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 codeName="ЭтаКнига"/>
  <mc:AlternateContent xmlns:mc="http://schemas.openxmlformats.org/markup-compatibility/2006">
    <mc:Choice Requires="x15">
      <x15ac:absPath xmlns:x15ac="http://schemas.microsoft.com/office/spreadsheetml/2010/11/ac" url="E:\КАМСС\0000 Текущие работы\24.02.14 Стандартизация документов\"/>
    </mc:Choice>
  </mc:AlternateContent>
  <xr:revisionPtr revIDLastSave="0" documentId="13_ncr:1_{316B267E-BD4A-479B-AEFD-65EA24DFF13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движение ДВС" sheetId="1" r:id="rId1"/>
    <sheet name="наряд-задание" sheetId="9" r:id="rId2"/>
    <sheet name="Комментарии к ремонту" sheetId="10" r:id="rId3"/>
    <sheet name="специалист" sheetId="2" r:id="rId4"/>
    <sheet name="нормативы" sheetId="3" r:id="rId5"/>
  </sheets>
  <definedNames>
    <definedName name="_xlnm._FilterDatabase" localSheetId="0" hidden="1">'движение ДВС'!$A$1:$W$4006</definedName>
    <definedName name="_xlnm._FilterDatabase" localSheetId="2" hidden="1">'Комментарии к ремонту'!$A$1:$A$2317</definedName>
    <definedName name="_xlnm._FilterDatabase" localSheetId="1" hidden="1">'наряд-задание'!$A$3:$K$1913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3" i="1"/>
  <c r="J9" i="9" l="1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178" i="9"/>
  <c r="J1179" i="9"/>
  <c r="J1180" i="9"/>
  <c r="J1181" i="9"/>
  <c r="J1182" i="9"/>
  <c r="J1183" i="9"/>
  <c r="J1184" i="9"/>
  <c r="J1185" i="9"/>
  <c r="J1186" i="9"/>
  <c r="J1187" i="9"/>
  <c r="J1188" i="9"/>
  <c r="J1189" i="9"/>
  <c r="J1190" i="9"/>
  <c r="J1191" i="9"/>
  <c r="J1192" i="9"/>
  <c r="J1193" i="9"/>
  <c r="J1194" i="9"/>
  <c r="J1195" i="9"/>
  <c r="J1196" i="9"/>
  <c r="J1197" i="9"/>
  <c r="J1198" i="9"/>
  <c r="J1199" i="9"/>
  <c r="J1200" i="9"/>
  <c r="J1201" i="9"/>
  <c r="J1202" i="9"/>
  <c r="J1203" i="9"/>
  <c r="J1204" i="9"/>
  <c r="J1205" i="9"/>
  <c r="J1206" i="9"/>
  <c r="J1207" i="9"/>
  <c r="J1208" i="9"/>
  <c r="J1209" i="9"/>
  <c r="J1210" i="9"/>
  <c r="J1211" i="9"/>
  <c r="J1212" i="9"/>
  <c r="J1213" i="9"/>
  <c r="J1214" i="9"/>
  <c r="J1215" i="9"/>
  <c r="J1216" i="9"/>
  <c r="J1217" i="9"/>
  <c r="J1218" i="9"/>
  <c r="J1219" i="9"/>
  <c r="J1220" i="9"/>
  <c r="J1221" i="9"/>
  <c r="J1222" i="9"/>
  <c r="J1223" i="9"/>
  <c r="J1224" i="9"/>
  <c r="J1225" i="9"/>
  <c r="J1226" i="9"/>
  <c r="J1227" i="9"/>
  <c r="J1228" i="9"/>
  <c r="J1229" i="9"/>
  <c r="J1230" i="9"/>
  <c r="J1231" i="9"/>
  <c r="J1232" i="9"/>
  <c r="J1233" i="9"/>
  <c r="J1234" i="9"/>
  <c r="J1235" i="9"/>
  <c r="J1236" i="9"/>
  <c r="J1237" i="9"/>
  <c r="J1238" i="9"/>
  <c r="J1239" i="9"/>
  <c r="J1240" i="9"/>
  <c r="J1241" i="9"/>
  <c r="J1242" i="9"/>
  <c r="J1243" i="9"/>
  <c r="J1244" i="9"/>
  <c r="J1245" i="9"/>
  <c r="J1246" i="9"/>
  <c r="J1247" i="9"/>
  <c r="J1248" i="9"/>
  <c r="J1249" i="9"/>
  <c r="J1250" i="9"/>
  <c r="J1251" i="9"/>
  <c r="J1252" i="9"/>
  <c r="J1253" i="9"/>
  <c r="J1254" i="9"/>
  <c r="J1255" i="9"/>
  <c r="J1256" i="9"/>
  <c r="J1257" i="9"/>
  <c r="J1258" i="9"/>
  <c r="J1259" i="9"/>
  <c r="J1260" i="9"/>
  <c r="J1261" i="9"/>
  <c r="J1262" i="9"/>
  <c r="J1263" i="9"/>
  <c r="J1264" i="9"/>
  <c r="J1265" i="9"/>
  <c r="J1266" i="9"/>
  <c r="J1267" i="9"/>
  <c r="J1268" i="9"/>
  <c r="J1269" i="9"/>
  <c r="J1270" i="9"/>
  <c r="J1271" i="9"/>
  <c r="J1272" i="9"/>
  <c r="J1273" i="9"/>
  <c r="J1274" i="9"/>
  <c r="J1275" i="9"/>
  <c r="J1276" i="9"/>
  <c r="J1277" i="9"/>
  <c r="J1278" i="9"/>
  <c r="J1279" i="9"/>
  <c r="J1280" i="9"/>
  <c r="J1281" i="9"/>
  <c r="J1282" i="9"/>
  <c r="J1283" i="9"/>
  <c r="J1284" i="9"/>
  <c r="J1285" i="9"/>
  <c r="J1286" i="9"/>
  <c r="J1287" i="9"/>
  <c r="J1288" i="9"/>
  <c r="J1289" i="9"/>
  <c r="J1290" i="9"/>
  <c r="J1291" i="9"/>
  <c r="J1292" i="9"/>
  <c r="J1293" i="9"/>
  <c r="J1294" i="9"/>
  <c r="J1295" i="9"/>
  <c r="J1296" i="9"/>
  <c r="J1297" i="9"/>
  <c r="J1298" i="9"/>
  <c r="J1299" i="9"/>
  <c r="J1300" i="9"/>
  <c r="J1301" i="9"/>
  <c r="J1302" i="9"/>
  <c r="J1303" i="9"/>
  <c r="J1304" i="9"/>
  <c r="J1305" i="9"/>
  <c r="J1306" i="9"/>
  <c r="J1307" i="9"/>
  <c r="J1308" i="9"/>
  <c r="J1309" i="9"/>
  <c r="J1310" i="9"/>
  <c r="J1311" i="9"/>
  <c r="J1312" i="9"/>
  <c r="J1313" i="9"/>
  <c r="J1314" i="9"/>
  <c r="J1315" i="9"/>
  <c r="J1316" i="9"/>
  <c r="J1317" i="9"/>
  <c r="J1318" i="9"/>
  <c r="J1319" i="9"/>
  <c r="J1320" i="9"/>
  <c r="J1321" i="9"/>
  <c r="J1322" i="9"/>
  <c r="J1323" i="9"/>
  <c r="J1324" i="9"/>
  <c r="J1325" i="9"/>
  <c r="J1326" i="9"/>
  <c r="J1327" i="9"/>
  <c r="J1328" i="9"/>
  <c r="J1329" i="9"/>
  <c r="J1330" i="9"/>
  <c r="J1331" i="9"/>
  <c r="J1332" i="9"/>
  <c r="J1333" i="9"/>
  <c r="J1334" i="9"/>
  <c r="J1335" i="9"/>
  <c r="J1336" i="9"/>
  <c r="J1337" i="9"/>
  <c r="J1338" i="9"/>
  <c r="J1339" i="9"/>
  <c r="J1340" i="9"/>
  <c r="J1341" i="9"/>
  <c r="J1342" i="9"/>
  <c r="J1343" i="9"/>
  <c r="J1344" i="9"/>
  <c r="J1345" i="9"/>
  <c r="J1346" i="9"/>
  <c r="J1347" i="9"/>
  <c r="J1348" i="9"/>
  <c r="J1349" i="9"/>
  <c r="J1350" i="9"/>
  <c r="J1351" i="9"/>
  <c r="J1352" i="9"/>
  <c r="J1353" i="9"/>
  <c r="J1354" i="9"/>
  <c r="J1355" i="9"/>
  <c r="J1356" i="9"/>
  <c r="J1357" i="9"/>
  <c r="J1358" i="9"/>
  <c r="J1359" i="9"/>
  <c r="J1360" i="9"/>
  <c r="J1361" i="9"/>
  <c r="J1362" i="9"/>
  <c r="J1363" i="9"/>
  <c r="J1364" i="9"/>
  <c r="J1365" i="9"/>
  <c r="J1366" i="9"/>
  <c r="J1367" i="9"/>
  <c r="J1368" i="9"/>
  <c r="J1369" i="9"/>
  <c r="J1370" i="9"/>
  <c r="J1371" i="9"/>
  <c r="J1372" i="9"/>
  <c r="J1373" i="9"/>
  <c r="J1374" i="9"/>
  <c r="J1375" i="9"/>
  <c r="J1376" i="9"/>
  <c r="J1377" i="9"/>
  <c r="J1378" i="9"/>
  <c r="J1379" i="9"/>
  <c r="J1380" i="9"/>
  <c r="J1381" i="9"/>
  <c r="J1382" i="9"/>
  <c r="J1383" i="9"/>
  <c r="J1384" i="9"/>
  <c r="J1385" i="9"/>
  <c r="J1386" i="9"/>
  <c r="J1387" i="9"/>
  <c r="J1388" i="9"/>
  <c r="J1389" i="9"/>
  <c r="J1390" i="9"/>
  <c r="J1391" i="9"/>
  <c r="J1392" i="9"/>
  <c r="J1393" i="9"/>
  <c r="J1394" i="9"/>
  <c r="J1395" i="9"/>
  <c r="J1396" i="9"/>
  <c r="J1397" i="9"/>
  <c r="J1398" i="9"/>
  <c r="J1399" i="9"/>
  <c r="J1400" i="9"/>
  <c r="J1401" i="9"/>
  <c r="J1402" i="9"/>
  <c r="J1403" i="9"/>
  <c r="J1404" i="9"/>
  <c r="J1405" i="9"/>
  <c r="J1406" i="9"/>
  <c r="J1407" i="9"/>
  <c r="J1408" i="9"/>
  <c r="J1409" i="9"/>
  <c r="J1410" i="9"/>
  <c r="J1411" i="9"/>
  <c r="J1412" i="9"/>
  <c r="J1413" i="9"/>
  <c r="J1414" i="9"/>
  <c r="J1415" i="9"/>
  <c r="J1416" i="9"/>
  <c r="J1417" i="9"/>
  <c r="J1418" i="9"/>
  <c r="J1419" i="9"/>
  <c r="J1420" i="9"/>
  <c r="J1421" i="9"/>
  <c r="J1422" i="9"/>
  <c r="J1423" i="9"/>
  <c r="J1424" i="9"/>
  <c r="J1425" i="9"/>
  <c r="J1426" i="9"/>
  <c r="J1427" i="9"/>
  <c r="J1428" i="9"/>
  <c r="J1429" i="9"/>
  <c r="J1430" i="9"/>
  <c r="J1431" i="9"/>
  <c r="J1432" i="9"/>
  <c r="J1433" i="9"/>
  <c r="J1434" i="9"/>
  <c r="J1435" i="9"/>
  <c r="J1436" i="9"/>
  <c r="J1437" i="9"/>
  <c r="J1438" i="9"/>
  <c r="J1439" i="9"/>
  <c r="J1440" i="9"/>
  <c r="J1441" i="9"/>
  <c r="J1442" i="9"/>
  <c r="J1443" i="9"/>
  <c r="J1444" i="9"/>
  <c r="J1445" i="9"/>
  <c r="J1446" i="9"/>
  <c r="J1447" i="9"/>
  <c r="J1448" i="9"/>
  <c r="J1449" i="9"/>
  <c r="J1450" i="9"/>
  <c r="J1451" i="9"/>
  <c r="J1452" i="9"/>
  <c r="J1453" i="9"/>
  <c r="J1454" i="9"/>
  <c r="J1455" i="9"/>
  <c r="J1456" i="9"/>
  <c r="J1457" i="9"/>
  <c r="J1458" i="9"/>
  <c r="J1459" i="9"/>
  <c r="J1460" i="9"/>
  <c r="J1461" i="9"/>
  <c r="J1462" i="9"/>
  <c r="J1463" i="9"/>
  <c r="J1464" i="9"/>
  <c r="J1465" i="9"/>
  <c r="J1466" i="9"/>
  <c r="J1467" i="9"/>
  <c r="J1468" i="9"/>
  <c r="J1469" i="9"/>
  <c r="J1470" i="9"/>
  <c r="J1471" i="9"/>
  <c r="J1472" i="9"/>
  <c r="J1473" i="9"/>
  <c r="J1474" i="9"/>
  <c r="J1475" i="9"/>
  <c r="J1476" i="9"/>
  <c r="J1477" i="9"/>
  <c r="J1478" i="9"/>
  <c r="J1479" i="9"/>
  <c r="J1480" i="9"/>
  <c r="J1481" i="9"/>
  <c r="J1482" i="9"/>
  <c r="J1483" i="9"/>
  <c r="J1484" i="9"/>
  <c r="J1485" i="9"/>
  <c r="J1486" i="9"/>
  <c r="J1487" i="9"/>
  <c r="J1488" i="9"/>
  <c r="J1489" i="9"/>
  <c r="J1490" i="9"/>
  <c r="J1491" i="9"/>
  <c r="J1492" i="9"/>
  <c r="J1493" i="9"/>
  <c r="J1494" i="9"/>
  <c r="J1495" i="9"/>
  <c r="J1496" i="9"/>
  <c r="J1497" i="9"/>
  <c r="J1498" i="9"/>
  <c r="J1499" i="9"/>
  <c r="J1500" i="9"/>
  <c r="J1501" i="9"/>
  <c r="J1502" i="9"/>
  <c r="J1503" i="9"/>
  <c r="J1504" i="9"/>
  <c r="J1505" i="9"/>
  <c r="J1506" i="9"/>
  <c r="J1507" i="9"/>
  <c r="J1508" i="9"/>
  <c r="J1509" i="9"/>
  <c r="J1510" i="9"/>
  <c r="J1511" i="9"/>
  <c r="J1512" i="9"/>
  <c r="J1513" i="9"/>
  <c r="J1514" i="9"/>
  <c r="J1515" i="9"/>
  <c r="J1516" i="9"/>
  <c r="J1517" i="9"/>
  <c r="J1518" i="9"/>
  <c r="J1519" i="9"/>
  <c r="J1520" i="9"/>
  <c r="J1521" i="9"/>
  <c r="J1522" i="9"/>
  <c r="J1523" i="9"/>
  <c r="J1524" i="9"/>
  <c r="J1525" i="9"/>
  <c r="J1526" i="9"/>
  <c r="J1527" i="9"/>
  <c r="J1528" i="9"/>
  <c r="J1529" i="9"/>
  <c r="J1530" i="9"/>
  <c r="J1531" i="9"/>
  <c r="J1532" i="9"/>
  <c r="J1533" i="9"/>
  <c r="J1534" i="9"/>
  <c r="J1535" i="9"/>
  <c r="J1536" i="9"/>
  <c r="J1537" i="9"/>
  <c r="J1538" i="9"/>
  <c r="J1539" i="9"/>
  <c r="J1540" i="9"/>
  <c r="J1541" i="9"/>
  <c r="J1542" i="9"/>
  <c r="J1543" i="9"/>
  <c r="J1544" i="9"/>
  <c r="J1545" i="9"/>
  <c r="J1546" i="9"/>
  <c r="J1547" i="9"/>
  <c r="J1548" i="9"/>
  <c r="J1549" i="9"/>
  <c r="J1550" i="9"/>
  <c r="J1551" i="9"/>
  <c r="J1552" i="9"/>
  <c r="J1553" i="9"/>
  <c r="J1554" i="9"/>
  <c r="J1555" i="9"/>
  <c r="J1556" i="9"/>
  <c r="J1557" i="9"/>
  <c r="J1558" i="9"/>
  <c r="J1559" i="9"/>
  <c r="J1560" i="9"/>
  <c r="J1561" i="9"/>
  <c r="J1562" i="9"/>
  <c r="J1563" i="9"/>
  <c r="J1564" i="9"/>
  <c r="J1565" i="9"/>
  <c r="J1566" i="9"/>
  <c r="J1567" i="9"/>
  <c r="J1568" i="9"/>
  <c r="J1569" i="9"/>
  <c r="J1570" i="9"/>
  <c r="J1571" i="9"/>
  <c r="J1572" i="9"/>
  <c r="J1573" i="9"/>
  <c r="J1574" i="9"/>
  <c r="J1575" i="9"/>
  <c r="J1576" i="9"/>
  <c r="J1577" i="9"/>
  <c r="J1578" i="9"/>
  <c r="J1579" i="9"/>
  <c r="J1580" i="9"/>
  <c r="J1581" i="9"/>
  <c r="J1582" i="9"/>
  <c r="J1583" i="9"/>
  <c r="J1584" i="9"/>
  <c r="J1585" i="9"/>
  <c r="J1586" i="9"/>
  <c r="J1587" i="9"/>
  <c r="J1588" i="9"/>
  <c r="J1589" i="9"/>
  <c r="J1590" i="9"/>
  <c r="J1591" i="9"/>
  <c r="J1592" i="9"/>
  <c r="J1593" i="9"/>
  <c r="J1594" i="9"/>
  <c r="J1595" i="9"/>
  <c r="J1596" i="9"/>
  <c r="J1597" i="9"/>
  <c r="J1598" i="9"/>
  <c r="J1599" i="9"/>
  <c r="J1600" i="9"/>
  <c r="J1601" i="9"/>
  <c r="J1602" i="9"/>
  <c r="J1603" i="9"/>
  <c r="J1604" i="9"/>
  <c r="J1605" i="9"/>
  <c r="J1606" i="9"/>
  <c r="J1607" i="9"/>
  <c r="J1608" i="9"/>
  <c r="J1609" i="9"/>
  <c r="J1610" i="9"/>
  <c r="J1611" i="9"/>
  <c r="J1612" i="9"/>
  <c r="J1613" i="9"/>
  <c r="J1614" i="9"/>
  <c r="J1615" i="9"/>
  <c r="J1616" i="9"/>
  <c r="J1617" i="9"/>
  <c r="J1618" i="9"/>
  <c r="J1619" i="9"/>
  <c r="J1620" i="9"/>
  <c r="J1621" i="9"/>
  <c r="J1622" i="9"/>
  <c r="J1623" i="9"/>
  <c r="J1624" i="9"/>
  <c r="J1625" i="9"/>
  <c r="J1626" i="9"/>
  <c r="J1627" i="9"/>
  <c r="J1628" i="9"/>
  <c r="J1629" i="9"/>
  <c r="J1630" i="9"/>
  <c r="J1631" i="9"/>
  <c r="J1632" i="9"/>
  <c r="J1633" i="9"/>
  <c r="J1634" i="9"/>
  <c r="J1635" i="9"/>
  <c r="J1636" i="9"/>
  <c r="J1637" i="9"/>
  <c r="J1638" i="9"/>
  <c r="J1639" i="9"/>
  <c r="J1640" i="9"/>
  <c r="J1641" i="9"/>
  <c r="J1642" i="9"/>
  <c r="J1643" i="9"/>
  <c r="J1644" i="9"/>
  <c r="J1645" i="9"/>
  <c r="J1646" i="9"/>
  <c r="J1647" i="9"/>
  <c r="J1648" i="9"/>
  <c r="J1649" i="9"/>
  <c r="J1650" i="9"/>
  <c r="J1651" i="9"/>
  <c r="J1652" i="9"/>
  <c r="J1653" i="9"/>
  <c r="J1654" i="9"/>
  <c r="J1655" i="9"/>
  <c r="J1656" i="9"/>
  <c r="J1657" i="9"/>
  <c r="J1658" i="9"/>
  <c r="J1659" i="9"/>
  <c r="J1660" i="9"/>
  <c r="J1661" i="9"/>
  <c r="J1662" i="9"/>
  <c r="J1663" i="9"/>
  <c r="J1664" i="9"/>
  <c r="J1665" i="9"/>
  <c r="J1666" i="9"/>
  <c r="J1667" i="9"/>
  <c r="J1668" i="9"/>
  <c r="J1669" i="9"/>
  <c r="J1670" i="9"/>
  <c r="J1671" i="9"/>
  <c r="J1672" i="9"/>
  <c r="J1673" i="9"/>
  <c r="J1674" i="9"/>
  <c r="J1675" i="9"/>
  <c r="J1676" i="9"/>
  <c r="J1677" i="9"/>
  <c r="J1678" i="9"/>
  <c r="J1679" i="9"/>
  <c r="J1680" i="9"/>
  <c r="J1681" i="9"/>
  <c r="J1682" i="9"/>
  <c r="J1683" i="9"/>
  <c r="J1684" i="9"/>
  <c r="J1685" i="9"/>
  <c r="J1686" i="9"/>
  <c r="J1687" i="9"/>
  <c r="J1688" i="9"/>
  <c r="J1689" i="9"/>
  <c r="J1690" i="9"/>
  <c r="J1691" i="9"/>
  <c r="J1692" i="9"/>
  <c r="J1693" i="9"/>
  <c r="J1694" i="9"/>
  <c r="J1695" i="9"/>
  <c r="J1696" i="9"/>
  <c r="J1697" i="9"/>
  <c r="J1698" i="9"/>
  <c r="J1699" i="9"/>
  <c r="J1700" i="9"/>
  <c r="J1701" i="9"/>
  <c r="J1702" i="9"/>
  <c r="J1703" i="9"/>
  <c r="J1704" i="9"/>
  <c r="J1705" i="9"/>
  <c r="J1706" i="9"/>
  <c r="J1707" i="9"/>
  <c r="J1708" i="9"/>
  <c r="J1709" i="9"/>
  <c r="J1710" i="9"/>
  <c r="J1711" i="9"/>
  <c r="J1712" i="9"/>
  <c r="J1713" i="9"/>
  <c r="J1714" i="9"/>
  <c r="J1715" i="9"/>
  <c r="J1716" i="9"/>
  <c r="J1717" i="9"/>
  <c r="J1718" i="9"/>
  <c r="J1719" i="9"/>
  <c r="J1720" i="9"/>
  <c r="J1721" i="9"/>
  <c r="J1722" i="9"/>
  <c r="J1723" i="9"/>
  <c r="J1724" i="9"/>
  <c r="J1725" i="9"/>
  <c r="J1726" i="9"/>
  <c r="J1727" i="9"/>
  <c r="J1728" i="9"/>
  <c r="J1729" i="9"/>
  <c r="J1730" i="9"/>
  <c r="J1731" i="9"/>
  <c r="J1732" i="9"/>
  <c r="J1733" i="9"/>
  <c r="J1734" i="9"/>
  <c r="J1735" i="9"/>
  <c r="J1736" i="9"/>
  <c r="J1737" i="9"/>
  <c r="J1738" i="9"/>
  <c r="J1739" i="9"/>
  <c r="J1740" i="9"/>
  <c r="J1741" i="9"/>
  <c r="J1742" i="9"/>
  <c r="J1743" i="9"/>
  <c r="J1744" i="9"/>
  <c r="J1745" i="9"/>
  <c r="J1746" i="9"/>
  <c r="J1747" i="9"/>
  <c r="J1748" i="9"/>
  <c r="J1749" i="9"/>
  <c r="J1750" i="9"/>
  <c r="J1751" i="9"/>
  <c r="J1752" i="9"/>
  <c r="J1753" i="9"/>
  <c r="J1754" i="9"/>
  <c r="J1755" i="9"/>
  <c r="J1756" i="9"/>
  <c r="J1757" i="9"/>
  <c r="J1758" i="9"/>
  <c r="J1759" i="9"/>
  <c r="J1760" i="9"/>
  <c r="J1761" i="9"/>
  <c r="J1762" i="9"/>
  <c r="J1763" i="9"/>
  <c r="J1764" i="9"/>
  <c r="J1765" i="9"/>
  <c r="J1766" i="9"/>
  <c r="J1767" i="9"/>
  <c r="J1768" i="9"/>
  <c r="J1769" i="9"/>
  <c r="J1770" i="9"/>
  <c r="J1771" i="9"/>
  <c r="J1772" i="9"/>
  <c r="J1773" i="9"/>
  <c r="J1774" i="9"/>
  <c r="J1775" i="9"/>
  <c r="J1776" i="9"/>
  <c r="J1777" i="9"/>
  <c r="J1778" i="9"/>
  <c r="J1779" i="9"/>
  <c r="J1780" i="9"/>
  <c r="J1781" i="9"/>
  <c r="J1782" i="9"/>
  <c r="J1783" i="9"/>
  <c r="J1784" i="9"/>
  <c r="J1785" i="9"/>
  <c r="J1786" i="9"/>
  <c r="J1787" i="9"/>
  <c r="J1788" i="9"/>
  <c r="J1789" i="9"/>
  <c r="J1790" i="9"/>
  <c r="J1791" i="9"/>
  <c r="J1792" i="9"/>
  <c r="J1793" i="9"/>
  <c r="J1794" i="9"/>
  <c r="J1795" i="9"/>
  <c r="J1796" i="9"/>
  <c r="J1797" i="9"/>
  <c r="J1798" i="9"/>
  <c r="J1799" i="9"/>
  <c r="J1800" i="9"/>
  <c r="J1801" i="9"/>
  <c r="J1802" i="9"/>
  <c r="J1803" i="9"/>
  <c r="J1804" i="9"/>
  <c r="J1805" i="9"/>
  <c r="J1806" i="9"/>
  <c r="J1807" i="9"/>
  <c r="J1808" i="9"/>
  <c r="J1809" i="9"/>
  <c r="J1810" i="9"/>
  <c r="J1811" i="9"/>
  <c r="J1812" i="9"/>
  <c r="J1813" i="9"/>
  <c r="J1814" i="9"/>
  <c r="J1815" i="9"/>
  <c r="J1816" i="9"/>
  <c r="J1817" i="9"/>
  <c r="J1818" i="9"/>
  <c r="J1819" i="9"/>
  <c r="J1820" i="9"/>
  <c r="J1821" i="9"/>
  <c r="J1822" i="9"/>
  <c r="J1823" i="9"/>
  <c r="J1824" i="9"/>
  <c r="J1825" i="9"/>
  <c r="J1826" i="9"/>
  <c r="J1827" i="9"/>
  <c r="J1828" i="9"/>
  <c r="J1829" i="9"/>
  <c r="J1830" i="9"/>
  <c r="J1831" i="9"/>
  <c r="J1832" i="9"/>
  <c r="J1833" i="9"/>
  <c r="J1834" i="9"/>
  <c r="J1835" i="9"/>
  <c r="J1836" i="9"/>
  <c r="J1837" i="9"/>
  <c r="J1838" i="9"/>
  <c r="J1839" i="9"/>
  <c r="J1840" i="9"/>
  <c r="J1841" i="9"/>
  <c r="J1842" i="9"/>
  <c r="J1843" i="9"/>
  <c r="J1844" i="9"/>
  <c r="J1845" i="9"/>
  <c r="J1846" i="9"/>
  <c r="J1847" i="9"/>
  <c r="J1848" i="9"/>
  <c r="J1849" i="9"/>
  <c r="J1850" i="9"/>
  <c r="J1851" i="9"/>
  <c r="J1852" i="9"/>
  <c r="J1853" i="9"/>
  <c r="J1854" i="9"/>
  <c r="J1855" i="9"/>
  <c r="J1856" i="9"/>
  <c r="J1857" i="9"/>
  <c r="J1858" i="9"/>
  <c r="J1859" i="9"/>
  <c r="J1860" i="9"/>
  <c r="J1861" i="9"/>
  <c r="J1862" i="9"/>
  <c r="J1863" i="9"/>
  <c r="J1864" i="9"/>
  <c r="J1865" i="9"/>
  <c r="J1866" i="9"/>
  <c r="J1867" i="9"/>
  <c r="J1868" i="9"/>
  <c r="J1869" i="9"/>
  <c r="J1870" i="9"/>
  <c r="J1871" i="9"/>
  <c r="J1872" i="9"/>
  <c r="J1873" i="9"/>
  <c r="J1874" i="9"/>
  <c r="J1875" i="9"/>
  <c r="J1876" i="9"/>
  <c r="J1877" i="9"/>
  <c r="J1878" i="9"/>
  <c r="J1879" i="9"/>
  <c r="J1880" i="9"/>
  <c r="J1881" i="9"/>
  <c r="J1882" i="9"/>
  <c r="J1883" i="9"/>
  <c r="J1884" i="9"/>
  <c r="J1885" i="9"/>
  <c r="J1886" i="9"/>
  <c r="J1887" i="9"/>
  <c r="J1888" i="9"/>
  <c r="J1889" i="9"/>
  <c r="J1890" i="9"/>
  <c r="J1891" i="9"/>
  <c r="J1892" i="9"/>
  <c r="J1893" i="9"/>
  <c r="J1894" i="9"/>
  <c r="J1895" i="9"/>
  <c r="J1896" i="9"/>
  <c r="J1897" i="9"/>
  <c r="J1898" i="9"/>
  <c r="J1899" i="9"/>
  <c r="J1900" i="9"/>
  <c r="J1901" i="9"/>
  <c r="J1902" i="9"/>
  <c r="J1903" i="9"/>
  <c r="J1904" i="9"/>
  <c r="J1905" i="9"/>
  <c r="J1906" i="9"/>
  <c r="J1907" i="9"/>
  <c r="J1908" i="9"/>
  <c r="J1909" i="9"/>
  <c r="J1910" i="9"/>
  <c r="J1911" i="9"/>
  <c r="J1912" i="9"/>
  <c r="J191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586" i="9"/>
  <c r="H1587" i="9"/>
  <c r="H1588" i="9"/>
  <c r="H1589" i="9"/>
  <c r="H1590" i="9"/>
  <c r="H1591" i="9"/>
  <c r="H1592" i="9"/>
  <c r="H1593" i="9"/>
  <c r="H1594" i="9"/>
  <c r="H1595" i="9"/>
  <c r="H1596" i="9"/>
  <c r="H1597" i="9"/>
  <c r="H1598" i="9"/>
  <c r="H1599" i="9"/>
  <c r="H1600" i="9"/>
  <c r="H1601" i="9"/>
  <c r="H1602" i="9"/>
  <c r="H1603" i="9"/>
  <c r="H1604" i="9"/>
  <c r="H1605" i="9"/>
  <c r="H1606" i="9"/>
  <c r="H1607" i="9"/>
  <c r="H1608" i="9"/>
  <c r="H1609" i="9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730" i="9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800" i="9"/>
  <c r="H1801" i="9"/>
  <c r="H1802" i="9"/>
  <c r="H1803" i="9"/>
  <c r="H1804" i="9"/>
  <c r="H1805" i="9"/>
  <c r="H1806" i="9"/>
  <c r="H1807" i="9"/>
  <c r="H1808" i="9"/>
  <c r="H1809" i="9"/>
  <c r="H1810" i="9"/>
  <c r="H1811" i="9"/>
  <c r="H1812" i="9"/>
  <c r="H1813" i="9"/>
  <c r="H1814" i="9"/>
  <c r="H1815" i="9"/>
  <c r="H1816" i="9"/>
  <c r="H1817" i="9"/>
  <c r="H1818" i="9"/>
  <c r="H1819" i="9"/>
  <c r="H1820" i="9"/>
  <c r="H1821" i="9"/>
  <c r="H1822" i="9"/>
  <c r="H1823" i="9"/>
  <c r="H1824" i="9"/>
  <c r="H1825" i="9"/>
  <c r="H1826" i="9"/>
  <c r="H1827" i="9"/>
  <c r="H1828" i="9"/>
  <c r="H1829" i="9"/>
  <c r="H1830" i="9"/>
  <c r="H1831" i="9"/>
  <c r="H1832" i="9"/>
  <c r="H1833" i="9"/>
  <c r="H1834" i="9"/>
  <c r="H1835" i="9"/>
  <c r="H1836" i="9"/>
  <c r="H1837" i="9"/>
  <c r="H1838" i="9"/>
  <c r="H1839" i="9"/>
  <c r="H1840" i="9"/>
  <c r="H1841" i="9"/>
  <c r="H1842" i="9"/>
  <c r="H1843" i="9"/>
  <c r="H1844" i="9"/>
  <c r="H1845" i="9"/>
  <c r="H1846" i="9"/>
  <c r="H1847" i="9"/>
  <c r="H1848" i="9"/>
  <c r="H1849" i="9"/>
  <c r="H1850" i="9"/>
  <c r="H1851" i="9"/>
  <c r="H1852" i="9"/>
  <c r="H1853" i="9"/>
  <c r="H1854" i="9"/>
  <c r="H1855" i="9"/>
  <c r="H1856" i="9"/>
  <c r="H1857" i="9"/>
  <c r="H1858" i="9"/>
  <c r="H1859" i="9"/>
  <c r="H1860" i="9"/>
  <c r="H1861" i="9"/>
  <c r="H1862" i="9"/>
  <c r="H1863" i="9"/>
  <c r="H1864" i="9"/>
  <c r="H1865" i="9"/>
  <c r="H1866" i="9"/>
  <c r="H1867" i="9"/>
  <c r="H1868" i="9"/>
  <c r="H1869" i="9"/>
  <c r="H1870" i="9"/>
  <c r="H1871" i="9"/>
  <c r="H1872" i="9"/>
  <c r="H1873" i="9"/>
  <c r="H1874" i="9"/>
  <c r="H1875" i="9"/>
  <c r="H1876" i="9"/>
  <c r="H1877" i="9"/>
  <c r="H1878" i="9"/>
  <c r="H1879" i="9"/>
  <c r="H1880" i="9"/>
  <c r="H1881" i="9"/>
  <c r="H1882" i="9"/>
  <c r="H1883" i="9"/>
  <c r="H1884" i="9"/>
  <c r="H1885" i="9"/>
  <c r="H1886" i="9"/>
  <c r="H1887" i="9"/>
  <c r="H1888" i="9"/>
  <c r="H1889" i="9"/>
  <c r="H1890" i="9"/>
  <c r="H1891" i="9"/>
  <c r="H1892" i="9"/>
  <c r="H1893" i="9"/>
  <c r="H1894" i="9"/>
  <c r="H1895" i="9"/>
  <c r="H1896" i="9"/>
  <c r="H1897" i="9"/>
  <c r="H1898" i="9"/>
  <c r="H1899" i="9"/>
  <c r="H1900" i="9"/>
  <c r="H1901" i="9"/>
  <c r="H1902" i="9"/>
  <c r="H1903" i="9"/>
  <c r="H1904" i="9"/>
  <c r="H1905" i="9"/>
  <c r="H1906" i="9"/>
  <c r="H1907" i="9"/>
  <c r="H1908" i="9"/>
  <c r="H1909" i="9"/>
  <c r="H1910" i="9"/>
  <c r="H1911" i="9"/>
  <c r="H1912" i="9"/>
  <c r="H1913" i="9"/>
  <c r="H4" i="9"/>
  <c r="T11" i="1"/>
  <c r="N31" i="9"/>
  <c r="N32" i="9"/>
  <c r="N33" i="9"/>
  <c r="N34" i="9"/>
  <c r="N35" i="9"/>
  <c r="N36" i="9"/>
  <c r="N37" i="9"/>
  <c r="G3" i="1"/>
  <c r="G4" i="1"/>
  <c r="G5" i="1"/>
  <c r="G6" i="1"/>
  <c r="G9" i="1"/>
  <c r="G10" i="1"/>
  <c r="G11" i="1"/>
  <c r="G12" i="1"/>
  <c r="G13" i="1"/>
  <c r="G14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2" i="1"/>
  <c r="H2" i="3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4" i="9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2" i="1"/>
  <c r="M6" i="1"/>
  <c r="M18" i="1"/>
  <c r="M26" i="1"/>
  <c r="M50" i="1"/>
  <c r="M54" i="1"/>
  <c r="M78" i="1"/>
  <c r="M82" i="1"/>
  <c r="M90" i="1"/>
  <c r="M98" i="1"/>
  <c r="M126" i="1"/>
  <c r="M138" i="1"/>
  <c r="M142" i="1"/>
  <c r="M162" i="1"/>
  <c r="M178" i="1"/>
  <c r="M210" i="1"/>
  <c r="M258" i="1"/>
  <c r="M266" i="1"/>
  <c r="M270" i="1"/>
  <c r="M274" i="1"/>
  <c r="M290" i="1"/>
  <c r="M298" i="1"/>
  <c r="M302" i="1"/>
  <c r="M326" i="1"/>
  <c r="M334" i="1"/>
  <c r="M342" i="1"/>
  <c r="M354" i="1"/>
  <c r="M378" i="1"/>
  <c r="M426" i="1"/>
  <c r="M470" i="1"/>
  <c r="M478" i="1"/>
  <c r="M490" i="1"/>
  <c r="M506" i="1"/>
  <c r="M530" i="1"/>
  <c r="M538" i="1"/>
  <c r="M558" i="1"/>
  <c r="M598" i="1"/>
  <c r="M610" i="1"/>
  <c r="M614" i="1"/>
  <c r="M650" i="1"/>
  <c r="M654" i="1"/>
  <c r="M662" i="1"/>
  <c r="M674" i="1"/>
  <c r="M678" i="1"/>
  <c r="M690" i="1"/>
  <c r="M710" i="1"/>
  <c r="M722" i="1"/>
  <c r="M858" i="1"/>
  <c r="M866" i="1"/>
  <c r="M882" i="1"/>
  <c r="M890" i="1"/>
  <c r="M898" i="1"/>
  <c r="M926" i="1"/>
  <c r="M934" i="1"/>
  <c r="M954" i="1"/>
  <c r="M958" i="1"/>
  <c r="M982" i="1"/>
  <c r="M1010" i="1"/>
  <c r="M1018" i="1"/>
  <c r="M1026" i="1"/>
  <c r="M1046" i="1"/>
  <c r="M1050" i="1"/>
  <c r="M1054" i="1"/>
  <c r="M1058" i="1"/>
  <c r="M1066" i="1"/>
  <c r="M1074" i="1"/>
  <c r="M1078" i="1"/>
  <c r="M1082" i="1"/>
  <c r="M1102" i="1"/>
  <c r="M1166" i="1"/>
  <c r="M1174" i="1"/>
  <c r="M1194" i="1"/>
  <c r="M1210" i="1"/>
  <c r="M1242" i="1"/>
  <c r="M1258" i="1"/>
  <c r="M1274" i="1"/>
  <c r="M1290" i="1"/>
  <c r="M1306" i="1"/>
  <c r="M1310" i="1"/>
  <c r="M1330" i="1"/>
  <c r="M1338" i="1"/>
  <c r="M1358" i="1"/>
  <c r="M1370" i="1"/>
  <c r="M1382" i="1"/>
  <c r="M1386" i="1"/>
  <c r="M1390" i="1"/>
  <c r="M1410" i="1"/>
  <c r="M1426" i="1"/>
  <c r="M1446" i="1"/>
  <c r="M1450" i="1"/>
  <c r="M1458" i="1"/>
  <c r="M1478" i="1"/>
  <c r="M1486" i="1"/>
  <c r="M1490" i="1"/>
  <c r="M1494" i="1"/>
  <c r="M1518" i="1"/>
  <c r="M1538" i="1"/>
  <c r="M1542" i="1"/>
  <c r="M1558" i="1"/>
  <c r="M1566" i="1"/>
  <c r="M1570" i="1"/>
  <c r="M1574" i="1"/>
  <c r="M1582" i="1"/>
  <c r="M1586" i="1"/>
  <c r="M1594" i="1"/>
  <c r="M1602" i="1"/>
  <c r="M1606" i="1"/>
  <c r="M1610" i="1"/>
  <c r="M1622" i="1"/>
  <c r="M1630" i="1"/>
  <c r="M1634" i="1"/>
  <c r="M1638" i="1"/>
  <c r="M1642" i="1"/>
  <c r="M1658" i="1"/>
  <c r="M1666" i="1"/>
  <c r="M1674" i="1"/>
  <c r="M1690" i="1"/>
  <c r="M1698" i="1"/>
  <c r="M1706" i="1"/>
  <c r="M1710" i="1"/>
  <c r="M1722" i="1"/>
  <c r="M1738" i="1"/>
  <c r="M1742" i="1"/>
  <c r="M1762" i="1"/>
  <c r="M1770" i="1"/>
  <c r="M1774" i="1"/>
  <c r="M1786" i="1"/>
  <c r="M1798" i="1"/>
  <c r="M1810" i="1"/>
  <c r="M1814" i="1"/>
  <c r="M1842" i="1"/>
  <c r="M1846" i="1"/>
  <c r="M1866" i="1"/>
  <c r="M1878" i="1"/>
  <c r="M1894" i="1"/>
  <c r="M1902" i="1"/>
  <c r="M1910" i="1"/>
  <c r="M1926" i="1"/>
  <c r="M1942" i="1"/>
  <c r="M1958" i="1"/>
  <c r="M1966" i="1"/>
  <c r="M1974" i="1"/>
  <c r="M1990" i="1"/>
  <c r="M2002" i="1"/>
  <c r="M2006" i="1"/>
  <c r="M2022" i="1"/>
  <c r="M2038" i="1"/>
  <c r="M2054" i="1"/>
  <c r="M2066" i="1"/>
  <c r="M2070" i="1"/>
  <c r="M2078" i="1"/>
  <c r="M2082" i="1"/>
  <c r="M2086" i="1"/>
  <c r="M2102" i="1"/>
  <c r="M2114" i="1"/>
  <c r="M2118" i="1"/>
  <c r="M2130" i="1"/>
  <c r="M2134" i="1"/>
  <c r="M2146" i="1"/>
  <c r="M2150" i="1"/>
  <c r="M2166" i="1"/>
  <c r="M2174" i="1"/>
  <c r="M2182" i="1"/>
  <c r="M2194" i="1"/>
  <c r="M2198" i="1"/>
  <c r="M2210" i="1"/>
  <c r="M2214" i="1"/>
  <c r="M2222" i="1"/>
  <c r="M2230" i="1"/>
  <c r="M2238" i="1"/>
  <c r="M2242" i="1"/>
  <c r="M2246" i="1"/>
  <c r="M2254" i="1"/>
  <c r="M2258" i="1"/>
  <c r="M2262" i="1"/>
  <c r="M2266" i="1"/>
  <c r="M2270" i="1"/>
  <c r="M2282" i="1"/>
  <c r="M2286" i="1"/>
  <c r="M2290" i="1"/>
  <c r="M2294" i="1"/>
  <c r="M2298" i="1"/>
  <c r="M2302" i="1"/>
  <c r="M2306" i="1"/>
  <c r="M2310" i="1"/>
  <c r="M2318" i="1"/>
  <c r="M2322" i="1"/>
  <c r="M2326" i="1"/>
  <c r="M2330" i="1"/>
  <c r="M2334" i="1"/>
  <c r="M2342" i="1"/>
  <c r="M2354" i="1"/>
  <c r="M2358" i="1"/>
  <c r="M2362" i="1"/>
  <c r="M2366" i="1"/>
  <c r="M2370" i="1"/>
  <c r="M2374" i="1"/>
  <c r="M2382" i="1"/>
  <c r="M2386" i="1"/>
  <c r="M2398" i="1"/>
  <c r="M2402" i="1"/>
  <c r="M2414" i="1"/>
  <c r="M2418" i="1"/>
  <c r="M2422" i="1"/>
  <c r="M2426" i="1"/>
  <c r="M2442" i="1"/>
  <c r="M2458" i="1"/>
  <c r="M2466" i="1"/>
  <c r="M2482" i="1"/>
  <c r="M2494" i="1"/>
  <c r="M2506" i="1"/>
  <c r="M2510" i="1"/>
  <c r="M2518" i="1"/>
  <c r="M2522" i="1"/>
  <c r="M2538" i="1"/>
  <c r="M2542" i="1"/>
  <c r="M2546" i="1"/>
  <c r="M2550" i="1"/>
  <c r="M2554" i="1"/>
  <c r="M2558" i="1"/>
  <c r="M2562" i="1"/>
  <c r="M2570" i="1"/>
  <c r="M2574" i="1"/>
  <c r="M2582" i="1"/>
  <c r="M2590" i="1"/>
  <c r="M2594" i="1"/>
  <c r="M2602" i="1"/>
  <c r="M2614" i="1"/>
  <c r="M2618" i="1"/>
  <c r="M2626" i="1"/>
  <c r="M2638" i="1"/>
  <c r="M2642" i="1"/>
  <c r="M2646" i="1"/>
  <c r="M2662" i="1"/>
  <c r="M2666" i="1"/>
  <c r="M2682" i="1"/>
  <c r="M2686" i="1"/>
  <c r="M2698" i="1"/>
  <c r="M2702" i="1"/>
  <c r="M2710" i="1"/>
  <c r="M2718" i="1"/>
  <c r="M2746" i="1"/>
  <c r="M2754" i="1"/>
  <c r="M2758" i="1"/>
  <c r="M2762" i="1"/>
  <c r="M2778" i="1"/>
  <c r="M2794" i="1"/>
  <c r="M2822" i="1"/>
  <c r="M2826" i="1"/>
  <c r="M2830" i="1"/>
  <c r="M2874" i="1"/>
  <c r="M2890" i="1"/>
  <c r="M2898" i="1"/>
  <c r="M2918" i="1"/>
  <c r="M2922" i="1"/>
  <c r="M2934" i="1"/>
  <c r="M2938" i="1"/>
  <c r="M2942" i="1"/>
  <c r="M2950" i="1"/>
  <c r="M2954" i="1"/>
  <c r="M2958" i="1"/>
  <c r="M2962" i="1"/>
  <c r="M3010" i="1"/>
  <c r="M3030" i="1"/>
  <c r="M3034" i="1"/>
  <c r="M3038" i="1"/>
  <c r="M3074" i="1"/>
  <c r="M3102" i="1"/>
  <c r="M3106" i="1"/>
  <c r="M3110" i="1"/>
  <c r="N3114" i="1"/>
  <c r="M3122" i="1"/>
  <c r="M3130" i="1"/>
  <c r="M3142" i="1"/>
  <c r="N3146" i="1"/>
  <c r="M3158" i="1"/>
  <c r="M3162" i="1"/>
  <c r="M3166" i="1"/>
  <c r="M3170" i="1"/>
  <c r="M3174" i="1"/>
  <c r="N3178" i="1"/>
  <c r="M3182" i="1"/>
  <c r="M3186" i="1"/>
  <c r="M3190" i="1"/>
  <c r="N3194" i="1"/>
  <c r="M3222" i="1"/>
  <c r="M3226" i="1"/>
  <c r="M3230" i="1"/>
  <c r="M3238" i="1"/>
  <c r="M3242" i="1"/>
  <c r="M3246" i="1"/>
  <c r="M3250" i="1"/>
  <c r="M3254" i="1"/>
  <c r="M3258" i="1"/>
  <c r="M3262" i="1"/>
  <c r="M3266" i="1"/>
  <c r="M3286" i="1"/>
  <c r="M3290" i="1"/>
  <c r="M3302" i="1"/>
  <c r="M3306" i="1"/>
  <c r="M3338" i="1"/>
  <c r="M3362" i="1"/>
  <c r="M3370" i="1"/>
  <c r="M3378" i="1"/>
  <c r="M3382" i="1"/>
  <c r="M3386" i="1"/>
  <c r="M3394" i="1"/>
  <c r="M3402" i="1"/>
  <c r="M3410" i="1"/>
  <c r="M3418" i="1"/>
  <c r="M3426" i="1"/>
  <c r="M3430" i="1"/>
  <c r="M3434" i="1"/>
  <c r="M3442" i="1"/>
  <c r="M3450" i="1"/>
  <c r="M3458" i="1"/>
  <c r="M3466" i="1"/>
  <c r="M3482" i="1"/>
  <c r="M3498" i="1"/>
  <c r="M3514" i="1"/>
  <c r="M3530" i="1"/>
  <c r="M3538" i="1"/>
  <c r="M3546" i="1"/>
  <c r="M3562" i="1"/>
  <c r="M3570" i="1"/>
  <c r="M3578" i="1"/>
  <c r="M3586" i="1"/>
  <c r="M3590" i="1"/>
  <c r="M3594" i="1"/>
  <c r="M3602" i="1"/>
  <c r="M3618" i="1"/>
  <c r="M3626" i="1"/>
  <c r="M3630" i="1"/>
  <c r="M3634" i="1"/>
  <c r="M3650" i="1"/>
  <c r="M3654" i="1"/>
  <c r="M3658" i="1"/>
  <c r="M3666" i="1"/>
  <c r="M3670" i="1"/>
  <c r="M3674" i="1"/>
  <c r="M3690" i="1"/>
  <c r="M3698" i="1"/>
  <c r="M3714" i="1"/>
  <c r="M3722" i="1"/>
  <c r="M3738" i="1"/>
  <c r="M3746" i="1"/>
  <c r="M3754" i="1"/>
  <c r="M3770" i="1"/>
  <c r="M3778" i="1"/>
  <c r="M3794" i="1"/>
  <c r="M3802" i="1"/>
  <c r="M3810" i="1"/>
  <c r="M3818" i="1"/>
  <c r="M3834" i="1"/>
  <c r="M3842" i="1"/>
  <c r="M3850" i="1"/>
  <c r="M3858" i="1"/>
  <c r="M3890" i="1"/>
  <c r="M3894" i="1"/>
  <c r="M3898" i="1"/>
  <c r="M3902" i="1"/>
  <c r="M3906" i="1"/>
  <c r="M3914" i="1"/>
  <c r="M3918" i="1"/>
  <c r="M3922" i="1"/>
  <c r="M3926" i="1"/>
  <c r="M3930" i="1"/>
  <c r="M3934" i="1"/>
  <c r="M3938" i="1"/>
  <c r="M3942" i="1"/>
  <c r="M3946" i="1"/>
  <c r="M3954" i="1"/>
  <c r="M3958" i="1"/>
  <c r="M3966" i="1"/>
  <c r="M3970" i="1"/>
  <c r="M3982" i="1"/>
  <c r="M3986" i="1"/>
  <c r="M3990" i="1"/>
  <c r="M3994" i="1"/>
  <c r="M3998" i="1"/>
  <c r="M4002" i="1"/>
  <c r="M4006" i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4" i="9"/>
  <c r="T3" i="1"/>
  <c r="T2" i="1"/>
  <c r="T4" i="1"/>
  <c r="T6" i="1"/>
  <c r="T7" i="1"/>
  <c r="T8" i="1"/>
  <c r="T9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I2" i="1"/>
  <c r="R2" i="1"/>
  <c r="R23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2156" i="10"/>
  <c r="D2157" i="10"/>
  <c r="D2158" i="10"/>
  <c r="D2159" i="10"/>
  <c r="D2160" i="10"/>
  <c r="D2161" i="10"/>
  <c r="D2162" i="10"/>
  <c r="D2163" i="10"/>
  <c r="D2164" i="10"/>
  <c r="D2165" i="10"/>
  <c r="D2166" i="10"/>
  <c r="D2167" i="10"/>
  <c r="D2168" i="10"/>
  <c r="D2169" i="10"/>
  <c r="D2170" i="10"/>
  <c r="D2171" i="10"/>
  <c r="D2172" i="10"/>
  <c r="D2173" i="10"/>
  <c r="D2174" i="10"/>
  <c r="D2175" i="10"/>
  <c r="D2176" i="10"/>
  <c r="D2177" i="10"/>
  <c r="D2178" i="10"/>
  <c r="D2179" i="10"/>
  <c r="D2180" i="10"/>
  <c r="D2181" i="10"/>
  <c r="D2182" i="10"/>
  <c r="D2183" i="10"/>
  <c r="D2184" i="10"/>
  <c r="D2185" i="10"/>
  <c r="D2186" i="10"/>
  <c r="D2187" i="10"/>
  <c r="D2188" i="10"/>
  <c r="D2189" i="10"/>
  <c r="D2190" i="10"/>
  <c r="D2191" i="10"/>
  <c r="D2192" i="10"/>
  <c r="D2193" i="10"/>
  <c r="D2194" i="10"/>
  <c r="D2195" i="10"/>
  <c r="D2196" i="10"/>
  <c r="D2197" i="10"/>
  <c r="D2198" i="10"/>
  <c r="D2199" i="10"/>
  <c r="D2200" i="10"/>
  <c r="D2201" i="10"/>
  <c r="D2202" i="10"/>
  <c r="D2203" i="10"/>
  <c r="D2204" i="10"/>
  <c r="D2205" i="10"/>
  <c r="D2206" i="10"/>
  <c r="D2207" i="10"/>
  <c r="D2208" i="10"/>
  <c r="D2209" i="10"/>
  <c r="D2210" i="10"/>
  <c r="D2211" i="10"/>
  <c r="D2212" i="10"/>
  <c r="D2213" i="10"/>
  <c r="D2214" i="10"/>
  <c r="D2215" i="10"/>
  <c r="D2216" i="10"/>
  <c r="D2217" i="10"/>
  <c r="D2218" i="10"/>
  <c r="D2219" i="10"/>
  <c r="D2220" i="10"/>
  <c r="D2221" i="10"/>
  <c r="D2222" i="10"/>
  <c r="D2223" i="10"/>
  <c r="D2224" i="10"/>
  <c r="D2225" i="10"/>
  <c r="D2226" i="10"/>
  <c r="D2227" i="10"/>
  <c r="D2228" i="10"/>
  <c r="D2229" i="10"/>
  <c r="D2230" i="10"/>
  <c r="D2231" i="10"/>
  <c r="D2232" i="10"/>
  <c r="D2233" i="10"/>
  <c r="D2234" i="10"/>
  <c r="D2235" i="10"/>
  <c r="D2236" i="10"/>
  <c r="D2237" i="10"/>
  <c r="D2238" i="10"/>
  <c r="D2239" i="10"/>
  <c r="D2240" i="10"/>
  <c r="D2241" i="10"/>
  <c r="D2242" i="10"/>
  <c r="D2243" i="10"/>
  <c r="D2244" i="10"/>
  <c r="D2245" i="10"/>
  <c r="D2246" i="10"/>
  <c r="D2247" i="10"/>
  <c r="D2248" i="10"/>
  <c r="D2249" i="10"/>
  <c r="D2250" i="10"/>
  <c r="D2251" i="10"/>
  <c r="D2252" i="10"/>
  <c r="D2253" i="10"/>
  <c r="D2254" i="10"/>
  <c r="D2255" i="10"/>
  <c r="D2256" i="10"/>
  <c r="D2257" i="10"/>
  <c r="D2258" i="10"/>
  <c r="D2259" i="10"/>
  <c r="D2260" i="10"/>
  <c r="D2261" i="10"/>
  <c r="D2262" i="10"/>
  <c r="D2263" i="10"/>
  <c r="D2264" i="10"/>
  <c r="D2265" i="10"/>
  <c r="D2266" i="10"/>
  <c r="D2267" i="10"/>
  <c r="D2268" i="10"/>
  <c r="D2269" i="10"/>
  <c r="D2270" i="10"/>
  <c r="D2271" i="10"/>
  <c r="D2272" i="10"/>
  <c r="D2273" i="10"/>
  <c r="D2274" i="10"/>
  <c r="D2275" i="10"/>
  <c r="D2276" i="10"/>
  <c r="D2277" i="10"/>
  <c r="D2278" i="10"/>
  <c r="D2279" i="10"/>
  <c r="D2280" i="10"/>
  <c r="D2281" i="10"/>
  <c r="D2282" i="10"/>
  <c r="D2283" i="10"/>
  <c r="D2284" i="10"/>
  <c r="D2285" i="10"/>
  <c r="D2286" i="10"/>
  <c r="D2287" i="10"/>
  <c r="D2288" i="10"/>
  <c r="D2289" i="10"/>
  <c r="D2290" i="10"/>
  <c r="D2291" i="10"/>
  <c r="D2292" i="10"/>
  <c r="D2293" i="10"/>
  <c r="D2294" i="10"/>
  <c r="D2295" i="10"/>
  <c r="D2296" i="10"/>
  <c r="D2297" i="10"/>
  <c r="D2298" i="10"/>
  <c r="D2299" i="10"/>
  <c r="D2300" i="10"/>
  <c r="D2301" i="10"/>
  <c r="D2302" i="10"/>
  <c r="D2303" i="10"/>
  <c r="D2304" i="10"/>
  <c r="D2305" i="10"/>
  <c r="D2306" i="10"/>
  <c r="D2307" i="10"/>
  <c r="D2308" i="10"/>
  <c r="D2309" i="10"/>
  <c r="D2310" i="10"/>
  <c r="D2311" i="10"/>
  <c r="D2312" i="10"/>
  <c r="D2313" i="10"/>
  <c r="D2314" i="10"/>
  <c r="D2315" i="10"/>
  <c r="D2316" i="10"/>
  <c r="D2317" i="10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2" i="1"/>
  <c r="P3" i="1"/>
  <c r="M4" i="1"/>
  <c r="M5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Q24" i="1"/>
  <c r="R24" i="1" s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2" i="1"/>
  <c r="N2" i="1"/>
  <c r="N3" i="1"/>
  <c r="M7" i="1"/>
  <c r="M11" i="1"/>
  <c r="M13" i="1"/>
  <c r="M15" i="1"/>
  <c r="M19" i="1"/>
  <c r="M21" i="1"/>
  <c r="M23" i="1"/>
  <c r="M24" i="1"/>
  <c r="M27" i="1"/>
  <c r="M28" i="1"/>
  <c r="M29" i="1"/>
  <c r="M31" i="1"/>
  <c r="M35" i="1"/>
  <c r="M36" i="1"/>
  <c r="M39" i="1"/>
  <c r="M40" i="1"/>
  <c r="M43" i="1"/>
  <c r="M45" i="1"/>
  <c r="M47" i="1"/>
  <c r="M48" i="1"/>
  <c r="M51" i="1"/>
  <c r="M52" i="1"/>
  <c r="M53" i="1"/>
  <c r="M55" i="1"/>
  <c r="M59" i="1"/>
  <c r="M60" i="1"/>
  <c r="M63" i="1"/>
  <c r="M67" i="1"/>
  <c r="M71" i="1"/>
  <c r="M72" i="1"/>
  <c r="M75" i="1"/>
  <c r="M76" i="1"/>
  <c r="M77" i="1"/>
  <c r="M79" i="1"/>
  <c r="M80" i="1"/>
  <c r="M83" i="1"/>
  <c r="M84" i="1"/>
  <c r="M85" i="1"/>
  <c r="M87" i="1"/>
  <c r="M88" i="1"/>
  <c r="M91" i="1"/>
  <c r="M95" i="1"/>
  <c r="M99" i="1"/>
  <c r="M100" i="1"/>
  <c r="M103" i="1"/>
  <c r="M104" i="1"/>
  <c r="M107" i="1"/>
  <c r="M111" i="1"/>
  <c r="M112" i="1"/>
  <c r="M115" i="1"/>
  <c r="M117" i="1"/>
  <c r="M119" i="1"/>
  <c r="M120" i="1"/>
  <c r="M123" i="1"/>
  <c r="M127" i="1"/>
  <c r="M128" i="1"/>
  <c r="M130" i="1"/>
  <c r="M131" i="1"/>
  <c r="M132" i="1"/>
  <c r="M133" i="1"/>
  <c r="M134" i="1"/>
  <c r="M135" i="1"/>
  <c r="M136" i="1"/>
  <c r="M139" i="1"/>
  <c r="M140" i="1"/>
  <c r="M143" i="1"/>
  <c r="M144" i="1"/>
  <c r="M147" i="1"/>
  <c r="M148" i="1"/>
  <c r="M151" i="1"/>
  <c r="M155" i="1"/>
  <c r="M156" i="1"/>
  <c r="M159" i="1"/>
  <c r="M160" i="1"/>
  <c r="M163" i="1"/>
  <c r="M167" i="1"/>
  <c r="M171" i="1"/>
  <c r="M172" i="1"/>
  <c r="M175" i="1"/>
  <c r="M176" i="1"/>
  <c r="M177" i="1"/>
  <c r="M179" i="1"/>
  <c r="M181" i="1"/>
  <c r="M183" i="1"/>
  <c r="M184" i="1"/>
  <c r="M185" i="1"/>
  <c r="M187" i="1"/>
  <c r="M188" i="1"/>
  <c r="M189" i="1"/>
  <c r="M191" i="1"/>
  <c r="M193" i="1"/>
  <c r="M195" i="1"/>
  <c r="M197" i="1"/>
  <c r="M199" i="1"/>
  <c r="M200" i="1"/>
  <c r="M201" i="1"/>
  <c r="M203" i="1"/>
  <c r="M204" i="1"/>
  <c r="M205" i="1"/>
  <c r="M207" i="1"/>
  <c r="M209" i="1"/>
  <c r="M211" i="1"/>
  <c r="M212" i="1"/>
  <c r="M213" i="1"/>
  <c r="M215" i="1"/>
  <c r="M216" i="1"/>
  <c r="M219" i="1"/>
  <c r="M223" i="1"/>
  <c r="M224" i="1"/>
  <c r="M227" i="1"/>
  <c r="M228" i="1"/>
  <c r="M229" i="1"/>
  <c r="M231" i="1"/>
  <c r="M235" i="1"/>
  <c r="M236" i="1"/>
  <c r="M239" i="1"/>
  <c r="M240" i="1"/>
  <c r="M243" i="1"/>
  <c r="M244" i="1"/>
  <c r="M245" i="1"/>
  <c r="M247" i="1"/>
  <c r="M251" i="1"/>
  <c r="M255" i="1"/>
  <c r="M256" i="1"/>
  <c r="M259" i="1"/>
  <c r="M261" i="1"/>
  <c r="M263" i="1"/>
  <c r="M265" i="1"/>
  <c r="M267" i="1"/>
  <c r="M268" i="1"/>
  <c r="M271" i="1"/>
  <c r="M272" i="1"/>
  <c r="M273" i="1"/>
  <c r="M275" i="1"/>
  <c r="M276" i="1"/>
  <c r="M277" i="1"/>
  <c r="M279" i="1"/>
  <c r="M283" i="1"/>
  <c r="M284" i="1"/>
  <c r="M287" i="1"/>
  <c r="M289" i="1"/>
  <c r="M291" i="1"/>
  <c r="M295" i="1"/>
  <c r="M296" i="1"/>
  <c r="M299" i="1"/>
  <c r="M303" i="1"/>
  <c r="M305" i="1"/>
  <c r="M307" i="1"/>
  <c r="M308" i="1"/>
  <c r="M311" i="1"/>
  <c r="M315" i="1"/>
  <c r="M316" i="1"/>
  <c r="M319" i="1"/>
  <c r="M320" i="1"/>
  <c r="M321" i="1"/>
  <c r="M323" i="1"/>
  <c r="M327" i="1"/>
  <c r="M331" i="1"/>
  <c r="M332" i="1"/>
  <c r="M335" i="1"/>
  <c r="M336" i="1"/>
  <c r="M337" i="1"/>
  <c r="M339" i="1"/>
  <c r="M343" i="1"/>
  <c r="M345" i="1"/>
  <c r="M347" i="1"/>
  <c r="M348" i="1"/>
  <c r="M350" i="1"/>
  <c r="M351" i="1"/>
  <c r="M353" i="1"/>
  <c r="M355" i="1"/>
  <c r="M356" i="1"/>
  <c r="M359" i="1"/>
  <c r="M361" i="1"/>
  <c r="M363" i="1"/>
  <c r="M364" i="1"/>
  <c r="M367" i="1"/>
  <c r="M368" i="1"/>
  <c r="M369" i="1"/>
  <c r="M371" i="1"/>
  <c r="M375" i="1"/>
  <c r="M376" i="1"/>
  <c r="M377" i="1"/>
  <c r="M379" i="1"/>
  <c r="M383" i="1"/>
  <c r="M385" i="1"/>
  <c r="M387" i="1"/>
  <c r="M388" i="1"/>
  <c r="M391" i="1"/>
  <c r="M392" i="1"/>
  <c r="M393" i="1"/>
  <c r="M394" i="1"/>
  <c r="M395" i="1"/>
  <c r="M399" i="1"/>
  <c r="M400" i="1"/>
  <c r="M401" i="1"/>
  <c r="M403" i="1"/>
  <c r="M404" i="1"/>
  <c r="M405" i="1"/>
  <c r="M407" i="1"/>
  <c r="M409" i="1"/>
  <c r="M411" i="1"/>
  <c r="M412" i="1"/>
  <c r="M415" i="1"/>
  <c r="M417" i="1"/>
  <c r="M419" i="1"/>
  <c r="M420" i="1"/>
  <c r="M423" i="1"/>
  <c r="M424" i="1"/>
  <c r="M425" i="1"/>
  <c r="M427" i="1"/>
  <c r="M429" i="1"/>
  <c r="M431" i="1"/>
  <c r="M432" i="1"/>
  <c r="M433" i="1"/>
  <c r="M435" i="1"/>
  <c r="M439" i="1"/>
  <c r="M440" i="1"/>
  <c r="M441" i="1"/>
  <c r="M443" i="1"/>
  <c r="M444" i="1"/>
  <c r="M447" i="1"/>
  <c r="M451" i="1"/>
  <c r="M452" i="1"/>
  <c r="M455" i="1"/>
  <c r="M457" i="1"/>
  <c r="M459" i="1"/>
  <c r="M460" i="1"/>
  <c r="M463" i="1"/>
  <c r="M467" i="1"/>
  <c r="M471" i="1"/>
  <c r="M472" i="1"/>
  <c r="M475" i="1"/>
  <c r="M479" i="1"/>
  <c r="M480" i="1"/>
  <c r="M483" i="1"/>
  <c r="M484" i="1"/>
  <c r="M487" i="1"/>
  <c r="M491" i="1"/>
  <c r="M493" i="1"/>
  <c r="M495" i="1"/>
  <c r="M496" i="1"/>
  <c r="M499" i="1"/>
  <c r="M500" i="1"/>
  <c r="M503" i="1"/>
  <c r="M504" i="1"/>
  <c r="M507" i="1"/>
  <c r="M511" i="1"/>
  <c r="M515" i="1"/>
  <c r="M516" i="1"/>
  <c r="M519" i="1"/>
  <c r="M523" i="1"/>
  <c r="M524" i="1"/>
  <c r="M527" i="1"/>
  <c r="M528" i="1"/>
  <c r="M531" i="1"/>
  <c r="M535" i="1"/>
  <c r="M536" i="1"/>
  <c r="M539" i="1"/>
  <c r="M543" i="1"/>
  <c r="M544" i="1"/>
  <c r="M547" i="1"/>
  <c r="M551" i="1"/>
  <c r="M555" i="1"/>
  <c r="M556" i="1"/>
  <c r="M559" i="1"/>
  <c r="M563" i="1"/>
  <c r="M564" i="1"/>
  <c r="M565" i="1"/>
  <c r="M567" i="1"/>
  <c r="M568" i="1"/>
  <c r="M571" i="1"/>
  <c r="M572" i="1"/>
  <c r="M575" i="1"/>
  <c r="M579" i="1"/>
  <c r="M583" i="1"/>
  <c r="M584" i="1"/>
  <c r="M585" i="1"/>
  <c r="M587" i="1"/>
  <c r="M591" i="1"/>
  <c r="M595" i="1"/>
  <c r="M596" i="1"/>
  <c r="M597" i="1"/>
  <c r="M599" i="1"/>
  <c r="M603" i="1"/>
  <c r="M607" i="1"/>
  <c r="M608" i="1"/>
  <c r="M611" i="1"/>
  <c r="M613" i="1"/>
  <c r="M615" i="1"/>
  <c r="M619" i="1"/>
  <c r="M623" i="1"/>
  <c r="M624" i="1"/>
  <c r="M627" i="1"/>
  <c r="M631" i="1"/>
  <c r="M635" i="1"/>
  <c r="M639" i="1"/>
  <c r="M640" i="1"/>
  <c r="M643" i="1"/>
  <c r="M647" i="1"/>
  <c r="M648" i="1"/>
  <c r="M651" i="1"/>
  <c r="M653" i="1"/>
  <c r="M655" i="1"/>
  <c r="M659" i="1"/>
  <c r="M661" i="1"/>
  <c r="M663" i="1"/>
  <c r="M664" i="1"/>
  <c r="M667" i="1"/>
  <c r="M671" i="1"/>
  <c r="M675" i="1"/>
  <c r="M676" i="1"/>
  <c r="M677" i="1"/>
  <c r="M679" i="1"/>
  <c r="M683" i="1"/>
  <c r="M684" i="1"/>
  <c r="M687" i="1"/>
  <c r="M691" i="1"/>
  <c r="M692" i="1"/>
  <c r="M695" i="1"/>
  <c r="M699" i="1"/>
  <c r="M700" i="1"/>
  <c r="M703" i="1"/>
  <c r="M704" i="1"/>
  <c r="M707" i="1"/>
  <c r="M711" i="1"/>
  <c r="M715" i="1"/>
  <c r="M719" i="1"/>
  <c r="M720" i="1"/>
  <c r="M723" i="1"/>
  <c r="M727" i="1"/>
  <c r="M731" i="1"/>
  <c r="M735" i="1"/>
  <c r="M736" i="1"/>
  <c r="M738" i="1"/>
  <c r="M739" i="1"/>
  <c r="M741" i="1"/>
  <c r="M743" i="1"/>
  <c r="M747" i="1"/>
  <c r="M748" i="1"/>
  <c r="M749" i="1"/>
  <c r="M751" i="1"/>
  <c r="M755" i="1"/>
  <c r="M759" i="1"/>
  <c r="M761" i="1"/>
  <c r="M763" i="1"/>
  <c r="M764" i="1"/>
  <c r="M767" i="1"/>
  <c r="M771" i="1"/>
  <c r="M773" i="1"/>
  <c r="M775" i="1"/>
  <c r="M776" i="1"/>
  <c r="M779" i="1"/>
  <c r="M781" i="1"/>
  <c r="M783" i="1"/>
  <c r="M784" i="1"/>
  <c r="M785" i="1"/>
  <c r="M787" i="1"/>
  <c r="M788" i="1"/>
  <c r="M791" i="1"/>
  <c r="M793" i="1"/>
  <c r="M795" i="1"/>
  <c r="M799" i="1"/>
  <c r="M800" i="1"/>
  <c r="M803" i="1"/>
  <c r="M804" i="1"/>
  <c r="M805" i="1"/>
  <c r="M807" i="1"/>
  <c r="M808" i="1"/>
  <c r="M811" i="1"/>
  <c r="M815" i="1"/>
  <c r="M819" i="1"/>
  <c r="M823" i="1"/>
  <c r="M824" i="1"/>
  <c r="M827" i="1"/>
  <c r="M829" i="1"/>
  <c r="M831" i="1"/>
  <c r="M833" i="1"/>
  <c r="M835" i="1"/>
  <c r="M839" i="1"/>
  <c r="M841" i="1"/>
  <c r="M843" i="1"/>
  <c r="M844" i="1"/>
  <c r="M847" i="1"/>
  <c r="M849" i="1"/>
  <c r="M851" i="1"/>
  <c r="M855" i="1"/>
  <c r="M859" i="1"/>
  <c r="M860" i="1"/>
  <c r="M863" i="1"/>
  <c r="M867" i="1"/>
  <c r="M868" i="1"/>
  <c r="M869" i="1"/>
  <c r="M871" i="1"/>
  <c r="M874" i="1"/>
  <c r="M875" i="1"/>
  <c r="M879" i="1"/>
  <c r="M883" i="1"/>
  <c r="M884" i="1"/>
  <c r="M887" i="1"/>
  <c r="M888" i="1"/>
  <c r="M891" i="1"/>
  <c r="M895" i="1"/>
  <c r="M899" i="1"/>
  <c r="M900" i="1"/>
  <c r="M902" i="1"/>
  <c r="M903" i="1"/>
  <c r="M904" i="1"/>
  <c r="M905" i="1"/>
  <c r="M907" i="1"/>
  <c r="M908" i="1"/>
  <c r="M911" i="1"/>
  <c r="M913" i="1"/>
  <c r="M914" i="1"/>
  <c r="M915" i="1"/>
  <c r="M919" i="1"/>
  <c r="M920" i="1"/>
  <c r="M923" i="1"/>
  <c r="M924" i="1"/>
  <c r="M927" i="1"/>
  <c r="M931" i="1"/>
  <c r="M932" i="1"/>
  <c r="M935" i="1"/>
  <c r="M936" i="1"/>
  <c r="M937" i="1"/>
  <c r="M939" i="1"/>
  <c r="M941" i="1"/>
  <c r="M942" i="1"/>
  <c r="M943" i="1"/>
  <c r="M944" i="1"/>
  <c r="M945" i="1"/>
  <c r="M946" i="1"/>
  <c r="M947" i="1"/>
  <c r="M948" i="1"/>
  <c r="M949" i="1"/>
  <c r="M951" i="1"/>
  <c r="M955" i="1"/>
  <c r="M956" i="1"/>
  <c r="M959" i="1"/>
  <c r="M960" i="1"/>
  <c r="M961" i="1"/>
  <c r="M963" i="1"/>
  <c r="M964" i="1"/>
  <c r="M965" i="1"/>
  <c r="M967" i="1"/>
  <c r="M971" i="1"/>
  <c r="M975" i="1"/>
  <c r="M977" i="1"/>
  <c r="M979" i="1"/>
  <c r="M980" i="1"/>
  <c r="M983" i="1"/>
  <c r="M984" i="1"/>
  <c r="M987" i="1"/>
  <c r="M988" i="1"/>
  <c r="M990" i="1"/>
  <c r="M991" i="1"/>
  <c r="M992" i="1"/>
  <c r="M995" i="1"/>
  <c r="M996" i="1"/>
  <c r="M999" i="1"/>
  <c r="M1000" i="1"/>
  <c r="M1001" i="1"/>
  <c r="M1003" i="1"/>
  <c r="M1004" i="1"/>
  <c r="M1005" i="1"/>
  <c r="M1007" i="1"/>
  <c r="M1009" i="1"/>
  <c r="M1011" i="1"/>
  <c r="M1012" i="1"/>
  <c r="M1015" i="1"/>
  <c r="M1016" i="1"/>
  <c r="M1019" i="1"/>
  <c r="M1020" i="1"/>
  <c r="M1023" i="1"/>
  <c r="M1027" i="1"/>
  <c r="M1029" i="1"/>
  <c r="M1031" i="1"/>
  <c r="M1035" i="1"/>
  <c r="M1036" i="1"/>
  <c r="M1037" i="1"/>
  <c r="M1039" i="1"/>
  <c r="M1043" i="1"/>
  <c r="M1047" i="1"/>
  <c r="M1048" i="1"/>
  <c r="M1049" i="1"/>
  <c r="M1051" i="1"/>
  <c r="M1055" i="1"/>
  <c r="M1056" i="1"/>
  <c r="M1057" i="1"/>
  <c r="M1059" i="1"/>
  <c r="M1060" i="1"/>
  <c r="M1063" i="1"/>
  <c r="M1065" i="1"/>
  <c r="M1067" i="1"/>
  <c r="M1071" i="1"/>
  <c r="M1073" i="1"/>
  <c r="M1075" i="1"/>
  <c r="M1076" i="1"/>
  <c r="M1077" i="1"/>
  <c r="M1079" i="1"/>
  <c r="M1083" i="1"/>
  <c r="M1084" i="1"/>
  <c r="M1087" i="1"/>
  <c r="M1091" i="1"/>
  <c r="M1095" i="1"/>
  <c r="M1096" i="1"/>
  <c r="M1097" i="1"/>
  <c r="M1099" i="1"/>
  <c r="M1100" i="1"/>
  <c r="M1103" i="1"/>
  <c r="M1104" i="1"/>
  <c r="M1105" i="1"/>
  <c r="M1107" i="1"/>
  <c r="M1111" i="1"/>
  <c r="M1112" i="1"/>
  <c r="M1115" i="1"/>
  <c r="M1116" i="1"/>
  <c r="M1119" i="1"/>
  <c r="M1120" i="1"/>
  <c r="M1123" i="1"/>
  <c r="M1124" i="1"/>
  <c r="M1125" i="1"/>
  <c r="M1127" i="1"/>
  <c r="M1128" i="1"/>
  <c r="M1129" i="1"/>
  <c r="M1131" i="1"/>
  <c r="M1132" i="1"/>
  <c r="M1135" i="1"/>
  <c r="M1136" i="1"/>
  <c r="M1139" i="1"/>
  <c r="M1140" i="1"/>
  <c r="M1141" i="1"/>
  <c r="M1143" i="1"/>
  <c r="M1144" i="1"/>
  <c r="M1145" i="1"/>
  <c r="M1147" i="1"/>
  <c r="M1148" i="1"/>
  <c r="M1151" i="1"/>
  <c r="M1152" i="1"/>
  <c r="M1155" i="1"/>
  <c r="M1156" i="1"/>
  <c r="M1157" i="1"/>
  <c r="M1159" i="1"/>
  <c r="M1163" i="1"/>
  <c r="M1165" i="1"/>
  <c r="M1167" i="1"/>
  <c r="M1168" i="1"/>
  <c r="M1171" i="1"/>
  <c r="M1173" i="1"/>
  <c r="M1175" i="1"/>
  <c r="M1177" i="1"/>
  <c r="M1179" i="1"/>
  <c r="M1180" i="1"/>
  <c r="M1183" i="1"/>
  <c r="M1184" i="1"/>
  <c r="M1185" i="1"/>
  <c r="M1187" i="1"/>
  <c r="M1188" i="1"/>
  <c r="M1191" i="1"/>
  <c r="M1192" i="1"/>
  <c r="M1193" i="1"/>
  <c r="M1195" i="1"/>
  <c r="M1199" i="1"/>
  <c r="M1201" i="1"/>
  <c r="M1203" i="1"/>
  <c r="M1204" i="1"/>
  <c r="M1205" i="1"/>
  <c r="M1207" i="1"/>
  <c r="M1209" i="1"/>
  <c r="M1211" i="1"/>
  <c r="M1215" i="1"/>
  <c r="M1216" i="1"/>
  <c r="M1217" i="1"/>
  <c r="M1219" i="1"/>
  <c r="M1221" i="1"/>
  <c r="M1223" i="1"/>
  <c r="M1224" i="1"/>
  <c r="M1225" i="1"/>
  <c r="M1227" i="1"/>
  <c r="M1228" i="1"/>
  <c r="M1231" i="1"/>
  <c r="M1232" i="1"/>
  <c r="M1233" i="1"/>
  <c r="M1235" i="1"/>
  <c r="M1239" i="1"/>
  <c r="M1240" i="1"/>
  <c r="M1241" i="1"/>
  <c r="M1243" i="1"/>
  <c r="M1247" i="1"/>
  <c r="M1249" i="1"/>
  <c r="M1251" i="1"/>
  <c r="M1252" i="1"/>
  <c r="M1255" i="1"/>
  <c r="M1256" i="1"/>
  <c r="M1257" i="1"/>
  <c r="M1259" i="1"/>
  <c r="M1261" i="1"/>
  <c r="M1263" i="1"/>
  <c r="M1265" i="1"/>
  <c r="M1267" i="1"/>
  <c r="M1271" i="1"/>
  <c r="M1272" i="1"/>
  <c r="M1273" i="1"/>
  <c r="M1275" i="1"/>
  <c r="M1279" i="1"/>
  <c r="M1280" i="1"/>
  <c r="M1281" i="1"/>
  <c r="M1283" i="1"/>
  <c r="M1284" i="1"/>
  <c r="M1287" i="1"/>
  <c r="M1288" i="1"/>
  <c r="M1289" i="1"/>
  <c r="M1291" i="1"/>
  <c r="M1293" i="1"/>
  <c r="M1295" i="1"/>
  <c r="M1297" i="1"/>
  <c r="M1299" i="1"/>
  <c r="M1303" i="1"/>
  <c r="M1305" i="1"/>
  <c r="M1307" i="1"/>
  <c r="M1311" i="1"/>
  <c r="M1312" i="1"/>
  <c r="M1315" i="1"/>
  <c r="M1316" i="1"/>
  <c r="M1319" i="1"/>
  <c r="M1321" i="1"/>
  <c r="M1323" i="1"/>
  <c r="M1327" i="1"/>
  <c r="M1328" i="1"/>
  <c r="M1331" i="1"/>
  <c r="M1332" i="1"/>
  <c r="M1335" i="1"/>
  <c r="M1336" i="1"/>
  <c r="M1337" i="1"/>
  <c r="M1339" i="1"/>
  <c r="M1341" i="1"/>
  <c r="M1343" i="1"/>
  <c r="M1345" i="1"/>
  <c r="M1347" i="1"/>
  <c r="M1348" i="1"/>
  <c r="M1349" i="1"/>
  <c r="M1351" i="1"/>
  <c r="M1352" i="1"/>
  <c r="M1355" i="1"/>
  <c r="M1357" i="1"/>
  <c r="M1359" i="1"/>
  <c r="M1360" i="1"/>
  <c r="M1361" i="1"/>
  <c r="M1363" i="1"/>
  <c r="M1364" i="1"/>
  <c r="M1367" i="1"/>
  <c r="M1368" i="1"/>
  <c r="M1369" i="1"/>
  <c r="M1371" i="1"/>
  <c r="M1375" i="1"/>
  <c r="M1377" i="1"/>
  <c r="M1379" i="1"/>
  <c r="M1380" i="1"/>
  <c r="M1381" i="1"/>
  <c r="M1383" i="1"/>
  <c r="M1384" i="1"/>
  <c r="M1385" i="1"/>
  <c r="M1387" i="1"/>
  <c r="M1388" i="1"/>
  <c r="M1391" i="1"/>
  <c r="M1393" i="1"/>
  <c r="M1395" i="1"/>
  <c r="M1396" i="1"/>
  <c r="M1397" i="1"/>
  <c r="M1399" i="1"/>
  <c r="M1400" i="1"/>
  <c r="M1401" i="1"/>
  <c r="M1403" i="1"/>
  <c r="M1407" i="1"/>
  <c r="M1408" i="1"/>
  <c r="M1409" i="1"/>
  <c r="M1411" i="1"/>
  <c r="M1412" i="1"/>
  <c r="M1414" i="1"/>
  <c r="M1415" i="1"/>
  <c r="M1419" i="1"/>
  <c r="M1421" i="1"/>
  <c r="M1422" i="1"/>
  <c r="M1423" i="1"/>
  <c r="M1424" i="1"/>
  <c r="M1427" i="1"/>
  <c r="M1428" i="1"/>
  <c r="M1429" i="1"/>
  <c r="M1431" i="1"/>
  <c r="M1435" i="1"/>
  <c r="M1436" i="1"/>
  <c r="M1437" i="1"/>
  <c r="M1439" i="1"/>
  <c r="M1443" i="1"/>
  <c r="M1444" i="1"/>
  <c r="M1447" i="1"/>
  <c r="M1451" i="1"/>
  <c r="M1452" i="1"/>
  <c r="M1453" i="1"/>
  <c r="M1455" i="1"/>
  <c r="M1456" i="1"/>
  <c r="M1457" i="1"/>
  <c r="M1459" i="1"/>
  <c r="M1460" i="1"/>
  <c r="M1461" i="1"/>
  <c r="M1463" i="1"/>
  <c r="M1465" i="1"/>
  <c r="M1467" i="1"/>
  <c r="M1468" i="1"/>
  <c r="M1469" i="1"/>
  <c r="M1471" i="1"/>
  <c r="M1475" i="1"/>
  <c r="M1476" i="1"/>
  <c r="M1479" i="1"/>
  <c r="M1480" i="1"/>
  <c r="M1483" i="1"/>
  <c r="M1484" i="1"/>
  <c r="M1485" i="1"/>
  <c r="M1487" i="1"/>
  <c r="M1491" i="1"/>
  <c r="M1492" i="1"/>
  <c r="M1493" i="1"/>
  <c r="M1495" i="1"/>
  <c r="M1499" i="1"/>
  <c r="M1502" i="1"/>
  <c r="M1503" i="1"/>
  <c r="M1504" i="1"/>
  <c r="M1507" i="1"/>
  <c r="M1508" i="1"/>
  <c r="M1509" i="1"/>
  <c r="M1511" i="1"/>
  <c r="M1512" i="1"/>
  <c r="M1513" i="1"/>
  <c r="M1515" i="1"/>
  <c r="M1517" i="1"/>
  <c r="M1519" i="1"/>
  <c r="M1520" i="1"/>
  <c r="M1521" i="1"/>
  <c r="M1523" i="1"/>
  <c r="M1527" i="1"/>
  <c r="M1528" i="1"/>
  <c r="M1531" i="1"/>
  <c r="M1535" i="1"/>
  <c r="M1536" i="1"/>
  <c r="M1537" i="1"/>
  <c r="M1539" i="1"/>
  <c r="M1540" i="1"/>
  <c r="M1543" i="1"/>
  <c r="M1544" i="1"/>
  <c r="M1547" i="1"/>
  <c r="M1549" i="1"/>
  <c r="M1551" i="1"/>
  <c r="M1552" i="1"/>
  <c r="M1553" i="1"/>
  <c r="M1555" i="1"/>
  <c r="M1557" i="1"/>
  <c r="M1559" i="1"/>
  <c r="M1560" i="1"/>
  <c r="M1563" i="1"/>
  <c r="M1564" i="1"/>
  <c r="M1567" i="1"/>
  <c r="M1568" i="1"/>
  <c r="M1571" i="1"/>
  <c r="M1575" i="1"/>
  <c r="M1576" i="1"/>
  <c r="M1579" i="1"/>
  <c r="M1581" i="1"/>
  <c r="M1583" i="1"/>
  <c r="M1584" i="1"/>
  <c r="M1585" i="1"/>
  <c r="M1587" i="1"/>
  <c r="M1589" i="1"/>
  <c r="M1591" i="1"/>
  <c r="M1592" i="1"/>
  <c r="M1593" i="1"/>
  <c r="M1595" i="1"/>
  <c r="M1599" i="1"/>
  <c r="M1600" i="1"/>
  <c r="M1603" i="1"/>
  <c r="M1604" i="1"/>
  <c r="M1607" i="1"/>
  <c r="M1608" i="1"/>
  <c r="M1609" i="1"/>
  <c r="M1611" i="1"/>
  <c r="M1612" i="1"/>
  <c r="M1615" i="1"/>
  <c r="M1616" i="1"/>
  <c r="M1619" i="1"/>
  <c r="M1621" i="1"/>
  <c r="M1623" i="1"/>
  <c r="M1624" i="1"/>
  <c r="M1625" i="1"/>
  <c r="M1627" i="1"/>
  <c r="M1631" i="1"/>
  <c r="M1632" i="1"/>
  <c r="M1633" i="1"/>
  <c r="M1635" i="1"/>
  <c r="M1639" i="1"/>
  <c r="M1640" i="1"/>
  <c r="M1641" i="1"/>
  <c r="M1643" i="1"/>
  <c r="M1647" i="1"/>
  <c r="M1648" i="1"/>
  <c r="M1649" i="1"/>
  <c r="M1651" i="1"/>
  <c r="M1652" i="1"/>
  <c r="M1653" i="1"/>
  <c r="M1655" i="1"/>
  <c r="M1656" i="1"/>
  <c r="M1657" i="1"/>
  <c r="M1659" i="1"/>
  <c r="M1660" i="1"/>
  <c r="M1661" i="1"/>
  <c r="M1663" i="1"/>
  <c r="M1664" i="1"/>
  <c r="M1667" i="1"/>
  <c r="M1668" i="1"/>
  <c r="M1671" i="1"/>
  <c r="M1672" i="1"/>
  <c r="M1675" i="1"/>
  <c r="M1676" i="1"/>
  <c r="M1679" i="1"/>
  <c r="M1680" i="1"/>
  <c r="M1683" i="1"/>
  <c r="M1685" i="1"/>
  <c r="M1687" i="1"/>
  <c r="M1688" i="1"/>
  <c r="M1689" i="1"/>
  <c r="M1691" i="1"/>
  <c r="M1693" i="1"/>
  <c r="M1695" i="1"/>
  <c r="M1696" i="1"/>
  <c r="M1699" i="1"/>
  <c r="M1700" i="1"/>
  <c r="M1703" i="1"/>
  <c r="M1704" i="1"/>
  <c r="M1705" i="1"/>
  <c r="M1707" i="1"/>
  <c r="M1708" i="1"/>
  <c r="M1709" i="1"/>
  <c r="M1711" i="1"/>
  <c r="M1712" i="1"/>
  <c r="M1713" i="1"/>
  <c r="M1715" i="1"/>
  <c r="M1717" i="1"/>
  <c r="M1719" i="1"/>
  <c r="M1720" i="1"/>
  <c r="M1721" i="1"/>
  <c r="M1723" i="1"/>
  <c r="M1724" i="1"/>
  <c r="M1725" i="1"/>
  <c r="M1727" i="1"/>
  <c r="M1728" i="1"/>
  <c r="M1729" i="1"/>
  <c r="M1731" i="1"/>
  <c r="M1735" i="1"/>
  <c r="M1736" i="1"/>
  <c r="M1739" i="1"/>
  <c r="M1743" i="1"/>
  <c r="M1744" i="1"/>
  <c r="M1745" i="1"/>
  <c r="M1747" i="1"/>
  <c r="M1749" i="1"/>
  <c r="M1751" i="1"/>
  <c r="M1752" i="1"/>
  <c r="M1755" i="1"/>
  <c r="M1757" i="1"/>
  <c r="M1759" i="1"/>
  <c r="M1760" i="1"/>
  <c r="M1761" i="1"/>
  <c r="M1763" i="1"/>
  <c r="M1764" i="1"/>
  <c r="M1767" i="1"/>
  <c r="M1768" i="1"/>
  <c r="M1771" i="1"/>
  <c r="M1772" i="1"/>
  <c r="M1773" i="1"/>
  <c r="M1775" i="1"/>
  <c r="M1776" i="1"/>
  <c r="M1779" i="1"/>
  <c r="M1781" i="1"/>
  <c r="M1783" i="1"/>
  <c r="M1784" i="1"/>
  <c r="M1785" i="1"/>
  <c r="M1787" i="1"/>
  <c r="M1791" i="1"/>
  <c r="M1792" i="1"/>
  <c r="M1795" i="1"/>
  <c r="M1796" i="1"/>
  <c r="M1797" i="1"/>
  <c r="M1799" i="1"/>
  <c r="M1803" i="1"/>
  <c r="M1804" i="1"/>
  <c r="M1805" i="1"/>
  <c r="M1807" i="1"/>
  <c r="M1811" i="1"/>
  <c r="M1812" i="1"/>
  <c r="M1813" i="1"/>
  <c r="M1815" i="1"/>
  <c r="M1817" i="1"/>
  <c r="M1819" i="1"/>
  <c r="M1820" i="1"/>
  <c r="M1821" i="1"/>
  <c r="M1823" i="1"/>
  <c r="M1824" i="1"/>
  <c r="M1827" i="1"/>
  <c r="M1828" i="1"/>
  <c r="M1829" i="1"/>
  <c r="M1831" i="1"/>
  <c r="M1835" i="1"/>
  <c r="M1836" i="1"/>
  <c r="M1837" i="1"/>
  <c r="M1839" i="1"/>
  <c r="M1840" i="1"/>
  <c r="M1843" i="1"/>
  <c r="M1844" i="1"/>
  <c r="M1845" i="1"/>
  <c r="M1847" i="1"/>
  <c r="M1851" i="1"/>
  <c r="M1853" i="1"/>
  <c r="M1855" i="1"/>
  <c r="M1856" i="1"/>
  <c r="M1857" i="1"/>
  <c r="M1859" i="1"/>
  <c r="M1860" i="1"/>
  <c r="M1861" i="1"/>
  <c r="M1863" i="1"/>
  <c r="M1864" i="1"/>
  <c r="M1867" i="1"/>
  <c r="M1868" i="1"/>
  <c r="M1869" i="1"/>
  <c r="M1871" i="1"/>
  <c r="M1872" i="1"/>
  <c r="M1875" i="1"/>
  <c r="M1877" i="1"/>
  <c r="M1879" i="1"/>
  <c r="M1880" i="1"/>
  <c r="M1883" i="1"/>
  <c r="M1885" i="1"/>
  <c r="M1887" i="1"/>
  <c r="M1888" i="1"/>
  <c r="M1891" i="1"/>
  <c r="M1893" i="1"/>
  <c r="M1895" i="1"/>
  <c r="M1899" i="1"/>
  <c r="M1900" i="1"/>
  <c r="M1901" i="1"/>
  <c r="M1903" i="1"/>
  <c r="M1904" i="1"/>
  <c r="M1907" i="1"/>
  <c r="M1908" i="1"/>
  <c r="M1909" i="1"/>
  <c r="M1911" i="1"/>
  <c r="M1915" i="1"/>
  <c r="M1916" i="1"/>
  <c r="M1917" i="1"/>
  <c r="M1919" i="1"/>
  <c r="M1920" i="1"/>
  <c r="M1923" i="1"/>
  <c r="M1924" i="1"/>
  <c r="M1927" i="1"/>
  <c r="M1931" i="1"/>
  <c r="M1932" i="1"/>
  <c r="M1933" i="1"/>
  <c r="M1935" i="1"/>
  <c r="M1936" i="1"/>
  <c r="M1939" i="1"/>
  <c r="M1943" i="1"/>
  <c r="M1944" i="1"/>
  <c r="M1945" i="1"/>
  <c r="M1947" i="1"/>
  <c r="M1948" i="1"/>
  <c r="M1949" i="1"/>
  <c r="M1951" i="1"/>
  <c r="M1952" i="1"/>
  <c r="M1955" i="1"/>
  <c r="M1957" i="1"/>
  <c r="M1959" i="1"/>
  <c r="M1960" i="1"/>
  <c r="M1963" i="1"/>
  <c r="M1964" i="1"/>
  <c r="M1965" i="1"/>
  <c r="M1967" i="1"/>
  <c r="M1968" i="1"/>
  <c r="M1971" i="1"/>
  <c r="M1972" i="1"/>
  <c r="M1973" i="1"/>
  <c r="M1975" i="1"/>
  <c r="M1976" i="1"/>
  <c r="M1979" i="1"/>
  <c r="M1980" i="1"/>
  <c r="M1981" i="1"/>
  <c r="M1983" i="1"/>
  <c r="M1984" i="1"/>
  <c r="M1987" i="1"/>
  <c r="M1989" i="1"/>
  <c r="M1991" i="1"/>
  <c r="M1995" i="1"/>
  <c r="M1996" i="1"/>
  <c r="M1997" i="1"/>
  <c r="M1999" i="1"/>
  <c r="M2003" i="1"/>
  <c r="M2004" i="1"/>
  <c r="M2005" i="1"/>
  <c r="M2007" i="1"/>
  <c r="M2008" i="1"/>
  <c r="M2011" i="1"/>
  <c r="M2013" i="1"/>
  <c r="M2015" i="1"/>
  <c r="M2016" i="1"/>
  <c r="M2019" i="1"/>
  <c r="M2020" i="1"/>
  <c r="M2023" i="1"/>
  <c r="M2024" i="1"/>
  <c r="M2027" i="1"/>
  <c r="M2028" i="1"/>
  <c r="M2029" i="1"/>
  <c r="M2031" i="1"/>
  <c r="M2035" i="1"/>
  <c r="M2036" i="1"/>
  <c r="M2037" i="1"/>
  <c r="M2039" i="1"/>
  <c r="M2040" i="1"/>
  <c r="M2041" i="1"/>
  <c r="M2043" i="1"/>
  <c r="M2044" i="1"/>
  <c r="M2045" i="1"/>
  <c r="M2047" i="1"/>
  <c r="M2048" i="1"/>
  <c r="M2051" i="1"/>
  <c r="M2053" i="1"/>
  <c r="M2055" i="1"/>
  <c r="M2056" i="1"/>
  <c r="M2059" i="1"/>
  <c r="M2060" i="1"/>
  <c r="M2061" i="1"/>
  <c r="M2063" i="1"/>
  <c r="M2067" i="1"/>
  <c r="M2068" i="1"/>
  <c r="M2071" i="1"/>
  <c r="M2075" i="1"/>
  <c r="M2076" i="1"/>
  <c r="M2077" i="1"/>
  <c r="M2079" i="1"/>
  <c r="M2080" i="1"/>
  <c r="M2083" i="1"/>
  <c r="M2084" i="1"/>
  <c r="M2087" i="1"/>
  <c r="M2089" i="1"/>
  <c r="M2091" i="1"/>
  <c r="M2092" i="1"/>
  <c r="M2093" i="1"/>
  <c r="M2094" i="1"/>
  <c r="M2095" i="1"/>
  <c r="M2096" i="1"/>
  <c r="M2099" i="1"/>
  <c r="M2100" i="1"/>
  <c r="M2101" i="1"/>
  <c r="M2103" i="1"/>
  <c r="M2105" i="1"/>
  <c r="M2107" i="1"/>
  <c r="M2108" i="1"/>
  <c r="M2109" i="1"/>
  <c r="M2110" i="1"/>
  <c r="M2111" i="1"/>
  <c r="M2115" i="1"/>
  <c r="M2116" i="1"/>
  <c r="M2119" i="1"/>
  <c r="M2120" i="1"/>
  <c r="M2123" i="1"/>
  <c r="M2124" i="1"/>
  <c r="M2125" i="1"/>
  <c r="M2127" i="1"/>
  <c r="M2128" i="1"/>
  <c r="M2131" i="1"/>
  <c r="M2132" i="1"/>
  <c r="M2133" i="1"/>
  <c r="M2135" i="1"/>
  <c r="M2137" i="1"/>
  <c r="M2139" i="1"/>
  <c r="M2140" i="1"/>
  <c r="M2141" i="1"/>
  <c r="M2143" i="1"/>
  <c r="M2147" i="1"/>
  <c r="M2148" i="1"/>
  <c r="M2151" i="1"/>
  <c r="M2152" i="1"/>
  <c r="M2155" i="1"/>
  <c r="M2156" i="1"/>
  <c r="M2157" i="1"/>
  <c r="M2159" i="1"/>
  <c r="M2160" i="1"/>
  <c r="M2163" i="1"/>
  <c r="M2164" i="1"/>
  <c r="M2167" i="1"/>
  <c r="M2168" i="1"/>
  <c r="M2169" i="1"/>
  <c r="M2171" i="1"/>
  <c r="M2172" i="1"/>
  <c r="M2173" i="1"/>
  <c r="M2175" i="1"/>
  <c r="M2179" i="1"/>
  <c r="M2183" i="1"/>
  <c r="M2184" i="1"/>
  <c r="M2185" i="1"/>
  <c r="M2187" i="1"/>
  <c r="M2188" i="1"/>
  <c r="M2189" i="1"/>
  <c r="M2191" i="1"/>
  <c r="M2195" i="1"/>
  <c r="M2196" i="1"/>
  <c r="M2197" i="1"/>
  <c r="M2199" i="1"/>
  <c r="M2203" i="1"/>
  <c r="M2205" i="1"/>
  <c r="M2207" i="1"/>
  <c r="M2208" i="1"/>
  <c r="M2211" i="1"/>
  <c r="M2212" i="1"/>
  <c r="M2215" i="1"/>
  <c r="M2216" i="1"/>
  <c r="M2219" i="1"/>
  <c r="M2220" i="1"/>
  <c r="M2221" i="1"/>
  <c r="M2223" i="1"/>
  <c r="M2224" i="1"/>
  <c r="M2227" i="1"/>
  <c r="M2228" i="1"/>
  <c r="M2229" i="1"/>
  <c r="M2231" i="1"/>
  <c r="M2232" i="1"/>
  <c r="M2233" i="1"/>
  <c r="M2235" i="1"/>
  <c r="M2236" i="1"/>
  <c r="M2237" i="1"/>
  <c r="M2239" i="1"/>
  <c r="M2243" i="1"/>
  <c r="M2247" i="1"/>
  <c r="M2248" i="1"/>
  <c r="M2251" i="1"/>
  <c r="M2252" i="1"/>
  <c r="M2253" i="1"/>
  <c r="M2255" i="1"/>
  <c r="M2259" i="1"/>
  <c r="M2260" i="1"/>
  <c r="M2261" i="1"/>
  <c r="M2263" i="1"/>
  <c r="M2264" i="1"/>
  <c r="M2265" i="1"/>
  <c r="M2267" i="1"/>
  <c r="M2269" i="1"/>
  <c r="M2271" i="1"/>
  <c r="M2272" i="1"/>
  <c r="M2273" i="1"/>
  <c r="M2275" i="1"/>
  <c r="M2276" i="1"/>
  <c r="M2278" i="1"/>
  <c r="M2279" i="1"/>
  <c r="M2281" i="1"/>
  <c r="M2283" i="1"/>
  <c r="M2284" i="1"/>
  <c r="M2287" i="1"/>
  <c r="M2288" i="1"/>
  <c r="M2289" i="1"/>
  <c r="M2291" i="1"/>
  <c r="M2292" i="1"/>
  <c r="M2293" i="1"/>
  <c r="M2295" i="1"/>
  <c r="M2296" i="1"/>
  <c r="M2297" i="1"/>
  <c r="M2299" i="1"/>
  <c r="M2300" i="1"/>
  <c r="M2303" i="1"/>
  <c r="M2304" i="1"/>
  <c r="M2305" i="1"/>
  <c r="M2307" i="1"/>
  <c r="M2308" i="1"/>
  <c r="M2309" i="1"/>
  <c r="M2311" i="1"/>
  <c r="M2313" i="1"/>
  <c r="M2314" i="1"/>
  <c r="M2315" i="1"/>
  <c r="M2316" i="1"/>
  <c r="M2319" i="1"/>
  <c r="M2320" i="1"/>
  <c r="M2321" i="1"/>
  <c r="M2323" i="1"/>
  <c r="M2324" i="1"/>
  <c r="M2325" i="1"/>
  <c r="M2327" i="1"/>
  <c r="M2328" i="1"/>
  <c r="M2329" i="1"/>
  <c r="M2331" i="1"/>
  <c r="M2332" i="1"/>
  <c r="M2333" i="1"/>
  <c r="M2335" i="1"/>
  <c r="M2336" i="1"/>
  <c r="M2337" i="1"/>
  <c r="M2339" i="1"/>
  <c r="M2340" i="1"/>
  <c r="M2343" i="1"/>
  <c r="M2345" i="1"/>
  <c r="M2347" i="1"/>
  <c r="M2348" i="1"/>
  <c r="M2350" i="1"/>
  <c r="M2351" i="1"/>
  <c r="M2353" i="1"/>
  <c r="M2355" i="1"/>
  <c r="M2357" i="1"/>
  <c r="M2359" i="1"/>
  <c r="M2360" i="1"/>
  <c r="M2361" i="1"/>
  <c r="M2363" i="1"/>
  <c r="M2364" i="1"/>
  <c r="M2365" i="1"/>
  <c r="M2367" i="1"/>
  <c r="M2369" i="1"/>
  <c r="M2371" i="1"/>
  <c r="M2372" i="1"/>
  <c r="M2373" i="1"/>
  <c r="M2375" i="1"/>
  <c r="M2377" i="1"/>
  <c r="M2379" i="1"/>
  <c r="M2380" i="1"/>
  <c r="M2383" i="1"/>
  <c r="M2385" i="1"/>
  <c r="M2387" i="1"/>
  <c r="M2388" i="1"/>
  <c r="M2390" i="1"/>
  <c r="M2391" i="1"/>
  <c r="M2392" i="1"/>
  <c r="M2393" i="1"/>
  <c r="M2394" i="1"/>
  <c r="M2395" i="1"/>
  <c r="M2396" i="1"/>
  <c r="M2399" i="1"/>
  <c r="M2400" i="1"/>
  <c r="M2401" i="1"/>
  <c r="M2403" i="1"/>
  <c r="M2404" i="1"/>
  <c r="M2406" i="1"/>
  <c r="M2407" i="1"/>
  <c r="M2408" i="1"/>
  <c r="M2409" i="1"/>
  <c r="M2410" i="1"/>
  <c r="M2411" i="1"/>
  <c r="M2412" i="1"/>
  <c r="M2415" i="1"/>
  <c r="M2416" i="1"/>
  <c r="M2417" i="1"/>
  <c r="M2419" i="1"/>
  <c r="M2420" i="1"/>
  <c r="M2421" i="1"/>
  <c r="M2423" i="1"/>
  <c r="M2424" i="1"/>
  <c r="M2425" i="1"/>
  <c r="M2427" i="1"/>
  <c r="M2428" i="1"/>
  <c r="M2431" i="1"/>
  <c r="M2435" i="1"/>
  <c r="M2436" i="1"/>
  <c r="M2439" i="1"/>
  <c r="M2440" i="1"/>
  <c r="M2443" i="1"/>
  <c r="M2444" i="1"/>
  <c r="M2447" i="1"/>
  <c r="M2451" i="1"/>
  <c r="M2452" i="1"/>
  <c r="M2455" i="1"/>
  <c r="M2456" i="1"/>
  <c r="M2459" i="1"/>
  <c r="M2460" i="1"/>
  <c r="M2463" i="1"/>
  <c r="M2464" i="1"/>
  <c r="M2467" i="1"/>
  <c r="M2468" i="1"/>
  <c r="M2469" i="1"/>
  <c r="M2471" i="1"/>
  <c r="M2472" i="1"/>
  <c r="M2474" i="1"/>
  <c r="M2475" i="1"/>
  <c r="M2476" i="1"/>
  <c r="M2477" i="1"/>
  <c r="M2479" i="1"/>
  <c r="M2480" i="1"/>
  <c r="M2483" i="1"/>
  <c r="M2484" i="1"/>
  <c r="M2485" i="1"/>
  <c r="M2487" i="1"/>
  <c r="M2488" i="1"/>
  <c r="M2490" i="1"/>
  <c r="M2491" i="1"/>
  <c r="M2493" i="1"/>
  <c r="M2495" i="1"/>
  <c r="M2496" i="1"/>
  <c r="M2497" i="1"/>
  <c r="M2499" i="1"/>
  <c r="M2501" i="1"/>
  <c r="M2502" i="1"/>
  <c r="M2503" i="1"/>
  <c r="M2507" i="1"/>
  <c r="M2508" i="1"/>
  <c r="M2509" i="1"/>
  <c r="M2511" i="1"/>
  <c r="M2515" i="1"/>
  <c r="M2517" i="1"/>
  <c r="M2519" i="1"/>
  <c r="M2520" i="1"/>
  <c r="M2523" i="1"/>
  <c r="M2524" i="1"/>
  <c r="M2525" i="1"/>
  <c r="M2527" i="1"/>
  <c r="M2529" i="1"/>
  <c r="M2530" i="1"/>
  <c r="M2531" i="1"/>
  <c r="M2532" i="1"/>
  <c r="M2533" i="1"/>
  <c r="M2534" i="1"/>
  <c r="M2535" i="1"/>
  <c r="M2536" i="1"/>
  <c r="M2539" i="1"/>
  <c r="M2540" i="1"/>
  <c r="M2541" i="1"/>
  <c r="M2543" i="1"/>
  <c r="M2547" i="1"/>
  <c r="M2548" i="1"/>
  <c r="M2549" i="1"/>
  <c r="M2551" i="1"/>
  <c r="M2555" i="1"/>
  <c r="M2556" i="1"/>
  <c r="M2557" i="1"/>
  <c r="M2559" i="1"/>
  <c r="M2560" i="1"/>
  <c r="M2563" i="1"/>
  <c r="M2564" i="1"/>
  <c r="M2565" i="1"/>
  <c r="M2567" i="1"/>
  <c r="M2571" i="1"/>
  <c r="M2572" i="1"/>
  <c r="M2573" i="1"/>
  <c r="M2575" i="1"/>
  <c r="M2576" i="1"/>
  <c r="M2579" i="1"/>
  <c r="M2583" i="1"/>
  <c r="M2584" i="1"/>
  <c r="M2585" i="1"/>
  <c r="M2587" i="1"/>
  <c r="M2588" i="1"/>
  <c r="M2591" i="1"/>
  <c r="M2592" i="1"/>
  <c r="M2593" i="1"/>
  <c r="M2595" i="1"/>
  <c r="M2596" i="1"/>
  <c r="M2599" i="1"/>
  <c r="M2600" i="1"/>
  <c r="M2603" i="1"/>
  <c r="M2607" i="1"/>
  <c r="M2608" i="1"/>
  <c r="M2609" i="1"/>
  <c r="M2611" i="1"/>
  <c r="M2612" i="1"/>
  <c r="M2615" i="1"/>
  <c r="M2616" i="1"/>
  <c r="M2617" i="1"/>
  <c r="M2619" i="1"/>
  <c r="M2620" i="1"/>
  <c r="M2623" i="1"/>
  <c r="M2624" i="1"/>
  <c r="M2625" i="1"/>
  <c r="M2627" i="1"/>
  <c r="M2628" i="1"/>
  <c r="M2631" i="1"/>
  <c r="M2632" i="1"/>
  <c r="M2634" i="1"/>
  <c r="M2635" i="1"/>
  <c r="M2639" i="1"/>
  <c r="M2640" i="1"/>
  <c r="M2641" i="1"/>
  <c r="M2643" i="1"/>
  <c r="M2644" i="1"/>
  <c r="M2645" i="1"/>
  <c r="M2647" i="1"/>
  <c r="M2651" i="1"/>
  <c r="M2652" i="1"/>
  <c r="M2655" i="1"/>
  <c r="M2656" i="1"/>
  <c r="M2657" i="1"/>
  <c r="M2659" i="1"/>
  <c r="M2660" i="1"/>
  <c r="M2663" i="1"/>
  <c r="M2664" i="1"/>
  <c r="M2665" i="1"/>
  <c r="M2667" i="1"/>
  <c r="M2668" i="1"/>
  <c r="M2670" i="1"/>
  <c r="M2671" i="1"/>
  <c r="M2672" i="1"/>
  <c r="M2673" i="1"/>
  <c r="M2674" i="1"/>
  <c r="M2675" i="1"/>
  <c r="M2676" i="1"/>
  <c r="M2679" i="1"/>
  <c r="M2680" i="1"/>
  <c r="M2683" i="1"/>
  <c r="M2684" i="1"/>
  <c r="M2685" i="1"/>
  <c r="M2687" i="1"/>
  <c r="M2688" i="1"/>
  <c r="M2689" i="1"/>
  <c r="M2691" i="1"/>
  <c r="M2692" i="1"/>
  <c r="M2695" i="1"/>
  <c r="M2699" i="1"/>
  <c r="M2700" i="1"/>
  <c r="M2701" i="1"/>
  <c r="M2703" i="1"/>
  <c r="M2704" i="1"/>
  <c r="M2707" i="1"/>
  <c r="M2709" i="1"/>
  <c r="M2711" i="1"/>
  <c r="M2713" i="1"/>
  <c r="M2715" i="1"/>
  <c r="M2716" i="1"/>
  <c r="M2719" i="1"/>
  <c r="M2720" i="1"/>
  <c r="M2721" i="1"/>
  <c r="M2723" i="1"/>
  <c r="M2724" i="1"/>
  <c r="M2725" i="1"/>
  <c r="M2727" i="1"/>
  <c r="M2728" i="1"/>
  <c r="M2731" i="1"/>
  <c r="M2732" i="1"/>
  <c r="M2735" i="1"/>
  <c r="M2736" i="1"/>
  <c r="M2737" i="1"/>
  <c r="M2739" i="1"/>
  <c r="M2740" i="1"/>
  <c r="M2743" i="1"/>
  <c r="M2745" i="1"/>
  <c r="M2747" i="1"/>
  <c r="M2748" i="1"/>
  <c r="M2749" i="1"/>
  <c r="M2751" i="1"/>
  <c r="M2753" i="1"/>
  <c r="M2755" i="1"/>
  <c r="M2756" i="1"/>
  <c r="M2757" i="1"/>
  <c r="M2759" i="1"/>
  <c r="M2760" i="1"/>
  <c r="M2761" i="1"/>
  <c r="M2763" i="1"/>
  <c r="M2765" i="1"/>
  <c r="M2767" i="1"/>
  <c r="M2769" i="1"/>
  <c r="M2771" i="1"/>
  <c r="M2772" i="1"/>
  <c r="M2773" i="1"/>
  <c r="M2775" i="1"/>
  <c r="M2777" i="1"/>
  <c r="M2779" i="1"/>
  <c r="M2780" i="1"/>
  <c r="M2781" i="1"/>
  <c r="M2783" i="1"/>
  <c r="M2784" i="1"/>
  <c r="M2785" i="1"/>
  <c r="M2786" i="1"/>
  <c r="M2787" i="1"/>
  <c r="M2789" i="1"/>
  <c r="M2791" i="1"/>
  <c r="M2792" i="1"/>
  <c r="M2793" i="1"/>
  <c r="M2795" i="1"/>
  <c r="M2797" i="1"/>
  <c r="M2799" i="1"/>
  <c r="M2800" i="1"/>
  <c r="M2801" i="1"/>
  <c r="M2803" i="1"/>
  <c r="M2804" i="1"/>
  <c r="M2805" i="1"/>
  <c r="M2807" i="1"/>
  <c r="M2809" i="1"/>
  <c r="M2810" i="1"/>
  <c r="M2811" i="1"/>
  <c r="M2812" i="1"/>
  <c r="M2813" i="1"/>
  <c r="M2814" i="1"/>
  <c r="M2815" i="1"/>
  <c r="M2816" i="1"/>
  <c r="M2817" i="1"/>
  <c r="M2819" i="1"/>
  <c r="M2820" i="1"/>
  <c r="M2821" i="1"/>
  <c r="M2823" i="1"/>
  <c r="M2824" i="1"/>
  <c r="M2825" i="1"/>
  <c r="M2827" i="1"/>
  <c r="M2828" i="1"/>
  <c r="M2829" i="1"/>
  <c r="M2831" i="1"/>
  <c r="M2833" i="1"/>
  <c r="M2835" i="1"/>
  <c r="M2837" i="1"/>
  <c r="M2839" i="1"/>
  <c r="M2840" i="1"/>
  <c r="M2841" i="1"/>
  <c r="M2843" i="1"/>
  <c r="M2845" i="1"/>
  <c r="M2847" i="1"/>
  <c r="M2849" i="1"/>
  <c r="M2851" i="1"/>
  <c r="M2853" i="1"/>
  <c r="M2855" i="1"/>
  <c r="M2857" i="1"/>
  <c r="M2859" i="1"/>
  <c r="M2861" i="1"/>
  <c r="M2863" i="1"/>
  <c r="M2864" i="1"/>
  <c r="M2865" i="1"/>
  <c r="M2867" i="1"/>
  <c r="M2868" i="1"/>
  <c r="M2869" i="1"/>
  <c r="M2871" i="1"/>
  <c r="M2872" i="1"/>
  <c r="M2873" i="1"/>
  <c r="M2875" i="1"/>
  <c r="M2876" i="1"/>
  <c r="M2877" i="1"/>
  <c r="M2879" i="1"/>
  <c r="M2881" i="1"/>
  <c r="M2882" i="1"/>
  <c r="M2883" i="1"/>
  <c r="M2884" i="1"/>
  <c r="M2885" i="1"/>
  <c r="M2887" i="1"/>
  <c r="M2888" i="1"/>
  <c r="M2889" i="1"/>
  <c r="M2891" i="1"/>
  <c r="M2892" i="1"/>
  <c r="M2893" i="1"/>
  <c r="M2895" i="1"/>
  <c r="M2896" i="1"/>
  <c r="M2897" i="1"/>
  <c r="M2899" i="1"/>
  <c r="M2901" i="1"/>
  <c r="M2903" i="1"/>
  <c r="M2905" i="1"/>
  <c r="M2907" i="1"/>
  <c r="M2909" i="1"/>
  <c r="M2911" i="1"/>
  <c r="M2912" i="1"/>
  <c r="M2913" i="1"/>
  <c r="M2915" i="1"/>
  <c r="M2917" i="1"/>
  <c r="M2919" i="1"/>
  <c r="M2920" i="1"/>
  <c r="M2921" i="1"/>
  <c r="M2923" i="1"/>
  <c r="M2925" i="1"/>
  <c r="M2927" i="1"/>
  <c r="M2928" i="1"/>
  <c r="M2931" i="1"/>
  <c r="M2932" i="1"/>
  <c r="M2933" i="1"/>
  <c r="M2935" i="1"/>
  <c r="M2936" i="1"/>
  <c r="M2937" i="1"/>
  <c r="M2939" i="1"/>
  <c r="M2940" i="1"/>
  <c r="M2941" i="1"/>
  <c r="M2943" i="1"/>
  <c r="M2944" i="1"/>
  <c r="M2945" i="1"/>
  <c r="M2947" i="1"/>
  <c r="M2948" i="1"/>
  <c r="M2949" i="1"/>
  <c r="M2951" i="1"/>
  <c r="M2952" i="1"/>
  <c r="M2953" i="1"/>
  <c r="M2955" i="1"/>
  <c r="M2956" i="1"/>
  <c r="M2957" i="1"/>
  <c r="M2959" i="1"/>
  <c r="M2961" i="1"/>
  <c r="M2963" i="1"/>
  <c r="M2964" i="1"/>
  <c r="M2965" i="1"/>
  <c r="M2967" i="1"/>
  <c r="M2969" i="1"/>
  <c r="M2971" i="1"/>
  <c r="M2972" i="1"/>
  <c r="M2973" i="1"/>
  <c r="M2975" i="1"/>
  <c r="M2977" i="1"/>
  <c r="M2979" i="1"/>
  <c r="M2980" i="1"/>
  <c r="M2981" i="1"/>
  <c r="M2983" i="1"/>
  <c r="M2985" i="1"/>
  <c r="M2987" i="1"/>
  <c r="M2988" i="1"/>
  <c r="M2989" i="1"/>
  <c r="M2991" i="1"/>
  <c r="M2993" i="1"/>
  <c r="M2995" i="1"/>
  <c r="M2996" i="1"/>
  <c r="M2997" i="1"/>
  <c r="M2999" i="1"/>
  <c r="M3000" i="1"/>
  <c r="M3001" i="1"/>
  <c r="M3003" i="1"/>
  <c r="M3004" i="1"/>
  <c r="M3005" i="1"/>
  <c r="M3007" i="1"/>
  <c r="M3008" i="1"/>
  <c r="M3009" i="1"/>
  <c r="M3011" i="1"/>
  <c r="M3013" i="1"/>
  <c r="M3015" i="1"/>
  <c r="M3017" i="1"/>
  <c r="M3019" i="1"/>
  <c r="M3020" i="1"/>
  <c r="M3021" i="1"/>
  <c r="M3023" i="1"/>
  <c r="M3024" i="1"/>
  <c r="M3025" i="1"/>
  <c r="M3027" i="1"/>
  <c r="M3028" i="1"/>
  <c r="M3029" i="1"/>
  <c r="M3031" i="1"/>
  <c r="M3033" i="1"/>
  <c r="M3035" i="1"/>
  <c r="M3036" i="1"/>
  <c r="M3037" i="1"/>
  <c r="M3039" i="1"/>
  <c r="M3040" i="1"/>
  <c r="M3041" i="1"/>
  <c r="M3043" i="1"/>
  <c r="M3045" i="1"/>
  <c r="M3047" i="1"/>
  <c r="M3048" i="1"/>
  <c r="M3049" i="1"/>
  <c r="M3051" i="1"/>
  <c r="M3053" i="1"/>
  <c r="M3055" i="1"/>
  <c r="M3059" i="1"/>
  <c r="M3060" i="1"/>
  <c r="M3061" i="1"/>
  <c r="M3063" i="1"/>
  <c r="M3064" i="1"/>
  <c r="M3065" i="1"/>
  <c r="M3066" i="1"/>
  <c r="M3067" i="1"/>
  <c r="M3068" i="1"/>
  <c r="M3069" i="1"/>
  <c r="M3071" i="1"/>
  <c r="M3072" i="1"/>
  <c r="M3073" i="1"/>
  <c r="M3075" i="1"/>
  <c r="M3077" i="1"/>
  <c r="M3079" i="1"/>
  <c r="M3081" i="1"/>
  <c r="M3083" i="1"/>
  <c r="M3084" i="1"/>
  <c r="M3085" i="1"/>
  <c r="M3087" i="1"/>
  <c r="M3089" i="1"/>
  <c r="M3091" i="1"/>
  <c r="M3092" i="1"/>
  <c r="M3093" i="1"/>
  <c r="M3094" i="1"/>
  <c r="M3095" i="1"/>
  <c r="M3096" i="1"/>
  <c r="M3097" i="1"/>
  <c r="M3099" i="1"/>
  <c r="M3100" i="1"/>
  <c r="M3101" i="1"/>
  <c r="M3103" i="1"/>
  <c r="M3104" i="1"/>
  <c r="M3105" i="1"/>
  <c r="M3107" i="1"/>
  <c r="M3109" i="1"/>
  <c r="M3111" i="1"/>
  <c r="M3113" i="1"/>
  <c r="M3115" i="1"/>
  <c r="M3117" i="1"/>
  <c r="M3119" i="1"/>
  <c r="M3120" i="1"/>
  <c r="M3121" i="1"/>
  <c r="M3123" i="1"/>
  <c r="M3124" i="1"/>
  <c r="M3125" i="1"/>
  <c r="M3127" i="1"/>
  <c r="M3128" i="1"/>
  <c r="M3129" i="1"/>
  <c r="M3131" i="1"/>
  <c r="M3132" i="1"/>
  <c r="M3133" i="1"/>
  <c r="M3135" i="1"/>
  <c r="M3136" i="1"/>
  <c r="M3137" i="1"/>
  <c r="M3139" i="1"/>
  <c r="M3140" i="1"/>
  <c r="M3141" i="1"/>
  <c r="M3143" i="1"/>
  <c r="M3144" i="1"/>
  <c r="M3145" i="1"/>
  <c r="M3147" i="1"/>
  <c r="M3149" i="1"/>
  <c r="M3151" i="1"/>
  <c r="M3152" i="1"/>
  <c r="M3153" i="1"/>
  <c r="M3155" i="1"/>
  <c r="M3157" i="1"/>
  <c r="M3159" i="1"/>
  <c r="M3160" i="1"/>
  <c r="M3161" i="1"/>
  <c r="M3163" i="1"/>
  <c r="M3164" i="1"/>
  <c r="M3165" i="1"/>
  <c r="M3167" i="1"/>
  <c r="M3168" i="1"/>
  <c r="M3169" i="1"/>
  <c r="M3171" i="1"/>
  <c r="M3173" i="1"/>
  <c r="M3175" i="1"/>
  <c r="M3176" i="1"/>
  <c r="M3177" i="1"/>
  <c r="M3179" i="1"/>
  <c r="M3181" i="1"/>
  <c r="M3183" i="1"/>
  <c r="M3185" i="1"/>
  <c r="M3187" i="1"/>
  <c r="M3188" i="1"/>
  <c r="M3189" i="1"/>
  <c r="M3191" i="1"/>
  <c r="M3192" i="1"/>
  <c r="M3193" i="1"/>
  <c r="M3195" i="1"/>
  <c r="M3196" i="1"/>
  <c r="M3197" i="1"/>
  <c r="M3199" i="1"/>
  <c r="M3200" i="1"/>
  <c r="M3201" i="1"/>
  <c r="M3203" i="1"/>
  <c r="M3205" i="1"/>
  <c r="M3207" i="1"/>
  <c r="M3208" i="1"/>
  <c r="M3209" i="1"/>
  <c r="M3211" i="1"/>
  <c r="M3212" i="1"/>
  <c r="M3213" i="1"/>
  <c r="M3215" i="1"/>
  <c r="M3216" i="1"/>
  <c r="M3217" i="1"/>
  <c r="M3219" i="1"/>
  <c r="M3221" i="1"/>
  <c r="M3223" i="1"/>
  <c r="M3224" i="1"/>
  <c r="M3225" i="1"/>
  <c r="M3227" i="1"/>
  <c r="M3228" i="1"/>
  <c r="M3229" i="1"/>
  <c r="M3231" i="1"/>
  <c r="M3232" i="1"/>
  <c r="M3233" i="1"/>
  <c r="M3235" i="1"/>
  <c r="M3236" i="1"/>
  <c r="M3237" i="1"/>
  <c r="M3239" i="1"/>
  <c r="M3240" i="1"/>
  <c r="M3241" i="1"/>
  <c r="M3243" i="1"/>
  <c r="M3244" i="1"/>
  <c r="M3245" i="1"/>
  <c r="M3247" i="1"/>
  <c r="M3248" i="1"/>
  <c r="M3249" i="1"/>
  <c r="M3251" i="1"/>
  <c r="M3252" i="1"/>
  <c r="M3253" i="1"/>
  <c r="M3255" i="1"/>
  <c r="M3256" i="1"/>
  <c r="M3257" i="1"/>
  <c r="M3259" i="1"/>
  <c r="M3260" i="1"/>
  <c r="M3261" i="1"/>
  <c r="M3263" i="1"/>
  <c r="M3264" i="1"/>
  <c r="M3265" i="1"/>
  <c r="M3267" i="1"/>
  <c r="M3268" i="1"/>
  <c r="M3269" i="1"/>
  <c r="M3271" i="1"/>
  <c r="M3272" i="1"/>
  <c r="M3273" i="1"/>
  <c r="M3275" i="1"/>
  <c r="M3276" i="1"/>
  <c r="M3277" i="1"/>
  <c r="M3279" i="1"/>
  <c r="M3280" i="1"/>
  <c r="M3281" i="1"/>
  <c r="M3283" i="1"/>
  <c r="M3284" i="1"/>
  <c r="M3285" i="1"/>
  <c r="M3287" i="1"/>
  <c r="M3288" i="1"/>
  <c r="M3289" i="1"/>
  <c r="M3291" i="1"/>
  <c r="M3292" i="1"/>
  <c r="M3293" i="1"/>
  <c r="M3295" i="1"/>
  <c r="M3296" i="1"/>
  <c r="M3297" i="1"/>
  <c r="M3298" i="1"/>
  <c r="M3299" i="1"/>
  <c r="M3301" i="1"/>
  <c r="M3303" i="1"/>
  <c r="M3305" i="1"/>
  <c r="M3307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1" i="1"/>
  <c r="M3332" i="1"/>
  <c r="M3333" i="1"/>
  <c r="M3335" i="1"/>
  <c r="M3336" i="1"/>
  <c r="M3337" i="1"/>
  <c r="M3339" i="1"/>
  <c r="M3340" i="1"/>
  <c r="M3341" i="1"/>
  <c r="M3343" i="1"/>
  <c r="M3344" i="1"/>
  <c r="M3345" i="1"/>
  <c r="M3347" i="1"/>
  <c r="M3348" i="1"/>
  <c r="M3349" i="1"/>
  <c r="M3350" i="1"/>
  <c r="M3351" i="1"/>
  <c r="M3352" i="1"/>
  <c r="M3353" i="1"/>
  <c r="M3354" i="1"/>
  <c r="M3355" i="1"/>
  <c r="M3356" i="1"/>
  <c r="M3357" i="1"/>
  <c r="M3359" i="1"/>
  <c r="M3361" i="1"/>
  <c r="M3363" i="1"/>
  <c r="M3364" i="1"/>
  <c r="M3365" i="1"/>
  <c r="M3367" i="1"/>
  <c r="M3368" i="1"/>
  <c r="M3369" i="1"/>
  <c r="M3371" i="1"/>
  <c r="M3372" i="1"/>
  <c r="M3373" i="1"/>
  <c r="M3375" i="1"/>
  <c r="M3376" i="1"/>
  <c r="M3377" i="1"/>
  <c r="M3379" i="1"/>
  <c r="M3381" i="1"/>
  <c r="M3383" i="1"/>
  <c r="M3384" i="1"/>
  <c r="M3385" i="1"/>
  <c r="M3387" i="1"/>
  <c r="M3389" i="1"/>
  <c r="M3391" i="1"/>
  <c r="M3393" i="1"/>
  <c r="M3395" i="1"/>
  <c r="M3397" i="1"/>
  <c r="M3399" i="1"/>
  <c r="M3400" i="1"/>
  <c r="M3401" i="1"/>
  <c r="M3403" i="1"/>
  <c r="M3405" i="1"/>
  <c r="M3407" i="1"/>
  <c r="M3408" i="1"/>
  <c r="M3409" i="1"/>
  <c r="M3411" i="1"/>
  <c r="M3413" i="1"/>
  <c r="M3415" i="1"/>
  <c r="M3416" i="1"/>
  <c r="M3417" i="1"/>
  <c r="M3419" i="1"/>
  <c r="M3420" i="1"/>
  <c r="M3421" i="1"/>
  <c r="M3423" i="1"/>
  <c r="M3425" i="1"/>
  <c r="M3427" i="1"/>
  <c r="M3429" i="1"/>
  <c r="M3431" i="1"/>
  <c r="M3432" i="1"/>
  <c r="M3433" i="1"/>
  <c r="M3435" i="1"/>
  <c r="M3436" i="1"/>
  <c r="M3437" i="1"/>
  <c r="M3439" i="1"/>
  <c r="M3440" i="1"/>
  <c r="M3441" i="1"/>
  <c r="M3443" i="1"/>
  <c r="M3445" i="1"/>
  <c r="M3447" i="1"/>
  <c r="M3448" i="1"/>
  <c r="M3449" i="1"/>
  <c r="M3451" i="1"/>
  <c r="M3452" i="1"/>
  <c r="M3453" i="1"/>
  <c r="M3455" i="1"/>
  <c r="M3457" i="1"/>
  <c r="M3459" i="1"/>
  <c r="M3461" i="1"/>
  <c r="M3463" i="1"/>
  <c r="M3464" i="1"/>
  <c r="M3465" i="1"/>
  <c r="M3467" i="1"/>
  <c r="M3469" i="1"/>
  <c r="M3471" i="1"/>
  <c r="M3473" i="1"/>
  <c r="M3474" i="1"/>
  <c r="M3475" i="1"/>
  <c r="M3477" i="1"/>
  <c r="M3479" i="1"/>
  <c r="M3480" i="1"/>
  <c r="M3481" i="1"/>
  <c r="M3483" i="1"/>
  <c r="M3484" i="1"/>
  <c r="M3485" i="1"/>
  <c r="M3487" i="1"/>
  <c r="M3489" i="1"/>
  <c r="M3490" i="1"/>
  <c r="M3491" i="1"/>
  <c r="M3493" i="1"/>
  <c r="M3495" i="1"/>
  <c r="M3496" i="1"/>
  <c r="M3497" i="1"/>
  <c r="M3499" i="1"/>
  <c r="M3501" i="1"/>
  <c r="M3503" i="1"/>
  <c r="M3504" i="1"/>
  <c r="M3505" i="1"/>
  <c r="M3506" i="1"/>
  <c r="M3507" i="1"/>
  <c r="M3509" i="1"/>
  <c r="M3511" i="1"/>
  <c r="M3512" i="1"/>
  <c r="M3513" i="1"/>
  <c r="M3515" i="1"/>
  <c r="M3517" i="1"/>
  <c r="M3519" i="1"/>
  <c r="M3520" i="1"/>
  <c r="M3521" i="1"/>
  <c r="M3522" i="1"/>
  <c r="M3523" i="1"/>
  <c r="M3525" i="1"/>
  <c r="M3527" i="1"/>
  <c r="M3528" i="1"/>
  <c r="M3529" i="1"/>
  <c r="M3531" i="1"/>
  <c r="M3532" i="1"/>
  <c r="M3535" i="1"/>
  <c r="M3537" i="1"/>
  <c r="M3539" i="1"/>
  <c r="M3540" i="1"/>
  <c r="M3541" i="1"/>
  <c r="M3543" i="1"/>
  <c r="M3544" i="1"/>
  <c r="M3545" i="1"/>
  <c r="M3547" i="1"/>
  <c r="M3548" i="1"/>
  <c r="M3549" i="1"/>
  <c r="M3551" i="1"/>
  <c r="M3552" i="1"/>
  <c r="M3554" i="1"/>
  <c r="M3555" i="1"/>
  <c r="M3556" i="1"/>
  <c r="N3557" i="1"/>
  <c r="M3559" i="1"/>
  <c r="M3560" i="1"/>
  <c r="M3561" i="1"/>
  <c r="M3563" i="1"/>
  <c r="M3564" i="1"/>
  <c r="M3565" i="1"/>
  <c r="M3567" i="1"/>
  <c r="M3568" i="1"/>
  <c r="M3571" i="1"/>
  <c r="M3572" i="1"/>
  <c r="M3573" i="1"/>
  <c r="M3575" i="1"/>
  <c r="M3576" i="1"/>
  <c r="M3579" i="1"/>
  <c r="M3580" i="1"/>
  <c r="M3581" i="1"/>
  <c r="M3583" i="1"/>
  <c r="M3584" i="1"/>
  <c r="M3585" i="1"/>
  <c r="M3587" i="1"/>
  <c r="M3589" i="1"/>
  <c r="M3591" i="1"/>
  <c r="M3592" i="1"/>
  <c r="M3593" i="1"/>
  <c r="M3595" i="1"/>
  <c r="M3596" i="1"/>
  <c r="M3599" i="1"/>
  <c r="M3600" i="1"/>
  <c r="M3601" i="1"/>
  <c r="M3603" i="1"/>
  <c r="M3605" i="1"/>
  <c r="M3607" i="1"/>
  <c r="M3608" i="1"/>
  <c r="M3610" i="1"/>
  <c r="M3611" i="1"/>
  <c r="M3612" i="1"/>
  <c r="M3613" i="1"/>
  <c r="M3615" i="1"/>
  <c r="M3616" i="1"/>
  <c r="M3617" i="1"/>
  <c r="M3619" i="1"/>
  <c r="M3620" i="1"/>
  <c r="N3621" i="1"/>
  <c r="M3623" i="1"/>
  <c r="M3624" i="1"/>
  <c r="M3625" i="1"/>
  <c r="M3627" i="1"/>
  <c r="M3628" i="1"/>
  <c r="M3629" i="1"/>
  <c r="M3631" i="1"/>
  <c r="M3632" i="1"/>
  <c r="M3635" i="1"/>
  <c r="M3636" i="1"/>
  <c r="M3637" i="1"/>
  <c r="M3639" i="1"/>
  <c r="M3640" i="1"/>
  <c r="M3641" i="1"/>
  <c r="M3642" i="1"/>
  <c r="M3643" i="1"/>
  <c r="M3644" i="1"/>
  <c r="M3647" i="1"/>
  <c r="M3648" i="1"/>
  <c r="M3649" i="1"/>
  <c r="M3651" i="1"/>
  <c r="M3653" i="1"/>
  <c r="M3655" i="1"/>
  <c r="M3656" i="1"/>
  <c r="M3657" i="1"/>
  <c r="M3659" i="1"/>
  <c r="M3660" i="1"/>
  <c r="M3663" i="1"/>
  <c r="M3664" i="1"/>
  <c r="M3665" i="1"/>
  <c r="M3667" i="1"/>
  <c r="M3669" i="1"/>
  <c r="M3671" i="1"/>
  <c r="M3672" i="1"/>
  <c r="M3673" i="1"/>
  <c r="M3675" i="1"/>
  <c r="M3676" i="1"/>
  <c r="M3679" i="1"/>
  <c r="M3680" i="1"/>
  <c r="M3681" i="1"/>
  <c r="M3682" i="1"/>
  <c r="M3683" i="1"/>
  <c r="M3684" i="1"/>
  <c r="N3685" i="1"/>
  <c r="M3687" i="1"/>
  <c r="M3688" i="1"/>
  <c r="M3689" i="1"/>
  <c r="M3691" i="1"/>
  <c r="M3692" i="1"/>
  <c r="M3693" i="1"/>
  <c r="M3695" i="1"/>
  <c r="M3697" i="1"/>
  <c r="M3699" i="1"/>
  <c r="M3701" i="1"/>
  <c r="M3702" i="1"/>
  <c r="M3703" i="1"/>
  <c r="M3704" i="1"/>
  <c r="M3705" i="1"/>
  <c r="M3706" i="1"/>
  <c r="M3707" i="1"/>
  <c r="M3708" i="1"/>
  <c r="M3709" i="1"/>
  <c r="M3711" i="1"/>
  <c r="M3713" i="1"/>
  <c r="M3715" i="1"/>
  <c r="M3716" i="1"/>
  <c r="M3717" i="1"/>
  <c r="M3719" i="1"/>
  <c r="M3720" i="1"/>
  <c r="M3721" i="1"/>
  <c r="M3723" i="1"/>
  <c r="M3724" i="1"/>
  <c r="M3725" i="1"/>
  <c r="M3727" i="1"/>
  <c r="M3728" i="1"/>
  <c r="M3729" i="1"/>
  <c r="M3730" i="1"/>
  <c r="M3731" i="1"/>
  <c r="M3732" i="1"/>
  <c r="M3733" i="1"/>
  <c r="M3735" i="1"/>
  <c r="M3736" i="1"/>
  <c r="M3737" i="1"/>
  <c r="M3739" i="1"/>
  <c r="M3740" i="1"/>
  <c r="M3741" i="1"/>
  <c r="M3743" i="1"/>
  <c r="M3744" i="1"/>
  <c r="M3745" i="1"/>
  <c r="M3747" i="1"/>
  <c r="M3748" i="1"/>
  <c r="M3749" i="1"/>
  <c r="M3751" i="1"/>
  <c r="M3752" i="1"/>
  <c r="M3753" i="1"/>
  <c r="M3755" i="1"/>
  <c r="M3756" i="1"/>
  <c r="M3757" i="1"/>
  <c r="M3759" i="1"/>
  <c r="M3760" i="1"/>
  <c r="M3761" i="1"/>
  <c r="M3762" i="1"/>
  <c r="M3763" i="1"/>
  <c r="M3764" i="1"/>
  <c r="M3765" i="1"/>
  <c r="M3767" i="1"/>
  <c r="M3768" i="1"/>
  <c r="M3769" i="1"/>
  <c r="M3771" i="1"/>
  <c r="M3772" i="1"/>
  <c r="M3773" i="1"/>
  <c r="M3775" i="1"/>
  <c r="M3776" i="1"/>
  <c r="M3777" i="1"/>
  <c r="M3779" i="1"/>
  <c r="M3781" i="1"/>
  <c r="M3783" i="1"/>
  <c r="M3784" i="1"/>
  <c r="M3785" i="1"/>
  <c r="M3786" i="1"/>
  <c r="M3787" i="1"/>
  <c r="M3788" i="1"/>
  <c r="M3789" i="1"/>
  <c r="M3791" i="1"/>
  <c r="M3792" i="1"/>
  <c r="M3793" i="1"/>
  <c r="M3795" i="1"/>
  <c r="M3797" i="1"/>
  <c r="M3799" i="1"/>
  <c r="M3800" i="1"/>
  <c r="M3801" i="1"/>
  <c r="M3803" i="1"/>
  <c r="M3804" i="1"/>
  <c r="M3805" i="1"/>
  <c r="M3807" i="1"/>
  <c r="M3808" i="1"/>
  <c r="M3811" i="1"/>
  <c r="M3812" i="1"/>
  <c r="M3813" i="1"/>
  <c r="M3815" i="1"/>
  <c r="M3816" i="1"/>
  <c r="M3817" i="1"/>
  <c r="M3819" i="1"/>
  <c r="M3820" i="1"/>
  <c r="M3821" i="1"/>
  <c r="M3823" i="1"/>
  <c r="M3824" i="1"/>
  <c r="M3827" i="1"/>
  <c r="M3828" i="1"/>
  <c r="M3829" i="1"/>
  <c r="M3831" i="1"/>
  <c r="M3833" i="1"/>
  <c r="M3835" i="1"/>
  <c r="M3837" i="1"/>
  <c r="M3839" i="1"/>
  <c r="M3840" i="1"/>
  <c r="M3841" i="1"/>
  <c r="M3843" i="1"/>
  <c r="M3844" i="1"/>
  <c r="M3845" i="1"/>
  <c r="M3847" i="1"/>
  <c r="M3848" i="1"/>
  <c r="M3849" i="1"/>
  <c r="M3851" i="1"/>
  <c r="M3852" i="1"/>
  <c r="M3853" i="1"/>
  <c r="M3855" i="1"/>
  <c r="M3856" i="1"/>
  <c r="M3857" i="1"/>
  <c r="M3859" i="1"/>
  <c r="M3860" i="1"/>
  <c r="M3861" i="1"/>
  <c r="M3863" i="1"/>
  <c r="M3864" i="1"/>
  <c r="M3865" i="1"/>
  <c r="M3866" i="1"/>
  <c r="M3867" i="1"/>
  <c r="M3868" i="1"/>
  <c r="M3869" i="1"/>
  <c r="M3871" i="1"/>
  <c r="M3872" i="1"/>
  <c r="M3873" i="1"/>
  <c r="M3875" i="1"/>
  <c r="M3876" i="1"/>
  <c r="M3877" i="1"/>
  <c r="M3879" i="1"/>
  <c r="M3880" i="1"/>
  <c r="M3881" i="1"/>
  <c r="M3883" i="1"/>
  <c r="M3884" i="1"/>
  <c r="M3885" i="1"/>
  <c r="M3887" i="1"/>
  <c r="M3888" i="1"/>
  <c r="M3891" i="1"/>
  <c r="M3892" i="1"/>
  <c r="M3893" i="1"/>
  <c r="M3895" i="1"/>
  <c r="M3896" i="1"/>
  <c r="M3897" i="1"/>
  <c r="M3899" i="1"/>
  <c r="M3901" i="1"/>
  <c r="M3903" i="1"/>
  <c r="M3904" i="1"/>
  <c r="M3905" i="1"/>
  <c r="M3907" i="1"/>
  <c r="M3908" i="1"/>
  <c r="M3909" i="1"/>
  <c r="M3911" i="1"/>
  <c r="M3912" i="1"/>
  <c r="M3915" i="1"/>
  <c r="M3916" i="1"/>
  <c r="M3917" i="1"/>
  <c r="M3919" i="1"/>
  <c r="M3920" i="1"/>
  <c r="M3921" i="1"/>
  <c r="M3923" i="1"/>
  <c r="M3924" i="1"/>
  <c r="M3927" i="1"/>
  <c r="M3928" i="1"/>
  <c r="M3929" i="1"/>
  <c r="M3931" i="1"/>
  <c r="M3932" i="1"/>
  <c r="M3933" i="1"/>
  <c r="M3935" i="1"/>
  <c r="M3936" i="1"/>
  <c r="M3937" i="1"/>
  <c r="M3939" i="1"/>
  <c r="M3940" i="1"/>
  <c r="M3943" i="1"/>
  <c r="M3944" i="1"/>
  <c r="M3945" i="1"/>
  <c r="M3947" i="1"/>
  <c r="M3949" i="1"/>
  <c r="M3950" i="1"/>
  <c r="M3951" i="1"/>
  <c r="M3953" i="1"/>
  <c r="M3955" i="1"/>
  <c r="M3959" i="1"/>
  <c r="M3961" i="1"/>
  <c r="M3962" i="1"/>
  <c r="M3963" i="1"/>
  <c r="M3964" i="1"/>
  <c r="M3967" i="1"/>
  <c r="M3971" i="1"/>
  <c r="M3972" i="1"/>
  <c r="M3974" i="1"/>
  <c r="M3975" i="1"/>
  <c r="M3976" i="1"/>
  <c r="M3977" i="1"/>
  <c r="M3978" i="1"/>
  <c r="M3979" i="1"/>
  <c r="M3980" i="1"/>
  <c r="M3983" i="1"/>
  <c r="M3984" i="1"/>
  <c r="M3987" i="1"/>
  <c r="M3988" i="1"/>
  <c r="M3989" i="1"/>
  <c r="M3991" i="1"/>
  <c r="M3992" i="1"/>
  <c r="M3993" i="1"/>
  <c r="M3995" i="1"/>
  <c r="M3996" i="1"/>
  <c r="M3997" i="1"/>
  <c r="M3999" i="1"/>
  <c r="M4001" i="1"/>
  <c r="M4003" i="1"/>
  <c r="M4004" i="1"/>
  <c r="M4005" i="1"/>
  <c r="N24" i="1"/>
  <c r="N60" i="1"/>
  <c r="N88" i="1"/>
  <c r="N120" i="1"/>
  <c r="N160" i="1"/>
  <c r="N172" i="1"/>
  <c r="N224" i="1"/>
  <c r="N244" i="1"/>
  <c r="N256" i="1"/>
  <c r="N296" i="1"/>
  <c r="N308" i="1"/>
  <c r="N336" i="1"/>
  <c r="N356" i="1"/>
  <c r="N388" i="1"/>
  <c r="N400" i="1"/>
  <c r="N452" i="1"/>
  <c r="N460" i="1"/>
  <c r="N480" i="1"/>
  <c r="N516" i="1"/>
  <c r="N544" i="1"/>
  <c r="N556" i="1"/>
  <c r="N596" i="1"/>
  <c r="N608" i="1"/>
  <c r="N624" i="1"/>
  <c r="N664" i="1"/>
  <c r="N692" i="1"/>
  <c r="N720" i="1"/>
  <c r="N748" i="1"/>
  <c r="N784" i="1"/>
  <c r="N804" i="1"/>
  <c r="N860" i="1"/>
  <c r="N888" i="1"/>
  <c r="N920" i="1"/>
  <c r="N1036" i="1"/>
  <c r="N1060" i="1"/>
  <c r="N1112" i="1"/>
  <c r="N1177" i="1"/>
  <c r="N1240" i="1"/>
  <c r="N1252" i="1"/>
  <c r="N1336" i="1"/>
  <c r="N1388" i="1"/>
  <c r="N1424" i="1"/>
  <c r="N1540" i="1"/>
  <c r="N1564" i="1"/>
  <c r="N1676" i="1"/>
  <c r="N1844" i="1"/>
  <c r="N1880" i="1"/>
  <c r="N2076" i="1"/>
  <c r="N2120" i="1"/>
  <c r="N2560" i="1"/>
  <c r="N2824" i="1"/>
  <c r="N2971" i="1"/>
  <c r="N3099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" i="1"/>
  <c r="J5" i="9" s="1"/>
  <c r="I5" i="1"/>
  <c r="I6" i="1"/>
  <c r="J6" i="9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3" i="1"/>
  <c r="J4" i="9" s="1"/>
  <c r="N11" i="1"/>
  <c r="F1" i="9" s="1"/>
  <c r="N15" i="1"/>
  <c r="N31" i="1"/>
  <c r="N36" i="1"/>
  <c r="N40" i="1"/>
  <c r="N43" i="1"/>
  <c r="N55" i="1"/>
  <c r="N59" i="1"/>
  <c r="N63" i="1"/>
  <c r="N67" i="1"/>
  <c r="N87" i="1"/>
  <c r="N95" i="1"/>
  <c r="N103" i="1"/>
  <c r="N104" i="1"/>
  <c r="N107" i="1"/>
  <c r="N111" i="1"/>
  <c r="N115" i="1"/>
  <c r="N119" i="1"/>
  <c r="N123" i="1"/>
  <c r="N127" i="1"/>
  <c r="N135" i="1"/>
  <c r="N143" i="1"/>
  <c r="N151" i="1"/>
  <c r="N156" i="1"/>
  <c r="N159" i="1"/>
  <c r="N167" i="1"/>
  <c r="N171" i="1"/>
  <c r="N184" i="1"/>
  <c r="N187" i="1"/>
  <c r="N195" i="1"/>
  <c r="N199" i="1"/>
  <c r="N203" i="1"/>
  <c r="N207" i="1"/>
  <c r="N211" i="1"/>
  <c r="N219" i="1"/>
  <c r="N223" i="1"/>
  <c r="N235" i="1"/>
  <c r="N239" i="1"/>
  <c r="N247" i="1"/>
  <c r="N251" i="1"/>
  <c r="N255" i="1"/>
  <c r="N259" i="1"/>
  <c r="N263" i="1"/>
  <c r="N271" i="1"/>
  <c r="N283" i="1"/>
  <c r="N287" i="1"/>
  <c r="N291" i="1"/>
  <c r="N295" i="1"/>
  <c r="N303" i="1"/>
  <c r="N307" i="1"/>
  <c r="N311" i="1"/>
  <c r="N315" i="1"/>
  <c r="N323" i="1"/>
  <c r="N327" i="1"/>
  <c r="N335" i="1"/>
  <c r="N339" i="1"/>
  <c r="N343" i="1"/>
  <c r="N347" i="1"/>
  <c r="N351" i="1"/>
  <c r="N359" i="1"/>
  <c r="N363" i="1"/>
  <c r="N364" i="1"/>
  <c r="N367" i="1"/>
  <c r="N368" i="1"/>
  <c r="N375" i="1"/>
  <c r="N379" i="1"/>
  <c r="N383" i="1"/>
  <c r="N391" i="1"/>
  <c r="N395" i="1"/>
  <c r="N399" i="1"/>
  <c r="N404" i="1"/>
  <c r="N407" i="1"/>
  <c r="N411" i="1"/>
  <c r="N415" i="1"/>
  <c r="N423" i="1"/>
  <c r="N427" i="1"/>
  <c r="N431" i="1"/>
  <c r="N439" i="1"/>
  <c r="N443" i="1"/>
  <c r="N455" i="1"/>
  <c r="N459" i="1"/>
  <c r="N463" i="1"/>
  <c r="N471" i="1"/>
  <c r="N479" i="1"/>
  <c r="N483" i="1"/>
  <c r="N487" i="1"/>
  <c r="N500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7" i="1"/>
  <c r="N575" i="1"/>
  <c r="N583" i="1"/>
  <c r="N591" i="1"/>
  <c r="N611" i="1"/>
  <c r="N619" i="1"/>
  <c r="N627" i="1"/>
  <c r="N635" i="1"/>
  <c r="N651" i="1"/>
  <c r="N659" i="1"/>
  <c r="N675" i="1"/>
  <c r="N676" i="1"/>
  <c r="N684" i="1"/>
  <c r="N691" i="1"/>
  <c r="N699" i="1"/>
  <c r="N704" i="1"/>
  <c r="N715" i="1"/>
  <c r="N723" i="1"/>
  <c r="N731" i="1"/>
  <c r="N739" i="1"/>
  <c r="N743" i="1"/>
  <c r="N747" i="1"/>
  <c r="N751" i="1"/>
  <c r="N755" i="1"/>
  <c r="N759" i="1"/>
  <c r="N763" i="1"/>
  <c r="N767" i="1"/>
  <c r="N771" i="1"/>
  <c r="N775" i="1"/>
  <c r="N776" i="1"/>
  <c r="N779" i="1"/>
  <c r="N788" i="1"/>
  <c r="N791" i="1"/>
  <c r="N795" i="1"/>
  <c r="N800" i="1"/>
  <c r="N807" i="1"/>
  <c r="N808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83" i="1"/>
  <c r="N887" i="1"/>
  <c r="N891" i="1"/>
  <c r="N895" i="1"/>
  <c r="N899" i="1"/>
  <c r="N903" i="1"/>
  <c r="N911" i="1"/>
  <c r="N915" i="1"/>
  <c r="N923" i="1"/>
  <c r="N927" i="1"/>
  <c r="N931" i="1"/>
  <c r="N932" i="1"/>
  <c r="N943" i="1"/>
  <c r="N951" i="1"/>
  <c r="N955" i="1"/>
  <c r="N956" i="1"/>
  <c r="N967" i="1"/>
  <c r="N971" i="1"/>
  <c r="N975" i="1"/>
  <c r="N980" i="1"/>
  <c r="N983" i="1"/>
  <c r="N987" i="1"/>
  <c r="N991" i="1"/>
  <c r="N995" i="1"/>
  <c r="N996" i="1"/>
  <c r="N1003" i="1"/>
  <c r="N1011" i="1"/>
  <c r="N1015" i="1"/>
  <c r="N1019" i="1"/>
  <c r="N1020" i="1"/>
  <c r="N1027" i="1"/>
  <c r="N1031" i="1"/>
  <c r="N1035" i="1"/>
  <c r="N1039" i="1"/>
  <c r="N1043" i="1"/>
  <c r="N1048" i="1"/>
  <c r="N1051" i="1"/>
  <c r="N1059" i="1"/>
  <c r="N1063" i="1"/>
  <c r="N1067" i="1"/>
  <c r="N1071" i="1"/>
  <c r="N1079" i="1"/>
  <c r="N1083" i="1"/>
  <c r="N1087" i="1"/>
  <c r="N1091" i="1"/>
  <c r="N1095" i="1"/>
  <c r="N1103" i="1"/>
  <c r="N1107" i="1"/>
  <c r="N1111" i="1"/>
  <c r="N1115" i="1"/>
  <c r="N1119" i="1"/>
  <c r="N1123" i="1"/>
  <c r="N1124" i="1"/>
  <c r="N1127" i="1"/>
  <c r="N1131" i="1"/>
  <c r="N1136" i="1"/>
  <c r="N1139" i="1"/>
  <c r="N1140" i="1"/>
  <c r="N1143" i="1"/>
  <c r="N1147" i="1"/>
  <c r="N1151" i="1"/>
  <c r="N1152" i="1"/>
  <c r="N1155" i="1"/>
  <c r="N1159" i="1"/>
  <c r="N1163" i="1"/>
  <c r="N1171" i="1"/>
  <c r="N1175" i="1"/>
  <c r="N1179" i="1"/>
  <c r="N1180" i="1"/>
  <c r="N1183" i="1"/>
  <c r="N1184" i="1"/>
  <c r="N1187" i="1"/>
  <c r="N1188" i="1"/>
  <c r="N1191" i="1"/>
  <c r="N1195" i="1"/>
  <c r="N1199" i="1"/>
  <c r="N1203" i="1"/>
  <c r="N1207" i="1"/>
  <c r="N1211" i="1"/>
  <c r="N1215" i="1"/>
  <c r="N1219" i="1"/>
  <c r="N1223" i="1"/>
  <c r="N1227" i="1"/>
  <c r="N1228" i="1"/>
  <c r="N1231" i="1"/>
  <c r="N1235" i="1"/>
  <c r="N1239" i="1"/>
  <c r="N1243" i="1"/>
  <c r="N1247" i="1"/>
  <c r="N1251" i="1"/>
  <c r="N1255" i="1"/>
  <c r="N1259" i="1"/>
  <c r="N1267" i="1"/>
  <c r="N1275" i="1"/>
  <c r="N1279" i="1"/>
  <c r="N1284" i="1"/>
  <c r="N1287" i="1"/>
  <c r="N1288" i="1"/>
  <c r="N1291" i="1"/>
  <c r="N1299" i="1"/>
  <c r="N1303" i="1"/>
  <c r="N1307" i="1"/>
  <c r="N1311" i="1"/>
  <c r="N1315" i="1"/>
  <c r="N1319" i="1"/>
  <c r="N1327" i="1"/>
  <c r="N1331" i="1"/>
  <c r="N1335" i="1"/>
  <c r="N1343" i="1"/>
  <c r="N1351" i="1"/>
  <c r="N1352" i="1"/>
  <c r="N1359" i="1"/>
  <c r="N1363" i="1"/>
  <c r="N1367" i="1"/>
  <c r="N1368" i="1"/>
  <c r="N1375" i="1"/>
  <c r="N1383" i="1"/>
  <c r="N1384" i="1"/>
  <c r="N1391" i="1"/>
  <c r="N1395" i="1"/>
  <c r="N1399" i="1"/>
  <c r="N1400" i="1"/>
  <c r="N1407" i="1"/>
  <c r="N1415" i="1"/>
  <c r="N1423" i="1"/>
  <c r="N1427" i="1"/>
  <c r="N1431" i="1"/>
  <c r="N1439" i="1"/>
  <c r="N1443" i="1"/>
  <c r="N1447" i="1"/>
  <c r="N1455" i="1"/>
  <c r="N1459" i="1"/>
  <c r="N1463" i="1"/>
  <c r="N1471" i="1"/>
  <c r="N1479" i="1"/>
  <c r="N1480" i="1"/>
  <c r="N1487" i="1"/>
  <c r="N1491" i="1"/>
  <c r="N1495" i="1"/>
  <c r="N1503" i="1"/>
  <c r="N1507" i="1"/>
  <c r="N1511" i="1"/>
  <c r="N1515" i="1"/>
  <c r="N1519" i="1"/>
  <c r="N1523" i="1"/>
  <c r="N1527" i="1"/>
  <c r="N1531" i="1"/>
  <c r="N1535" i="1"/>
  <c r="N1539" i="1"/>
  <c r="N1543" i="1"/>
  <c r="N1547" i="1"/>
  <c r="N1551" i="1"/>
  <c r="N1555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2" i="1"/>
  <c r="N1615" i="1"/>
  <c r="N1619" i="1"/>
  <c r="N1623" i="1"/>
  <c r="N1627" i="1"/>
  <c r="N1631" i="1"/>
  <c r="N1635" i="1"/>
  <c r="N1639" i="1"/>
  <c r="N1643" i="1"/>
  <c r="N1647" i="1"/>
  <c r="N1651" i="1"/>
  <c r="N1652" i="1"/>
  <c r="N1655" i="1"/>
  <c r="N1659" i="1"/>
  <c r="N1660" i="1"/>
  <c r="N1663" i="1"/>
  <c r="N1667" i="1"/>
  <c r="N1668" i="1"/>
  <c r="N1671" i="1"/>
  <c r="N1675" i="1"/>
  <c r="N1679" i="1"/>
  <c r="N1683" i="1"/>
  <c r="N1687" i="1"/>
  <c r="N1691" i="1"/>
  <c r="N1695" i="1"/>
  <c r="N1699" i="1"/>
  <c r="N1700" i="1"/>
  <c r="N1703" i="1"/>
  <c r="N1707" i="1"/>
  <c r="N1708" i="1"/>
  <c r="N1711" i="1"/>
  <c r="N1715" i="1"/>
  <c r="N1719" i="1"/>
  <c r="N1723" i="1"/>
  <c r="N1727" i="1"/>
  <c r="N1731" i="1"/>
  <c r="N1735" i="1"/>
  <c r="N1739" i="1"/>
  <c r="N1743" i="1"/>
  <c r="N1747" i="1"/>
  <c r="N1751" i="1"/>
  <c r="N1755" i="1"/>
  <c r="N1759" i="1"/>
  <c r="N1763" i="1"/>
  <c r="N1767" i="1"/>
  <c r="N1771" i="1"/>
  <c r="N1772" i="1"/>
  <c r="N1779" i="1"/>
  <c r="N1787" i="1"/>
  <c r="N1791" i="1"/>
  <c r="N1795" i="1"/>
  <c r="N1803" i="1"/>
  <c r="N1807" i="1"/>
  <c r="N1811" i="1"/>
  <c r="N1819" i="1"/>
  <c r="N1820" i="1"/>
  <c r="N1823" i="1"/>
  <c r="N1824" i="1"/>
  <c r="N1831" i="1"/>
  <c r="N1839" i="1"/>
  <c r="N1840" i="1"/>
  <c r="N1855" i="1"/>
  <c r="N1864" i="1"/>
  <c r="N1871" i="1"/>
  <c r="N1872" i="1"/>
  <c r="N1879" i="1"/>
  <c r="N1888" i="1"/>
  <c r="N1895" i="1"/>
  <c r="N1903" i="1"/>
  <c r="N1907" i="1"/>
  <c r="N1915" i="1"/>
  <c r="N1919" i="1"/>
  <c r="N1923" i="1"/>
  <c r="N1927" i="1"/>
  <c r="N1935" i="1"/>
  <c r="N1943" i="1"/>
  <c r="N1947" i="1"/>
  <c r="N1948" i="1"/>
  <c r="N1959" i="1"/>
  <c r="N1963" i="1"/>
  <c r="N1967" i="1"/>
  <c r="N1971" i="1"/>
  <c r="N1972" i="1"/>
  <c r="N1975" i="1"/>
  <c r="N1979" i="1"/>
  <c r="N1983" i="1"/>
  <c r="N1987" i="1"/>
  <c r="N1991" i="1"/>
  <c r="N1999" i="1"/>
  <c r="N2019" i="1"/>
  <c r="N2020" i="1"/>
  <c r="N2031" i="1"/>
  <c r="N2036" i="1"/>
  <c r="N2039" i="1"/>
  <c r="N2043" i="1"/>
  <c r="N2048" i="1"/>
  <c r="N2055" i="1"/>
  <c r="N2059" i="1"/>
  <c r="N2063" i="1"/>
  <c r="N2083" i="1"/>
  <c r="N2087" i="1"/>
  <c r="N2095" i="1"/>
  <c r="N2099" i="1"/>
  <c r="N2107" i="1"/>
  <c r="N2108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4" i="1"/>
  <c r="N2167" i="1"/>
  <c r="N2171" i="1"/>
  <c r="N2172" i="1"/>
  <c r="N2175" i="1"/>
  <c r="N2183" i="1"/>
  <c r="N2187" i="1"/>
  <c r="N2199" i="1"/>
  <c r="N2203" i="1"/>
  <c r="N2211" i="1"/>
  <c r="N2215" i="1"/>
  <c r="N2223" i="1"/>
  <c r="N2224" i="1"/>
  <c r="N2227" i="1"/>
  <c r="N2236" i="1"/>
  <c r="N2243" i="1"/>
  <c r="N2247" i="1"/>
  <c r="N2251" i="1"/>
  <c r="N2259" i="1"/>
  <c r="N2267" i="1"/>
  <c r="N2279" i="1"/>
  <c r="N2287" i="1"/>
  <c r="N2291" i="1"/>
  <c r="N2295" i="1"/>
  <c r="N2303" i="1"/>
  <c r="N2307" i="1"/>
  <c r="N2319" i="1"/>
  <c r="N2323" i="1"/>
  <c r="N2327" i="1"/>
  <c r="N2331" i="1"/>
  <c r="N2335" i="1"/>
  <c r="N2339" i="1"/>
  <c r="N2343" i="1"/>
  <c r="N2347" i="1"/>
  <c r="N2351" i="1"/>
  <c r="N2355" i="1"/>
  <c r="N2367" i="1"/>
  <c r="N2383" i="1"/>
  <c r="N2387" i="1"/>
  <c r="N2388" i="1"/>
  <c r="N2395" i="1"/>
  <c r="N2396" i="1"/>
  <c r="N2407" i="1"/>
  <c r="N2408" i="1"/>
  <c r="N2415" i="1"/>
  <c r="N2419" i="1"/>
  <c r="N2423" i="1"/>
  <c r="N2431" i="1"/>
  <c r="N2439" i="1"/>
  <c r="N2447" i="1"/>
  <c r="N2451" i="1"/>
  <c r="N2455" i="1"/>
  <c r="N2456" i="1"/>
  <c r="N2459" i="1"/>
  <c r="N2467" i="1"/>
  <c r="N2471" i="1"/>
  <c r="N2475" i="1"/>
  <c r="N2476" i="1"/>
  <c r="N2483" i="1"/>
  <c r="N2487" i="1"/>
  <c r="N2491" i="1"/>
  <c r="N2503" i="1"/>
  <c r="N2511" i="1"/>
  <c r="N2515" i="1"/>
  <c r="N2519" i="1"/>
  <c r="N2520" i="1"/>
  <c r="N2531" i="1"/>
  <c r="N2536" i="1"/>
  <c r="N2539" i="1"/>
  <c r="N2540" i="1"/>
  <c r="N2543" i="1"/>
  <c r="N2547" i="1"/>
  <c r="N2548" i="1"/>
  <c r="N2551" i="1"/>
  <c r="N2559" i="1"/>
  <c r="N2567" i="1"/>
  <c r="N2571" i="1"/>
  <c r="N2575" i="1"/>
  <c r="N2579" i="1"/>
  <c r="N2583" i="1"/>
  <c r="N2587" i="1"/>
  <c r="N2599" i="1"/>
  <c r="N2603" i="1"/>
  <c r="N2611" i="1"/>
  <c r="N2619" i="1"/>
  <c r="N2620" i="1"/>
  <c r="N2623" i="1"/>
  <c r="N2631" i="1"/>
  <c r="N2635" i="1"/>
  <c r="N2639" i="1"/>
  <c r="N2643" i="1"/>
  <c r="N2647" i="1"/>
  <c r="N2651" i="1"/>
  <c r="N2652" i="1"/>
  <c r="N2655" i="1"/>
  <c r="N2659" i="1"/>
  <c r="N2667" i="1"/>
  <c r="N2683" i="1"/>
  <c r="N2687" i="1"/>
  <c r="N2695" i="1"/>
  <c r="N2699" i="1"/>
  <c r="N2703" i="1"/>
  <c r="N2707" i="1"/>
  <c r="N2711" i="1"/>
  <c r="N2715" i="1"/>
  <c r="N2731" i="1"/>
  <c r="N2732" i="1"/>
  <c r="N2735" i="1"/>
  <c r="N2739" i="1"/>
  <c r="N2743" i="1"/>
  <c r="N2748" i="1"/>
  <c r="N2751" i="1"/>
  <c r="N2756" i="1"/>
  <c r="N2759" i="1"/>
  <c r="N2760" i="1"/>
  <c r="N2767" i="1"/>
  <c r="N2772" i="1"/>
  <c r="N2775" i="1"/>
  <c r="N2780" i="1"/>
  <c r="N2783" i="1"/>
  <c r="N2784" i="1"/>
  <c r="N2791" i="1"/>
  <c r="N2792" i="1"/>
  <c r="N2799" i="1"/>
  <c r="N2800" i="1"/>
  <c r="N2804" i="1"/>
  <c r="N2807" i="1"/>
  <c r="N2816" i="1"/>
  <c r="N2840" i="1"/>
  <c r="N2864" i="1"/>
  <c r="N2896" i="1"/>
  <c r="N2912" i="1"/>
  <c r="N2920" i="1"/>
  <c r="N2928" i="1"/>
  <c r="N2936" i="1"/>
  <c r="N2952" i="1"/>
  <c r="N2964" i="1"/>
  <c r="N2972" i="1"/>
  <c r="N2980" i="1"/>
  <c r="N2988" i="1"/>
  <c r="N3004" i="1"/>
  <c r="N3024" i="1"/>
  <c r="N3036" i="1"/>
  <c r="N3048" i="1"/>
  <c r="N3084" i="1"/>
  <c r="N3096" i="1"/>
  <c r="N3100" i="1"/>
  <c r="N3120" i="1"/>
  <c r="N3132" i="1"/>
  <c r="N3164" i="1"/>
  <c r="N3168" i="1"/>
  <c r="N3176" i="1"/>
  <c r="N3208" i="1"/>
  <c r="N3264" i="1"/>
  <c r="N3296" i="1"/>
  <c r="N3312" i="1"/>
  <c r="N3316" i="1"/>
  <c r="N3364" i="1"/>
  <c r="N3376" i="1"/>
  <c r="N3408" i="1"/>
  <c r="N3420" i="1"/>
  <c r="N3440" i="1"/>
  <c r="N3484" i="1"/>
  <c r="N3504" i="1"/>
  <c r="N3520" i="1"/>
  <c r="N3540" i="1"/>
  <c r="N3560" i="1"/>
  <c r="N3772" i="1"/>
  <c r="N3788" i="1"/>
  <c r="N3824" i="1"/>
  <c r="N3903" i="1"/>
  <c r="N3911" i="1"/>
  <c r="N3927" i="1"/>
  <c r="N3931" i="1"/>
  <c r="N3939" i="1"/>
  <c r="N3943" i="1"/>
  <c r="N3964" i="1"/>
  <c r="N3967" i="1"/>
  <c r="N3980" i="1"/>
  <c r="N3983" i="1"/>
  <c r="N3984" i="1"/>
  <c r="N3999" i="1"/>
  <c r="N25" i="9"/>
  <c r="N26" i="9"/>
  <c r="N27" i="9"/>
  <c r="N28" i="9"/>
  <c r="N29" i="9"/>
  <c r="N30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5" i="9"/>
  <c r="J7" i="9" l="1"/>
  <c r="J8" i="9"/>
  <c r="O33" i="9"/>
  <c r="O35" i="9"/>
  <c r="O37" i="9"/>
  <c r="O32" i="9"/>
  <c r="O34" i="9"/>
  <c r="O36" i="9"/>
  <c r="O31" i="9"/>
  <c r="N3236" i="1"/>
  <c r="N2248" i="1"/>
  <c r="N2024" i="1"/>
  <c r="N1764" i="1"/>
  <c r="N3867" i="1"/>
  <c r="N3020" i="1"/>
  <c r="N2212" i="1"/>
  <c r="N1924" i="1"/>
  <c r="N1724" i="1"/>
  <c r="N1508" i="1"/>
  <c r="N1280" i="1"/>
  <c r="N1168" i="1"/>
  <c r="N984" i="1"/>
  <c r="N824" i="1"/>
  <c r="N736" i="1"/>
  <c r="N648" i="1"/>
  <c r="N568" i="1"/>
  <c r="N504" i="1"/>
  <c r="N420" i="1"/>
  <c r="N348" i="1"/>
  <c r="N284" i="1"/>
  <c r="N188" i="1"/>
  <c r="N100" i="1"/>
  <c r="K374" i="9"/>
  <c r="K1662" i="9"/>
  <c r="K1406" i="9"/>
  <c r="K1820" i="9"/>
  <c r="K1670" i="9"/>
  <c r="K155" i="9"/>
  <c r="K1824" i="9"/>
  <c r="K1414" i="9"/>
  <c r="K1888" i="9"/>
  <c r="K1760" i="9"/>
  <c r="K1542" i="9"/>
  <c r="K1224" i="9"/>
  <c r="K1884" i="9"/>
  <c r="K1756" i="9"/>
  <c r="K1534" i="9"/>
  <c r="K1202" i="9"/>
  <c r="K1856" i="9"/>
  <c r="K1792" i="9"/>
  <c r="K1727" i="9"/>
  <c r="K1606" i="9"/>
  <c r="K1478" i="9"/>
  <c r="K1336" i="9"/>
  <c r="K968" i="9"/>
  <c r="K1852" i="9"/>
  <c r="K1788" i="9"/>
  <c r="K1722" i="9"/>
  <c r="K1598" i="9"/>
  <c r="K1470" i="9"/>
  <c r="K1325" i="9"/>
  <c r="K925" i="9"/>
  <c r="K1872" i="9"/>
  <c r="K1840" i="9"/>
  <c r="K1808" i="9"/>
  <c r="K1776" i="9"/>
  <c r="K1744" i="9"/>
  <c r="K1702" i="9"/>
  <c r="K1638" i="9"/>
  <c r="K1574" i="9"/>
  <c r="K1510" i="9"/>
  <c r="K1446" i="9"/>
  <c r="K1378" i="9"/>
  <c r="K1292" i="9"/>
  <c r="K1138" i="9"/>
  <c r="K770" i="9"/>
  <c r="K1868" i="9"/>
  <c r="K1836" i="9"/>
  <c r="K1804" i="9"/>
  <c r="K1772" i="9"/>
  <c r="K1740" i="9"/>
  <c r="K1694" i="9"/>
  <c r="K1630" i="9"/>
  <c r="K1566" i="9"/>
  <c r="K1502" i="9"/>
  <c r="K1438" i="9"/>
  <c r="K1368" i="9"/>
  <c r="K1277" i="9"/>
  <c r="K1096" i="9"/>
  <c r="K656" i="9"/>
  <c r="K4" i="9"/>
  <c r="K1880" i="9"/>
  <c r="K1864" i="9"/>
  <c r="K1848" i="9"/>
  <c r="K1832" i="9"/>
  <c r="K1816" i="9"/>
  <c r="K1800" i="9"/>
  <c r="K1784" i="9"/>
  <c r="K1768" i="9"/>
  <c r="K1752" i="9"/>
  <c r="K1736" i="9"/>
  <c r="K1717" i="9"/>
  <c r="K1686" i="9"/>
  <c r="K1654" i="9"/>
  <c r="K1622" i="9"/>
  <c r="K1590" i="9"/>
  <c r="K1558" i="9"/>
  <c r="K1526" i="9"/>
  <c r="K1494" i="9"/>
  <c r="K1462" i="9"/>
  <c r="K1430" i="9"/>
  <c r="K1398" i="9"/>
  <c r="K1357" i="9"/>
  <c r="K1314" i="9"/>
  <c r="K1264" i="9"/>
  <c r="K1181" i="9"/>
  <c r="K1053" i="9"/>
  <c r="K882" i="9"/>
  <c r="K543" i="9"/>
  <c r="K1892" i="9"/>
  <c r="K1876" i="9"/>
  <c r="K1860" i="9"/>
  <c r="K1844" i="9"/>
  <c r="K1828" i="9"/>
  <c r="K1812" i="9"/>
  <c r="K1796" i="9"/>
  <c r="K1780" i="9"/>
  <c r="K1764" i="9"/>
  <c r="K1748" i="9"/>
  <c r="K1732" i="9"/>
  <c r="K1710" i="9"/>
  <c r="K1678" i="9"/>
  <c r="K1646" i="9"/>
  <c r="K1614" i="9"/>
  <c r="K1582" i="9"/>
  <c r="K1550" i="9"/>
  <c r="K1518" i="9"/>
  <c r="K1486" i="9"/>
  <c r="K1454" i="9"/>
  <c r="K1422" i="9"/>
  <c r="K1389" i="9"/>
  <c r="K1346" i="9"/>
  <c r="K1304" i="9"/>
  <c r="K1245" i="9"/>
  <c r="K1160" i="9"/>
  <c r="K1010" i="9"/>
  <c r="K840" i="9"/>
  <c r="K228" i="9"/>
  <c r="K232" i="9"/>
  <c r="K236" i="9"/>
  <c r="K240" i="9"/>
  <c r="K244" i="9"/>
  <c r="K248" i="9"/>
  <c r="K252" i="9"/>
  <c r="K256" i="9"/>
  <c r="K260" i="9"/>
  <c r="K264" i="9"/>
  <c r="K268" i="9"/>
  <c r="K272" i="9"/>
  <c r="K276" i="9"/>
  <c r="K280" i="9"/>
  <c r="K284" i="9"/>
  <c r="K288" i="9"/>
  <c r="K292" i="9"/>
  <c r="K296" i="9"/>
  <c r="K300" i="9"/>
  <c r="K304" i="9"/>
  <c r="K308" i="9"/>
  <c r="K312" i="9"/>
  <c r="K316" i="9"/>
  <c r="K320" i="9"/>
  <c r="K324" i="9"/>
  <c r="K328" i="9"/>
  <c r="K332" i="9"/>
  <c r="K336" i="9"/>
  <c r="K340" i="9"/>
  <c r="K344" i="9"/>
  <c r="K9" i="9"/>
  <c r="K14" i="9"/>
  <c r="K19" i="9"/>
  <c r="K25" i="9"/>
  <c r="K30" i="9"/>
  <c r="K35" i="9"/>
  <c r="K41" i="9"/>
  <c r="K46" i="9"/>
  <c r="K51" i="9"/>
  <c r="K57" i="9"/>
  <c r="K62" i="9"/>
  <c r="K67" i="9"/>
  <c r="K73" i="9"/>
  <c r="K78" i="9"/>
  <c r="K83" i="9"/>
  <c r="K89" i="9"/>
  <c r="K94" i="9"/>
  <c r="K99" i="9"/>
  <c r="K105" i="9"/>
  <c r="K110" i="9"/>
  <c r="K115" i="9"/>
  <c r="K121" i="9"/>
  <c r="K126" i="9"/>
  <c r="K131" i="9"/>
  <c r="K137" i="9"/>
  <c r="K142" i="9"/>
  <c r="K147" i="9"/>
  <c r="K153" i="9"/>
  <c r="K158" i="9"/>
  <c r="K163" i="9"/>
  <c r="K169" i="9"/>
  <c r="K174" i="9"/>
  <c r="K179" i="9"/>
  <c r="K185" i="9"/>
  <c r="K190" i="9"/>
  <c r="K195" i="9"/>
  <c r="K201" i="9"/>
  <c r="K206" i="9"/>
  <c r="K211" i="9"/>
  <c r="K217" i="9"/>
  <c r="K222" i="9"/>
  <c r="K227" i="9"/>
  <c r="K233" i="9"/>
  <c r="K238" i="9"/>
  <c r="K243" i="9"/>
  <c r="K249" i="9"/>
  <c r="K254" i="9"/>
  <c r="K259" i="9"/>
  <c r="K265" i="9"/>
  <c r="K270" i="9"/>
  <c r="K275" i="9"/>
  <c r="K281" i="9"/>
  <c r="K286" i="9"/>
  <c r="K291" i="9"/>
  <c r="K297" i="9"/>
  <c r="K302" i="9"/>
  <c r="K307" i="9"/>
  <c r="K313" i="9"/>
  <c r="K318" i="9"/>
  <c r="K323" i="9"/>
  <c r="K329" i="9"/>
  <c r="K334" i="9"/>
  <c r="K339" i="9"/>
  <c r="K345" i="9"/>
  <c r="K349" i="9"/>
  <c r="K353" i="9"/>
  <c r="K357" i="9"/>
  <c r="K361" i="9"/>
  <c r="K365" i="9"/>
  <c r="K369" i="9"/>
  <c r="K373" i="9"/>
  <c r="K377" i="9"/>
  <c r="K381" i="9"/>
  <c r="K385" i="9"/>
  <c r="K389" i="9"/>
  <c r="K393" i="9"/>
  <c r="K397" i="9"/>
  <c r="K401" i="9"/>
  <c r="K405" i="9"/>
  <c r="K409" i="9"/>
  <c r="K413" i="9"/>
  <c r="K417" i="9"/>
  <c r="K421" i="9"/>
  <c r="K425" i="9"/>
  <c r="K429" i="9"/>
  <c r="K433" i="9"/>
  <c r="K437" i="9"/>
  <c r="K441" i="9"/>
  <c r="K445" i="9"/>
  <c r="K449" i="9"/>
  <c r="K453" i="9"/>
  <c r="K457" i="9"/>
  <c r="K461" i="9"/>
  <c r="K465" i="9"/>
  <c r="K469" i="9"/>
  <c r="K473" i="9"/>
  <c r="K477" i="9"/>
  <c r="K481" i="9"/>
  <c r="K485" i="9"/>
  <c r="K489" i="9"/>
  <c r="K493" i="9"/>
  <c r="K497" i="9"/>
  <c r="K501" i="9"/>
  <c r="K505" i="9"/>
  <c r="K509" i="9"/>
  <c r="K513" i="9"/>
  <c r="K517" i="9"/>
  <c r="K521" i="9"/>
  <c r="K525" i="9"/>
  <c r="K529" i="9"/>
  <c r="K533" i="9"/>
  <c r="K537" i="9"/>
  <c r="K541" i="9"/>
  <c r="K545" i="9"/>
  <c r="K549" i="9"/>
  <c r="K553" i="9"/>
  <c r="K557" i="9"/>
  <c r="K561" i="9"/>
  <c r="K565" i="9"/>
  <c r="K569" i="9"/>
  <c r="K573" i="9"/>
  <c r="K577" i="9"/>
  <c r="K581" i="9"/>
  <c r="K585" i="9"/>
  <c r="K589" i="9"/>
  <c r="K593" i="9"/>
  <c r="K597" i="9"/>
  <c r="K601" i="9"/>
  <c r="K605" i="9"/>
  <c r="K609" i="9"/>
  <c r="K613" i="9"/>
  <c r="K617" i="9"/>
  <c r="K621" i="9"/>
  <c r="K625" i="9"/>
  <c r="K629" i="9"/>
  <c r="K633" i="9"/>
  <c r="K637" i="9"/>
  <c r="K641" i="9"/>
  <c r="K645" i="9"/>
  <c r="K649" i="9"/>
  <c r="K653" i="9"/>
  <c r="K657" i="9"/>
  <c r="K661" i="9"/>
  <c r="K665" i="9"/>
  <c r="K669" i="9"/>
  <c r="K673" i="9"/>
  <c r="K677" i="9"/>
  <c r="K681" i="9"/>
  <c r="K685" i="9"/>
  <c r="K689" i="9"/>
  <c r="K693" i="9"/>
  <c r="K697" i="9"/>
  <c r="K701" i="9"/>
  <c r="K705" i="9"/>
  <c r="K709" i="9"/>
  <c r="K713" i="9"/>
  <c r="K717" i="9"/>
  <c r="K721" i="9"/>
  <c r="K725" i="9"/>
  <c r="K729" i="9"/>
  <c r="K733" i="9"/>
  <c r="K737" i="9"/>
  <c r="K741" i="9"/>
  <c r="K745" i="9"/>
  <c r="K749" i="9"/>
  <c r="K753" i="9"/>
  <c r="K757" i="9"/>
  <c r="K761" i="9"/>
  <c r="K765" i="9"/>
  <c r="K769" i="9"/>
  <c r="K10" i="9"/>
  <c r="K17" i="9"/>
  <c r="K23" i="9"/>
  <c r="K31" i="9"/>
  <c r="K38" i="9"/>
  <c r="K45" i="9"/>
  <c r="K53" i="9"/>
  <c r="K59" i="9"/>
  <c r="K66" i="9"/>
  <c r="K74" i="9"/>
  <c r="K81" i="9"/>
  <c r="K87" i="9"/>
  <c r="K95" i="9"/>
  <c r="K102" i="9"/>
  <c r="K109" i="9"/>
  <c r="K117" i="9"/>
  <c r="K123" i="9"/>
  <c r="K130" i="9"/>
  <c r="K138" i="9"/>
  <c r="K145" i="9"/>
  <c r="K151" i="9"/>
  <c r="K159" i="9"/>
  <c r="K166" i="9"/>
  <c r="K173" i="9"/>
  <c r="K181" i="9"/>
  <c r="K187" i="9"/>
  <c r="K194" i="9"/>
  <c r="K202" i="9"/>
  <c r="K209" i="9"/>
  <c r="K215" i="9"/>
  <c r="K223" i="9"/>
  <c r="K230" i="9"/>
  <c r="K237" i="9"/>
  <c r="K245" i="9"/>
  <c r="K251" i="9"/>
  <c r="K258" i="9"/>
  <c r="K266" i="9"/>
  <c r="K273" i="9"/>
  <c r="K279" i="9"/>
  <c r="K287" i="9"/>
  <c r="K294" i="9"/>
  <c r="K301" i="9"/>
  <c r="K309" i="9"/>
  <c r="K315" i="9"/>
  <c r="K322" i="9"/>
  <c r="K330" i="9"/>
  <c r="K337" i="9"/>
  <c r="K343" i="9"/>
  <c r="K350" i="9"/>
  <c r="K355" i="9"/>
  <c r="K360" i="9"/>
  <c r="K366" i="9"/>
  <c r="K371" i="9"/>
  <c r="K376" i="9"/>
  <c r="K382" i="9"/>
  <c r="K387" i="9"/>
  <c r="K392" i="9"/>
  <c r="K398" i="9"/>
  <c r="K403" i="9"/>
  <c r="K408" i="9"/>
  <c r="K414" i="9"/>
  <c r="K419" i="9"/>
  <c r="K424" i="9"/>
  <c r="K430" i="9"/>
  <c r="K435" i="9"/>
  <c r="K440" i="9"/>
  <c r="K446" i="9"/>
  <c r="K451" i="9"/>
  <c r="K456" i="9"/>
  <c r="K462" i="9"/>
  <c r="K467" i="9"/>
  <c r="K472" i="9"/>
  <c r="K478" i="9"/>
  <c r="K483" i="9"/>
  <c r="K488" i="9"/>
  <c r="K494" i="9"/>
  <c r="K499" i="9"/>
  <c r="K504" i="9"/>
  <c r="K510" i="9"/>
  <c r="K515" i="9"/>
  <c r="K520" i="9"/>
  <c r="K526" i="9"/>
  <c r="K531" i="9"/>
  <c r="K536" i="9"/>
  <c r="K542" i="9"/>
  <c r="K547" i="9"/>
  <c r="K552" i="9"/>
  <c r="K558" i="9"/>
  <c r="K563" i="9"/>
  <c r="K568" i="9"/>
  <c r="K574" i="9"/>
  <c r="K579" i="9"/>
  <c r="K584" i="9"/>
  <c r="K590" i="9"/>
  <c r="K595" i="9"/>
  <c r="K600" i="9"/>
  <c r="K606" i="9"/>
  <c r="K611" i="9"/>
  <c r="K616" i="9"/>
  <c r="K622" i="9"/>
  <c r="K627" i="9"/>
  <c r="K632" i="9"/>
  <c r="K638" i="9"/>
  <c r="K643" i="9"/>
  <c r="K648" i="9"/>
  <c r="K654" i="9"/>
  <c r="K659" i="9"/>
  <c r="K664" i="9"/>
  <c r="K670" i="9"/>
  <c r="K675" i="9"/>
  <c r="K680" i="9"/>
  <c r="K686" i="9"/>
  <c r="K691" i="9"/>
  <c r="K696" i="9"/>
  <c r="K702" i="9"/>
  <c r="K707" i="9"/>
  <c r="K712" i="9"/>
  <c r="K718" i="9"/>
  <c r="K723" i="9"/>
  <c r="K728" i="9"/>
  <c r="K734" i="9"/>
  <c r="K739" i="9"/>
  <c r="K744" i="9"/>
  <c r="K750" i="9"/>
  <c r="K755" i="9"/>
  <c r="K760" i="9"/>
  <c r="K766" i="9"/>
  <c r="K771" i="9"/>
  <c r="K775" i="9"/>
  <c r="K779" i="9"/>
  <c r="K783" i="9"/>
  <c r="K787" i="9"/>
  <c r="K791" i="9"/>
  <c r="K795" i="9"/>
  <c r="K799" i="9"/>
  <c r="K803" i="9"/>
  <c r="K807" i="9"/>
  <c r="K811" i="9"/>
  <c r="K815" i="9"/>
  <c r="K819" i="9"/>
  <c r="K823" i="9"/>
  <c r="K827" i="9"/>
  <c r="K831" i="9"/>
  <c r="K835" i="9"/>
  <c r="K839" i="9"/>
  <c r="K843" i="9"/>
  <c r="K847" i="9"/>
  <c r="K851" i="9"/>
  <c r="K855" i="9"/>
  <c r="K859" i="9"/>
  <c r="K863" i="9"/>
  <c r="K867" i="9"/>
  <c r="K871" i="9"/>
  <c r="K875" i="9"/>
  <c r="K879" i="9"/>
  <c r="K883" i="9"/>
  <c r="K887" i="9"/>
  <c r="K891" i="9"/>
  <c r="K895" i="9"/>
  <c r="K899" i="9"/>
  <c r="K903" i="9"/>
  <c r="K907" i="9"/>
  <c r="K911" i="9"/>
  <c r="K915" i="9"/>
  <c r="K919" i="9"/>
  <c r="K923" i="9"/>
  <c r="K927" i="9"/>
  <c r="K931" i="9"/>
  <c r="K935" i="9"/>
  <c r="K939" i="9"/>
  <c r="K943" i="9"/>
  <c r="K947" i="9"/>
  <c r="K951" i="9"/>
  <c r="K955" i="9"/>
  <c r="K959" i="9"/>
  <c r="K963" i="9"/>
  <c r="K967" i="9"/>
  <c r="K971" i="9"/>
  <c r="K975" i="9"/>
  <c r="K979" i="9"/>
  <c r="K983" i="9"/>
  <c r="K987" i="9"/>
  <c r="K991" i="9"/>
  <c r="K995" i="9"/>
  <c r="K999" i="9"/>
  <c r="K1003" i="9"/>
  <c r="K1007" i="9"/>
  <c r="K1011" i="9"/>
  <c r="K1015" i="9"/>
  <c r="K1019" i="9"/>
  <c r="K1023" i="9"/>
  <c r="K1027" i="9"/>
  <c r="K1031" i="9"/>
  <c r="K1035" i="9"/>
  <c r="K1039" i="9"/>
  <c r="K1043" i="9"/>
  <c r="K1047" i="9"/>
  <c r="K1051" i="9"/>
  <c r="K1055" i="9"/>
  <c r="K1059" i="9"/>
  <c r="K1063" i="9"/>
  <c r="K1067" i="9"/>
  <c r="K1071" i="9"/>
  <c r="K1075" i="9"/>
  <c r="K1079" i="9"/>
  <c r="K1083" i="9"/>
  <c r="K1087" i="9"/>
  <c r="K1091" i="9"/>
  <c r="K1095" i="9"/>
  <c r="K1099" i="9"/>
  <c r="K1103" i="9"/>
  <c r="K1107" i="9"/>
  <c r="K1111" i="9"/>
  <c r="K1115" i="9"/>
  <c r="K1119" i="9"/>
  <c r="K1123" i="9"/>
  <c r="K1127" i="9"/>
  <c r="K1131" i="9"/>
  <c r="K1135" i="9"/>
  <c r="K1139" i="9"/>
  <c r="K1143" i="9"/>
  <c r="K1147" i="9"/>
  <c r="K1151" i="9"/>
  <c r="K1155" i="9"/>
  <c r="K1159" i="9"/>
  <c r="K1163" i="9"/>
  <c r="K1167" i="9"/>
  <c r="K1171" i="9"/>
  <c r="K1175" i="9"/>
  <c r="K1179" i="9"/>
  <c r="K1183" i="9"/>
  <c r="K1187" i="9"/>
  <c r="K1191" i="9"/>
  <c r="K1195" i="9"/>
  <c r="K1199" i="9"/>
  <c r="K1203" i="9"/>
  <c r="K1207" i="9"/>
  <c r="K1211" i="9"/>
  <c r="K1215" i="9"/>
  <c r="K1219" i="9"/>
  <c r="K1223" i="9"/>
  <c r="K1227" i="9"/>
  <c r="K1231" i="9"/>
  <c r="K1235" i="9"/>
  <c r="K1239" i="9"/>
  <c r="K1243" i="9"/>
  <c r="K1247" i="9"/>
  <c r="K1251" i="9"/>
  <c r="K1255" i="9"/>
  <c r="K1259" i="9"/>
  <c r="K1263" i="9"/>
  <c r="K1267" i="9"/>
  <c r="K1271" i="9"/>
  <c r="K1275" i="9"/>
  <c r="K1279" i="9"/>
  <c r="K1283" i="9"/>
  <c r="K1287" i="9"/>
  <c r="K1291" i="9"/>
  <c r="K1295" i="9"/>
  <c r="K1299" i="9"/>
  <c r="K1303" i="9"/>
  <c r="K1307" i="9"/>
  <c r="K1311" i="9"/>
  <c r="K1315" i="9"/>
  <c r="K1319" i="9"/>
  <c r="K1323" i="9"/>
  <c r="K1327" i="9"/>
  <c r="K1331" i="9"/>
  <c r="K1335" i="9"/>
  <c r="K1339" i="9"/>
  <c r="K1343" i="9"/>
  <c r="K1347" i="9"/>
  <c r="K1351" i="9"/>
  <c r="K1355" i="9"/>
  <c r="K1359" i="9"/>
  <c r="K1363" i="9"/>
  <c r="K1367" i="9"/>
  <c r="K1371" i="9"/>
  <c r="K1375" i="9"/>
  <c r="K1379" i="9"/>
  <c r="K1383" i="9"/>
  <c r="K1387" i="9"/>
  <c r="K1391" i="9"/>
  <c r="K5" i="9"/>
  <c r="K11" i="9"/>
  <c r="K18" i="9"/>
  <c r="K26" i="9"/>
  <c r="K33" i="9"/>
  <c r="K39" i="9"/>
  <c r="K47" i="9"/>
  <c r="K54" i="9"/>
  <c r="K61" i="9"/>
  <c r="K69" i="9"/>
  <c r="K75" i="9"/>
  <c r="K82" i="9"/>
  <c r="K90" i="9"/>
  <c r="K97" i="9"/>
  <c r="K103" i="9"/>
  <c r="K111" i="9"/>
  <c r="K118" i="9"/>
  <c r="K125" i="9"/>
  <c r="K133" i="9"/>
  <c r="K139" i="9"/>
  <c r="K146" i="9"/>
  <c r="K154" i="9"/>
  <c r="K161" i="9"/>
  <c r="K167" i="9"/>
  <c r="K175" i="9"/>
  <c r="K182" i="9"/>
  <c r="K189" i="9"/>
  <c r="K197" i="9"/>
  <c r="K203" i="9"/>
  <c r="K210" i="9"/>
  <c r="K218" i="9"/>
  <c r="K225" i="9"/>
  <c r="K231" i="9"/>
  <c r="K239" i="9"/>
  <c r="K246" i="9"/>
  <c r="K253" i="9"/>
  <c r="K261" i="9"/>
  <c r="K267" i="9"/>
  <c r="K274" i="9"/>
  <c r="K282" i="9"/>
  <c r="K289" i="9"/>
  <c r="K295" i="9"/>
  <c r="K303" i="9"/>
  <c r="K310" i="9"/>
  <c r="K317" i="9"/>
  <c r="K325" i="9"/>
  <c r="K331" i="9"/>
  <c r="K338" i="9"/>
  <c r="K346" i="9"/>
  <c r="K351" i="9"/>
  <c r="K356" i="9"/>
  <c r="K362" i="9"/>
  <c r="K367" i="9"/>
  <c r="K372" i="9"/>
  <c r="K378" i="9"/>
  <c r="K383" i="9"/>
  <c r="K388" i="9"/>
  <c r="K394" i="9"/>
  <c r="K399" i="9"/>
  <c r="K404" i="9"/>
  <c r="K410" i="9"/>
  <c r="K415" i="9"/>
  <c r="K420" i="9"/>
  <c r="K426" i="9"/>
  <c r="K431" i="9"/>
  <c r="K436" i="9"/>
  <c r="K442" i="9"/>
  <c r="K447" i="9"/>
  <c r="K452" i="9"/>
  <c r="K458" i="9"/>
  <c r="K463" i="9"/>
  <c r="K468" i="9"/>
  <c r="K474" i="9"/>
  <c r="K479" i="9"/>
  <c r="K484" i="9"/>
  <c r="K490" i="9"/>
  <c r="K495" i="9"/>
  <c r="K500" i="9"/>
  <c r="K506" i="9"/>
  <c r="K511" i="9"/>
  <c r="K516" i="9"/>
  <c r="K522" i="9"/>
  <c r="K527" i="9"/>
  <c r="K532" i="9"/>
  <c r="K538" i="9"/>
  <c r="K15" i="9"/>
  <c r="K29" i="9"/>
  <c r="K43" i="9"/>
  <c r="K58" i="9"/>
  <c r="K71" i="9"/>
  <c r="K86" i="9"/>
  <c r="K101" i="9"/>
  <c r="K114" i="9"/>
  <c r="K129" i="9"/>
  <c r="K143" i="9"/>
  <c r="K157" i="9"/>
  <c r="K171" i="9"/>
  <c r="K186" i="9"/>
  <c r="K199" i="9"/>
  <c r="K214" i="9"/>
  <c r="K229" i="9"/>
  <c r="K242" i="9"/>
  <c r="K257" i="9"/>
  <c r="K271" i="9"/>
  <c r="K285" i="9"/>
  <c r="K299" i="9"/>
  <c r="K314" i="9"/>
  <c r="K327" i="9"/>
  <c r="K342" i="9"/>
  <c r="K354" i="9"/>
  <c r="K364" i="9"/>
  <c r="K375" i="9"/>
  <c r="K386" i="9"/>
  <c r="K396" i="9"/>
  <c r="K407" i="9"/>
  <c r="K418" i="9"/>
  <c r="K428" i="9"/>
  <c r="K439" i="9"/>
  <c r="K450" i="9"/>
  <c r="K460" i="9"/>
  <c r="K471" i="9"/>
  <c r="K482" i="9"/>
  <c r="K492" i="9"/>
  <c r="K503" i="9"/>
  <c r="K514" i="9"/>
  <c r="K524" i="9"/>
  <c r="K535" i="9"/>
  <c r="K544" i="9"/>
  <c r="K551" i="9"/>
  <c r="K559" i="9"/>
  <c r="K566" i="9"/>
  <c r="K572" i="9"/>
  <c r="K580" i="9"/>
  <c r="K587" i="9"/>
  <c r="K594" i="9"/>
  <c r="K602" i="9"/>
  <c r="K608" i="9"/>
  <c r="K615" i="9"/>
  <c r="K623" i="9"/>
  <c r="K630" i="9"/>
  <c r="K636" i="9"/>
  <c r="K644" i="9"/>
  <c r="K651" i="9"/>
  <c r="K658" i="9"/>
  <c r="K666" i="9"/>
  <c r="K672" i="9"/>
  <c r="K679" i="9"/>
  <c r="K687" i="9"/>
  <c r="K694" i="9"/>
  <c r="K700" i="9"/>
  <c r="K708" i="9"/>
  <c r="K715" i="9"/>
  <c r="K722" i="9"/>
  <c r="K730" i="9"/>
  <c r="K736" i="9"/>
  <c r="K743" i="9"/>
  <c r="K751" i="9"/>
  <c r="K758" i="9"/>
  <c r="K764" i="9"/>
  <c r="K772" i="9"/>
  <c r="K777" i="9"/>
  <c r="K782" i="9"/>
  <c r="K788" i="9"/>
  <c r="K793" i="9"/>
  <c r="K798" i="9"/>
  <c r="K804" i="9"/>
  <c r="K809" i="9"/>
  <c r="K814" i="9"/>
  <c r="K820" i="9"/>
  <c r="K825" i="9"/>
  <c r="K830" i="9"/>
  <c r="K836" i="9"/>
  <c r="K841" i="9"/>
  <c r="K846" i="9"/>
  <c r="K852" i="9"/>
  <c r="K857" i="9"/>
  <c r="K862" i="9"/>
  <c r="K868" i="9"/>
  <c r="K873" i="9"/>
  <c r="K878" i="9"/>
  <c r="K884" i="9"/>
  <c r="K889" i="9"/>
  <c r="K894" i="9"/>
  <c r="K900" i="9"/>
  <c r="K905" i="9"/>
  <c r="K910" i="9"/>
  <c r="K916" i="9"/>
  <c r="K921" i="9"/>
  <c r="K926" i="9"/>
  <c r="K932" i="9"/>
  <c r="K937" i="9"/>
  <c r="K942" i="9"/>
  <c r="K948" i="9"/>
  <c r="K953" i="9"/>
  <c r="K958" i="9"/>
  <c r="K964" i="9"/>
  <c r="K969" i="9"/>
  <c r="K974" i="9"/>
  <c r="K980" i="9"/>
  <c r="K985" i="9"/>
  <c r="K990" i="9"/>
  <c r="K996" i="9"/>
  <c r="K1001" i="9"/>
  <c r="K1006" i="9"/>
  <c r="K1012" i="9"/>
  <c r="K1017" i="9"/>
  <c r="K1022" i="9"/>
  <c r="K1028" i="9"/>
  <c r="K1033" i="9"/>
  <c r="K1038" i="9"/>
  <c r="K1044" i="9"/>
  <c r="K1049" i="9"/>
  <c r="K1054" i="9"/>
  <c r="K1060" i="9"/>
  <c r="K1065" i="9"/>
  <c r="K1070" i="9"/>
  <c r="K1076" i="9"/>
  <c r="K1081" i="9"/>
  <c r="K1086" i="9"/>
  <c r="K1092" i="9"/>
  <c r="K1097" i="9"/>
  <c r="K1102" i="9"/>
  <c r="K1108" i="9"/>
  <c r="K1113" i="9"/>
  <c r="K1118" i="9"/>
  <c r="K1124" i="9"/>
  <c r="K1129" i="9"/>
  <c r="K1134" i="9"/>
  <c r="K1140" i="9"/>
  <c r="K1145" i="9"/>
  <c r="K1150" i="9"/>
  <c r="K1156" i="9"/>
  <c r="K1161" i="9"/>
  <c r="K1166" i="9"/>
  <c r="K1172" i="9"/>
  <c r="K1177" i="9"/>
  <c r="K1182" i="9"/>
  <c r="K1188" i="9"/>
  <c r="K1193" i="9"/>
  <c r="K1198" i="9"/>
  <c r="K1204" i="9"/>
  <c r="K1209" i="9"/>
  <c r="K1214" i="9"/>
  <c r="K1220" i="9"/>
  <c r="K1225" i="9"/>
  <c r="K1230" i="9"/>
  <c r="K1236" i="9"/>
  <c r="K1241" i="9"/>
  <c r="K1246" i="9"/>
  <c r="K1252" i="9"/>
  <c r="K1257" i="9"/>
  <c r="K1262" i="9"/>
  <c r="K1268" i="9"/>
  <c r="K1273" i="9"/>
  <c r="K1278" i="9"/>
  <c r="K1284" i="9"/>
  <c r="K1289" i="9"/>
  <c r="K1294" i="9"/>
  <c r="K6" i="9"/>
  <c r="K21" i="9"/>
  <c r="K34" i="9"/>
  <c r="K49" i="9"/>
  <c r="K63" i="9"/>
  <c r="K77" i="9"/>
  <c r="K91" i="9"/>
  <c r="K106" i="9"/>
  <c r="K119" i="9"/>
  <c r="K134" i="9"/>
  <c r="K149" i="9"/>
  <c r="K162" i="9"/>
  <c r="K177" i="9"/>
  <c r="K191" i="9"/>
  <c r="K205" i="9"/>
  <c r="K219" i="9"/>
  <c r="K234" i="9"/>
  <c r="K247" i="9"/>
  <c r="K262" i="9"/>
  <c r="K277" i="9"/>
  <c r="K290" i="9"/>
  <c r="K305" i="9"/>
  <c r="K319" i="9"/>
  <c r="K333" i="9"/>
  <c r="K347" i="9"/>
  <c r="K358" i="9"/>
  <c r="K368" i="9"/>
  <c r="K379" i="9"/>
  <c r="K390" i="9"/>
  <c r="K400" i="9"/>
  <c r="K411" i="9"/>
  <c r="K422" i="9"/>
  <c r="K432" i="9"/>
  <c r="K443" i="9"/>
  <c r="K454" i="9"/>
  <c r="K464" i="9"/>
  <c r="K475" i="9"/>
  <c r="K486" i="9"/>
  <c r="K496" i="9"/>
  <c r="K507" i="9"/>
  <c r="K518" i="9"/>
  <c r="K528" i="9"/>
  <c r="K539" i="9"/>
  <c r="K546" i="9"/>
  <c r="K554" i="9"/>
  <c r="K560" i="9"/>
  <c r="K567" i="9"/>
  <c r="K575" i="9"/>
  <c r="K582" i="9"/>
  <c r="K588" i="9"/>
  <c r="K596" i="9"/>
  <c r="K603" i="9"/>
  <c r="K610" i="9"/>
  <c r="K618" i="9"/>
  <c r="K624" i="9"/>
  <c r="K631" i="9"/>
  <c r="K639" i="9"/>
  <c r="K646" i="9"/>
  <c r="K652" i="9"/>
  <c r="K660" i="9"/>
  <c r="K667" i="9"/>
  <c r="K674" i="9"/>
  <c r="K682" i="9"/>
  <c r="K688" i="9"/>
  <c r="K695" i="9"/>
  <c r="K703" i="9"/>
  <c r="K710" i="9"/>
  <c r="K716" i="9"/>
  <c r="K724" i="9"/>
  <c r="K731" i="9"/>
  <c r="K738" i="9"/>
  <c r="K746" i="9"/>
  <c r="K752" i="9"/>
  <c r="K759" i="9"/>
  <c r="K767" i="9"/>
  <c r="K773" i="9"/>
  <c r="K778" i="9"/>
  <c r="K784" i="9"/>
  <c r="K789" i="9"/>
  <c r="K794" i="9"/>
  <c r="K800" i="9"/>
  <c r="K805" i="9"/>
  <c r="K810" i="9"/>
  <c r="K816" i="9"/>
  <c r="K821" i="9"/>
  <c r="K826" i="9"/>
  <c r="K832" i="9"/>
  <c r="K837" i="9"/>
  <c r="K842" i="9"/>
  <c r="K848" i="9"/>
  <c r="K853" i="9"/>
  <c r="K858" i="9"/>
  <c r="K864" i="9"/>
  <c r="K869" i="9"/>
  <c r="K874" i="9"/>
  <c r="K880" i="9"/>
  <c r="K885" i="9"/>
  <c r="K890" i="9"/>
  <c r="K896" i="9"/>
  <c r="K901" i="9"/>
  <c r="K906" i="9"/>
  <c r="K912" i="9"/>
  <c r="K917" i="9"/>
  <c r="K922" i="9"/>
  <c r="K928" i="9"/>
  <c r="K933" i="9"/>
  <c r="K938" i="9"/>
  <c r="K944" i="9"/>
  <c r="K949" i="9"/>
  <c r="K954" i="9"/>
  <c r="K960" i="9"/>
  <c r="K965" i="9"/>
  <c r="K970" i="9"/>
  <c r="K976" i="9"/>
  <c r="K981" i="9"/>
  <c r="K986" i="9"/>
  <c r="K992" i="9"/>
  <c r="K997" i="9"/>
  <c r="K1002" i="9"/>
  <c r="K1008" i="9"/>
  <c r="K1013" i="9"/>
  <c r="K1018" i="9"/>
  <c r="K1024" i="9"/>
  <c r="K1029" i="9"/>
  <c r="K1034" i="9"/>
  <c r="K1040" i="9"/>
  <c r="K1045" i="9"/>
  <c r="K1050" i="9"/>
  <c r="K1056" i="9"/>
  <c r="K1061" i="9"/>
  <c r="K1066" i="9"/>
  <c r="K1072" i="9"/>
  <c r="K1077" i="9"/>
  <c r="K1082" i="9"/>
  <c r="K1088" i="9"/>
  <c r="K1093" i="9"/>
  <c r="K1098" i="9"/>
  <c r="K1104" i="9"/>
  <c r="K1109" i="9"/>
  <c r="K1114" i="9"/>
  <c r="K1120" i="9"/>
  <c r="K1125" i="9"/>
  <c r="K1130" i="9"/>
  <c r="K1136" i="9"/>
  <c r="K1141" i="9"/>
  <c r="K1146" i="9"/>
  <c r="K1152" i="9"/>
  <c r="K1157" i="9"/>
  <c r="K1162" i="9"/>
  <c r="K1168" i="9"/>
  <c r="K1173" i="9"/>
  <c r="K1178" i="9"/>
  <c r="K1184" i="9"/>
  <c r="K1189" i="9"/>
  <c r="K1194" i="9"/>
  <c r="K1200" i="9"/>
  <c r="K1205" i="9"/>
  <c r="K1210" i="9"/>
  <c r="K1216" i="9"/>
  <c r="K1221" i="9"/>
  <c r="K1226" i="9"/>
  <c r="K1232" i="9"/>
  <c r="K1237" i="9"/>
  <c r="K1242" i="9"/>
  <c r="K1248" i="9"/>
  <c r="K1253" i="9"/>
  <c r="K7" i="9"/>
  <c r="K22" i="9"/>
  <c r="K37" i="9"/>
  <c r="K50" i="9"/>
  <c r="K65" i="9"/>
  <c r="K79" i="9"/>
  <c r="K93" i="9"/>
  <c r="K107" i="9"/>
  <c r="K122" i="9"/>
  <c r="K135" i="9"/>
  <c r="K150" i="9"/>
  <c r="K165" i="9"/>
  <c r="K178" i="9"/>
  <c r="K193" i="9"/>
  <c r="K207" i="9"/>
  <c r="K221" i="9"/>
  <c r="K235" i="9"/>
  <c r="K250" i="9"/>
  <c r="K263" i="9"/>
  <c r="K278" i="9"/>
  <c r="K293" i="9"/>
  <c r="K306" i="9"/>
  <c r="K321" i="9"/>
  <c r="K335" i="9"/>
  <c r="K348" i="9"/>
  <c r="K359" i="9"/>
  <c r="K370" i="9"/>
  <c r="K380" i="9"/>
  <c r="K391" i="9"/>
  <c r="K402" i="9"/>
  <c r="K412" i="9"/>
  <c r="K423" i="9"/>
  <c r="K434" i="9"/>
  <c r="K444" i="9"/>
  <c r="K455" i="9"/>
  <c r="K466" i="9"/>
  <c r="K476" i="9"/>
  <c r="K487" i="9"/>
  <c r="K498" i="9"/>
  <c r="K508" i="9"/>
  <c r="K519" i="9"/>
  <c r="K530" i="9"/>
  <c r="K540" i="9"/>
  <c r="K548" i="9"/>
  <c r="K555" i="9"/>
  <c r="K562" i="9"/>
  <c r="K570" i="9"/>
  <c r="K576" i="9"/>
  <c r="K583" i="9"/>
  <c r="K591" i="9"/>
  <c r="K598" i="9"/>
  <c r="K604" i="9"/>
  <c r="K612" i="9"/>
  <c r="K619" i="9"/>
  <c r="K626" i="9"/>
  <c r="K634" i="9"/>
  <c r="K640" i="9"/>
  <c r="K647" i="9"/>
  <c r="K655" i="9"/>
  <c r="K662" i="9"/>
  <c r="K668" i="9"/>
  <c r="K676" i="9"/>
  <c r="K683" i="9"/>
  <c r="K690" i="9"/>
  <c r="K698" i="9"/>
  <c r="K704" i="9"/>
  <c r="K711" i="9"/>
  <c r="K719" i="9"/>
  <c r="K726" i="9"/>
  <c r="K732" i="9"/>
  <c r="K740" i="9"/>
  <c r="K747" i="9"/>
  <c r="K754" i="9"/>
  <c r="K762" i="9"/>
  <c r="K768" i="9"/>
  <c r="K774" i="9"/>
  <c r="K780" i="9"/>
  <c r="K785" i="9"/>
  <c r="K790" i="9"/>
  <c r="K796" i="9"/>
  <c r="K801" i="9"/>
  <c r="K806" i="9"/>
  <c r="K812" i="9"/>
  <c r="K817" i="9"/>
  <c r="K822" i="9"/>
  <c r="K55" i="9"/>
  <c r="K113" i="9"/>
  <c r="K170" i="9"/>
  <c r="K226" i="9"/>
  <c r="K283" i="9"/>
  <c r="K341" i="9"/>
  <c r="K384" i="9"/>
  <c r="K427" i="9"/>
  <c r="K470" i="9"/>
  <c r="K512" i="9"/>
  <c r="K550" i="9"/>
  <c r="K578" i="9"/>
  <c r="K607" i="9"/>
  <c r="K635" i="9"/>
  <c r="K663" i="9"/>
  <c r="K692" i="9"/>
  <c r="K720" i="9"/>
  <c r="K748" i="9"/>
  <c r="K776" i="9"/>
  <c r="K797" i="9"/>
  <c r="K818" i="9"/>
  <c r="K833" i="9"/>
  <c r="K844" i="9"/>
  <c r="K854" i="9"/>
  <c r="K865" i="9"/>
  <c r="K876" i="9"/>
  <c r="K886" i="9"/>
  <c r="K897" i="9"/>
  <c r="K908" i="9"/>
  <c r="K918" i="9"/>
  <c r="K929" i="9"/>
  <c r="K940" i="9"/>
  <c r="K950" i="9"/>
  <c r="K961" i="9"/>
  <c r="K972" i="9"/>
  <c r="K982" i="9"/>
  <c r="K993" i="9"/>
  <c r="K1004" i="9"/>
  <c r="K1014" i="9"/>
  <c r="K1025" i="9"/>
  <c r="K1036" i="9"/>
  <c r="K1046" i="9"/>
  <c r="K1057" i="9"/>
  <c r="K1068" i="9"/>
  <c r="K1078" i="9"/>
  <c r="K1089" i="9"/>
  <c r="K1100" i="9"/>
  <c r="K1110" i="9"/>
  <c r="K1121" i="9"/>
  <c r="K1132" i="9"/>
  <c r="K13" i="9"/>
  <c r="K70" i="9"/>
  <c r="K127" i="9"/>
  <c r="K183" i="9"/>
  <c r="K241" i="9"/>
  <c r="K298" i="9"/>
  <c r="K352" i="9"/>
  <c r="K395" i="9"/>
  <c r="K438" i="9"/>
  <c r="K480" i="9"/>
  <c r="K523" i="9"/>
  <c r="K556" i="9"/>
  <c r="K586" i="9"/>
  <c r="K614" i="9"/>
  <c r="K642" i="9"/>
  <c r="K671" i="9"/>
  <c r="K699" i="9"/>
  <c r="K727" i="9"/>
  <c r="K756" i="9"/>
  <c r="K781" i="9"/>
  <c r="K802" i="9"/>
  <c r="K824" i="9"/>
  <c r="K834" i="9"/>
  <c r="K845" i="9"/>
  <c r="K856" i="9"/>
  <c r="K866" i="9"/>
  <c r="K877" i="9"/>
  <c r="K888" i="9"/>
  <c r="K898" i="9"/>
  <c r="K909" i="9"/>
  <c r="K920" i="9"/>
  <c r="K930" i="9"/>
  <c r="K941" i="9"/>
  <c r="K952" i="9"/>
  <c r="K962" i="9"/>
  <c r="K973" i="9"/>
  <c r="K984" i="9"/>
  <c r="K994" i="9"/>
  <c r="K1005" i="9"/>
  <c r="K1016" i="9"/>
  <c r="K1026" i="9"/>
  <c r="K1037" i="9"/>
  <c r="K1048" i="9"/>
  <c r="K1058" i="9"/>
  <c r="K1069" i="9"/>
  <c r="K1080" i="9"/>
  <c r="K1090" i="9"/>
  <c r="K1101" i="9"/>
  <c r="K1112" i="9"/>
  <c r="K1122" i="9"/>
  <c r="K1133" i="9"/>
  <c r="K1144" i="9"/>
  <c r="K1154" i="9"/>
  <c r="K1165" i="9"/>
  <c r="K1176" i="9"/>
  <c r="K1186" i="9"/>
  <c r="K1197" i="9"/>
  <c r="K1208" i="9"/>
  <c r="K1218" i="9"/>
  <c r="K1229" i="9"/>
  <c r="K1240" i="9"/>
  <c r="K1250" i="9"/>
  <c r="K1260" i="9"/>
  <c r="K1266" i="9"/>
  <c r="K1274" i="9"/>
  <c r="K1281" i="9"/>
  <c r="K1288" i="9"/>
  <c r="K1296" i="9"/>
  <c r="K1301" i="9"/>
  <c r="K1306" i="9"/>
  <c r="K1312" i="9"/>
  <c r="K1317" i="9"/>
  <c r="K1322" i="9"/>
  <c r="K1328" i="9"/>
  <c r="K1333" i="9"/>
  <c r="K1338" i="9"/>
  <c r="K1344" i="9"/>
  <c r="K1349" i="9"/>
  <c r="K1354" i="9"/>
  <c r="K1360" i="9"/>
  <c r="K1365" i="9"/>
  <c r="K1370" i="9"/>
  <c r="K1376" i="9"/>
  <c r="K1381" i="9"/>
  <c r="K1386" i="9"/>
  <c r="K1392" i="9"/>
  <c r="K1396" i="9"/>
  <c r="K1400" i="9"/>
  <c r="K1404" i="9"/>
  <c r="K1408" i="9"/>
  <c r="K1412" i="9"/>
  <c r="K1416" i="9"/>
  <c r="K1420" i="9"/>
  <c r="K1424" i="9"/>
  <c r="K1428" i="9"/>
  <c r="K1432" i="9"/>
  <c r="K1436" i="9"/>
  <c r="K1440" i="9"/>
  <c r="K1444" i="9"/>
  <c r="K1448" i="9"/>
  <c r="K1452" i="9"/>
  <c r="K1456" i="9"/>
  <c r="K1460" i="9"/>
  <c r="K1464" i="9"/>
  <c r="K1468" i="9"/>
  <c r="K1472" i="9"/>
  <c r="K1476" i="9"/>
  <c r="K1480" i="9"/>
  <c r="K1484" i="9"/>
  <c r="K1488" i="9"/>
  <c r="K1492" i="9"/>
  <c r="K1496" i="9"/>
  <c r="K1500" i="9"/>
  <c r="K1504" i="9"/>
  <c r="K1508" i="9"/>
  <c r="K1512" i="9"/>
  <c r="K1516" i="9"/>
  <c r="K1520" i="9"/>
  <c r="K1524" i="9"/>
  <c r="K1528" i="9"/>
  <c r="K1532" i="9"/>
  <c r="K1536" i="9"/>
  <c r="K1540" i="9"/>
  <c r="K1544" i="9"/>
  <c r="K1548" i="9"/>
  <c r="K1552" i="9"/>
  <c r="K1556" i="9"/>
  <c r="K1560" i="9"/>
  <c r="K1564" i="9"/>
  <c r="K1568" i="9"/>
  <c r="K1572" i="9"/>
  <c r="K1576" i="9"/>
  <c r="K1580" i="9"/>
  <c r="K1584" i="9"/>
  <c r="K1588" i="9"/>
  <c r="K1592" i="9"/>
  <c r="K1596" i="9"/>
  <c r="K1600" i="9"/>
  <c r="K1604" i="9"/>
  <c r="K1608" i="9"/>
  <c r="K1612" i="9"/>
  <c r="K1616" i="9"/>
  <c r="K1620" i="9"/>
  <c r="K1624" i="9"/>
  <c r="K1628" i="9"/>
  <c r="K1632" i="9"/>
  <c r="K1636" i="9"/>
  <c r="K1640" i="9"/>
  <c r="K1644" i="9"/>
  <c r="K1648" i="9"/>
  <c r="K1652" i="9"/>
  <c r="K1656" i="9"/>
  <c r="K1660" i="9"/>
  <c r="K1664" i="9"/>
  <c r="K1668" i="9"/>
  <c r="K1672" i="9"/>
  <c r="K1676" i="9"/>
  <c r="K1680" i="9"/>
  <c r="K1684" i="9"/>
  <c r="K1688" i="9"/>
  <c r="K1692" i="9"/>
  <c r="K1696" i="9"/>
  <c r="K1700" i="9"/>
  <c r="K1704" i="9"/>
  <c r="K1708" i="9"/>
  <c r="K1712" i="9"/>
  <c r="K1716" i="9"/>
  <c r="K1720" i="9"/>
  <c r="K1724" i="9"/>
  <c r="K1728" i="9"/>
  <c r="K27" i="9"/>
  <c r="K85" i="9"/>
  <c r="K141" i="9"/>
  <c r="K198" i="9"/>
  <c r="K255" i="9"/>
  <c r="K311" i="9"/>
  <c r="K363" i="9"/>
  <c r="K406" i="9"/>
  <c r="K448" i="9"/>
  <c r="K491" i="9"/>
  <c r="K534" i="9"/>
  <c r="K564" i="9"/>
  <c r="K592" i="9"/>
  <c r="K620" i="9"/>
  <c r="K650" i="9"/>
  <c r="K678" i="9"/>
  <c r="K706" i="9"/>
  <c r="K735" i="9"/>
  <c r="K763" i="9"/>
  <c r="K786" i="9"/>
  <c r="K808" i="9"/>
  <c r="K828" i="9"/>
  <c r="K838" i="9"/>
  <c r="K849" i="9"/>
  <c r="K860" i="9"/>
  <c r="K870" i="9"/>
  <c r="K881" i="9"/>
  <c r="K892" i="9"/>
  <c r="K902" i="9"/>
  <c r="K913" i="9"/>
  <c r="K924" i="9"/>
  <c r="K934" i="9"/>
  <c r="K945" i="9"/>
  <c r="K956" i="9"/>
  <c r="K966" i="9"/>
  <c r="K977" i="9"/>
  <c r="K988" i="9"/>
  <c r="K998" i="9"/>
  <c r="K1009" i="9"/>
  <c r="K1020" i="9"/>
  <c r="K1030" i="9"/>
  <c r="K1041" i="9"/>
  <c r="K1052" i="9"/>
  <c r="K1062" i="9"/>
  <c r="K1073" i="9"/>
  <c r="K1084" i="9"/>
  <c r="K1094" i="9"/>
  <c r="K1105" i="9"/>
  <c r="K1116" i="9"/>
  <c r="K1126" i="9"/>
  <c r="K1137" i="9"/>
  <c r="K1148" i="9"/>
  <c r="K1158" i="9"/>
  <c r="K1169" i="9"/>
  <c r="K1180" i="9"/>
  <c r="K1190" i="9"/>
  <c r="K1201" i="9"/>
  <c r="K1212" i="9"/>
  <c r="K1222" i="9"/>
  <c r="K1233" i="9"/>
  <c r="K1244" i="9"/>
  <c r="K1254" i="9"/>
  <c r="K1261" i="9"/>
  <c r="K1269" i="9"/>
  <c r="K1276" i="9"/>
  <c r="K1282" i="9"/>
  <c r="K1290" i="9"/>
  <c r="K1297" i="9"/>
  <c r="K1302" i="9"/>
  <c r="K1308" i="9"/>
  <c r="K1313" i="9"/>
  <c r="K1318" i="9"/>
  <c r="K1324" i="9"/>
  <c r="K1329" i="9"/>
  <c r="K1334" i="9"/>
  <c r="K1340" i="9"/>
  <c r="K1345" i="9"/>
  <c r="K1350" i="9"/>
  <c r="K1356" i="9"/>
  <c r="K1361" i="9"/>
  <c r="K1366" i="9"/>
  <c r="K1372" i="9"/>
  <c r="K1377" i="9"/>
  <c r="K1382" i="9"/>
  <c r="K1388" i="9"/>
  <c r="K1393" i="9"/>
  <c r="K1397" i="9"/>
  <c r="K1401" i="9"/>
  <c r="K1405" i="9"/>
  <c r="K1409" i="9"/>
  <c r="K1413" i="9"/>
  <c r="K1417" i="9"/>
  <c r="K1421" i="9"/>
  <c r="K1425" i="9"/>
  <c r="K1429" i="9"/>
  <c r="K1433" i="9"/>
  <c r="K1437" i="9"/>
  <c r="K1441" i="9"/>
  <c r="K1445" i="9"/>
  <c r="K1449" i="9"/>
  <c r="K1453" i="9"/>
  <c r="K1457" i="9"/>
  <c r="K1461" i="9"/>
  <c r="K1465" i="9"/>
  <c r="K1469" i="9"/>
  <c r="K1473" i="9"/>
  <c r="K1477" i="9"/>
  <c r="K1481" i="9"/>
  <c r="K1485" i="9"/>
  <c r="K1489" i="9"/>
  <c r="K1493" i="9"/>
  <c r="K1497" i="9"/>
  <c r="K1501" i="9"/>
  <c r="K1505" i="9"/>
  <c r="K1509" i="9"/>
  <c r="K1513" i="9"/>
  <c r="K1517" i="9"/>
  <c r="K1521" i="9"/>
  <c r="K1525" i="9"/>
  <c r="K1529" i="9"/>
  <c r="K1533" i="9"/>
  <c r="K1537" i="9"/>
  <c r="K1541" i="9"/>
  <c r="K1545" i="9"/>
  <c r="K1549" i="9"/>
  <c r="K1553" i="9"/>
  <c r="K1557" i="9"/>
  <c r="K1561" i="9"/>
  <c r="K1565" i="9"/>
  <c r="K1569" i="9"/>
  <c r="K1573" i="9"/>
  <c r="K1577" i="9"/>
  <c r="K1581" i="9"/>
  <c r="K1585" i="9"/>
  <c r="K1589" i="9"/>
  <c r="K1593" i="9"/>
  <c r="K1597" i="9"/>
  <c r="K1601" i="9"/>
  <c r="K1605" i="9"/>
  <c r="K1609" i="9"/>
  <c r="K1613" i="9"/>
  <c r="K1617" i="9"/>
  <c r="K1621" i="9"/>
  <c r="K1625" i="9"/>
  <c r="K1629" i="9"/>
  <c r="K1633" i="9"/>
  <c r="K1637" i="9"/>
  <c r="K1641" i="9"/>
  <c r="K1645" i="9"/>
  <c r="K1649" i="9"/>
  <c r="K1653" i="9"/>
  <c r="K1657" i="9"/>
  <c r="K1661" i="9"/>
  <c r="K1665" i="9"/>
  <c r="K1669" i="9"/>
  <c r="K1673" i="9"/>
  <c r="K1677" i="9"/>
  <c r="K1681" i="9"/>
  <c r="K1685" i="9"/>
  <c r="K1689" i="9"/>
  <c r="K1693" i="9"/>
  <c r="K1697" i="9"/>
  <c r="K1701" i="9"/>
  <c r="K1705" i="9"/>
  <c r="K1709" i="9"/>
  <c r="K1713" i="9"/>
  <c r="K1895" i="9"/>
  <c r="K1891" i="9"/>
  <c r="K1887" i="9"/>
  <c r="K1883" i="9"/>
  <c r="K1879" i="9"/>
  <c r="K1875" i="9"/>
  <c r="K1871" i="9"/>
  <c r="K1867" i="9"/>
  <c r="K1863" i="9"/>
  <c r="K1859" i="9"/>
  <c r="K1855" i="9"/>
  <c r="K1851" i="9"/>
  <c r="K1847" i="9"/>
  <c r="K1843" i="9"/>
  <c r="K1839" i="9"/>
  <c r="K1835" i="9"/>
  <c r="K1831" i="9"/>
  <c r="K1827" i="9"/>
  <c r="K1823" i="9"/>
  <c r="K1819" i="9"/>
  <c r="K1815" i="9"/>
  <c r="K1811" i="9"/>
  <c r="K1807" i="9"/>
  <c r="K1803" i="9"/>
  <c r="K1799" i="9"/>
  <c r="K1795" i="9"/>
  <c r="K1791" i="9"/>
  <c r="K1787" i="9"/>
  <c r="K1783" i="9"/>
  <c r="K1779" i="9"/>
  <c r="K1775" i="9"/>
  <c r="K1771" i="9"/>
  <c r="K1767" i="9"/>
  <c r="K1763" i="9"/>
  <c r="K1759" i="9"/>
  <c r="K1755" i="9"/>
  <c r="K1751" i="9"/>
  <c r="K1747" i="9"/>
  <c r="K1743" i="9"/>
  <c r="K1739" i="9"/>
  <c r="K1735" i="9"/>
  <c r="K1731" i="9"/>
  <c r="K1726" i="9"/>
  <c r="K1721" i="9"/>
  <c r="K1715" i="9"/>
  <c r="K1707" i="9"/>
  <c r="K1699" i="9"/>
  <c r="K1691" i="9"/>
  <c r="K1683" i="9"/>
  <c r="K1675" i="9"/>
  <c r="K1667" i="9"/>
  <c r="K1659" i="9"/>
  <c r="K1651" i="9"/>
  <c r="K1643" i="9"/>
  <c r="K1635" i="9"/>
  <c r="K1627" i="9"/>
  <c r="K1619" i="9"/>
  <c r="K1611" i="9"/>
  <c r="K1603" i="9"/>
  <c r="K1595" i="9"/>
  <c r="K1587" i="9"/>
  <c r="K1579" i="9"/>
  <c r="K1571" i="9"/>
  <c r="K1563" i="9"/>
  <c r="K1555" i="9"/>
  <c r="K1547" i="9"/>
  <c r="K1539" i="9"/>
  <c r="K1531" i="9"/>
  <c r="K1523" i="9"/>
  <c r="K1515" i="9"/>
  <c r="K1507" i="9"/>
  <c r="K1499" i="9"/>
  <c r="K1491" i="9"/>
  <c r="K1483" i="9"/>
  <c r="K1475" i="9"/>
  <c r="K1467" i="9"/>
  <c r="K1459" i="9"/>
  <c r="K1451" i="9"/>
  <c r="K1443" i="9"/>
  <c r="K1435" i="9"/>
  <c r="K1427" i="9"/>
  <c r="K1419" i="9"/>
  <c r="K1411" i="9"/>
  <c r="K1403" i="9"/>
  <c r="K1395" i="9"/>
  <c r="K1385" i="9"/>
  <c r="K1374" i="9"/>
  <c r="K1364" i="9"/>
  <c r="K1353" i="9"/>
  <c r="K1342" i="9"/>
  <c r="K1332" i="9"/>
  <c r="K1321" i="9"/>
  <c r="K1310" i="9"/>
  <c r="K1300" i="9"/>
  <c r="K1286" i="9"/>
  <c r="K1272" i="9"/>
  <c r="K1258" i="9"/>
  <c r="K1238" i="9"/>
  <c r="K1217" i="9"/>
  <c r="K1196" i="9"/>
  <c r="K1174" i="9"/>
  <c r="K1153" i="9"/>
  <c r="K1128" i="9"/>
  <c r="K1085" i="9"/>
  <c r="K1042" i="9"/>
  <c r="K1000" i="9"/>
  <c r="K957" i="9"/>
  <c r="K914" i="9"/>
  <c r="K872" i="9"/>
  <c r="K829" i="9"/>
  <c r="K742" i="9"/>
  <c r="K628" i="9"/>
  <c r="K502" i="9"/>
  <c r="K326" i="9"/>
  <c r="K98" i="9"/>
  <c r="K1894" i="9"/>
  <c r="K1890" i="9"/>
  <c r="K1886" i="9"/>
  <c r="K1882" i="9"/>
  <c r="K1878" i="9"/>
  <c r="K1874" i="9"/>
  <c r="K1870" i="9"/>
  <c r="K1866" i="9"/>
  <c r="K1862" i="9"/>
  <c r="K1858" i="9"/>
  <c r="K1854" i="9"/>
  <c r="K1850" i="9"/>
  <c r="K1846" i="9"/>
  <c r="K1842" i="9"/>
  <c r="K1838" i="9"/>
  <c r="K1834" i="9"/>
  <c r="K1830" i="9"/>
  <c r="K1826" i="9"/>
  <c r="K1822" i="9"/>
  <c r="K1818" i="9"/>
  <c r="K1814" i="9"/>
  <c r="K1810" i="9"/>
  <c r="K1806" i="9"/>
  <c r="K1802" i="9"/>
  <c r="K1798" i="9"/>
  <c r="K1794" i="9"/>
  <c r="K1790" i="9"/>
  <c r="K1786" i="9"/>
  <c r="K1782" i="9"/>
  <c r="K1778" i="9"/>
  <c r="K1774" i="9"/>
  <c r="K1770" i="9"/>
  <c r="K1766" i="9"/>
  <c r="K1762" i="9"/>
  <c r="K1758" i="9"/>
  <c r="K1754" i="9"/>
  <c r="K1750" i="9"/>
  <c r="K1746" i="9"/>
  <c r="K1742" i="9"/>
  <c r="K1738" i="9"/>
  <c r="K1734" i="9"/>
  <c r="K1730" i="9"/>
  <c r="K1725" i="9"/>
  <c r="K1719" i="9"/>
  <c r="K1714" i="9"/>
  <c r="K1706" i="9"/>
  <c r="K1698" i="9"/>
  <c r="K1690" i="9"/>
  <c r="K1682" i="9"/>
  <c r="K1674" i="9"/>
  <c r="K1666" i="9"/>
  <c r="K1658" i="9"/>
  <c r="K1650" i="9"/>
  <c r="K1642" i="9"/>
  <c r="K1634" i="9"/>
  <c r="K1626" i="9"/>
  <c r="K1618" i="9"/>
  <c r="K1610" i="9"/>
  <c r="K1602" i="9"/>
  <c r="K1594" i="9"/>
  <c r="K1586" i="9"/>
  <c r="K1578" i="9"/>
  <c r="K1570" i="9"/>
  <c r="K1562" i="9"/>
  <c r="K1554" i="9"/>
  <c r="K1546" i="9"/>
  <c r="K1538" i="9"/>
  <c r="K1530" i="9"/>
  <c r="K1522" i="9"/>
  <c r="K1514" i="9"/>
  <c r="K1506" i="9"/>
  <c r="K1498" i="9"/>
  <c r="K1490" i="9"/>
  <c r="K1482" i="9"/>
  <c r="K1474" i="9"/>
  <c r="K1466" i="9"/>
  <c r="K1458" i="9"/>
  <c r="K1450" i="9"/>
  <c r="K1442" i="9"/>
  <c r="K1434" i="9"/>
  <c r="K1426" i="9"/>
  <c r="K1418" i="9"/>
  <c r="K1410" i="9"/>
  <c r="K1402" i="9"/>
  <c r="K1394" i="9"/>
  <c r="K1384" i="9"/>
  <c r="K1373" i="9"/>
  <c r="K1362" i="9"/>
  <c r="K1352" i="9"/>
  <c r="K1341" i="9"/>
  <c r="K1330" i="9"/>
  <c r="K1320" i="9"/>
  <c r="K1309" i="9"/>
  <c r="K1298" i="9"/>
  <c r="K1285" i="9"/>
  <c r="K1270" i="9"/>
  <c r="K1256" i="9"/>
  <c r="K1234" i="9"/>
  <c r="K1213" i="9"/>
  <c r="K1192" i="9"/>
  <c r="K1170" i="9"/>
  <c r="K1149" i="9"/>
  <c r="K1117" i="9"/>
  <c r="K1074" i="9"/>
  <c r="K1032" i="9"/>
  <c r="K989" i="9"/>
  <c r="K946" i="9"/>
  <c r="K904" i="9"/>
  <c r="K861" i="9"/>
  <c r="K813" i="9"/>
  <c r="K714" i="9"/>
  <c r="K599" i="9"/>
  <c r="K459" i="9"/>
  <c r="K269" i="9"/>
  <c r="K42" i="9"/>
  <c r="K1893" i="9"/>
  <c r="K1889" i="9"/>
  <c r="K1885" i="9"/>
  <c r="K1881" i="9"/>
  <c r="K1877" i="9"/>
  <c r="K1873" i="9"/>
  <c r="K1869" i="9"/>
  <c r="K1865" i="9"/>
  <c r="K1861" i="9"/>
  <c r="K1857" i="9"/>
  <c r="K1853" i="9"/>
  <c r="K1849" i="9"/>
  <c r="K1845" i="9"/>
  <c r="K1841" i="9"/>
  <c r="K1837" i="9"/>
  <c r="K1833" i="9"/>
  <c r="K1829" i="9"/>
  <c r="K1825" i="9"/>
  <c r="K1821" i="9"/>
  <c r="K1817" i="9"/>
  <c r="K1813" i="9"/>
  <c r="K1809" i="9"/>
  <c r="K1805" i="9"/>
  <c r="K1801" i="9"/>
  <c r="K1797" i="9"/>
  <c r="K1793" i="9"/>
  <c r="K1789" i="9"/>
  <c r="K1785" i="9"/>
  <c r="K1781" i="9"/>
  <c r="K1777" i="9"/>
  <c r="K1773" i="9"/>
  <c r="K1769" i="9"/>
  <c r="K1765" i="9"/>
  <c r="K1761" i="9"/>
  <c r="K1757" i="9"/>
  <c r="K1753" i="9"/>
  <c r="K1749" i="9"/>
  <c r="K1745" i="9"/>
  <c r="K1741" i="9"/>
  <c r="K1737" i="9"/>
  <c r="K1733" i="9"/>
  <c r="K1729" i="9"/>
  <c r="K1723" i="9"/>
  <c r="K1718" i="9"/>
  <c r="K1711" i="9"/>
  <c r="K1703" i="9"/>
  <c r="K1695" i="9"/>
  <c r="K1687" i="9"/>
  <c r="K1679" i="9"/>
  <c r="K1671" i="9"/>
  <c r="K1663" i="9"/>
  <c r="K1655" i="9"/>
  <c r="K1647" i="9"/>
  <c r="K1639" i="9"/>
  <c r="K1631" i="9"/>
  <c r="K1623" i="9"/>
  <c r="K1615" i="9"/>
  <c r="K1607" i="9"/>
  <c r="K1599" i="9"/>
  <c r="K1591" i="9"/>
  <c r="K1583" i="9"/>
  <c r="K1575" i="9"/>
  <c r="K1567" i="9"/>
  <c r="K1559" i="9"/>
  <c r="K1551" i="9"/>
  <c r="K1543" i="9"/>
  <c r="K1535" i="9"/>
  <c r="K1527" i="9"/>
  <c r="K1519" i="9"/>
  <c r="K1511" i="9"/>
  <c r="K1503" i="9"/>
  <c r="K1495" i="9"/>
  <c r="K1487" i="9"/>
  <c r="K1479" i="9"/>
  <c r="K1471" i="9"/>
  <c r="K1463" i="9"/>
  <c r="K1455" i="9"/>
  <c r="K1447" i="9"/>
  <c r="K1439" i="9"/>
  <c r="K1431" i="9"/>
  <c r="K1423" i="9"/>
  <c r="K1415" i="9"/>
  <c r="K1407" i="9"/>
  <c r="K1399" i="9"/>
  <c r="K1390" i="9"/>
  <c r="K1380" i="9"/>
  <c r="K1369" i="9"/>
  <c r="K1358" i="9"/>
  <c r="K1348" i="9"/>
  <c r="K1337" i="9"/>
  <c r="K1326" i="9"/>
  <c r="K1316" i="9"/>
  <c r="K1305" i="9"/>
  <c r="K1293" i="9"/>
  <c r="K1280" i="9"/>
  <c r="K1265" i="9"/>
  <c r="K1249" i="9"/>
  <c r="K1228" i="9"/>
  <c r="K1206" i="9"/>
  <c r="K1185" i="9"/>
  <c r="K1164" i="9"/>
  <c r="K1142" i="9"/>
  <c r="K1106" i="9"/>
  <c r="K1064" i="9"/>
  <c r="K1021" i="9"/>
  <c r="K978" i="9"/>
  <c r="K936" i="9"/>
  <c r="K893" i="9"/>
  <c r="K850" i="9"/>
  <c r="K792" i="9"/>
  <c r="K684" i="9"/>
  <c r="K571" i="9"/>
  <c r="K416" i="9"/>
  <c r="K213" i="9"/>
  <c r="K8" i="9"/>
  <c r="K224" i="9"/>
  <c r="K220" i="9"/>
  <c r="K216" i="9"/>
  <c r="K212" i="9"/>
  <c r="K208" i="9"/>
  <c r="K204" i="9"/>
  <c r="K200" i="9"/>
  <c r="K196" i="9"/>
  <c r="K192" i="9"/>
  <c r="K188" i="9"/>
  <c r="K184" i="9"/>
  <c r="K180" i="9"/>
  <c r="K176" i="9"/>
  <c r="K172" i="9"/>
  <c r="K168" i="9"/>
  <c r="K164" i="9"/>
  <c r="K160" i="9"/>
  <c r="K156" i="9"/>
  <c r="K152" i="9"/>
  <c r="K148" i="9"/>
  <c r="K144" i="9"/>
  <c r="K140" i="9"/>
  <c r="K136" i="9"/>
  <c r="K132" i="9"/>
  <c r="K128" i="9"/>
  <c r="K124" i="9"/>
  <c r="K120" i="9"/>
  <c r="K116" i="9"/>
  <c r="K112" i="9"/>
  <c r="K108" i="9"/>
  <c r="K104" i="9"/>
  <c r="K100" i="9"/>
  <c r="K96" i="9"/>
  <c r="K92" i="9"/>
  <c r="K88" i="9"/>
  <c r="K84" i="9"/>
  <c r="K80" i="9"/>
  <c r="K76" i="9"/>
  <c r="K72" i="9"/>
  <c r="K68" i="9"/>
  <c r="K64" i="9"/>
  <c r="K60" i="9"/>
  <c r="K56" i="9"/>
  <c r="K52" i="9"/>
  <c r="K48" i="9"/>
  <c r="K44" i="9"/>
  <c r="K40" i="9"/>
  <c r="K36" i="9"/>
  <c r="K32" i="9"/>
  <c r="K28" i="9"/>
  <c r="K24" i="9"/>
  <c r="K20" i="9"/>
  <c r="K16" i="9"/>
  <c r="K12" i="9"/>
  <c r="N457" i="1"/>
  <c r="N13" i="1"/>
  <c r="N1713" i="1"/>
  <c r="N1705" i="1"/>
  <c r="N3613" i="1"/>
  <c r="N3995" i="1"/>
  <c r="N3452" i="1"/>
  <c r="N2684" i="1"/>
  <c r="N2184" i="1"/>
  <c r="N1964" i="1"/>
  <c r="N1828" i="1"/>
  <c r="N1604" i="1"/>
  <c r="N1456" i="1"/>
  <c r="N1312" i="1"/>
  <c r="N1204" i="1"/>
  <c r="N1084" i="1"/>
  <c r="N944" i="1"/>
  <c r="N844" i="1"/>
  <c r="N764" i="1"/>
  <c r="N700" i="1"/>
  <c r="N640" i="1"/>
  <c r="N584" i="1"/>
  <c r="N528" i="1"/>
  <c r="N472" i="1"/>
  <c r="N444" i="1"/>
  <c r="N376" i="1"/>
  <c r="N320" i="1"/>
  <c r="N272" i="1"/>
  <c r="N200" i="1"/>
  <c r="N140" i="1"/>
  <c r="N72" i="1"/>
  <c r="N3910" i="1"/>
  <c r="M3910" i="1"/>
  <c r="N3886" i="1"/>
  <c r="M3886" i="1"/>
  <c r="N3882" i="1"/>
  <c r="M3882" i="1"/>
  <c r="N3878" i="1"/>
  <c r="M3878" i="1"/>
  <c r="N3874" i="1"/>
  <c r="M3874" i="1"/>
  <c r="N3870" i="1"/>
  <c r="M3870" i="1"/>
  <c r="N3862" i="1"/>
  <c r="M3862" i="1"/>
  <c r="N3854" i="1"/>
  <c r="M3854" i="1"/>
  <c r="N3846" i="1"/>
  <c r="M3846" i="1"/>
  <c r="N3838" i="1"/>
  <c r="M3838" i="1"/>
  <c r="N3830" i="1"/>
  <c r="M3830" i="1"/>
  <c r="N3826" i="1"/>
  <c r="M3826" i="1"/>
  <c r="N3822" i="1"/>
  <c r="M3822" i="1"/>
  <c r="N3814" i="1"/>
  <c r="M3814" i="1"/>
  <c r="N3806" i="1"/>
  <c r="M3806" i="1"/>
  <c r="N3798" i="1"/>
  <c r="M3798" i="1"/>
  <c r="N3790" i="1"/>
  <c r="M3790" i="1"/>
  <c r="N3782" i="1"/>
  <c r="M3782" i="1"/>
  <c r="N3774" i="1"/>
  <c r="M3774" i="1"/>
  <c r="N3766" i="1"/>
  <c r="M3766" i="1"/>
  <c r="N3758" i="1"/>
  <c r="M3758" i="1"/>
  <c r="N3750" i="1"/>
  <c r="M3750" i="1"/>
  <c r="N3742" i="1"/>
  <c r="M3742" i="1"/>
  <c r="N3734" i="1"/>
  <c r="M3734" i="1"/>
  <c r="N3726" i="1"/>
  <c r="M3726" i="1"/>
  <c r="N3718" i="1"/>
  <c r="M3718" i="1"/>
  <c r="N3710" i="1"/>
  <c r="M3710" i="1"/>
  <c r="N3694" i="1"/>
  <c r="M3694" i="1"/>
  <c r="N3686" i="1"/>
  <c r="M3686" i="1"/>
  <c r="N3678" i="1"/>
  <c r="M3678" i="1"/>
  <c r="N3662" i="1"/>
  <c r="M3662" i="1"/>
  <c r="N3646" i="1"/>
  <c r="M3646" i="1"/>
  <c r="N3638" i="1"/>
  <c r="M3638" i="1"/>
  <c r="N3622" i="1"/>
  <c r="M3622" i="1"/>
  <c r="N3614" i="1"/>
  <c r="M3614" i="1"/>
  <c r="N3606" i="1"/>
  <c r="M3606" i="1"/>
  <c r="N3598" i="1"/>
  <c r="M3598" i="1"/>
  <c r="N3582" i="1"/>
  <c r="M3582" i="1"/>
  <c r="N3574" i="1"/>
  <c r="M3574" i="1"/>
  <c r="N3566" i="1"/>
  <c r="M3566" i="1"/>
  <c r="N3558" i="1"/>
  <c r="M3558" i="1"/>
  <c r="N3550" i="1"/>
  <c r="M3550" i="1"/>
  <c r="N3542" i="1"/>
  <c r="M3542" i="1"/>
  <c r="N3534" i="1"/>
  <c r="M3534" i="1"/>
  <c r="N3526" i="1"/>
  <c r="M3526" i="1"/>
  <c r="N3518" i="1"/>
  <c r="M3518" i="1"/>
  <c r="N3510" i="1"/>
  <c r="M3510" i="1"/>
  <c r="N3502" i="1"/>
  <c r="M3502" i="1"/>
  <c r="N3494" i="1"/>
  <c r="M3494" i="1"/>
  <c r="N3486" i="1"/>
  <c r="M3486" i="1"/>
  <c r="N3478" i="1"/>
  <c r="M3478" i="1"/>
  <c r="N3470" i="1"/>
  <c r="M3470" i="1"/>
  <c r="N3462" i="1"/>
  <c r="M3462" i="1"/>
  <c r="N3454" i="1"/>
  <c r="M3454" i="1"/>
  <c r="N3446" i="1"/>
  <c r="M3446" i="1"/>
  <c r="N3438" i="1"/>
  <c r="M3438" i="1"/>
  <c r="N3422" i="1"/>
  <c r="M3422" i="1"/>
  <c r="N3414" i="1"/>
  <c r="M3414" i="1"/>
  <c r="N3406" i="1"/>
  <c r="M3406" i="1"/>
  <c r="N3398" i="1"/>
  <c r="M3398" i="1"/>
  <c r="N3390" i="1"/>
  <c r="M3390" i="1"/>
  <c r="N3374" i="1"/>
  <c r="M3374" i="1"/>
  <c r="N3366" i="1"/>
  <c r="M3366" i="1"/>
  <c r="N3358" i="1"/>
  <c r="M3358" i="1"/>
  <c r="N3346" i="1"/>
  <c r="M3346" i="1"/>
  <c r="N3342" i="1"/>
  <c r="M3342" i="1"/>
  <c r="N3334" i="1"/>
  <c r="M3334" i="1"/>
  <c r="N3330" i="1"/>
  <c r="M3330" i="1"/>
  <c r="N3294" i="1"/>
  <c r="M3294" i="1"/>
  <c r="N3282" i="1"/>
  <c r="M3282" i="1"/>
  <c r="N3278" i="1"/>
  <c r="M3278" i="1"/>
  <c r="N3274" i="1"/>
  <c r="M3274" i="1"/>
  <c r="N3270" i="1"/>
  <c r="M3270" i="1"/>
  <c r="N3234" i="1"/>
  <c r="M3234" i="1"/>
  <c r="N3218" i="1"/>
  <c r="M3218" i="1"/>
  <c r="N3214" i="1"/>
  <c r="M3214" i="1"/>
  <c r="N3210" i="1"/>
  <c r="M3210" i="1"/>
  <c r="N3206" i="1"/>
  <c r="M3206" i="1"/>
  <c r="N3202" i="1"/>
  <c r="M3202" i="1"/>
  <c r="N2774" i="1"/>
  <c r="M2774" i="1"/>
  <c r="N2486" i="1"/>
  <c r="M2486" i="1"/>
  <c r="N3098" i="1"/>
  <c r="M3098" i="1"/>
  <c r="N3090" i="1"/>
  <c r="M3090" i="1"/>
  <c r="N3070" i="1"/>
  <c r="M3070" i="1"/>
  <c r="N3062" i="1"/>
  <c r="M3062" i="1"/>
  <c r="N3054" i="1"/>
  <c r="M3054" i="1"/>
  <c r="N3046" i="1"/>
  <c r="M3046" i="1"/>
  <c r="N3042" i="1"/>
  <c r="M3042" i="1"/>
  <c r="N2994" i="1"/>
  <c r="M2994" i="1"/>
  <c r="N2926" i="1"/>
  <c r="M2926" i="1"/>
  <c r="M3685" i="1"/>
  <c r="M3621" i="1"/>
  <c r="M3557" i="1"/>
  <c r="M3194" i="1"/>
  <c r="N3198" i="1"/>
  <c r="M3198" i="1"/>
  <c r="N3154" i="1"/>
  <c r="M3154" i="1"/>
  <c r="N3150" i="1"/>
  <c r="M3150" i="1"/>
  <c r="N3138" i="1"/>
  <c r="M3138" i="1"/>
  <c r="N3134" i="1"/>
  <c r="M3134" i="1"/>
  <c r="N3126" i="1"/>
  <c r="M3126" i="1"/>
  <c r="N3118" i="1"/>
  <c r="M3118" i="1"/>
  <c r="N3086" i="1"/>
  <c r="M3086" i="1"/>
  <c r="N3082" i="1"/>
  <c r="M3082" i="1"/>
  <c r="N3078" i="1"/>
  <c r="M3078" i="1"/>
  <c r="N3058" i="1"/>
  <c r="M3058" i="1"/>
  <c r="N3050" i="1"/>
  <c r="M3050" i="1"/>
  <c r="N3026" i="1"/>
  <c r="M3026" i="1"/>
  <c r="N3022" i="1"/>
  <c r="M3022" i="1"/>
  <c r="N3018" i="1"/>
  <c r="M3018" i="1"/>
  <c r="N3014" i="1"/>
  <c r="M3014" i="1"/>
  <c r="N3006" i="1"/>
  <c r="M3006" i="1"/>
  <c r="N3002" i="1"/>
  <c r="M3002" i="1"/>
  <c r="N2998" i="1"/>
  <c r="M2998" i="1"/>
  <c r="N2990" i="1"/>
  <c r="M2990" i="1"/>
  <c r="N2986" i="1"/>
  <c r="M2986" i="1"/>
  <c r="N2982" i="1"/>
  <c r="M2982" i="1"/>
  <c r="N2978" i="1"/>
  <c r="M2978" i="1"/>
  <c r="N2974" i="1"/>
  <c r="M2974" i="1"/>
  <c r="N2970" i="1"/>
  <c r="M2970" i="1"/>
  <c r="N2966" i="1"/>
  <c r="M2966" i="1"/>
  <c r="N2946" i="1"/>
  <c r="M2946" i="1"/>
  <c r="N2930" i="1"/>
  <c r="M2930" i="1"/>
  <c r="N2914" i="1"/>
  <c r="M2914" i="1"/>
  <c r="N2910" i="1"/>
  <c r="M2910" i="1"/>
  <c r="N2906" i="1"/>
  <c r="M2906" i="1"/>
  <c r="N2902" i="1"/>
  <c r="M2902" i="1"/>
  <c r="N2894" i="1"/>
  <c r="M2894" i="1"/>
  <c r="N2886" i="1"/>
  <c r="M2886" i="1"/>
  <c r="N2878" i="1"/>
  <c r="M2878" i="1"/>
  <c r="N2870" i="1"/>
  <c r="M2870" i="1"/>
  <c r="N2866" i="1"/>
  <c r="M2866" i="1"/>
  <c r="N2862" i="1"/>
  <c r="M2862" i="1"/>
  <c r="N2858" i="1"/>
  <c r="M2858" i="1"/>
  <c r="N2854" i="1"/>
  <c r="M2854" i="1"/>
  <c r="N2850" i="1"/>
  <c r="M2850" i="1"/>
  <c r="N2846" i="1"/>
  <c r="M2846" i="1"/>
  <c r="N2842" i="1"/>
  <c r="M2842" i="1"/>
  <c r="N2838" i="1"/>
  <c r="M2838" i="1"/>
  <c r="N2834" i="1"/>
  <c r="M2834" i="1"/>
  <c r="N2818" i="1"/>
  <c r="M2818" i="1"/>
  <c r="N2806" i="1"/>
  <c r="M2806" i="1"/>
  <c r="N2802" i="1"/>
  <c r="M2802" i="1"/>
  <c r="N2798" i="1"/>
  <c r="M2798" i="1"/>
  <c r="N2790" i="1"/>
  <c r="M2790" i="1"/>
  <c r="N2782" i="1"/>
  <c r="M2782" i="1"/>
  <c r="N2770" i="1"/>
  <c r="M2770" i="1"/>
  <c r="N2766" i="1"/>
  <c r="M2766" i="1"/>
  <c r="N2750" i="1"/>
  <c r="M2750" i="1"/>
  <c r="N2742" i="1"/>
  <c r="M2742" i="1"/>
  <c r="N2738" i="1"/>
  <c r="M2738" i="1"/>
  <c r="N2734" i="1"/>
  <c r="M2734" i="1"/>
  <c r="N2730" i="1"/>
  <c r="M2730" i="1"/>
  <c r="N2726" i="1"/>
  <c r="M2726" i="1"/>
  <c r="N2722" i="1"/>
  <c r="M2722" i="1"/>
  <c r="N2714" i="1"/>
  <c r="M2714" i="1"/>
  <c r="N2706" i="1"/>
  <c r="M2706" i="1"/>
  <c r="N2694" i="1"/>
  <c r="M2694" i="1"/>
  <c r="N2690" i="1"/>
  <c r="M2690" i="1"/>
  <c r="N2678" i="1"/>
  <c r="M2678" i="1"/>
  <c r="N2658" i="1"/>
  <c r="M2658" i="1"/>
  <c r="N2654" i="1"/>
  <c r="M2654" i="1"/>
  <c r="N2650" i="1"/>
  <c r="M2650" i="1"/>
  <c r="N2630" i="1"/>
  <c r="M2630" i="1"/>
  <c r="N2622" i="1"/>
  <c r="M2622" i="1"/>
  <c r="N2610" i="1"/>
  <c r="M2610" i="1"/>
  <c r="N2606" i="1"/>
  <c r="M2606" i="1"/>
  <c r="N2598" i="1"/>
  <c r="M2598" i="1"/>
  <c r="N2586" i="1"/>
  <c r="M2586" i="1"/>
  <c r="N2578" i="1"/>
  <c r="M2578" i="1"/>
  <c r="N2566" i="1"/>
  <c r="M2566" i="1"/>
  <c r="N2526" i="1"/>
  <c r="M2526" i="1"/>
  <c r="N2514" i="1"/>
  <c r="M2514" i="1"/>
  <c r="N2498" i="1"/>
  <c r="M2498" i="1"/>
  <c r="N2478" i="1"/>
  <c r="M2478" i="1"/>
  <c r="N2470" i="1"/>
  <c r="M2470" i="1"/>
  <c r="N2462" i="1"/>
  <c r="M2462" i="1"/>
  <c r="N2454" i="1"/>
  <c r="M2454" i="1"/>
  <c r="N2450" i="1"/>
  <c r="M2450" i="1"/>
  <c r="N2446" i="1"/>
  <c r="M2446" i="1"/>
  <c r="N2438" i="1"/>
  <c r="M2438" i="1"/>
  <c r="N2434" i="1"/>
  <c r="M2434" i="1"/>
  <c r="N2430" i="1"/>
  <c r="M2430" i="1"/>
  <c r="N2378" i="1"/>
  <c r="M2378" i="1"/>
  <c r="N2346" i="1"/>
  <c r="M2346" i="1"/>
  <c r="N2338" i="1"/>
  <c r="M2338" i="1"/>
  <c r="N2274" i="1"/>
  <c r="M2274" i="1"/>
  <c r="N2250" i="1"/>
  <c r="M2250" i="1"/>
  <c r="N2234" i="1"/>
  <c r="M2234" i="1"/>
  <c r="N2226" i="1"/>
  <c r="M2226" i="1"/>
  <c r="N2218" i="1"/>
  <c r="M2218" i="1"/>
  <c r="N2206" i="1"/>
  <c r="M2206" i="1"/>
  <c r="N2202" i="1"/>
  <c r="M2202" i="1"/>
  <c r="N2190" i="1"/>
  <c r="M2190" i="1"/>
  <c r="N2186" i="1"/>
  <c r="M2186" i="1"/>
  <c r="N2178" i="1"/>
  <c r="M2178" i="1"/>
  <c r="N2170" i="1"/>
  <c r="M2170" i="1"/>
  <c r="N2162" i="1"/>
  <c r="M2162" i="1"/>
  <c r="N2158" i="1"/>
  <c r="M2158" i="1"/>
  <c r="N2154" i="1"/>
  <c r="M2154" i="1"/>
  <c r="N2142" i="1"/>
  <c r="M2142" i="1"/>
  <c r="N2138" i="1"/>
  <c r="M2138" i="1"/>
  <c r="N2126" i="1"/>
  <c r="M2126" i="1"/>
  <c r="N2122" i="1"/>
  <c r="M2122" i="1"/>
  <c r="N2106" i="1"/>
  <c r="M2106" i="1"/>
  <c r="N2098" i="1"/>
  <c r="M2098" i="1"/>
  <c r="N2090" i="1"/>
  <c r="M2090" i="1"/>
  <c r="N2074" i="1"/>
  <c r="M2074" i="1"/>
  <c r="N2062" i="1"/>
  <c r="M2062" i="1"/>
  <c r="N2058" i="1"/>
  <c r="M2058" i="1"/>
  <c r="N2050" i="1"/>
  <c r="M2050" i="1"/>
  <c r="N2046" i="1"/>
  <c r="M2046" i="1"/>
  <c r="N2042" i="1"/>
  <c r="M2042" i="1"/>
  <c r="N2034" i="1"/>
  <c r="M2034" i="1"/>
  <c r="N2030" i="1"/>
  <c r="M2030" i="1"/>
  <c r="N2026" i="1"/>
  <c r="M2026" i="1"/>
  <c r="N2018" i="1"/>
  <c r="M2018" i="1"/>
  <c r="N2014" i="1"/>
  <c r="M2014" i="1"/>
  <c r="N2010" i="1"/>
  <c r="M2010" i="1"/>
  <c r="N1998" i="1"/>
  <c r="M1998" i="1"/>
  <c r="N1994" i="1"/>
  <c r="M1994" i="1"/>
  <c r="N1986" i="1"/>
  <c r="M1986" i="1"/>
  <c r="N1982" i="1"/>
  <c r="M1982" i="1"/>
  <c r="N1978" i="1"/>
  <c r="M1978" i="1"/>
  <c r="N1970" i="1"/>
  <c r="M1970" i="1"/>
  <c r="N1962" i="1"/>
  <c r="M1962" i="1"/>
  <c r="N1954" i="1"/>
  <c r="M1954" i="1"/>
  <c r="N1950" i="1"/>
  <c r="M1950" i="1"/>
  <c r="N1946" i="1"/>
  <c r="M1946" i="1"/>
  <c r="N1938" i="1"/>
  <c r="M1938" i="1"/>
  <c r="N1934" i="1"/>
  <c r="M1934" i="1"/>
  <c r="N1930" i="1"/>
  <c r="M1930" i="1"/>
  <c r="N1922" i="1"/>
  <c r="M1922" i="1"/>
  <c r="N1918" i="1"/>
  <c r="M1918" i="1"/>
  <c r="N1914" i="1"/>
  <c r="M1914" i="1"/>
  <c r="N1906" i="1"/>
  <c r="M1906" i="1"/>
  <c r="N1898" i="1"/>
  <c r="M1898" i="1"/>
  <c r="N1890" i="1"/>
  <c r="M1890" i="1"/>
  <c r="N1886" i="1"/>
  <c r="M1886" i="1"/>
  <c r="N1882" i="1"/>
  <c r="M1882" i="1"/>
  <c r="N1874" i="1"/>
  <c r="M1874" i="1"/>
  <c r="N1870" i="1"/>
  <c r="M1870" i="1"/>
  <c r="N1862" i="1"/>
  <c r="M1862" i="1"/>
  <c r="N1858" i="1"/>
  <c r="M1858" i="1"/>
  <c r="N1854" i="1"/>
  <c r="M1854" i="1"/>
  <c r="N1850" i="1"/>
  <c r="M1850" i="1"/>
  <c r="N1838" i="1"/>
  <c r="M1838" i="1"/>
  <c r="N1834" i="1"/>
  <c r="M1834" i="1"/>
  <c r="N1830" i="1"/>
  <c r="M1830" i="1"/>
  <c r="N1826" i="1"/>
  <c r="M1826" i="1"/>
  <c r="N1822" i="1"/>
  <c r="M1822" i="1"/>
  <c r="N1818" i="1"/>
  <c r="M1818" i="1"/>
  <c r="N1806" i="1"/>
  <c r="M1806" i="1"/>
  <c r="N1802" i="1"/>
  <c r="M1802" i="1"/>
  <c r="N1794" i="1"/>
  <c r="M1794" i="1"/>
  <c r="N1790" i="1"/>
  <c r="M1790" i="1"/>
  <c r="N1782" i="1"/>
  <c r="M1782" i="1"/>
  <c r="N1778" i="1"/>
  <c r="M1778" i="1"/>
  <c r="N1766" i="1"/>
  <c r="M1766" i="1"/>
  <c r="N1758" i="1"/>
  <c r="M1758" i="1"/>
  <c r="N1754" i="1"/>
  <c r="M1754" i="1"/>
  <c r="N1750" i="1"/>
  <c r="M1750" i="1"/>
  <c r="N1746" i="1"/>
  <c r="M1746" i="1"/>
  <c r="N1734" i="1"/>
  <c r="M1734" i="1"/>
  <c r="N1730" i="1"/>
  <c r="M1730" i="1"/>
  <c r="N1726" i="1"/>
  <c r="M1726" i="1"/>
  <c r="N1718" i="1"/>
  <c r="M1718" i="1"/>
  <c r="N1714" i="1"/>
  <c r="M1714" i="1"/>
  <c r="N1702" i="1"/>
  <c r="M1702" i="1"/>
  <c r="N1694" i="1"/>
  <c r="M1694" i="1"/>
  <c r="N1686" i="1"/>
  <c r="M1686" i="1"/>
  <c r="N1682" i="1"/>
  <c r="M1682" i="1"/>
  <c r="N1678" i="1"/>
  <c r="M1678" i="1"/>
  <c r="N1670" i="1"/>
  <c r="M1670" i="1"/>
  <c r="N1662" i="1"/>
  <c r="M1662" i="1"/>
  <c r="N1654" i="1"/>
  <c r="M1654" i="1"/>
  <c r="N1650" i="1"/>
  <c r="M1650" i="1"/>
  <c r="N1646" i="1"/>
  <c r="M1646" i="1"/>
  <c r="N1626" i="1"/>
  <c r="M1626" i="1"/>
  <c r="N1618" i="1"/>
  <c r="M1618" i="1"/>
  <c r="N1614" i="1"/>
  <c r="M1614" i="1"/>
  <c r="N1598" i="1"/>
  <c r="M1598" i="1"/>
  <c r="N1590" i="1"/>
  <c r="M1590" i="1"/>
  <c r="N1578" i="1"/>
  <c r="M1578" i="1"/>
  <c r="N1562" i="1"/>
  <c r="M1562" i="1"/>
  <c r="N1554" i="1"/>
  <c r="M1554" i="1"/>
  <c r="N1550" i="1"/>
  <c r="M1550" i="1"/>
  <c r="N1546" i="1"/>
  <c r="M1546" i="1"/>
  <c r="N1534" i="1"/>
  <c r="M1534" i="1"/>
  <c r="N1530" i="1"/>
  <c r="M1530" i="1"/>
  <c r="N1526" i="1"/>
  <c r="M1526" i="1"/>
  <c r="N1522" i="1"/>
  <c r="M1522" i="1"/>
  <c r="N1514" i="1"/>
  <c r="M1514" i="1"/>
  <c r="N1510" i="1"/>
  <c r="M1510" i="1"/>
  <c r="N1506" i="1"/>
  <c r="M1506" i="1"/>
  <c r="N1498" i="1"/>
  <c r="M1498" i="1"/>
  <c r="N1482" i="1"/>
  <c r="M1482" i="1"/>
  <c r="N1474" i="1"/>
  <c r="M1474" i="1"/>
  <c r="N1470" i="1"/>
  <c r="M1470" i="1"/>
  <c r="N1466" i="1"/>
  <c r="M1466" i="1"/>
  <c r="N1462" i="1"/>
  <c r="M1462" i="1"/>
  <c r="N1454" i="1"/>
  <c r="M1454" i="1"/>
  <c r="N1442" i="1"/>
  <c r="M1442" i="1"/>
  <c r="N1438" i="1"/>
  <c r="M1438" i="1"/>
  <c r="N1434" i="1"/>
  <c r="M1434" i="1"/>
  <c r="N1430" i="1"/>
  <c r="M1430" i="1"/>
  <c r="N1418" i="1"/>
  <c r="M1418" i="1"/>
  <c r="N1406" i="1"/>
  <c r="M1406" i="1"/>
  <c r="N1402" i="1"/>
  <c r="M1402" i="1"/>
  <c r="N1398" i="1"/>
  <c r="M1398" i="1"/>
  <c r="N1394" i="1"/>
  <c r="M1394" i="1"/>
  <c r="N1378" i="1"/>
  <c r="M1378" i="1"/>
  <c r="N1374" i="1"/>
  <c r="M1374" i="1"/>
  <c r="N1366" i="1"/>
  <c r="M1366" i="1"/>
  <c r="N1362" i="1"/>
  <c r="M1362" i="1"/>
  <c r="N1354" i="1"/>
  <c r="M1354" i="1"/>
  <c r="N1350" i="1"/>
  <c r="M1350" i="1"/>
  <c r="N1346" i="1"/>
  <c r="M1346" i="1"/>
  <c r="N1342" i="1"/>
  <c r="M1342" i="1"/>
  <c r="N1334" i="1"/>
  <c r="M1334" i="1"/>
  <c r="N1326" i="1"/>
  <c r="M1326" i="1"/>
  <c r="N1322" i="1"/>
  <c r="M1322" i="1"/>
  <c r="N1318" i="1"/>
  <c r="M1318" i="1"/>
  <c r="N1314" i="1"/>
  <c r="M1314" i="1"/>
  <c r="N1302" i="1"/>
  <c r="M1302" i="1"/>
  <c r="N1298" i="1"/>
  <c r="M1298" i="1"/>
  <c r="N1294" i="1"/>
  <c r="M1294" i="1"/>
  <c r="N1286" i="1"/>
  <c r="M1286" i="1"/>
  <c r="N1282" i="1"/>
  <c r="M1282" i="1"/>
  <c r="N1278" i="1"/>
  <c r="M1278" i="1"/>
  <c r="N1270" i="1"/>
  <c r="M1270" i="1"/>
  <c r="N1266" i="1"/>
  <c r="M1266" i="1"/>
  <c r="N1262" i="1"/>
  <c r="M1262" i="1"/>
  <c r="N1254" i="1"/>
  <c r="M1254" i="1"/>
  <c r="N1250" i="1"/>
  <c r="M1250" i="1"/>
  <c r="N1246" i="1"/>
  <c r="M1246" i="1"/>
  <c r="N1238" i="1"/>
  <c r="M1238" i="1"/>
  <c r="N1234" i="1"/>
  <c r="M1234" i="1"/>
  <c r="N1230" i="1"/>
  <c r="M1230" i="1"/>
  <c r="N1226" i="1"/>
  <c r="M1226" i="1"/>
  <c r="N1222" i="1"/>
  <c r="M1222" i="1"/>
  <c r="N1218" i="1"/>
  <c r="M1218" i="1"/>
  <c r="N1214" i="1"/>
  <c r="M1214" i="1"/>
  <c r="N1206" i="1"/>
  <c r="M1206" i="1"/>
  <c r="N1202" i="1"/>
  <c r="M1202" i="1"/>
  <c r="N1198" i="1"/>
  <c r="M1198" i="1"/>
  <c r="N1190" i="1"/>
  <c r="M1190" i="1"/>
  <c r="N1186" i="1"/>
  <c r="M1186" i="1"/>
  <c r="N1182" i="1"/>
  <c r="M1182" i="1"/>
  <c r="N1178" i="1"/>
  <c r="M1178" i="1"/>
  <c r="N1170" i="1"/>
  <c r="M1170" i="1"/>
  <c r="N1162" i="1"/>
  <c r="M1162" i="1"/>
  <c r="N1158" i="1"/>
  <c r="M1158" i="1"/>
  <c r="N1154" i="1"/>
  <c r="M1154" i="1"/>
  <c r="N1150" i="1"/>
  <c r="M1150" i="1"/>
  <c r="N1146" i="1"/>
  <c r="M1146" i="1"/>
  <c r="N1142" i="1"/>
  <c r="M1142" i="1"/>
  <c r="N1138" i="1"/>
  <c r="M1138" i="1"/>
  <c r="N1134" i="1"/>
  <c r="M1134" i="1"/>
  <c r="N1130" i="1"/>
  <c r="M1130" i="1"/>
  <c r="N1126" i="1"/>
  <c r="M1126" i="1"/>
  <c r="N1122" i="1"/>
  <c r="M1122" i="1"/>
  <c r="N1118" i="1"/>
  <c r="M1118" i="1"/>
  <c r="N1114" i="1"/>
  <c r="M1114" i="1"/>
  <c r="N1110" i="1"/>
  <c r="M1110" i="1"/>
  <c r="N1106" i="1"/>
  <c r="M1106" i="1"/>
  <c r="N1098" i="1"/>
  <c r="M1098" i="1"/>
  <c r="N1094" i="1"/>
  <c r="M1094" i="1"/>
  <c r="N1090" i="1"/>
  <c r="M1090" i="1"/>
  <c r="N1086" i="1"/>
  <c r="M1086" i="1"/>
  <c r="N1070" i="1"/>
  <c r="M1070" i="1"/>
  <c r="N1062" i="1"/>
  <c r="M1062" i="1"/>
  <c r="N1042" i="1"/>
  <c r="M1042" i="1"/>
  <c r="N1038" i="1"/>
  <c r="M1038" i="1"/>
  <c r="N1034" i="1"/>
  <c r="M1034" i="1"/>
  <c r="N1030" i="1"/>
  <c r="M1030" i="1"/>
  <c r="N1022" i="1"/>
  <c r="M1022" i="1"/>
  <c r="N1014" i="1"/>
  <c r="M1014" i="1"/>
  <c r="N1006" i="1"/>
  <c r="M1006" i="1"/>
  <c r="N1002" i="1"/>
  <c r="M1002" i="1"/>
  <c r="N998" i="1"/>
  <c r="M998" i="1"/>
  <c r="N994" i="1"/>
  <c r="M994" i="1"/>
  <c r="N986" i="1"/>
  <c r="M986" i="1"/>
  <c r="N978" i="1"/>
  <c r="M978" i="1"/>
  <c r="N974" i="1"/>
  <c r="M974" i="1"/>
  <c r="N970" i="1"/>
  <c r="M970" i="1"/>
  <c r="N966" i="1"/>
  <c r="M966" i="1"/>
  <c r="N962" i="1"/>
  <c r="M962" i="1"/>
  <c r="N950" i="1"/>
  <c r="M950" i="1"/>
  <c r="N938" i="1"/>
  <c r="M938" i="1"/>
  <c r="N930" i="1"/>
  <c r="M930" i="1"/>
  <c r="N922" i="1"/>
  <c r="M922" i="1"/>
  <c r="N918" i="1"/>
  <c r="M918" i="1"/>
  <c r="N910" i="1"/>
  <c r="M910" i="1"/>
  <c r="N906" i="1"/>
  <c r="M906" i="1"/>
  <c r="N894" i="1"/>
  <c r="M894" i="1"/>
  <c r="N886" i="1"/>
  <c r="M886" i="1"/>
  <c r="N878" i="1"/>
  <c r="M878" i="1"/>
  <c r="N870" i="1"/>
  <c r="M870" i="1"/>
  <c r="N862" i="1"/>
  <c r="M862" i="1"/>
  <c r="N854" i="1"/>
  <c r="M854" i="1"/>
  <c r="N850" i="1"/>
  <c r="M850" i="1"/>
  <c r="N846" i="1"/>
  <c r="M846" i="1"/>
  <c r="N842" i="1"/>
  <c r="M842" i="1"/>
  <c r="N838" i="1"/>
  <c r="M838" i="1"/>
  <c r="N834" i="1"/>
  <c r="M834" i="1"/>
  <c r="N830" i="1"/>
  <c r="M830" i="1"/>
  <c r="N826" i="1"/>
  <c r="M826" i="1"/>
  <c r="N822" i="1"/>
  <c r="M822" i="1"/>
  <c r="N818" i="1"/>
  <c r="M818" i="1"/>
  <c r="N814" i="1"/>
  <c r="M814" i="1"/>
  <c r="N810" i="1"/>
  <c r="M810" i="1"/>
  <c r="N806" i="1"/>
  <c r="M806" i="1"/>
  <c r="N802" i="1"/>
  <c r="M802" i="1"/>
  <c r="N798" i="1"/>
  <c r="M798" i="1"/>
  <c r="N794" i="1"/>
  <c r="M794" i="1"/>
  <c r="N790" i="1"/>
  <c r="M790" i="1"/>
  <c r="N786" i="1"/>
  <c r="M786" i="1"/>
  <c r="N782" i="1"/>
  <c r="M782" i="1"/>
  <c r="N778" i="1"/>
  <c r="M778" i="1"/>
  <c r="N774" i="1"/>
  <c r="M774" i="1"/>
  <c r="N770" i="1"/>
  <c r="M770" i="1"/>
  <c r="N766" i="1"/>
  <c r="M766" i="1"/>
  <c r="N762" i="1"/>
  <c r="M762" i="1"/>
  <c r="N758" i="1"/>
  <c r="M758" i="1"/>
  <c r="N754" i="1"/>
  <c r="M754" i="1"/>
  <c r="N750" i="1"/>
  <c r="M750" i="1"/>
  <c r="N746" i="1"/>
  <c r="M746" i="1"/>
  <c r="N742" i="1"/>
  <c r="M742" i="1"/>
  <c r="N734" i="1"/>
  <c r="M734" i="1"/>
  <c r="N730" i="1"/>
  <c r="M730" i="1"/>
  <c r="N726" i="1"/>
  <c r="M726" i="1"/>
  <c r="N718" i="1"/>
  <c r="M718" i="1"/>
  <c r="N714" i="1"/>
  <c r="M714" i="1"/>
  <c r="N706" i="1"/>
  <c r="M706" i="1"/>
  <c r="N702" i="1"/>
  <c r="M702" i="1"/>
  <c r="N698" i="1"/>
  <c r="M698" i="1"/>
  <c r="N694" i="1"/>
  <c r="M694" i="1"/>
  <c r="N686" i="1"/>
  <c r="M686" i="1"/>
  <c r="N682" i="1"/>
  <c r="M682" i="1"/>
  <c r="N670" i="1"/>
  <c r="M670" i="1"/>
  <c r="N666" i="1"/>
  <c r="M666" i="1"/>
  <c r="N658" i="1"/>
  <c r="M658" i="1"/>
  <c r="N646" i="1"/>
  <c r="M646" i="1"/>
  <c r="N642" i="1"/>
  <c r="M642" i="1"/>
  <c r="N638" i="1"/>
  <c r="M638" i="1"/>
  <c r="N634" i="1"/>
  <c r="M634" i="1"/>
  <c r="N630" i="1"/>
  <c r="M630" i="1"/>
  <c r="N626" i="1"/>
  <c r="M626" i="1"/>
  <c r="N622" i="1"/>
  <c r="M622" i="1"/>
  <c r="N618" i="1"/>
  <c r="M618" i="1"/>
  <c r="N606" i="1"/>
  <c r="M606" i="1"/>
  <c r="N602" i="1"/>
  <c r="M602" i="1"/>
  <c r="N594" i="1"/>
  <c r="M594" i="1"/>
  <c r="N590" i="1"/>
  <c r="M590" i="1"/>
  <c r="N586" i="1"/>
  <c r="M586" i="1"/>
  <c r="N582" i="1"/>
  <c r="M582" i="1"/>
  <c r="N578" i="1"/>
  <c r="M578" i="1"/>
  <c r="N574" i="1"/>
  <c r="M574" i="1"/>
  <c r="N570" i="1"/>
  <c r="M570" i="1"/>
  <c r="N566" i="1"/>
  <c r="M566" i="1"/>
  <c r="N562" i="1"/>
  <c r="M562" i="1"/>
  <c r="N554" i="1"/>
  <c r="M554" i="1"/>
  <c r="N550" i="1"/>
  <c r="M550" i="1"/>
  <c r="N546" i="1"/>
  <c r="M546" i="1"/>
  <c r="N542" i="1"/>
  <c r="M542" i="1"/>
  <c r="N534" i="1"/>
  <c r="M534" i="1"/>
  <c r="N526" i="1"/>
  <c r="M526" i="1"/>
  <c r="N522" i="1"/>
  <c r="M522" i="1"/>
  <c r="N518" i="1"/>
  <c r="M518" i="1"/>
  <c r="N514" i="1"/>
  <c r="M514" i="1"/>
  <c r="N510" i="1"/>
  <c r="M510" i="1"/>
  <c r="N502" i="1"/>
  <c r="M502" i="1"/>
  <c r="N498" i="1"/>
  <c r="M498" i="1"/>
  <c r="N494" i="1"/>
  <c r="M494" i="1"/>
  <c r="N486" i="1"/>
  <c r="M486" i="1"/>
  <c r="N482" i="1"/>
  <c r="M482" i="1"/>
  <c r="N474" i="1"/>
  <c r="M474" i="1"/>
  <c r="N466" i="1"/>
  <c r="M466" i="1"/>
  <c r="N462" i="1"/>
  <c r="M462" i="1"/>
  <c r="N458" i="1"/>
  <c r="M458" i="1"/>
  <c r="N454" i="1"/>
  <c r="M454" i="1"/>
  <c r="N450" i="1"/>
  <c r="M450" i="1"/>
  <c r="N446" i="1"/>
  <c r="M446" i="1"/>
  <c r="N442" i="1"/>
  <c r="M442" i="1"/>
  <c r="N438" i="1"/>
  <c r="M438" i="1"/>
  <c r="N434" i="1"/>
  <c r="M434" i="1"/>
  <c r="N430" i="1"/>
  <c r="M430" i="1"/>
  <c r="N422" i="1"/>
  <c r="M422" i="1"/>
  <c r="N418" i="1"/>
  <c r="M418" i="1"/>
  <c r="N414" i="1"/>
  <c r="M414" i="1"/>
  <c r="N410" i="1"/>
  <c r="M410" i="1"/>
  <c r="N406" i="1"/>
  <c r="M406" i="1"/>
  <c r="N402" i="1"/>
  <c r="M402" i="1"/>
  <c r="N398" i="1"/>
  <c r="M398" i="1"/>
  <c r="N390" i="1"/>
  <c r="M390" i="1"/>
  <c r="N386" i="1"/>
  <c r="M386" i="1"/>
  <c r="N382" i="1"/>
  <c r="M382" i="1"/>
  <c r="N374" i="1"/>
  <c r="M374" i="1"/>
  <c r="N370" i="1"/>
  <c r="M370" i="1"/>
  <c r="N366" i="1"/>
  <c r="M366" i="1"/>
  <c r="N362" i="1"/>
  <c r="M362" i="1"/>
  <c r="N358" i="1"/>
  <c r="M358" i="1"/>
  <c r="N346" i="1"/>
  <c r="M346" i="1"/>
  <c r="N338" i="1"/>
  <c r="M338" i="1"/>
  <c r="N330" i="1"/>
  <c r="M330" i="1"/>
  <c r="N322" i="1"/>
  <c r="M322" i="1"/>
  <c r="N318" i="1"/>
  <c r="M318" i="1"/>
  <c r="N314" i="1"/>
  <c r="M314" i="1"/>
  <c r="N310" i="1"/>
  <c r="M310" i="1"/>
  <c r="N306" i="1"/>
  <c r="M306" i="1"/>
  <c r="N294" i="1"/>
  <c r="M294" i="1"/>
  <c r="N286" i="1"/>
  <c r="M286" i="1"/>
  <c r="N282" i="1"/>
  <c r="M282" i="1"/>
  <c r="N278" i="1"/>
  <c r="M278" i="1"/>
  <c r="N262" i="1"/>
  <c r="M262" i="1"/>
  <c r="N254" i="1"/>
  <c r="M254" i="1"/>
  <c r="N250" i="1"/>
  <c r="M250" i="1"/>
  <c r="N246" i="1"/>
  <c r="M246" i="1"/>
  <c r="N242" i="1"/>
  <c r="M242" i="1"/>
  <c r="N238" i="1"/>
  <c r="M238" i="1"/>
  <c r="N234" i="1"/>
  <c r="M234" i="1"/>
  <c r="N230" i="1"/>
  <c r="M230" i="1"/>
  <c r="N226" i="1"/>
  <c r="M226" i="1"/>
  <c r="N222" i="1"/>
  <c r="M222" i="1"/>
  <c r="N218" i="1"/>
  <c r="M218" i="1"/>
  <c r="N214" i="1"/>
  <c r="M214" i="1"/>
  <c r="N206" i="1"/>
  <c r="M206" i="1"/>
  <c r="N202" i="1"/>
  <c r="M202" i="1"/>
  <c r="N198" i="1"/>
  <c r="M198" i="1"/>
  <c r="N194" i="1"/>
  <c r="M194" i="1"/>
  <c r="N190" i="1"/>
  <c r="M190" i="1"/>
  <c r="N186" i="1"/>
  <c r="M186" i="1"/>
  <c r="N182" i="1"/>
  <c r="M182" i="1"/>
  <c r="N174" i="1"/>
  <c r="M174" i="1"/>
  <c r="N170" i="1"/>
  <c r="M170" i="1"/>
  <c r="N166" i="1"/>
  <c r="M166" i="1"/>
  <c r="N158" i="1"/>
  <c r="M158" i="1"/>
  <c r="N154" i="1"/>
  <c r="M154" i="1"/>
  <c r="N150" i="1"/>
  <c r="M150" i="1"/>
  <c r="N146" i="1"/>
  <c r="M146" i="1"/>
  <c r="N122" i="1"/>
  <c r="M122" i="1"/>
  <c r="N118" i="1"/>
  <c r="M118" i="1"/>
  <c r="N114" i="1"/>
  <c r="M114" i="1"/>
  <c r="N110" i="1"/>
  <c r="M110" i="1"/>
  <c r="N106" i="1"/>
  <c r="M106" i="1"/>
  <c r="N102" i="1"/>
  <c r="M102" i="1"/>
  <c r="N94" i="1"/>
  <c r="M94" i="1"/>
  <c r="N86" i="1"/>
  <c r="M86" i="1"/>
  <c r="N74" i="1"/>
  <c r="M74" i="1"/>
  <c r="N70" i="1"/>
  <c r="M70" i="1"/>
  <c r="N66" i="1"/>
  <c r="M66" i="1"/>
  <c r="N62" i="1"/>
  <c r="M62" i="1"/>
  <c r="N58" i="1"/>
  <c r="M58" i="1"/>
  <c r="N46" i="1"/>
  <c r="M46" i="1"/>
  <c r="N42" i="1"/>
  <c r="M42" i="1"/>
  <c r="N38" i="1"/>
  <c r="M38" i="1"/>
  <c r="N34" i="1"/>
  <c r="M34" i="1"/>
  <c r="N30" i="1"/>
  <c r="M30" i="1"/>
  <c r="N22" i="1"/>
  <c r="M22" i="1"/>
  <c r="N14" i="1"/>
  <c r="M14" i="1"/>
  <c r="N10" i="1"/>
  <c r="M10" i="1"/>
  <c r="N3611" i="1"/>
  <c r="N2843" i="1"/>
  <c r="N2944" i="1"/>
  <c r="N2440" i="1"/>
  <c r="N3985" i="1"/>
  <c r="M3985" i="1"/>
  <c r="N3981" i="1"/>
  <c r="M3981" i="1"/>
  <c r="N3973" i="1"/>
  <c r="M3973" i="1"/>
  <c r="N3969" i="1"/>
  <c r="M3969" i="1"/>
  <c r="N3965" i="1"/>
  <c r="M3965" i="1"/>
  <c r="N3957" i="1"/>
  <c r="M3957" i="1"/>
  <c r="N3941" i="1"/>
  <c r="M3941" i="1"/>
  <c r="N3925" i="1"/>
  <c r="M3925" i="1"/>
  <c r="N3913" i="1"/>
  <c r="M3913" i="1"/>
  <c r="N3889" i="1"/>
  <c r="M3889" i="1"/>
  <c r="N3825" i="1"/>
  <c r="M3825" i="1"/>
  <c r="N3809" i="1"/>
  <c r="M3809" i="1"/>
  <c r="N3677" i="1"/>
  <c r="M3677" i="1"/>
  <c r="N3661" i="1"/>
  <c r="M3661" i="1"/>
  <c r="N3645" i="1"/>
  <c r="M3645" i="1"/>
  <c r="N3633" i="1"/>
  <c r="M3633" i="1"/>
  <c r="N3609" i="1"/>
  <c r="M3609" i="1"/>
  <c r="N3597" i="1"/>
  <c r="M3597" i="1"/>
  <c r="N3577" i="1"/>
  <c r="M3577" i="1"/>
  <c r="N3569" i="1"/>
  <c r="M3569" i="1"/>
  <c r="N3553" i="1"/>
  <c r="M3553" i="1"/>
  <c r="N3533" i="1"/>
  <c r="M3533" i="1"/>
  <c r="N3057" i="1"/>
  <c r="M3057" i="1"/>
  <c r="N2929" i="1"/>
  <c r="M2929" i="1"/>
  <c r="N2741" i="1"/>
  <c r="M2741" i="1"/>
  <c r="N2733" i="1"/>
  <c r="M2733" i="1"/>
  <c r="N2729" i="1"/>
  <c r="M2729" i="1"/>
  <c r="N2717" i="1"/>
  <c r="M2717" i="1"/>
  <c r="N2705" i="1"/>
  <c r="M2705" i="1"/>
  <c r="N2697" i="1"/>
  <c r="M2697" i="1"/>
  <c r="N2693" i="1"/>
  <c r="M2693" i="1"/>
  <c r="N2681" i="1"/>
  <c r="M2681" i="1"/>
  <c r="N2677" i="1"/>
  <c r="M2677" i="1"/>
  <c r="N2669" i="1"/>
  <c r="M2669" i="1"/>
  <c r="N2661" i="1"/>
  <c r="M2661" i="1"/>
  <c r="N2653" i="1"/>
  <c r="M2653" i="1"/>
  <c r="N2649" i="1"/>
  <c r="M2649" i="1"/>
  <c r="N2637" i="1"/>
  <c r="M2637" i="1"/>
  <c r="N2633" i="1"/>
  <c r="M2633" i="1"/>
  <c r="N2629" i="1"/>
  <c r="M2629" i="1"/>
  <c r="N2621" i="1"/>
  <c r="M2621" i="1"/>
  <c r="N2613" i="1"/>
  <c r="M2613" i="1"/>
  <c r="N2605" i="1"/>
  <c r="M2605" i="1"/>
  <c r="N2601" i="1"/>
  <c r="M2601" i="1"/>
  <c r="N2597" i="1"/>
  <c r="M2597" i="1"/>
  <c r="N2589" i="1"/>
  <c r="M2589" i="1"/>
  <c r="N2581" i="1"/>
  <c r="M2581" i="1"/>
  <c r="N2577" i="1"/>
  <c r="M2577" i="1"/>
  <c r="N2569" i="1"/>
  <c r="M2569" i="1"/>
  <c r="N2561" i="1"/>
  <c r="M2561" i="1"/>
  <c r="N2553" i="1"/>
  <c r="M2553" i="1"/>
  <c r="N2545" i="1"/>
  <c r="M2545" i="1"/>
  <c r="N2537" i="1"/>
  <c r="M2537" i="1"/>
  <c r="N2521" i="1"/>
  <c r="M2521" i="1"/>
  <c r="N2513" i="1"/>
  <c r="M2513" i="1"/>
  <c r="N2505" i="1"/>
  <c r="M2505" i="1"/>
  <c r="N2489" i="1"/>
  <c r="M2489" i="1"/>
  <c r="N2481" i="1"/>
  <c r="M2481" i="1"/>
  <c r="N2473" i="1"/>
  <c r="M2473" i="1"/>
  <c r="N2465" i="1"/>
  <c r="M2465" i="1"/>
  <c r="N2461" i="1"/>
  <c r="M2461" i="1"/>
  <c r="N2457" i="1"/>
  <c r="M2457" i="1"/>
  <c r="N2453" i="1"/>
  <c r="M2453" i="1"/>
  <c r="N2449" i="1"/>
  <c r="M2449" i="1"/>
  <c r="N2445" i="1"/>
  <c r="M2445" i="1"/>
  <c r="N2441" i="1"/>
  <c r="M2441" i="1"/>
  <c r="N2437" i="1"/>
  <c r="M2437" i="1"/>
  <c r="N2433" i="1"/>
  <c r="M2433" i="1"/>
  <c r="N2429" i="1"/>
  <c r="M2429" i="1"/>
  <c r="N2413" i="1"/>
  <c r="M2413" i="1"/>
  <c r="N2405" i="1"/>
  <c r="M2405" i="1"/>
  <c r="N2397" i="1"/>
  <c r="M2397" i="1"/>
  <c r="N2389" i="1"/>
  <c r="M2389" i="1"/>
  <c r="N2381" i="1"/>
  <c r="M2381" i="1"/>
  <c r="N2349" i="1"/>
  <c r="M2349" i="1"/>
  <c r="N2341" i="1"/>
  <c r="M2341" i="1"/>
  <c r="N2317" i="1"/>
  <c r="M2317" i="1"/>
  <c r="N2301" i="1"/>
  <c r="M2301" i="1"/>
  <c r="N2285" i="1"/>
  <c r="M2285" i="1"/>
  <c r="N2277" i="1"/>
  <c r="M2277" i="1"/>
  <c r="N2257" i="1"/>
  <c r="M2257" i="1"/>
  <c r="N2249" i="1"/>
  <c r="M2249" i="1"/>
  <c r="N2245" i="1"/>
  <c r="M2245" i="1"/>
  <c r="N2241" i="1"/>
  <c r="M2241" i="1"/>
  <c r="N2225" i="1"/>
  <c r="M2225" i="1"/>
  <c r="N2217" i="1"/>
  <c r="M2217" i="1"/>
  <c r="N2213" i="1"/>
  <c r="M2213" i="1"/>
  <c r="N2209" i="1"/>
  <c r="M2209" i="1"/>
  <c r="N2201" i="1"/>
  <c r="M2201" i="1"/>
  <c r="N2193" i="1"/>
  <c r="M2193" i="1"/>
  <c r="N2181" i="1"/>
  <c r="M2181" i="1"/>
  <c r="N2177" i="1"/>
  <c r="M2177" i="1"/>
  <c r="N2165" i="1"/>
  <c r="M2165" i="1"/>
  <c r="N2161" i="1"/>
  <c r="M2161" i="1"/>
  <c r="N2153" i="1"/>
  <c r="M2153" i="1"/>
  <c r="N2149" i="1"/>
  <c r="M2149" i="1"/>
  <c r="N2145" i="1"/>
  <c r="M2145" i="1"/>
  <c r="N2129" i="1"/>
  <c r="M2129" i="1"/>
  <c r="N2121" i="1"/>
  <c r="M2121" i="1"/>
  <c r="N2117" i="1"/>
  <c r="M2117" i="1"/>
  <c r="N2113" i="1"/>
  <c r="M2113" i="1"/>
  <c r="N2097" i="1"/>
  <c r="M2097" i="1"/>
  <c r="N2085" i="1"/>
  <c r="M2085" i="1"/>
  <c r="N2081" i="1"/>
  <c r="M2081" i="1"/>
  <c r="N2073" i="1"/>
  <c r="M2073" i="1"/>
  <c r="N2069" i="1"/>
  <c r="M2069" i="1"/>
  <c r="N2065" i="1"/>
  <c r="M2065" i="1"/>
  <c r="N2057" i="1"/>
  <c r="M2057" i="1"/>
  <c r="N2049" i="1"/>
  <c r="M2049" i="1"/>
  <c r="N2033" i="1"/>
  <c r="M2033" i="1"/>
  <c r="N2025" i="1"/>
  <c r="M2025" i="1"/>
  <c r="N2021" i="1"/>
  <c r="M2021" i="1"/>
  <c r="N2017" i="1"/>
  <c r="M2017" i="1"/>
  <c r="N2009" i="1"/>
  <c r="M2009" i="1"/>
  <c r="N2001" i="1"/>
  <c r="M2001" i="1"/>
  <c r="N1993" i="1"/>
  <c r="M1993" i="1"/>
  <c r="N1985" i="1"/>
  <c r="M1985" i="1"/>
  <c r="N1977" i="1"/>
  <c r="M1977" i="1"/>
  <c r="N1969" i="1"/>
  <c r="M1969" i="1"/>
  <c r="N1961" i="1"/>
  <c r="M1961" i="1"/>
  <c r="N1953" i="1"/>
  <c r="M1953" i="1"/>
  <c r="N1941" i="1"/>
  <c r="M1941" i="1"/>
  <c r="N1937" i="1"/>
  <c r="M1937" i="1"/>
  <c r="N1929" i="1"/>
  <c r="M1929" i="1"/>
  <c r="N1925" i="1"/>
  <c r="M1925" i="1"/>
  <c r="N1921" i="1"/>
  <c r="M1921" i="1"/>
  <c r="N1913" i="1"/>
  <c r="M1913" i="1"/>
  <c r="N1905" i="1"/>
  <c r="M1905" i="1"/>
  <c r="N1897" i="1"/>
  <c r="M1897" i="1"/>
  <c r="N1889" i="1"/>
  <c r="M1889" i="1"/>
  <c r="N1881" i="1"/>
  <c r="M1881" i="1"/>
  <c r="N1873" i="1"/>
  <c r="M1873" i="1"/>
  <c r="N1865" i="1"/>
  <c r="M1865" i="1"/>
  <c r="N1849" i="1"/>
  <c r="M1849" i="1"/>
  <c r="N1841" i="1"/>
  <c r="M1841" i="1"/>
  <c r="N1833" i="1"/>
  <c r="M1833" i="1"/>
  <c r="N1825" i="1"/>
  <c r="M1825" i="1"/>
  <c r="N1809" i="1"/>
  <c r="M1809" i="1"/>
  <c r="N1801" i="1"/>
  <c r="M1801" i="1"/>
  <c r="N1793" i="1"/>
  <c r="M1793" i="1"/>
  <c r="N1789" i="1"/>
  <c r="M1789" i="1"/>
  <c r="N1777" i="1"/>
  <c r="M1777" i="1"/>
  <c r="N1769" i="1"/>
  <c r="M1769" i="1"/>
  <c r="N1765" i="1"/>
  <c r="M1765" i="1"/>
  <c r="N1753" i="1"/>
  <c r="M1753" i="1"/>
  <c r="N1741" i="1"/>
  <c r="M1741" i="1"/>
  <c r="N1737" i="1"/>
  <c r="M1737" i="1"/>
  <c r="N1733" i="1"/>
  <c r="M1733" i="1"/>
  <c r="N1701" i="1"/>
  <c r="M1701" i="1"/>
  <c r="N1697" i="1"/>
  <c r="M1697" i="1"/>
  <c r="N1681" i="1"/>
  <c r="M1681" i="1"/>
  <c r="N1677" i="1"/>
  <c r="M1677" i="1"/>
  <c r="N1673" i="1"/>
  <c r="M1673" i="1"/>
  <c r="N1669" i="1"/>
  <c r="M1669" i="1"/>
  <c r="N1665" i="1"/>
  <c r="M1665" i="1"/>
  <c r="N1645" i="1"/>
  <c r="M1645" i="1"/>
  <c r="N1637" i="1"/>
  <c r="M1637" i="1"/>
  <c r="N1629" i="1"/>
  <c r="M1629" i="1"/>
  <c r="N1617" i="1"/>
  <c r="M1617" i="1"/>
  <c r="N1613" i="1"/>
  <c r="M1613" i="1"/>
  <c r="N1605" i="1"/>
  <c r="M1605" i="1"/>
  <c r="N1601" i="1"/>
  <c r="M1601" i="1"/>
  <c r="N1597" i="1"/>
  <c r="M1597" i="1"/>
  <c r="N1577" i="1"/>
  <c r="M1577" i="1"/>
  <c r="N1573" i="1"/>
  <c r="M1573" i="1"/>
  <c r="N1569" i="1"/>
  <c r="M1569" i="1"/>
  <c r="N1565" i="1"/>
  <c r="M1565" i="1"/>
  <c r="N1561" i="1"/>
  <c r="M1561" i="1"/>
  <c r="N1545" i="1"/>
  <c r="M1545" i="1"/>
  <c r="N1541" i="1"/>
  <c r="M1541" i="1"/>
  <c r="N1533" i="1"/>
  <c r="M1533" i="1"/>
  <c r="N1529" i="1"/>
  <c r="M1529" i="1"/>
  <c r="N1525" i="1"/>
  <c r="M1525" i="1"/>
  <c r="N1505" i="1"/>
  <c r="M1505" i="1"/>
  <c r="N1501" i="1"/>
  <c r="M1501" i="1"/>
  <c r="N1497" i="1"/>
  <c r="M1497" i="1"/>
  <c r="N1489" i="1"/>
  <c r="M1489" i="1"/>
  <c r="N1481" i="1"/>
  <c r="M1481" i="1"/>
  <c r="N1477" i="1"/>
  <c r="M1477" i="1"/>
  <c r="N1473" i="1"/>
  <c r="M1473" i="1"/>
  <c r="N1449" i="1"/>
  <c r="M1449" i="1"/>
  <c r="N1445" i="1"/>
  <c r="M1445" i="1"/>
  <c r="N1441" i="1"/>
  <c r="M1441" i="1"/>
  <c r="N1433" i="1"/>
  <c r="M1433" i="1"/>
  <c r="N1425" i="1"/>
  <c r="M1425" i="1"/>
  <c r="N1417" i="1"/>
  <c r="M1417" i="1"/>
  <c r="N1413" i="1"/>
  <c r="M1413" i="1"/>
  <c r="N1405" i="1"/>
  <c r="M1405" i="1"/>
  <c r="N1389" i="1"/>
  <c r="M1389" i="1"/>
  <c r="N1373" i="1"/>
  <c r="M1373" i="1"/>
  <c r="N1365" i="1"/>
  <c r="M1365" i="1"/>
  <c r="N1353" i="1"/>
  <c r="M1353" i="1"/>
  <c r="N1333" i="1"/>
  <c r="M1333" i="1"/>
  <c r="N1329" i="1"/>
  <c r="M1329" i="1"/>
  <c r="N1325" i="1"/>
  <c r="M1325" i="1"/>
  <c r="N1317" i="1"/>
  <c r="M1317" i="1"/>
  <c r="N1313" i="1"/>
  <c r="M1313" i="1"/>
  <c r="N1309" i="1"/>
  <c r="M1309" i="1"/>
  <c r="N1301" i="1"/>
  <c r="M1301" i="1"/>
  <c r="N1285" i="1"/>
  <c r="M1285" i="1"/>
  <c r="N1277" i="1"/>
  <c r="M1277" i="1"/>
  <c r="N1269" i="1"/>
  <c r="M1269" i="1"/>
  <c r="N1253" i="1"/>
  <c r="M1253" i="1"/>
  <c r="N1245" i="1"/>
  <c r="M1245" i="1"/>
  <c r="N1237" i="1"/>
  <c r="M1237" i="1"/>
  <c r="N1229" i="1"/>
  <c r="M1229" i="1"/>
  <c r="N1213" i="1"/>
  <c r="M1213" i="1"/>
  <c r="N1197" i="1"/>
  <c r="M1197" i="1"/>
  <c r="N1189" i="1"/>
  <c r="M1189" i="1"/>
  <c r="N1181" i="1"/>
  <c r="M1181" i="1"/>
  <c r="N1169" i="1"/>
  <c r="M1169" i="1"/>
  <c r="N1161" i="1"/>
  <c r="M1161" i="1"/>
  <c r="N1153" i="1"/>
  <c r="M1153" i="1"/>
  <c r="N1149" i="1"/>
  <c r="M1149" i="1"/>
  <c r="N1137" i="1"/>
  <c r="M1137" i="1"/>
  <c r="N1133" i="1"/>
  <c r="M1133" i="1"/>
  <c r="N1121" i="1"/>
  <c r="M1121" i="1"/>
  <c r="N1117" i="1"/>
  <c r="M1117" i="1"/>
  <c r="N1113" i="1"/>
  <c r="M1113" i="1"/>
  <c r="N1109" i="1"/>
  <c r="M1109" i="1"/>
  <c r="N1101" i="1"/>
  <c r="M1101" i="1"/>
  <c r="N1093" i="1"/>
  <c r="M1093" i="1"/>
  <c r="N1089" i="1"/>
  <c r="M1089" i="1"/>
  <c r="N1085" i="1"/>
  <c r="M1085" i="1"/>
  <c r="N1081" i="1"/>
  <c r="M1081" i="1"/>
  <c r="N1069" i="1"/>
  <c r="M1069" i="1"/>
  <c r="N1061" i="1"/>
  <c r="M1061" i="1"/>
  <c r="N1053" i="1"/>
  <c r="M1053" i="1"/>
  <c r="N1045" i="1"/>
  <c r="M1045" i="1"/>
  <c r="N1041" i="1"/>
  <c r="M1041" i="1"/>
  <c r="N1033" i="1"/>
  <c r="M1033" i="1"/>
  <c r="N1025" i="1"/>
  <c r="M1025" i="1"/>
  <c r="N1021" i="1"/>
  <c r="M1021" i="1"/>
  <c r="N1017" i="1"/>
  <c r="M1017" i="1"/>
  <c r="N1013" i="1"/>
  <c r="M1013" i="1"/>
  <c r="N997" i="1"/>
  <c r="M997" i="1"/>
  <c r="N993" i="1"/>
  <c r="M993" i="1"/>
  <c r="N989" i="1"/>
  <c r="M989" i="1"/>
  <c r="N985" i="1"/>
  <c r="M985" i="1"/>
  <c r="N981" i="1"/>
  <c r="M981" i="1"/>
  <c r="N973" i="1"/>
  <c r="M973" i="1"/>
  <c r="N969" i="1"/>
  <c r="M969" i="1"/>
  <c r="N957" i="1"/>
  <c r="M957" i="1"/>
  <c r="N953" i="1"/>
  <c r="M953" i="1"/>
  <c r="N933" i="1"/>
  <c r="M933" i="1"/>
  <c r="N929" i="1"/>
  <c r="M929" i="1"/>
  <c r="N925" i="1"/>
  <c r="M925" i="1"/>
  <c r="N921" i="1"/>
  <c r="M921" i="1"/>
  <c r="N917" i="1"/>
  <c r="M917" i="1"/>
  <c r="N909" i="1"/>
  <c r="M909" i="1"/>
  <c r="N901" i="1"/>
  <c r="M901" i="1"/>
  <c r="N897" i="1"/>
  <c r="M897" i="1"/>
  <c r="N893" i="1"/>
  <c r="M893" i="1"/>
  <c r="N889" i="1"/>
  <c r="M889" i="1"/>
  <c r="N885" i="1"/>
  <c r="M885" i="1"/>
  <c r="N881" i="1"/>
  <c r="M881" i="1"/>
  <c r="N877" i="1"/>
  <c r="M877" i="1"/>
  <c r="N873" i="1"/>
  <c r="M873" i="1"/>
  <c r="N865" i="1"/>
  <c r="M865" i="1"/>
  <c r="N861" i="1"/>
  <c r="M861" i="1"/>
  <c r="N857" i="1"/>
  <c r="M857" i="1"/>
  <c r="N853" i="1"/>
  <c r="M853" i="1"/>
  <c r="N845" i="1"/>
  <c r="M845" i="1"/>
  <c r="N837" i="1"/>
  <c r="M837" i="1"/>
  <c r="N825" i="1"/>
  <c r="M825" i="1"/>
  <c r="N821" i="1"/>
  <c r="M821" i="1"/>
  <c r="N817" i="1"/>
  <c r="M817" i="1"/>
  <c r="N813" i="1"/>
  <c r="M813" i="1"/>
  <c r="N809" i="1"/>
  <c r="M809" i="1"/>
  <c r="N801" i="1"/>
  <c r="M801" i="1"/>
  <c r="N797" i="1"/>
  <c r="M797" i="1"/>
  <c r="N789" i="1"/>
  <c r="M789" i="1"/>
  <c r="N777" i="1"/>
  <c r="M777" i="1"/>
  <c r="N769" i="1"/>
  <c r="M769" i="1"/>
  <c r="N765" i="1"/>
  <c r="M765" i="1"/>
  <c r="N757" i="1"/>
  <c r="M757" i="1"/>
  <c r="N753" i="1"/>
  <c r="M753" i="1"/>
  <c r="N745" i="1"/>
  <c r="M745" i="1"/>
  <c r="N737" i="1"/>
  <c r="M737" i="1"/>
  <c r="N733" i="1"/>
  <c r="M733" i="1"/>
  <c r="N729" i="1"/>
  <c r="M729" i="1"/>
  <c r="N725" i="1"/>
  <c r="M725" i="1"/>
  <c r="N721" i="1"/>
  <c r="M721" i="1"/>
  <c r="N717" i="1"/>
  <c r="M717" i="1"/>
  <c r="N713" i="1"/>
  <c r="M713" i="1"/>
  <c r="N709" i="1"/>
  <c r="M709" i="1"/>
  <c r="N705" i="1"/>
  <c r="M705" i="1"/>
  <c r="N701" i="1"/>
  <c r="M701" i="1"/>
  <c r="N697" i="1"/>
  <c r="M697" i="1"/>
  <c r="N693" i="1"/>
  <c r="M693" i="1"/>
  <c r="N689" i="1"/>
  <c r="M689" i="1"/>
  <c r="N685" i="1"/>
  <c r="M685" i="1"/>
  <c r="N681" i="1"/>
  <c r="M681" i="1"/>
  <c r="N673" i="1"/>
  <c r="M673" i="1"/>
  <c r="N669" i="1"/>
  <c r="M669" i="1"/>
  <c r="N665" i="1"/>
  <c r="M665" i="1"/>
  <c r="N657" i="1"/>
  <c r="M657" i="1"/>
  <c r="N649" i="1"/>
  <c r="M649" i="1"/>
  <c r="N645" i="1"/>
  <c r="M645" i="1"/>
  <c r="N641" i="1"/>
  <c r="M641" i="1"/>
  <c r="N637" i="1"/>
  <c r="M637" i="1"/>
  <c r="N633" i="1"/>
  <c r="M633" i="1"/>
  <c r="N629" i="1"/>
  <c r="M629" i="1"/>
  <c r="N625" i="1"/>
  <c r="M625" i="1"/>
  <c r="N621" i="1"/>
  <c r="M621" i="1"/>
  <c r="N617" i="1"/>
  <c r="M617" i="1"/>
  <c r="N609" i="1"/>
  <c r="M609" i="1"/>
  <c r="N605" i="1"/>
  <c r="M605" i="1"/>
  <c r="N601" i="1"/>
  <c r="M601" i="1"/>
  <c r="N593" i="1"/>
  <c r="M593" i="1"/>
  <c r="N589" i="1"/>
  <c r="M589" i="1"/>
  <c r="N581" i="1"/>
  <c r="M581" i="1"/>
  <c r="N577" i="1"/>
  <c r="M577" i="1"/>
  <c r="N573" i="1"/>
  <c r="M573" i="1"/>
  <c r="N569" i="1"/>
  <c r="M569" i="1"/>
  <c r="N561" i="1"/>
  <c r="M561" i="1"/>
  <c r="N557" i="1"/>
  <c r="M557" i="1"/>
  <c r="N553" i="1"/>
  <c r="M553" i="1"/>
  <c r="N549" i="1"/>
  <c r="M549" i="1"/>
  <c r="N545" i="1"/>
  <c r="M545" i="1"/>
  <c r="N541" i="1"/>
  <c r="M541" i="1"/>
  <c r="N537" i="1"/>
  <c r="M537" i="1"/>
  <c r="N533" i="1"/>
  <c r="M533" i="1"/>
  <c r="N529" i="1"/>
  <c r="M529" i="1"/>
  <c r="N525" i="1"/>
  <c r="M525" i="1"/>
  <c r="N521" i="1"/>
  <c r="M521" i="1"/>
  <c r="N517" i="1"/>
  <c r="M517" i="1"/>
  <c r="N513" i="1"/>
  <c r="M513" i="1"/>
  <c r="N509" i="1"/>
  <c r="M509" i="1"/>
  <c r="N505" i="1"/>
  <c r="M505" i="1"/>
  <c r="N501" i="1"/>
  <c r="M501" i="1"/>
  <c r="N497" i="1"/>
  <c r="M497" i="1"/>
  <c r="N489" i="1"/>
  <c r="M489" i="1"/>
  <c r="N485" i="1"/>
  <c r="M485" i="1"/>
  <c r="N481" i="1"/>
  <c r="M481" i="1"/>
  <c r="N477" i="1"/>
  <c r="M477" i="1"/>
  <c r="N473" i="1"/>
  <c r="M473" i="1"/>
  <c r="N469" i="1"/>
  <c r="M469" i="1"/>
  <c r="N465" i="1"/>
  <c r="M465" i="1"/>
  <c r="N461" i="1"/>
  <c r="M461" i="1"/>
  <c r="N453" i="1"/>
  <c r="M453" i="1"/>
  <c r="N449" i="1"/>
  <c r="M449" i="1"/>
  <c r="N445" i="1"/>
  <c r="M445" i="1"/>
  <c r="N437" i="1"/>
  <c r="M437" i="1"/>
  <c r="N421" i="1"/>
  <c r="M421" i="1"/>
  <c r="N413" i="1"/>
  <c r="M413" i="1"/>
  <c r="N397" i="1"/>
  <c r="M397" i="1"/>
  <c r="N389" i="1"/>
  <c r="M389" i="1"/>
  <c r="N381" i="1"/>
  <c r="M381" i="1"/>
  <c r="N373" i="1"/>
  <c r="M373" i="1"/>
  <c r="N365" i="1"/>
  <c r="M365" i="1"/>
  <c r="N357" i="1"/>
  <c r="M357" i="1"/>
  <c r="N349" i="1"/>
  <c r="M349" i="1"/>
  <c r="N341" i="1"/>
  <c r="M341" i="1"/>
  <c r="N333" i="1"/>
  <c r="M333" i="1"/>
  <c r="N329" i="1"/>
  <c r="M329" i="1"/>
  <c r="N325" i="1"/>
  <c r="M325" i="1"/>
  <c r="N317" i="1"/>
  <c r="M317" i="1"/>
  <c r="N313" i="1"/>
  <c r="M313" i="1"/>
  <c r="N309" i="1"/>
  <c r="M309" i="1"/>
  <c r="N301" i="1"/>
  <c r="M301" i="1"/>
  <c r="N297" i="1"/>
  <c r="M297" i="1"/>
  <c r="N293" i="1"/>
  <c r="M293" i="1"/>
  <c r="N285" i="1"/>
  <c r="M285" i="1"/>
  <c r="N281" i="1"/>
  <c r="M281" i="1"/>
  <c r="N269" i="1"/>
  <c r="M269" i="1"/>
  <c r="N257" i="1"/>
  <c r="M257" i="1"/>
  <c r="N253" i="1"/>
  <c r="M253" i="1"/>
  <c r="N249" i="1"/>
  <c r="M249" i="1"/>
  <c r="N241" i="1"/>
  <c r="M241" i="1"/>
  <c r="N237" i="1"/>
  <c r="M237" i="1"/>
  <c r="N233" i="1"/>
  <c r="M233" i="1"/>
  <c r="N225" i="1"/>
  <c r="M225" i="1"/>
  <c r="N221" i="1"/>
  <c r="M221" i="1"/>
  <c r="N217" i="1"/>
  <c r="M217" i="1"/>
  <c r="N173" i="1"/>
  <c r="M173" i="1"/>
  <c r="N169" i="1"/>
  <c r="M169" i="1"/>
  <c r="N165" i="1"/>
  <c r="M165" i="1"/>
  <c r="N161" i="1"/>
  <c r="M161" i="1"/>
  <c r="N157" i="1"/>
  <c r="M157" i="1"/>
  <c r="N153" i="1"/>
  <c r="M153" i="1"/>
  <c r="N149" i="1"/>
  <c r="M149" i="1"/>
  <c r="N145" i="1"/>
  <c r="M145" i="1"/>
  <c r="N141" i="1"/>
  <c r="M141" i="1"/>
  <c r="N137" i="1"/>
  <c r="M137" i="1"/>
  <c r="N129" i="1"/>
  <c r="M129" i="1"/>
  <c r="N125" i="1"/>
  <c r="M125" i="1"/>
  <c r="N121" i="1"/>
  <c r="M121" i="1"/>
  <c r="N113" i="1"/>
  <c r="M113" i="1"/>
  <c r="N109" i="1"/>
  <c r="M109" i="1"/>
  <c r="N105" i="1"/>
  <c r="M105" i="1"/>
  <c r="N101" i="1"/>
  <c r="M101" i="1"/>
  <c r="N97" i="1"/>
  <c r="M97" i="1"/>
  <c r="N93" i="1"/>
  <c r="M93" i="1"/>
  <c r="N89" i="1"/>
  <c r="M89" i="1"/>
  <c r="N81" i="1"/>
  <c r="M81" i="1"/>
  <c r="N73" i="1"/>
  <c r="M73" i="1"/>
  <c r="N69" i="1"/>
  <c r="M69" i="1"/>
  <c r="N65" i="1"/>
  <c r="M65" i="1"/>
  <c r="N61" i="1"/>
  <c r="M61" i="1"/>
  <c r="N57" i="1"/>
  <c r="M57" i="1"/>
  <c r="N49" i="1"/>
  <c r="M49" i="1"/>
  <c r="N41" i="1"/>
  <c r="M41" i="1"/>
  <c r="N37" i="1"/>
  <c r="M37" i="1"/>
  <c r="N33" i="1"/>
  <c r="M33" i="1"/>
  <c r="N25" i="1"/>
  <c r="M25" i="1"/>
  <c r="N17" i="1"/>
  <c r="M17" i="1"/>
  <c r="N9" i="1"/>
  <c r="M9" i="1"/>
  <c r="M3146" i="1"/>
  <c r="N354" i="1"/>
  <c r="N342" i="1"/>
  <c r="N3227" i="1"/>
  <c r="N4000" i="1"/>
  <c r="M4000" i="1"/>
  <c r="N3968" i="1"/>
  <c r="M3968" i="1"/>
  <c r="N3960" i="1"/>
  <c r="M3960" i="1"/>
  <c r="N3956" i="1"/>
  <c r="M3956" i="1"/>
  <c r="N3952" i="1"/>
  <c r="M3952" i="1"/>
  <c r="N3948" i="1"/>
  <c r="M3948" i="1"/>
  <c r="N3900" i="1"/>
  <c r="M3900" i="1"/>
  <c r="N3836" i="1"/>
  <c r="M3836" i="1"/>
  <c r="N3832" i="1"/>
  <c r="M3832" i="1"/>
  <c r="N3796" i="1"/>
  <c r="M3796" i="1"/>
  <c r="N3780" i="1"/>
  <c r="M3780" i="1"/>
  <c r="N3712" i="1"/>
  <c r="M3712" i="1"/>
  <c r="N3700" i="1"/>
  <c r="M3700" i="1"/>
  <c r="N3696" i="1"/>
  <c r="M3696" i="1"/>
  <c r="N3668" i="1"/>
  <c r="M3668" i="1"/>
  <c r="N3652" i="1"/>
  <c r="M3652" i="1"/>
  <c r="N3604" i="1"/>
  <c r="M3604" i="1"/>
  <c r="N3588" i="1"/>
  <c r="M3588" i="1"/>
  <c r="N3536" i="1"/>
  <c r="M3536" i="1"/>
  <c r="N3524" i="1"/>
  <c r="M3524" i="1"/>
  <c r="N3516" i="1"/>
  <c r="M3516" i="1"/>
  <c r="N3508" i="1"/>
  <c r="M3508" i="1"/>
  <c r="N3500" i="1"/>
  <c r="M3500" i="1"/>
  <c r="N3492" i="1"/>
  <c r="M3492" i="1"/>
  <c r="N3488" i="1"/>
  <c r="M3488" i="1"/>
  <c r="N3476" i="1"/>
  <c r="M3476" i="1"/>
  <c r="N3472" i="1"/>
  <c r="M3472" i="1"/>
  <c r="N3468" i="1"/>
  <c r="M3468" i="1"/>
  <c r="N3460" i="1"/>
  <c r="M3460" i="1"/>
  <c r="N3456" i="1"/>
  <c r="M3456" i="1"/>
  <c r="N3444" i="1"/>
  <c r="M3444" i="1"/>
  <c r="N3428" i="1"/>
  <c r="M3428" i="1"/>
  <c r="N3424" i="1"/>
  <c r="M3424" i="1"/>
  <c r="N3412" i="1"/>
  <c r="M3412" i="1"/>
  <c r="N3404" i="1"/>
  <c r="M3404" i="1"/>
  <c r="N3396" i="1"/>
  <c r="M3396" i="1"/>
  <c r="N3392" i="1"/>
  <c r="M3392" i="1"/>
  <c r="N3388" i="1"/>
  <c r="M3388" i="1"/>
  <c r="N3380" i="1"/>
  <c r="M3380" i="1"/>
  <c r="N3360" i="1"/>
  <c r="M3360" i="1"/>
  <c r="N3308" i="1"/>
  <c r="M3308" i="1"/>
  <c r="N3304" i="1"/>
  <c r="M3304" i="1"/>
  <c r="N3300" i="1"/>
  <c r="M3300" i="1"/>
  <c r="N3220" i="1"/>
  <c r="M3220" i="1"/>
  <c r="N3204" i="1"/>
  <c r="M3204" i="1"/>
  <c r="N3184" i="1"/>
  <c r="M3184" i="1"/>
  <c r="N3180" i="1"/>
  <c r="M3180" i="1"/>
  <c r="N3172" i="1"/>
  <c r="M3172" i="1"/>
  <c r="N3156" i="1"/>
  <c r="M3156" i="1"/>
  <c r="N3148" i="1"/>
  <c r="M3148" i="1"/>
  <c r="N3116" i="1"/>
  <c r="M3116" i="1"/>
  <c r="N3112" i="1"/>
  <c r="M3112" i="1"/>
  <c r="N3108" i="1"/>
  <c r="M3108" i="1"/>
  <c r="N3088" i="1"/>
  <c r="M3088" i="1"/>
  <c r="N3080" i="1"/>
  <c r="M3080" i="1"/>
  <c r="N3076" i="1"/>
  <c r="M3076" i="1"/>
  <c r="N3056" i="1"/>
  <c r="M3056" i="1"/>
  <c r="N3052" i="1"/>
  <c r="M3052" i="1"/>
  <c r="N3044" i="1"/>
  <c r="M3044" i="1"/>
  <c r="N3032" i="1"/>
  <c r="M3032" i="1"/>
  <c r="N3016" i="1"/>
  <c r="M3016" i="1"/>
  <c r="N3012" i="1"/>
  <c r="M3012" i="1"/>
  <c r="N2992" i="1"/>
  <c r="M2992" i="1"/>
  <c r="N2984" i="1"/>
  <c r="M2984" i="1"/>
  <c r="N2976" i="1"/>
  <c r="M2976" i="1"/>
  <c r="N2968" i="1"/>
  <c r="M2968" i="1"/>
  <c r="N2960" i="1"/>
  <c r="M2960" i="1"/>
  <c r="N2924" i="1"/>
  <c r="M2924" i="1"/>
  <c r="N2916" i="1"/>
  <c r="M2916" i="1"/>
  <c r="N2908" i="1"/>
  <c r="M2908" i="1"/>
  <c r="N2904" i="1"/>
  <c r="M2904" i="1"/>
  <c r="N2900" i="1"/>
  <c r="M2900" i="1"/>
  <c r="N2880" i="1"/>
  <c r="M2880" i="1"/>
  <c r="N2860" i="1"/>
  <c r="M2860" i="1"/>
  <c r="N2856" i="1"/>
  <c r="M2856" i="1"/>
  <c r="N2852" i="1"/>
  <c r="M2852" i="1"/>
  <c r="N2848" i="1"/>
  <c r="M2848" i="1"/>
  <c r="N2844" i="1"/>
  <c r="M2844" i="1"/>
  <c r="N2836" i="1"/>
  <c r="M2836" i="1"/>
  <c r="N2832" i="1"/>
  <c r="M2832" i="1"/>
  <c r="N2808" i="1"/>
  <c r="M2808" i="1"/>
  <c r="N2796" i="1"/>
  <c r="M2796" i="1"/>
  <c r="N2788" i="1"/>
  <c r="M2788" i="1"/>
  <c r="N2776" i="1"/>
  <c r="M2776" i="1"/>
  <c r="N2768" i="1"/>
  <c r="M2768" i="1"/>
  <c r="N2764" i="1"/>
  <c r="M2764" i="1"/>
  <c r="N2752" i="1"/>
  <c r="M2752" i="1"/>
  <c r="N2744" i="1"/>
  <c r="M2744" i="1"/>
  <c r="N2712" i="1"/>
  <c r="M2712" i="1"/>
  <c r="N2708" i="1"/>
  <c r="M2708" i="1"/>
  <c r="N2696" i="1"/>
  <c r="M2696" i="1"/>
  <c r="N2648" i="1"/>
  <c r="M2648" i="1"/>
  <c r="N2636" i="1"/>
  <c r="M2636" i="1"/>
  <c r="N2604" i="1"/>
  <c r="M2604" i="1"/>
  <c r="N2580" i="1"/>
  <c r="M2580" i="1"/>
  <c r="N2568" i="1"/>
  <c r="M2568" i="1"/>
  <c r="N2552" i="1"/>
  <c r="M2552" i="1"/>
  <c r="N2544" i="1"/>
  <c r="M2544" i="1"/>
  <c r="N2528" i="1"/>
  <c r="M2528" i="1"/>
  <c r="N2516" i="1"/>
  <c r="M2516" i="1"/>
  <c r="N2512" i="1"/>
  <c r="M2512" i="1"/>
  <c r="N2504" i="1"/>
  <c r="M2504" i="1"/>
  <c r="N2500" i="1"/>
  <c r="M2500" i="1"/>
  <c r="N2492" i="1"/>
  <c r="M2492" i="1"/>
  <c r="N2448" i="1"/>
  <c r="M2448" i="1"/>
  <c r="N2432" i="1"/>
  <c r="M2432" i="1"/>
  <c r="N2384" i="1"/>
  <c r="M2384" i="1"/>
  <c r="N2376" i="1"/>
  <c r="M2376" i="1"/>
  <c r="N2368" i="1"/>
  <c r="M2368" i="1"/>
  <c r="N2356" i="1"/>
  <c r="M2356" i="1"/>
  <c r="N2352" i="1"/>
  <c r="M2352" i="1"/>
  <c r="N2344" i="1"/>
  <c r="M2344" i="1"/>
  <c r="N2312" i="1"/>
  <c r="M2312" i="1"/>
  <c r="N2280" i="1"/>
  <c r="M2280" i="1"/>
  <c r="N2268" i="1"/>
  <c r="M2268" i="1"/>
  <c r="N2256" i="1"/>
  <c r="M2256" i="1"/>
  <c r="N2244" i="1"/>
  <c r="M2244" i="1"/>
  <c r="N2240" i="1"/>
  <c r="M2240" i="1"/>
  <c r="N2204" i="1"/>
  <c r="M2204" i="1"/>
  <c r="N2200" i="1"/>
  <c r="M2200" i="1"/>
  <c r="N2192" i="1"/>
  <c r="M2192" i="1"/>
  <c r="N2180" i="1"/>
  <c r="M2180" i="1"/>
  <c r="N2176" i="1"/>
  <c r="M2176" i="1"/>
  <c r="N2144" i="1"/>
  <c r="M2144" i="1"/>
  <c r="N2136" i="1"/>
  <c r="M2136" i="1"/>
  <c r="N2112" i="1"/>
  <c r="M2112" i="1"/>
  <c r="N2104" i="1"/>
  <c r="M2104" i="1"/>
  <c r="N2088" i="1"/>
  <c r="M2088" i="1"/>
  <c r="N2072" i="1"/>
  <c r="M2072" i="1"/>
  <c r="N2064" i="1"/>
  <c r="M2064" i="1"/>
  <c r="N2052" i="1"/>
  <c r="M2052" i="1"/>
  <c r="N2032" i="1"/>
  <c r="M2032" i="1"/>
  <c r="N2012" i="1"/>
  <c r="M2012" i="1"/>
  <c r="N2000" i="1"/>
  <c r="M2000" i="1"/>
  <c r="N1992" i="1"/>
  <c r="M1992" i="1"/>
  <c r="N1988" i="1"/>
  <c r="M1988" i="1"/>
  <c r="N1956" i="1"/>
  <c r="M1956" i="1"/>
  <c r="N1940" i="1"/>
  <c r="M1940" i="1"/>
  <c r="N1928" i="1"/>
  <c r="M1928" i="1"/>
  <c r="N1912" i="1"/>
  <c r="M1912" i="1"/>
  <c r="N1896" i="1"/>
  <c r="M1896" i="1"/>
  <c r="N1892" i="1"/>
  <c r="M1892" i="1"/>
  <c r="N1884" i="1"/>
  <c r="M1884" i="1"/>
  <c r="N1876" i="1"/>
  <c r="M1876" i="1"/>
  <c r="N1852" i="1"/>
  <c r="M1852" i="1"/>
  <c r="N1848" i="1"/>
  <c r="M1848" i="1"/>
  <c r="N1832" i="1"/>
  <c r="M1832" i="1"/>
  <c r="N1816" i="1"/>
  <c r="M1816" i="1"/>
  <c r="N1808" i="1"/>
  <c r="M1808" i="1"/>
  <c r="N1800" i="1"/>
  <c r="M1800" i="1"/>
  <c r="N1788" i="1"/>
  <c r="M1788" i="1"/>
  <c r="N1780" i="1"/>
  <c r="M1780" i="1"/>
  <c r="N1756" i="1"/>
  <c r="M1756" i="1"/>
  <c r="N1748" i="1"/>
  <c r="M1748" i="1"/>
  <c r="N1740" i="1"/>
  <c r="M1740" i="1"/>
  <c r="N1732" i="1"/>
  <c r="M1732" i="1"/>
  <c r="N1716" i="1"/>
  <c r="M1716" i="1"/>
  <c r="N1692" i="1"/>
  <c r="M1692" i="1"/>
  <c r="N1684" i="1"/>
  <c r="M1684" i="1"/>
  <c r="N1644" i="1"/>
  <c r="M1644" i="1"/>
  <c r="N1636" i="1"/>
  <c r="M1636" i="1"/>
  <c r="N1628" i="1"/>
  <c r="M1628" i="1"/>
  <c r="N1620" i="1"/>
  <c r="M1620" i="1"/>
  <c r="N1596" i="1"/>
  <c r="M1596" i="1"/>
  <c r="N1588" i="1"/>
  <c r="M1588" i="1"/>
  <c r="N1580" i="1"/>
  <c r="M1580" i="1"/>
  <c r="N1572" i="1"/>
  <c r="M1572" i="1"/>
  <c r="N1556" i="1"/>
  <c r="M1556" i="1"/>
  <c r="N1548" i="1"/>
  <c r="M1548" i="1"/>
  <c r="N1532" i="1"/>
  <c r="M1532" i="1"/>
  <c r="N1524" i="1"/>
  <c r="M1524" i="1"/>
  <c r="N1516" i="1"/>
  <c r="M1516" i="1"/>
  <c r="N1500" i="1"/>
  <c r="M1500" i="1"/>
  <c r="N1496" i="1"/>
  <c r="M1496" i="1"/>
  <c r="N1488" i="1"/>
  <c r="M1488" i="1"/>
  <c r="N1472" i="1"/>
  <c r="M1472" i="1"/>
  <c r="N1464" i="1"/>
  <c r="M1464" i="1"/>
  <c r="N1448" i="1"/>
  <c r="M1448" i="1"/>
  <c r="N1440" i="1"/>
  <c r="M1440" i="1"/>
  <c r="N1432" i="1"/>
  <c r="M1432" i="1"/>
  <c r="N1420" i="1"/>
  <c r="M1420" i="1"/>
  <c r="N1416" i="1"/>
  <c r="M1416" i="1"/>
  <c r="N1404" i="1"/>
  <c r="M1404" i="1"/>
  <c r="N1392" i="1"/>
  <c r="M1392" i="1"/>
  <c r="N1376" i="1"/>
  <c r="M1376" i="1"/>
  <c r="N1372" i="1"/>
  <c r="M1372" i="1"/>
  <c r="N1356" i="1"/>
  <c r="M1356" i="1"/>
  <c r="N1344" i="1"/>
  <c r="M1344" i="1"/>
  <c r="N1340" i="1"/>
  <c r="M1340" i="1"/>
  <c r="N1324" i="1"/>
  <c r="M1324" i="1"/>
  <c r="N1320" i="1"/>
  <c r="M1320" i="1"/>
  <c r="N1308" i="1"/>
  <c r="M1308" i="1"/>
  <c r="N1304" i="1"/>
  <c r="M1304" i="1"/>
  <c r="N1300" i="1"/>
  <c r="M1300" i="1"/>
  <c r="N1296" i="1"/>
  <c r="M1296" i="1"/>
  <c r="N1292" i="1"/>
  <c r="M1292" i="1"/>
  <c r="N1276" i="1"/>
  <c r="M1276" i="1"/>
  <c r="N1268" i="1"/>
  <c r="M1268" i="1"/>
  <c r="N1264" i="1"/>
  <c r="M1264" i="1"/>
  <c r="N1260" i="1"/>
  <c r="M1260" i="1"/>
  <c r="N1248" i="1"/>
  <c r="M1248" i="1"/>
  <c r="N1244" i="1"/>
  <c r="M1244" i="1"/>
  <c r="N1236" i="1"/>
  <c r="M1236" i="1"/>
  <c r="N1220" i="1"/>
  <c r="M1220" i="1"/>
  <c r="N1212" i="1"/>
  <c r="M1212" i="1"/>
  <c r="N1208" i="1"/>
  <c r="M1208" i="1"/>
  <c r="N1200" i="1"/>
  <c r="M1200" i="1"/>
  <c r="N1196" i="1"/>
  <c r="M1196" i="1"/>
  <c r="N1176" i="1"/>
  <c r="M1176" i="1"/>
  <c r="N1172" i="1"/>
  <c r="M1172" i="1"/>
  <c r="N1164" i="1"/>
  <c r="M1164" i="1"/>
  <c r="N1160" i="1"/>
  <c r="M1160" i="1"/>
  <c r="N1108" i="1"/>
  <c r="M1108" i="1"/>
  <c r="N1092" i="1"/>
  <c r="M1092" i="1"/>
  <c r="N1088" i="1"/>
  <c r="M1088" i="1"/>
  <c r="N1080" i="1"/>
  <c r="M1080" i="1"/>
  <c r="N1072" i="1"/>
  <c r="M1072" i="1"/>
  <c r="N1068" i="1"/>
  <c r="M1068" i="1"/>
  <c r="N1064" i="1"/>
  <c r="M1064" i="1"/>
  <c r="N1052" i="1"/>
  <c r="M1052" i="1"/>
  <c r="N1044" i="1"/>
  <c r="M1044" i="1"/>
  <c r="N1040" i="1"/>
  <c r="M1040" i="1"/>
  <c r="N1032" i="1"/>
  <c r="M1032" i="1"/>
  <c r="N1028" i="1"/>
  <c r="M1028" i="1"/>
  <c r="N1024" i="1"/>
  <c r="M1024" i="1"/>
  <c r="N1008" i="1"/>
  <c r="M1008" i="1"/>
  <c r="N976" i="1"/>
  <c r="M976" i="1"/>
  <c r="N972" i="1"/>
  <c r="M972" i="1"/>
  <c r="N968" i="1"/>
  <c r="M968" i="1"/>
  <c r="N952" i="1"/>
  <c r="M952" i="1"/>
  <c r="N940" i="1"/>
  <c r="M940" i="1"/>
  <c r="N928" i="1"/>
  <c r="M928" i="1"/>
  <c r="N916" i="1"/>
  <c r="M916" i="1"/>
  <c r="N912" i="1"/>
  <c r="M912" i="1"/>
  <c r="N896" i="1"/>
  <c r="M896" i="1"/>
  <c r="N892" i="1"/>
  <c r="M892" i="1"/>
  <c r="N880" i="1"/>
  <c r="M880" i="1"/>
  <c r="N876" i="1"/>
  <c r="M876" i="1"/>
  <c r="N872" i="1"/>
  <c r="M872" i="1"/>
  <c r="N864" i="1"/>
  <c r="M864" i="1"/>
  <c r="N856" i="1"/>
  <c r="M856" i="1"/>
  <c r="N852" i="1"/>
  <c r="M852" i="1"/>
  <c r="N848" i="1"/>
  <c r="M848" i="1"/>
  <c r="N840" i="1"/>
  <c r="M840" i="1"/>
  <c r="N836" i="1"/>
  <c r="M836" i="1"/>
  <c r="N832" i="1"/>
  <c r="M832" i="1"/>
  <c r="N828" i="1"/>
  <c r="M828" i="1"/>
  <c r="N820" i="1"/>
  <c r="M820" i="1"/>
  <c r="N816" i="1"/>
  <c r="M816" i="1"/>
  <c r="N812" i="1"/>
  <c r="M812" i="1"/>
  <c r="N796" i="1"/>
  <c r="M796" i="1"/>
  <c r="N792" i="1"/>
  <c r="M792" i="1"/>
  <c r="N780" i="1"/>
  <c r="M780" i="1"/>
  <c r="N772" i="1"/>
  <c r="M772" i="1"/>
  <c r="N768" i="1"/>
  <c r="M768" i="1"/>
  <c r="N760" i="1"/>
  <c r="M760" i="1"/>
  <c r="N756" i="1"/>
  <c r="M756" i="1"/>
  <c r="N752" i="1"/>
  <c r="M752" i="1"/>
  <c r="N744" i="1"/>
  <c r="M744" i="1"/>
  <c r="N740" i="1"/>
  <c r="M740" i="1"/>
  <c r="N732" i="1"/>
  <c r="M732" i="1"/>
  <c r="N728" i="1"/>
  <c r="M728" i="1"/>
  <c r="N724" i="1"/>
  <c r="M724" i="1"/>
  <c r="N716" i="1"/>
  <c r="M716" i="1"/>
  <c r="N712" i="1"/>
  <c r="M712" i="1"/>
  <c r="N708" i="1"/>
  <c r="M708" i="1"/>
  <c r="N696" i="1"/>
  <c r="M696" i="1"/>
  <c r="N688" i="1"/>
  <c r="M688" i="1"/>
  <c r="N680" i="1"/>
  <c r="M680" i="1"/>
  <c r="N672" i="1"/>
  <c r="M672" i="1"/>
  <c r="N668" i="1"/>
  <c r="M668" i="1"/>
  <c r="N660" i="1"/>
  <c r="M660" i="1"/>
  <c r="N656" i="1"/>
  <c r="M656" i="1"/>
  <c r="N652" i="1"/>
  <c r="M652" i="1"/>
  <c r="N644" i="1"/>
  <c r="M644" i="1"/>
  <c r="N636" i="1"/>
  <c r="M636" i="1"/>
  <c r="N632" i="1"/>
  <c r="M632" i="1"/>
  <c r="N628" i="1"/>
  <c r="M628" i="1"/>
  <c r="N620" i="1"/>
  <c r="M620" i="1"/>
  <c r="N616" i="1"/>
  <c r="M616" i="1"/>
  <c r="N612" i="1"/>
  <c r="M612" i="1"/>
  <c r="N604" i="1"/>
  <c r="M604" i="1"/>
  <c r="N600" i="1"/>
  <c r="M600" i="1"/>
  <c r="N592" i="1"/>
  <c r="M592" i="1"/>
  <c r="N588" i="1"/>
  <c r="M588" i="1"/>
  <c r="N580" i="1"/>
  <c r="M580" i="1"/>
  <c r="N576" i="1"/>
  <c r="M576" i="1"/>
  <c r="N560" i="1"/>
  <c r="M560" i="1"/>
  <c r="N552" i="1"/>
  <c r="M552" i="1"/>
  <c r="N548" i="1"/>
  <c r="M548" i="1"/>
  <c r="N540" i="1"/>
  <c r="M540" i="1"/>
  <c r="N532" i="1"/>
  <c r="M532" i="1"/>
  <c r="N520" i="1"/>
  <c r="M520" i="1"/>
  <c r="N512" i="1"/>
  <c r="M512" i="1"/>
  <c r="N508" i="1"/>
  <c r="M508" i="1"/>
  <c r="N492" i="1"/>
  <c r="M492" i="1"/>
  <c r="N488" i="1"/>
  <c r="M488" i="1"/>
  <c r="N476" i="1"/>
  <c r="M476" i="1"/>
  <c r="N468" i="1"/>
  <c r="M468" i="1"/>
  <c r="N464" i="1"/>
  <c r="M464" i="1"/>
  <c r="N456" i="1"/>
  <c r="M456" i="1"/>
  <c r="N448" i="1"/>
  <c r="M448" i="1"/>
  <c r="N436" i="1"/>
  <c r="M436" i="1"/>
  <c r="N428" i="1"/>
  <c r="M428" i="1"/>
  <c r="N416" i="1"/>
  <c r="M416" i="1"/>
  <c r="N408" i="1"/>
  <c r="M408" i="1"/>
  <c r="N396" i="1"/>
  <c r="M396" i="1"/>
  <c r="N384" i="1"/>
  <c r="M384" i="1"/>
  <c r="N380" i="1"/>
  <c r="M380" i="1"/>
  <c r="N372" i="1"/>
  <c r="M372" i="1"/>
  <c r="N360" i="1"/>
  <c r="M360" i="1"/>
  <c r="N352" i="1"/>
  <c r="M352" i="1"/>
  <c r="N344" i="1"/>
  <c r="M344" i="1"/>
  <c r="N340" i="1"/>
  <c r="M340" i="1"/>
  <c r="N328" i="1"/>
  <c r="M328" i="1"/>
  <c r="N324" i="1"/>
  <c r="M324" i="1"/>
  <c r="N312" i="1"/>
  <c r="M312" i="1"/>
  <c r="N304" i="1"/>
  <c r="M304" i="1"/>
  <c r="N300" i="1"/>
  <c r="M300" i="1"/>
  <c r="N292" i="1"/>
  <c r="M292" i="1"/>
  <c r="N288" i="1"/>
  <c r="M288" i="1"/>
  <c r="N280" i="1"/>
  <c r="M280" i="1"/>
  <c r="N264" i="1"/>
  <c r="M264" i="1"/>
  <c r="N260" i="1"/>
  <c r="M260" i="1"/>
  <c r="N252" i="1"/>
  <c r="M252" i="1"/>
  <c r="N248" i="1"/>
  <c r="M248" i="1"/>
  <c r="N232" i="1"/>
  <c r="M232" i="1"/>
  <c r="N220" i="1"/>
  <c r="M220" i="1"/>
  <c r="N208" i="1"/>
  <c r="M208" i="1"/>
  <c r="N196" i="1"/>
  <c r="M196" i="1"/>
  <c r="N192" i="1"/>
  <c r="M192" i="1"/>
  <c r="N180" i="1"/>
  <c r="M180" i="1"/>
  <c r="N168" i="1"/>
  <c r="M168" i="1"/>
  <c r="N164" i="1"/>
  <c r="M164" i="1"/>
  <c r="N152" i="1"/>
  <c r="M152" i="1"/>
  <c r="N124" i="1"/>
  <c r="M124" i="1"/>
  <c r="N116" i="1"/>
  <c r="M116" i="1"/>
  <c r="N108" i="1"/>
  <c r="M108" i="1"/>
  <c r="N96" i="1"/>
  <c r="M96" i="1"/>
  <c r="N92" i="1"/>
  <c r="M92" i="1"/>
  <c r="N68" i="1"/>
  <c r="M68" i="1"/>
  <c r="N64" i="1"/>
  <c r="M64" i="1"/>
  <c r="N56" i="1"/>
  <c r="M56" i="1"/>
  <c r="N44" i="1"/>
  <c r="M44" i="1"/>
  <c r="N32" i="1"/>
  <c r="M32" i="1"/>
  <c r="N20" i="1"/>
  <c r="M20" i="1"/>
  <c r="N16" i="1"/>
  <c r="M16" i="1"/>
  <c r="N12" i="1"/>
  <c r="M12" i="1"/>
  <c r="N8" i="1"/>
  <c r="M8" i="1"/>
  <c r="M2" i="1"/>
  <c r="M3178" i="1"/>
  <c r="M3114" i="1"/>
  <c r="M3" i="1"/>
  <c r="N3828" i="1"/>
  <c r="N3764" i="1"/>
  <c r="N378" i="1"/>
  <c r="N210" i="1"/>
  <c r="N3382" i="1"/>
  <c r="N558" i="1"/>
  <c r="N394" i="1"/>
  <c r="N3654" i="1"/>
  <c r="N3338" i="1"/>
  <c r="N3670" i="1"/>
  <c r="N3630" i="1"/>
  <c r="N2758" i="1"/>
  <c r="N2922" i="1"/>
  <c r="N1478" i="1"/>
  <c r="N1338" i="1"/>
  <c r="N3142" i="1"/>
  <c r="N3702" i="1"/>
  <c r="N3185" i="1"/>
  <c r="N1509" i="1"/>
  <c r="N1465" i="1"/>
  <c r="N869" i="1"/>
  <c r="N3953" i="1"/>
  <c r="N3313" i="1"/>
  <c r="N1989" i="1"/>
  <c r="N2261" i="1"/>
  <c r="N1717" i="1"/>
  <c r="N1537" i="1"/>
  <c r="N3697" i="1"/>
  <c r="N2220" i="1"/>
  <c r="N2041" i="1"/>
  <c r="N1945" i="1"/>
  <c r="N1397" i="1"/>
  <c r="N781" i="1"/>
  <c r="N565" i="1"/>
  <c r="N2169" i="1"/>
  <c r="N1952" i="1"/>
  <c r="N1904" i="1"/>
  <c r="N1452" i="1"/>
  <c r="N1216" i="1"/>
  <c r="N412" i="1"/>
  <c r="N268" i="1"/>
  <c r="N236" i="1"/>
  <c r="N216" i="1"/>
  <c r="N148" i="1"/>
  <c r="N132" i="1"/>
  <c r="N76" i="1"/>
  <c r="N52" i="1"/>
  <c r="N48" i="1"/>
  <c r="N28" i="1"/>
  <c r="N3372" i="1"/>
  <c r="N1805" i="1"/>
  <c r="N1349" i="1"/>
  <c r="N80" i="1"/>
  <c r="N3673" i="1"/>
  <c r="N3436" i="1"/>
  <c r="N3256" i="1"/>
  <c r="N2725" i="1"/>
  <c r="N2188" i="1"/>
  <c r="N2089" i="1"/>
  <c r="N1649" i="1"/>
  <c r="N3955" i="1"/>
  <c r="N3951" i="1"/>
  <c r="N3947" i="1"/>
  <c r="N3929" i="1"/>
  <c r="N3866" i="1"/>
  <c r="N3853" i="1"/>
  <c r="N3849" i="1"/>
  <c r="N3818" i="1"/>
  <c r="N3810" i="1"/>
  <c r="N3795" i="1"/>
  <c r="N3791" i="1"/>
  <c r="N3763" i="1"/>
  <c r="N3759" i="1"/>
  <c r="N3735" i="1"/>
  <c r="N3731" i="1"/>
  <c r="N3727" i="1"/>
  <c r="N3692" i="1"/>
  <c r="N3688" i="1"/>
  <c r="N3684" i="1"/>
  <c r="N3669" i="1"/>
  <c r="N3660" i="1"/>
  <c r="N3656" i="1"/>
  <c r="N3641" i="1"/>
  <c r="N3637" i="1"/>
  <c r="N3632" i="1"/>
  <c r="N3615" i="1"/>
  <c r="N3600" i="1"/>
  <c r="N3561" i="1"/>
  <c r="N3555" i="1"/>
  <c r="N3517" i="1"/>
  <c r="N3497" i="1"/>
  <c r="N3464" i="1"/>
  <c r="N3459" i="1"/>
  <c r="N3417" i="1"/>
  <c r="N3402" i="1"/>
  <c r="N3351" i="1"/>
  <c r="N3320" i="1"/>
  <c r="N3315" i="1"/>
  <c r="N3306" i="1"/>
  <c r="N3297" i="1"/>
  <c r="N3288" i="1"/>
  <c r="N3266" i="1"/>
  <c r="N3253" i="1"/>
  <c r="N3245" i="1"/>
  <c r="N3237" i="1"/>
  <c r="N3232" i="1"/>
  <c r="N3224" i="1"/>
  <c r="N3215" i="1"/>
  <c r="N3205" i="1"/>
  <c r="N3191" i="1"/>
  <c r="N3187" i="1"/>
  <c r="N3179" i="1"/>
  <c r="N3165" i="1"/>
  <c r="N3161" i="1"/>
  <c r="N3157" i="1"/>
  <c r="N3152" i="1"/>
  <c r="N3139" i="1"/>
  <c r="N3077" i="1"/>
  <c r="N3068" i="1"/>
  <c r="N3064" i="1"/>
  <c r="N3043" i="1"/>
  <c r="N3034" i="1"/>
  <c r="N3029" i="1"/>
  <c r="N3021" i="1"/>
  <c r="N3007" i="1"/>
  <c r="N2987" i="1"/>
  <c r="N2983" i="1"/>
  <c r="N2979" i="1"/>
  <c r="N2975" i="1"/>
  <c r="N2954" i="1"/>
  <c r="N2949" i="1"/>
  <c r="N2941" i="1"/>
  <c r="N2932" i="1"/>
  <c r="N2919" i="1"/>
  <c r="N2901" i="1"/>
  <c r="N2893" i="1"/>
  <c r="N2889" i="1"/>
  <c r="N2884" i="1"/>
  <c r="N2876" i="1"/>
  <c r="N2872" i="1"/>
  <c r="N2867" i="1"/>
  <c r="N2863" i="1"/>
  <c r="N2853" i="1"/>
  <c r="N2849" i="1"/>
  <c r="N2845" i="1"/>
  <c r="N2841" i="1"/>
  <c r="N2828" i="1"/>
  <c r="N2823" i="1"/>
  <c r="N2819" i="1"/>
  <c r="N2815" i="1"/>
  <c r="N2811" i="1"/>
  <c r="N2801" i="1"/>
  <c r="N2797" i="1"/>
  <c r="N2777" i="1"/>
  <c r="N2762" i="1"/>
  <c r="N2747" i="1"/>
  <c r="N2737" i="1"/>
  <c r="N2724" i="1"/>
  <c r="N2716" i="1"/>
  <c r="N2676" i="1"/>
  <c r="N2664" i="1"/>
  <c r="N2660" i="1"/>
  <c r="N2656" i="1"/>
  <c r="N2624" i="1"/>
  <c r="N2616" i="1"/>
  <c r="N2590" i="1"/>
  <c r="N2585" i="1"/>
  <c r="N2576" i="1"/>
  <c r="N2538" i="1"/>
  <c r="N2534" i="1"/>
  <c r="N2522" i="1"/>
  <c r="N2518" i="1"/>
  <c r="N2510" i="1"/>
  <c r="N2502" i="1"/>
  <c r="N2494" i="1"/>
  <c r="N2484" i="1"/>
  <c r="N2480" i="1"/>
  <c r="N2420" i="1"/>
  <c r="N2371" i="1"/>
  <c r="N2366" i="1"/>
  <c r="N2362" i="1"/>
  <c r="N2334" i="1"/>
  <c r="N2330" i="1"/>
  <c r="N2325" i="1"/>
  <c r="N2321" i="1"/>
  <c r="N2304" i="1"/>
  <c r="N2276" i="1"/>
  <c r="N2272" i="1"/>
  <c r="N2264" i="1"/>
  <c r="N2254" i="1"/>
  <c r="N2208" i="1"/>
  <c r="N2195" i="1"/>
  <c r="N2150" i="1"/>
  <c r="N2146" i="1"/>
  <c r="N2132" i="1"/>
  <c r="N2128" i="1"/>
  <c r="N2111" i="1"/>
  <c r="N2103" i="1"/>
  <c r="N2091" i="1"/>
  <c r="N2086" i="1"/>
  <c r="N2082" i="1"/>
  <c r="N2078" i="1"/>
  <c r="N2070" i="1"/>
  <c r="N2061" i="1"/>
  <c r="N2053" i="1"/>
  <c r="N2044" i="1"/>
  <c r="N2038" i="1"/>
  <c r="N2029" i="1"/>
  <c r="N2016" i="1"/>
  <c r="N2008" i="1"/>
  <c r="N2004" i="1"/>
  <c r="N1995" i="1"/>
  <c r="N1981" i="1"/>
  <c r="N1973" i="1"/>
  <c r="N1968" i="1"/>
  <c r="N1960" i="1"/>
  <c r="N1942" i="1"/>
  <c r="N1933" i="1"/>
  <c r="N1911" i="1"/>
  <c r="N1902" i="1"/>
  <c r="N1893" i="1"/>
  <c r="N1875" i="1"/>
  <c r="N1866" i="1"/>
  <c r="N1845" i="1"/>
  <c r="N1837" i="1"/>
  <c r="N1815" i="1"/>
  <c r="N1798" i="1"/>
  <c r="N1785" i="1"/>
  <c r="N1781" i="1"/>
  <c r="N1773" i="1"/>
  <c r="N1761" i="1"/>
  <c r="N1757" i="1"/>
  <c r="N1749" i="1"/>
  <c r="N1745" i="1"/>
  <c r="N1729" i="1"/>
  <c r="N1725" i="1"/>
  <c r="N1721" i="1"/>
  <c r="N1712" i="1"/>
  <c r="N1704" i="1"/>
  <c r="N1696" i="1"/>
  <c r="N1674" i="1"/>
  <c r="N1661" i="1"/>
  <c r="N1657" i="1"/>
  <c r="N1653" i="1"/>
  <c r="N1557" i="1"/>
  <c r="N1553" i="1"/>
  <c r="N1549" i="1"/>
  <c r="N1536" i="1"/>
  <c r="N1528" i="1"/>
  <c r="N1502" i="1"/>
  <c r="N1494" i="1"/>
  <c r="N1485" i="1"/>
  <c r="N1476" i="1"/>
  <c r="N1467" i="1"/>
  <c r="N1458" i="1"/>
  <c r="N1450" i="1"/>
  <c r="N1446" i="1"/>
  <c r="N1429" i="1"/>
  <c r="N1421" i="1"/>
  <c r="N1409" i="1"/>
  <c r="N1401" i="1"/>
  <c r="N1369" i="1"/>
  <c r="N1361" i="1"/>
  <c r="N1348" i="1"/>
  <c r="N1290" i="1"/>
  <c r="N1281" i="1"/>
  <c r="N1272" i="1"/>
  <c r="N1194" i="1"/>
  <c r="N1165" i="1"/>
  <c r="N1157" i="1"/>
  <c r="N1145" i="1"/>
  <c r="N1141" i="1"/>
  <c r="N1018" i="1"/>
  <c r="N1009" i="1"/>
  <c r="N1005" i="1"/>
  <c r="N1001" i="1"/>
  <c r="N965" i="1"/>
  <c r="N961" i="1"/>
  <c r="N949" i="1"/>
  <c r="N945" i="1"/>
  <c r="N937" i="1"/>
  <c r="N913" i="1"/>
  <c r="N905" i="1"/>
  <c r="N900" i="1"/>
  <c r="N829" i="1"/>
  <c r="N805" i="1"/>
  <c r="N785" i="1"/>
  <c r="N738" i="1"/>
  <c r="N690" i="1"/>
  <c r="N607" i="1"/>
  <c r="N530" i="1"/>
  <c r="N409" i="1"/>
  <c r="N387" i="1"/>
  <c r="N345" i="1"/>
  <c r="N337" i="1"/>
  <c r="N261" i="1"/>
  <c r="N231" i="1"/>
  <c r="N201" i="1"/>
  <c r="N176" i="1"/>
  <c r="N163" i="1"/>
  <c r="N136" i="1"/>
  <c r="N78" i="1"/>
  <c r="N45" i="1"/>
  <c r="N2530" i="1"/>
  <c r="N2402" i="1"/>
  <c r="N1951" i="1"/>
  <c r="N493" i="1"/>
  <c r="N5" i="1"/>
  <c r="N4003" i="1"/>
  <c r="N3998" i="1"/>
  <c r="N3994" i="1"/>
  <c r="N3986" i="1"/>
  <c r="N3977" i="1"/>
  <c r="N3944" i="1"/>
  <c r="N3935" i="1"/>
  <c r="N3930" i="1"/>
  <c r="N3917" i="1"/>
  <c r="N3909" i="1"/>
  <c r="N3905" i="1"/>
  <c r="N3896" i="1"/>
  <c r="N3892" i="1"/>
  <c r="N3887" i="1"/>
  <c r="N3883" i="1"/>
  <c r="N3879" i="1"/>
  <c r="N3875" i="1"/>
  <c r="N3871" i="1"/>
  <c r="N3863" i="1"/>
  <c r="N3859" i="1"/>
  <c r="N3850" i="1"/>
  <c r="N3842" i="1"/>
  <c r="N3833" i="1"/>
  <c r="N3829" i="1"/>
  <c r="N3819" i="1"/>
  <c r="N3815" i="1"/>
  <c r="N3811" i="1"/>
  <c r="N3805" i="1"/>
  <c r="N3801" i="1"/>
  <c r="N3797" i="1"/>
  <c r="N3792" i="1"/>
  <c r="N3787" i="1"/>
  <c r="N3783" i="1"/>
  <c r="N3778" i="1"/>
  <c r="N3769" i="1"/>
  <c r="N3765" i="1"/>
  <c r="N3760" i="1"/>
  <c r="N3756" i="1"/>
  <c r="N3752" i="1"/>
  <c r="N3748" i="1"/>
  <c r="N3744" i="1"/>
  <c r="N3740" i="1"/>
  <c r="N3736" i="1"/>
  <c r="N3732" i="1"/>
  <c r="N3728" i="1"/>
  <c r="N3724" i="1"/>
  <c r="N3720" i="1"/>
  <c r="N3716" i="1"/>
  <c r="N3711" i="1"/>
  <c r="N3703" i="1"/>
  <c r="N3693" i="1"/>
  <c r="N3689" i="1"/>
  <c r="N3681" i="1"/>
  <c r="N3676" i="1"/>
  <c r="N3671" i="1"/>
  <c r="N3666" i="1"/>
  <c r="N3657" i="1"/>
  <c r="N3651" i="1"/>
  <c r="N3647" i="1"/>
  <c r="N3642" i="1"/>
  <c r="N3634" i="1"/>
  <c r="N3628" i="1"/>
  <c r="N3624" i="1"/>
  <c r="N3620" i="1"/>
  <c r="N3616" i="1"/>
  <c r="N3605" i="1"/>
  <c r="N3596" i="1"/>
  <c r="N3592" i="1"/>
  <c r="N3586" i="1"/>
  <c r="N3578" i="1"/>
  <c r="N3570" i="1"/>
  <c r="N3562" i="1"/>
  <c r="N3556" i="1"/>
  <c r="N3552" i="1"/>
  <c r="N3548" i="1"/>
  <c r="N3544" i="1"/>
  <c r="N3531" i="1"/>
  <c r="N3527" i="1"/>
  <c r="N3522" i="1"/>
  <c r="N3513" i="1"/>
  <c r="N3503" i="1"/>
  <c r="N3498" i="1"/>
  <c r="N3493" i="1"/>
  <c r="N3489" i="1"/>
  <c r="N3485" i="1"/>
  <c r="N3480" i="1"/>
  <c r="N3475" i="1"/>
  <c r="N3465" i="1"/>
  <c r="N3447" i="1"/>
  <c r="N3442" i="1"/>
  <c r="N3437" i="1"/>
  <c r="N3432" i="1"/>
  <c r="N3427" i="1"/>
  <c r="N3423" i="1"/>
  <c r="N3418" i="1"/>
  <c r="N3413" i="1"/>
  <c r="N3403" i="1"/>
  <c r="N3399" i="1"/>
  <c r="N3394" i="1"/>
  <c r="N3385" i="1"/>
  <c r="N3375" i="1"/>
  <c r="N3370" i="1"/>
  <c r="N3365" i="1"/>
  <c r="N3361" i="1"/>
  <c r="N3356" i="1"/>
  <c r="N3352" i="1"/>
  <c r="N3348" i="1"/>
  <c r="N3343" i="1"/>
  <c r="N3339" i="1"/>
  <c r="N3329" i="1"/>
  <c r="N3325" i="1"/>
  <c r="N3321" i="1"/>
  <c r="N3317" i="1"/>
  <c r="N3311" i="1"/>
  <c r="N3307" i="1"/>
  <c r="N3298" i="1"/>
  <c r="N3293" i="1"/>
  <c r="N3289" i="1"/>
  <c r="N3285" i="1"/>
  <c r="N3280" i="1"/>
  <c r="N3275" i="1"/>
  <c r="N3271" i="1"/>
  <c r="N3267" i="1"/>
  <c r="N3263" i="1"/>
  <c r="N3254" i="1"/>
  <c r="N3250" i="1"/>
  <c r="N3246" i="1"/>
  <c r="N3242" i="1"/>
  <c r="N3233" i="1"/>
  <c r="N3229" i="1"/>
  <c r="N3225" i="1"/>
  <c r="N3221" i="1"/>
  <c r="N3216" i="1"/>
  <c r="N3211" i="1"/>
  <c r="N3201" i="1"/>
  <c r="N3196" i="1"/>
  <c r="N3192" i="1"/>
  <c r="N3188" i="1"/>
  <c r="N3171" i="1"/>
  <c r="N3166" i="1"/>
  <c r="N3162" i="1"/>
  <c r="N3158" i="1"/>
  <c r="N3149" i="1"/>
  <c r="N3145" i="1"/>
  <c r="N3140" i="1"/>
  <c r="N3136" i="1"/>
  <c r="N3127" i="1"/>
  <c r="N3123" i="1"/>
  <c r="N3119" i="1"/>
  <c r="N3115" i="1"/>
  <c r="N3111" i="1"/>
  <c r="N3107" i="1"/>
  <c r="N3103" i="1"/>
  <c r="N3094" i="1"/>
  <c r="N3074" i="1"/>
  <c r="N3069" i="1"/>
  <c r="N3065" i="1"/>
  <c r="N3061" i="1"/>
  <c r="N3053" i="1"/>
  <c r="N3040" i="1"/>
  <c r="N3030" i="1"/>
  <c r="N3008" i="1"/>
  <c r="N2999" i="1"/>
  <c r="N2989" i="1"/>
  <c r="N2967" i="1"/>
  <c r="N2963" i="1"/>
  <c r="N2959" i="1"/>
  <c r="N2955" i="1"/>
  <c r="N2942" i="1"/>
  <c r="N2938" i="1"/>
  <c r="N2933" i="1"/>
  <c r="N2925" i="1"/>
  <c r="N2915" i="1"/>
  <c r="N2911" i="1"/>
  <c r="N2903" i="1"/>
  <c r="N2898" i="1"/>
  <c r="N2890" i="1"/>
  <c r="N2885" i="1"/>
  <c r="N2881" i="1"/>
  <c r="N2877" i="1"/>
  <c r="N2873" i="1"/>
  <c r="N2868" i="1"/>
  <c r="N2859" i="1"/>
  <c r="N2837" i="1"/>
  <c r="N2829" i="1"/>
  <c r="N2825" i="1"/>
  <c r="N2820" i="1"/>
  <c r="N2812" i="1"/>
  <c r="N2803" i="1"/>
  <c r="N2793" i="1"/>
  <c r="N2787" i="1"/>
  <c r="N2778" i="1"/>
  <c r="N2773" i="1"/>
  <c r="N2763" i="1"/>
  <c r="N2757" i="1"/>
  <c r="N2753" i="1"/>
  <c r="N2749" i="1"/>
  <c r="N2721" i="1"/>
  <c r="N2704" i="1"/>
  <c r="N2691" i="1"/>
  <c r="N2682" i="1"/>
  <c r="N2673" i="1"/>
  <c r="N2665" i="1"/>
  <c r="N2657" i="1"/>
  <c r="N2644" i="1"/>
  <c r="N2640" i="1"/>
  <c r="N2625" i="1"/>
  <c r="N2617" i="1"/>
  <c r="N2608" i="1"/>
  <c r="N2600" i="1"/>
  <c r="N2595" i="1"/>
  <c r="N2591" i="1"/>
  <c r="N2582" i="1"/>
  <c r="N2573" i="1"/>
  <c r="N2565" i="1"/>
  <c r="N2557" i="1"/>
  <c r="N2549" i="1"/>
  <c r="N2535" i="1"/>
  <c r="N2527" i="1"/>
  <c r="N2523" i="1"/>
  <c r="N2507" i="1"/>
  <c r="N2499" i="1"/>
  <c r="N2495" i="1"/>
  <c r="N2490" i="1"/>
  <c r="N2485" i="1"/>
  <c r="N2477" i="1"/>
  <c r="N2472" i="1"/>
  <c r="N2463" i="1"/>
  <c r="N2442" i="1"/>
  <c r="N2426" i="1"/>
  <c r="N2421" i="1"/>
  <c r="N2417" i="1"/>
  <c r="N2412" i="1"/>
  <c r="N2403" i="1"/>
  <c r="N2399" i="1"/>
  <c r="N2394" i="1"/>
  <c r="N2390" i="1"/>
  <c r="N2380" i="1"/>
  <c r="N2372" i="1"/>
  <c r="N2363" i="1"/>
  <c r="N2359" i="1"/>
  <c r="N2350" i="1"/>
  <c r="N2345" i="1"/>
  <c r="N2340" i="1"/>
  <c r="N2336" i="1"/>
  <c r="N2326" i="1"/>
  <c r="N2318" i="1"/>
  <c r="N2314" i="1"/>
  <c r="N2310" i="1"/>
  <c r="N2305" i="1"/>
  <c r="N2300" i="1"/>
  <c r="N2296" i="1"/>
  <c r="N2282" i="1"/>
  <c r="N2278" i="1"/>
  <c r="N2273" i="1"/>
  <c r="N2269" i="1"/>
  <c r="N2265" i="1"/>
  <c r="N2260" i="1"/>
  <c r="N2255" i="1"/>
  <c r="N2237" i="1"/>
  <c r="N2233" i="1"/>
  <c r="N2229" i="1"/>
  <c r="N2219" i="1"/>
  <c r="N2205" i="1"/>
  <c r="N2196" i="1"/>
  <c r="N2182" i="1"/>
  <c r="N2174" i="1"/>
  <c r="N2160" i="1"/>
  <c r="N2156" i="1"/>
  <c r="N2133" i="1"/>
  <c r="N2124" i="1"/>
  <c r="N2116" i="1"/>
  <c r="N2100" i="1"/>
  <c r="N2096" i="1"/>
  <c r="N2092" i="1"/>
  <c r="N2075" i="1"/>
  <c r="N2071" i="1"/>
  <c r="N2066" i="1"/>
  <c r="N2054" i="1"/>
  <c r="N2045" i="1"/>
  <c r="N2040" i="1"/>
  <c r="N2022" i="1"/>
  <c r="N2013" i="1"/>
  <c r="N2005" i="1"/>
  <c r="N1996" i="1"/>
  <c r="N1974" i="1"/>
  <c r="N1965" i="1"/>
  <c r="N1957" i="1"/>
  <c r="N1920" i="1"/>
  <c r="N1916" i="1"/>
  <c r="N1908" i="1"/>
  <c r="N1899" i="1"/>
  <c r="N1894" i="1"/>
  <c r="N1885" i="1"/>
  <c r="N1877" i="1"/>
  <c r="N1867" i="1"/>
  <c r="N1863" i="1"/>
  <c r="N1859" i="1"/>
  <c r="N1851" i="1"/>
  <c r="N1846" i="1"/>
  <c r="N1842" i="1"/>
  <c r="N1829" i="1"/>
  <c r="N1812" i="1"/>
  <c r="N1799" i="1"/>
  <c r="N1786" i="1"/>
  <c r="N1774" i="1"/>
  <c r="N1770" i="1"/>
  <c r="N1762" i="1"/>
  <c r="N1742" i="1"/>
  <c r="N1738" i="1"/>
  <c r="N1722" i="1"/>
  <c r="N1709" i="1"/>
  <c r="N1693" i="1"/>
  <c r="N1688" i="1"/>
  <c r="N1666" i="1"/>
  <c r="N1658" i="1"/>
  <c r="N1648" i="1"/>
  <c r="N1640" i="1"/>
  <c r="N1632" i="1"/>
  <c r="N1624" i="1"/>
  <c r="N1616" i="1"/>
  <c r="N1608" i="1"/>
  <c r="N1600" i="1"/>
  <c r="N1592" i="1"/>
  <c r="N1584" i="1"/>
  <c r="N1574" i="1"/>
  <c r="N1570" i="1"/>
  <c r="N1566" i="1"/>
  <c r="N1558" i="1"/>
  <c r="N1542" i="1"/>
  <c r="N1538" i="1"/>
  <c r="N1520" i="1"/>
  <c r="N1512" i="1"/>
  <c r="N1499" i="1"/>
  <c r="N1490" i="1"/>
  <c r="N1486" i="1"/>
  <c r="N1468" i="1"/>
  <c r="N1451" i="1"/>
  <c r="N1435" i="1"/>
  <c r="N1426" i="1"/>
  <c r="N1422" i="1"/>
  <c r="N1414" i="1"/>
  <c r="N1410" i="1"/>
  <c r="N1396" i="1"/>
  <c r="N1379" i="1"/>
  <c r="N1370" i="1"/>
  <c r="N1358" i="1"/>
  <c r="N1345" i="1"/>
  <c r="N1341" i="1"/>
  <c r="N1332" i="1"/>
  <c r="N1328" i="1"/>
  <c r="N1316" i="1"/>
  <c r="N1295" i="1"/>
  <c r="N1273" i="1"/>
  <c r="N1265" i="1"/>
  <c r="N1261" i="1"/>
  <c r="N1257" i="1"/>
  <c r="N1232" i="1"/>
  <c r="N1224" i="1"/>
  <c r="N1174" i="1"/>
  <c r="N1166" i="1"/>
  <c r="N1129" i="1"/>
  <c r="N1102" i="1"/>
  <c r="N1077" i="1"/>
  <c r="N1073" i="1"/>
  <c r="N1056" i="1"/>
  <c r="N1023" i="1"/>
  <c r="N1010" i="1"/>
  <c r="N990" i="1"/>
  <c r="N982" i="1"/>
  <c r="N958" i="1"/>
  <c r="N954" i="1"/>
  <c r="N946" i="1"/>
  <c r="N942" i="1"/>
  <c r="N934" i="1"/>
  <c r="N926" i="1"/>
  <c r="N868" i="1"/>
  <c r="N773" i="1"/>
  <c r="N735" i="1"/>
  <c r="N727" i="1"/>
  <c r="N719" i="1"/>
  <c r="N711" i="1"/>
  <c r="N707" i="1"/>
  <c r="N703" i="1"/>
  <c r="N695" i="1"/>
  <c r="N687" i="1"/>
  <c r="N683" i="1"/>
  <c r="N679" i="1"/>
  <c r="N674" i="1"/>
  <c r="N662" i="1"/>
  <c r="N654" i="1"/>
  <c r="N613" i="1"/>
  <c r="N572" i="1"/>
  <c r="N563" i="1"/>
  <c r="N503" i="1"/>
  <c r="N499" i="1"/>
  <c r="N495" i="1"/>
  <c r="N490" i="1"/>
  <c r="N478" i="1"/>
  <c r="N441" i="1"/>
  <c r="N432" i="1"/>
  <c r="N419" i="1"/>
  <c r="N392" i="1"/>
  <c r="N350" i="1"/>
  <c r="N334" i="1"/>
  <c r="N326" i="1"/>
  <c r="N321" i="1"/>
  <c r="N305" i="1"/>
  <c r="N289" i="1"/>
  <c r="N277" i="1"/>
  <c r="N273" i="1"/>
  <c r="N267" i="1"/>
  <c r="N245" i="1"/>
  <c r="N228" i="1"/>
  <c r="N215" i="1"/>
  <c r="N177" i="1"/>
  <c r="N155" i="1"/>
  <c r="N142" i="1"/>
  <c r="N133" i="1"/>
  <c r="N128" i="1"/>
  <c r="N98" i="1"/>
  <c r="N84" i="1"/>
  <c r="N79" i="1"/>
  <c r="N53" i="1"/>
  <c r="N47" i="1"/>
  <c r="N26" i="1"/>
  <c r="N19" i="1"/>
  <c r="N4006" i="1"/>
  <c r="N3991" i="1"/>
  <c r="N3979" i="1"/>
  <c r="N3963" i="1"/>
  <c r="N3942" i="1"/>
  <c r="N3899" i="1"/>
  <c r="N3857" i="1"/>
  <c r="N3771" i="1"/>
  <c r="N3729" i="1"/>
  <c r="N3643" i="1"/>
  <c r="N3601" i="1"/>
  <c r="N3515" i="1"/>
  <c r="N3473" i="1"/>
  <c r="N3430" i="1"/>
  <c r="N3387" i="1"/>
  <c r="N3345" i="1"/>
  <c r="N3302" i="1"/>
  <c r="N3259" i="1"/>
  <c r="N3217" i="1"/>
  <c r="N3174" i="1"/>
  <c r="N3131" i="1"/>
  <c r="N3089" i="1"/>
  <c r="N3003" i="1"/>
  <c r="N2961" i="1"/>
  <c r="N2918" i="1"/>
  <c r="N2875" i="1"/>
  <c r="N2833" i="1"/>
  <c r="N2642" i="1"/>
  <c r="N2386" i="1"/>
  <c r="N2322" i="1"/>
  <c r="N2258" i="1"/>
  <c r="N2079" i="1"/>
  <c r="N1900" i="1"/>
  <c r="N134" i="1"/>
  <c r="N3997" i="1"/>
  <c r="N3993" i="1"/>
  <c r="N3976" i="1"/>
  <c r="N3938" i="1"/>
  <c r="N3934" i="1"/>
  <c r="N3924" i="1"/>
  <c r="N3920" i="1"/>
  <c r="N3916" i="1"/>
  <c r="N3912" i="1"/>
  <c r="N3908" i="1"/>
  <c r="N3904" i="1"/>
  <c r="N3858" i="1"/>
  <c r="N3845" i="1"/>
  <c r="N3841" i="1"/>
  <c r="N3837" i="1"/>
  <c r="N3823" i="1"/>
  <c r="N3786" i="1"/>
  <c r="N3773" i="1"/>
  <c r="N3755" i="1"/>
  <c r="N3751" i="1"/>
  <c r="N3747" i="1"/>
  <c r="N3743" i="1"/>
  <c r="N3706" i="1"/>
  <c r="N3650" i="1"/>
  <c r="N3627" i="1"/>
  <c r="N3623" i="1"/>
  <c r="N3610" i="1"/>
  <c r="N3581" i="1"/>
  <c r="N3573" i="1"/>
  <c r="N3543" i="1"/>
  <c r="N3539" i="1"/>
  <c r="N3535" i="1"/>
  <c r="N3530" i="1"/>
  <c r="N3512" i="1"/>
  <c r="N3479" i="1"/>
  <c r="N3469" i="1"/>
  <c r="N3455" i="1"/>
  <c r="N3445" i="1"/>
  <c r="N3407" i="1"/>
  <c r="N3397" i="1"/>
  <c r="N3393" i="1"/>
  <c r="N361" i="1"/>
  <c r="N353" i="1"/>
  <c r="N316" i="1"/>
  <c r="N266" i="1"/>
  <c r="N227" i="1"/>
  <c r="N209" i="1"/>
  <c r="N205" i="1"/>
  <c r="N197" i="1"/>
  <c r="N193" i="1"/>
  <c r="N131" i="1"/>
  <c r="N83" i="1"/>
  <c r="N51" i="1"/>
  <c r="N35" i="1"/>
  <c r="N18" i="1"/>
  <c r="N2786" i="1"/>
  <c r="N3987" i="1"/>
  <c r="N3982" i="1"/>
  <c r="N3978" i="1"/>
  <c r="N3961" i="1"/>
  <c r="N3949" i="1"/>
  <c r="N3945" i="1"/>
  <c r="N3940" i="1"/>
  <c r="N3936" i="1"/>
  <c r="N3932" i="1"/>
  <c r="N3926" i="1"/>
  <c r="N3922" i="1"/>
  <c r="N3918" i="1"/>
  <c r="N3914" i="1"/>
  <c r="N3906" i="1"/>
  <c r="N3901" i="1"/>
  <c r="N3897" i="1"/>
  <c r="N3893" i="1"/>
  <c r="N3888" i="1"/>
  <c r="N3884" i="1"/>
  <c r="N3880" i="1"/>
  <c r="N3876" i="1"/>
  <c r="N3872" i="1"/>
  <c r="N3868" i="1"/>
  <c r="N3864" i="1"/>
  <c r="N3860" i="1"/>
  <c r="N3855" i="1"/>
  <c r="N3851" i="1"/>
  <c r="N3847" i="1"/>
  <c r="N3843" i="1"/>
  <c r="N3839" i="1"/>
  <c r="N3834" i="1"/>
  <c r="N3820" i="1"/>
  <c r="N3816" i="1"/>
  <c r="N3812" i="1"/>
  <c r="N3807" i="1"/>
  <c r="N3802" i="1"/>
  <c r="N3789" i="1"/>
  <c r="N3784" i="1"/>
  <c r="N3779" i="1"/>
  <c r="N3775" i="1"/>
  <c r="N3770" i="1"/>
  <c r="N3757" i="1"/>
  <c r="N3753" i="1"/>
  <c r="N3749" i="1"/>
  <c r="N3745" i="1"/>
  <c r="N3741" i="1"/>
  <c r="N3737" i="1"/>
  <c r="N3733" i="1"/>
  <c r="N3725" i="1"/>
  <c r="N3721" i="1"/>
  <c r="N3717" i="1"/>
  <c r="N3713" i="1"/>
  <c r="N3708" i="1"/>
  <c r="N3704" i="1"/>
  <c r="N3698" i="1"/>
  <c r="N3690" i="1"/>
  <c r="N3682" i="1"/>
  <c r="N3672" i="1"/>
  <c r="N3667" i="1"/>
  <c r="N3663" i="1"/>
  <c r="N3658" i="1"/>
  <c r="N3653" i="1"/>
  <c r="N3648" i="1"/>
  <c r="N3639" i="1"/>
  <c r="N3635" i="1"/>
  <c r="N3629" i="1"/>
  <c r="N3625" i="1"/>
  <c r="N3617" i="1"/>
  <c r="N3612" i="1"/>
  <c r="N3607" i="1"/>
  <c r="N3602" i="1"/>
  <c r="N3593" i="1"/>
  <c r="N3587" i="1"/>
  <c r="N3583" i="1"/>
  <c r="N3575" i="1"/>
  <c r="N3571" i="1"/>
  <c r="N3567" i="1"/>
  <c r="N3563" i="1"/>
  <c r="N3549" i="1"/>
  <c r="N3545" i="1"/>
  <c r="N3541" i="1"/>
  <c r="N3532" i="1"/>
  <c r="N3528" i="1"/>
  <c r="N3523" i="1"/>
  <c r="N3519" i="1"/>
  <c r="N3514" i="1"/>
  <c r="N3509" i="1"/>
  <c r="N3499" i="1"/>
  <c r="N3495" i="1"/>
  <c r="N3490" i="1"/>
  <c r="N3481" i="1"/>
  <c r="N3471" i="1"/>
  <c r="N3466" i="1"/>
  <c r="N3461" i="1"/>
  <c r="N3457" i="1"/>
  <c r="N3453" i="1"/>
  <c r="N3448" i="1"/>
  <c r="N3443" i="1"/>
  <c r="N3433" i="1"/>
  <c r="N3415" i="1"/>
  <c r="N3410" i="1"/>
  <c r="N3405" i="1"/>
  <c r="N3400" i="1"/>
  <c r="N3395" i="1"/>
  <c r="N3391" i="1"/>
  <c r="N3386" i="1"/>
  <c r="N3381" i="1"/>
  <c r="N3371" i="1"/>
  <c r="N3367" i="1"/>
  <c r="N3362" i="1"/>
  <c r="N3357" i="1"/>
  <c r="N3353" i="1"/>
  <c r="N3349" i="1"/>
  <c r="N3344" i="1"/>
  <c r="N3340" i="1"/>
  <c r="N3335" i="1"/>
  <c r="N3331" i="1"/>
  <c r="N3326" i="1"/>
  <c r="N3322" i="1"/>
  <c r="N3318" i="1"/>
  <c r="N3303" i="1"/>
  <c r="N3299" i="1"/>
  <c r="N3295" i="1"/>
  <c r="N3290" i="1"/>
  <c r="N3286" i="1"/>
  <c r="N3276" i="1"/>
  <c r="N3272" i="1"/>
  <c r="N3268" i="1"/>
  <c r="N3260" i="1"/>
  <c r="N3255" i="1"/>
  <c r="N3251" i="1"/>
  <c r="N3247" i="1"/>
  <c r="N3243" i="1"/>
  <c r="N3239" i="1"/>
  <c r="N3230" i="1"/>
  <c r="N3226" i="1"/>
  <c r="N3222" i="1"/>
  <c r="N3212" i="1"/>
  <c r="N3207" i="1"/>
  <c r="N3203" i="1"/>
  <c r="N3197" i="1"/>
  <c r="N3193" i="1"/>
  <c r="N3189" i="1"/>
  <c r="N3181" i="1"/>
  <c r="N3177" i="1"/>
  <c r="N3173" i="1"/>
  <c r="N3167" i="1"/>
  <c r="N3159" i="1"/>
  <c r="N3141" i="1"/>
  <c r="N3137" i="1"/>
  <c r="N3128" i="1"/>
  <c r="N3124" i="1"/>
  <c r="N3104" i="1"/>
  <c r="N3095" i="1"/>
  <c r="N3091" i="1"/>
  <c r="N3087" i="1"/>
  <c r="N3083" i="1"/>
  <c r="N3079" i="1"/>
  <c r="N3075" i="1"/>
  <c r="N3071" i="1"/>
  <c r="N3066" i="1"/>
  <c r="N3049" i="1"/>
  <c r="N3045" i="1"/>
  <c r="N3041" i="1"/>
  <c r="N3037" i="1"/>
  <c r="N3031" i="1"/>
  <c r="N3027" i="1"/>
  <c r="N3023" i="1"/>
  <c r="N3017" i="1"/>
  <c r="N3013" i="1"/>
  <c r="N3009" i="1"/>
  <c r="N3000" i="1"/>
  <c r="N2995" i="1"/>
  <c r="N2991" i="1"/>
  <c r="N2985" i="1"/>
  <c r="N2981" i="1"/>
  <c r="N2977" i="1"/>
  <c r="N2956" i="1"/>
  <c r="N2951" i="1"/>
  <c r="N2947" i="1"/>
  <c r="N2943" i="1"/>
  <c r="N2934" i="1"/>
  <c r="N2921" i="1"/>
  <c r="N2899" i="1"/>
  <c r="N2895" i="1"/>
  <c r="N2891" i="1"/>
  <c r="N2887" i="1"/>
  <c r="N2882" i="1"/>
  <c r="N2874" i="1"/>
  <c r="N2869" i="1"/>
  <c r="N2861" i="1"/>
  <c r="N2855" i="1"/>
  <c r="N2851" i="1"/>
  <c r="N2847" i="1"/>
  <c r="N2830" i="1"/>
  <c r="N2826" i="1"/>
  <c r="N2821" i="1"/>
  <c r="N2817" i="1"/>
  <c r="N2813" i="1"/>
  <c r="N2809" i="1"/>
  <c r="N2794" i="1"/>
  <c r="N2779" i="1"/>
  <c r="N2769" i="1"/>
  <c r="N2765" i="1"/>
  <c r="N2745" i="1"/>
  <c r="N2740" i="1"/>
  <c r="N2727" i="1"/>
  <c r="N2718" i="1"/>
  <c r="N2713" i="1"/>
  <c r="N2709" i="1"/>
  <c r="N2700" i="1"/>
  <c r="N2692" i="1"/>
  <c r="N2688" i="1"/>
  <c r="N2679" i="1"/>
  <c r="N2670" i="1"/>
  <c r="N2666" i="1"/>
  <c r="N2662" i="1"/>
  <c r="N2645" i="1"/>
  <c r="N2641" i="1"/>
  <c r="N2632" i="1"/>
  <c r="N2618" i="1"/>
  <c r="N2614" i="1"/>
  <c r="N2609" i="1"/>
  <c r="N2596" i="1"/>
  <c r="N2592" i="1"/>
  <c r="N2588" i="1"/>
  <c r="N2574" i="1"/>
  <c r="N2570" i="1"/>
  <c r="N2558" i="1"/>
  <c r="N2554" i="1"/>
  <c r="N2550" i="1"/>
  <c r="N2541" i="1"/>
  <c r="N2532" i="1"/>
  <c r="N2524" i="1"/>
  <c r="N2508" i="1"/>
  <c r="N2496" i="1"/>
  <c r="N2468" i="1"/>
  <c r="N2464" i="1"/>
  <c r="N2460" i="1"/>
  <c r="N2452" i="1"/>
  <c r="N2443" i="1"/>
  <c r="N2435" i="1"/>
  <c r="N2427" i="1"/>
  <c r="N2422" i="1"/>
  <c r="N2414" i="1"/>
  <c r="N2409" i="1"/>
  <c r="N2404" i="1"/>
  <c r="N2400" i="1"/>
  <c r="N2391" i="1"/>
  <c r="N2385" i="1"/>
  <c r="N2377" i="1"/>
  <c r="N2373" i="1"/>
  <c r="N2369" i="1"/>
  <c r="N2364" i="1"/>
  <c r="N2360" i="1"/>
  <c r="N2337" i="1"/>
  <c r="N2332" i="1"/>
  <c r="N2328" i="1"/>
  <c r="N2315" i="1"/>
  <c r="N2311" i="1"/>
  <c r="N2302" i="1"/>
  <c r="N2297" i="1"/>
  <c r="N2292" i="1"/>
  <c r="N2288" i="1"/>
  <c r="N2283" i="1"/>
  <c r="N2270" i="1"/>
  <c r="N2266" i="1"/>
  <c r="N2262" i="1"/>
  <c r="N2252" i="1"/>
  <c r="N2246" i="1"/>
  <c r="N2238" i="1"/>
  <c r="N2230" i="1"/>
  <c r="N2221" i="1"/>
  <c r="N2214" i="1"/>
  <c r="N2210" i="1"/>
  <c r="N2197" i="1"/>
  <c r="N2189" i="1"/>
  <c r="N2179" i="1"/>
  <c r="N2157" i="1"/>
  <c r="N2152" i="1"/>
  <c r="N2148" i="1"/>
  <c r="N2134" i="1"/>
  <c r="N2130" i="1"/>
  <c r="N2125" i="1"/>
  <c r="N2109" i="1"/>
  <c r="N2105" i="1"/>
  <c r="N2101" i="1"/>
  <c r="N2093" i="1"/>
  <c r="N2084" i="1"/>
  <c r="N2080" i="1"/>
  <c r="N2067" i="1"/>
  <c r="N2051" i="1"/>
  <c r="N2035" i="1"/>
  <c r="N2027" i="1"/>
  <c r="N2023" i="1"/>
  <c r="N2006" i="1"/>
  <c r="N2002" i="1"/>
  <c r="N1997" i="1"/>
  <c r="N1966" i="1"/>
  <c r="N1958" i="1"/>
  <c r="N1949" i="1"/>
  <c r="N1944" i="1"/>
  <c r="N1939" i="1"/>
  <c r="N1931" i="1"/>
  <c r="N1926" i="1"/>
  <c r="N1917" i="1"/>
  <c r="N1909" i="1"/>
  <c r="N1891" i="1"/>
  <c r="N1878" i="1"/>
  <c r="N1868" i="1"/>
  <c r="N1860" i="1"/>
  <c r="N1856" i="1"/>
  <c r="N1847" i="1"/>
  <c r="N1843" i="1"/>
  <c r="N1835" i="1"/>
  <c r="N1821" i="1"/>
  <c r="N1817" i="1"/>
  <c r="N1813" i="1"/>
  <c r="N1804" i="1"/>
  <c r="N1796" i="1"/>
  <c r="N1783" i="1"/>
  <c r="N1775" i="1"/>
  <c r="N1710" i="1"/>
  <c r="N1706" i="1"/>
  <c r="N1698" i="1"/>
  <c r="N1689" i="1"/>
  <c r="N1685" i="1"/>
  <c r="N1680" i="1"/>
  <c r="N1641" i="1"/>
  <c r="N1633" i="1"/>
  <c r="N1625" i="1"/>
  <c r="N1621" i="1"/>
  <c r="N1609" i="1"/>
  <c r="N1593" i="1"/>
  <c r="N1589" i="1"/>
  <c r="N1585" i="1"/>
  <c r="N1581" i="1"/>
  <c r="N1521" i="1"/>
  <c r="N1517" i="1"/>
  <c r="N1513" i="1"/>
  <c r="N1504" i="1"/>
  <c r="N1492" i="1"/>
  <c r="N1483" i="1"/>
  <c r="N1469" i="1"/>
  <c r="N1460" i="1"/>
  <c r="N1444" i="1"/>
  <c r="N1436" i="1"/>
  <c r="N1419" i="1"/>
  <c r="N1411" i="1"/>
  <c r="N1403" i="1"/>
  <c r="N1393" i="1"/>
  <c r="N1385" i="1"/>
  <c r="N1380" i="1"/>
  <c r="N1371" i="1"/>
  <c r="N1355" i="1"/>
  <c r="N1337" i="1"/>
  <c r="N1321" i="1"/>
  <c r="N1305" i="1"/>
  <c r="N1283" i="1"/>
  <c r="N1274" i="1"/>
  <c r="N1249" i="1"/>
  <c r="N1241" i="1"/>
  <c r="N1233" i="1"/>
  <c r="N1225" i="1"/>
  <c r="N1221" i="1"/>
  <c r="N1217" i="1"/>
  <c r="N1192" i="1"/>
  <c r="N1167" i="1"/>
  <c r="N1125" i="1"/>
  <c r="N1120" i="1"/>
  <c r="N1116" i="1"/>
  <c r="N1104" i="1"/>
  <c r="N1099" i="1"/>
  <c r="N1082" i="1"/>
  <c r="N1078" i="1"/>
  <c r="N1074" i="1"/>
  <c r="N1065" i="1"/>
  <c r="N1057" i="1"/>
  <c r="N1049" i="1"/>
  <c r="N1037" i="1"/>
  <c r="N1029" i="1"/>
  <c r="N1016" i="1"/>
  <c r="N1012" i="1"/>
  <c r="N1007" i="1"/>
  <c r="N999" i="1"/>
  <c r="N979" i="1"/>
  <c r="N963" i="1"/>
  <c r="N959" i="1"/>
  <c r="N947" i="1"/>
  <c r="N939" i="1"/>
  <c r="N935" i="1"/>
  <c r="N919" i="1"/>
  <c r="N907" i="1"/>
  <c r="N902" i="1"/>
  <c r="N898" i="1"/>
  <c r="N890" i="1"/>
  <c r="N882" i="1"/>
  <c r="N874" i="1"/>
  <c r="N811" i="1"/>
  <c r="N803" i="1"/>
  <c r="N799" i="1"/>
  <c r="N787" i="1"/>
  <c r="N783" i="1"/>
  <c r="N761" i="1"/>
  <c r="N741" i="1"/>
  <c r="N671" i="1"/>
  <c r="N667" i="1"/>
  <c r="N663" i="1"/>
  <c r="N655" i="1"/>
  <c r="N650" i="1"/>
  <c r="N614" i="1"/>
  <c r="N597" i="1"/>
  <c r="N585" i="1"/>
  <c r="N564" i="1"/>
  <c r="N536" i="1"/>
  <c r="N524" i="1"/>
  <c r="N496" i="1"/>
  <c r="N491" i="1"/>
  <c r="N470" i="1"/>
  <c r="N433" i="1"/>
  <c r="N424" i="1"/>
  <c r="N403" i="1"/>
  <c r="N393" i="1"/>
  <c r="N371" i="1"/>
  <c r="N355" i="1"/>
  <c r="N331" i="1"/>
  <c r="N302" i="1"/>
  <c r="N298" i="1"/>
  <c r="N290" i="1"/>
  <c r="N274" i="1"/>
  <c r="N258" i="1"/>
  <c r="N229" i="1"/>
  <c r="N212" i="1"/>
  <c r="N191" i="1"/>
  <c r="N183" i="1"/>
  <c r="N178" i="1"/>
  <c r="N147" i="1"/>
  <c r="N138" i="1"/>
  <c r="N112" i="1"/>
  <c r="N99" i="1"/>
  <c r="N90" i="1"/>
  <c r="N85" i="1"/>
  <c r="N75" i="1"/>
  <c r="N54" i="1"/>
  <c r="N27" i="1"/>
  <c r="N21" i="1"/>
  <c r="N4002" i="1"/>
  <c r="N3990" i="1"/>
  <c r="N3974" i="1"/>
  <c r="N3959" i="1"/>
  <c r="N3803" i="1"/>
  <c r="N3761" i="1"/>
  <c r="N3675" i="1"/>
  <c r="N3590" i="1"/>
  <c r="N3547" i="1"/>
  <c r="N3505" i="1"/>
  <c r="N3419" i="1"/>
  <c r="N3377" i="1"/>
  <c r="N3291" i="1"/>
  <c r="N3249" i="1"/>
  <c r="N3163" i="1"/>
  <c r="N3121" i="1"/>
  <c r="N3035" i="1"/>
  <c r="N2993" i="1"/>
  <c r="N2950" i="1"/>
  <c r="N2907" i="1"/>
  <c r="N2865" i="1"/>
  <c r="N2754" i="1"/>
  <c r="N2626" i="1"/>
  <c r="N2562" i="1"/>
  <c r="N2370" i="1"/>
  <c r="N2306" i="1"/>
  <c r="N2242" i="1"/>
  <c r="N1836" i="1"/>
  <c r="N914" i="1"/>
  <c r="N4" i="1"/>
  <c r="N3989" i="1"/>
  <c r="N3972" i="1"/>
  <c r="N3895" i="1"/>
  <c r="N3891" i="1"/>
  <c r="N3827" i="1"/>
  <c r="N3804" i="1"/>
  <c r="N3800" i="1"/>
  <c r="N3777" i="1"/>
  <c r="N3768" i="1"/>
  <c r="N3723" i="1"/>
  <c r="N3719" i="1"/>
  <c r="N3715" i="1"/>
  <c r="N3701" i="1"/>
  <c r="N3680" i="1"/>
  <c r="N3619" i="1"/>
  <c r="N3595" i="1"/>
  <c r="N3591" i="1"/>
  <c r="N3585" i="1"/>
  <c r="N3565" i="1"/>
  <c r="N3551" i="1"/>
  <c r="N3525" i="1"/>
  <c r="N3521" i="1"/>
  <c r="N3507" i="1"/>
  <c r="N3474" i="1"/>
  <c r="N3450" i="1"/>
  <c r="N3435" i="1"/>
  <c r="N3431" i="1"/>
  <c r="N3426" i="1"/>
  <c r="N3389" i="1"/>
  <c r="N3384" i="1"/>
  <c r="N3379" i="1"/>
  <c r="N3369" i="1"/>
  <c r="N3347" i="1"/>
  <c r="N3337" i="1"/>
  <c r="N3333" i="1"/>
  <c r="N3328" i="1"/>
  <c r="N3324" i="1"/>
  <c r="N3310" i="1"/>
  <c r="N3301" i="1"/>
  <c r="N3292" i="1"/>
  <c r="N3284" i="1"/>
  <c r="N3279" i="1"/>
  <c r="N3262" i="1"/>
  <c r="N3258" i="1"/>
  <c r="N3241" i="1"/>
  <c r="N3228" i="1"/>
  <c r="N3219" i="1"/>
  <c r="N3200" i="1"/>
  <c r="N3183" i="1"/>
  <c r="N3175" i="1"/>
  <c r="N3170" i="1"/>
  <c r="N3144" i="1"/>
  <c r="N3135" i="1"/>
  <c r="N3130" i="1"/>
  <c r="N3122" i="1"/>
  <c r="N3106" i="1"/>
  <c r="N3102" i="1"/>
  <c r="N3093" i="1"/>
  <c r="N3085" i="1"/>
  <c r="N3081" i="1"/>
  <c r="N3073" i="1"/>
  <c r="N3060" i="1"/>
  <c r="N3047" i="1"/>
  <c r="N3039" i="1"/>
  <c r="N3015" i="1"/>
  <c r="N3011" i="1"/>
  <c r="N2997" i="1"/>
  <c r="N2962" i="1"/>
  <c r="N2958" i="1"/>
  <c r="N2945" i="1"/>
  <c r="N2937" i="1"/>
  <c r="N2720" i="1"/>
  <c r="N2702" i="1"/>
  <c r="N2698" i="1"/>
  <c r="N2686" i="1"/>
  <c r="N2672" i="1"/>
  <c r="N2668" i="1"/>
  <c r="N2634" i="1"/>
  <c r="N2628" i="1"/>
  <c r="N2612" i="1"/>
  <c r="N2607" i="1"/>
  <c r="N2572" i="1"/>
  <c r="N2564" i="1"/>
  <c r="N2556" i="1"/>
  <c r="N2506" i="1"/>
  <c r="N2458" i="1"/>
  <c r="N2425" i="1"/>
  <c r="N2416" i="1"/>
  <c r="N2411" i="1"/>
  <c r="N2398" i="1"/>
  <c r="N2393" i="1"/>
  <c r="N2379" i="1"/>
  <c r="N2375" i="1"/>
  <c r="N2358" i="1"/>
  <c r="N2353" i="1"/>
  <c r="N2313" i="1"/>
  <c r="N2309" i="1"/>
  <c r="N2299" i="1"/>
  <c r="N2294" i="1"/>
  <c r="N2286" i="1"/>
  <c r="N2281" i="1"/>
  <c r="N2232" i="1"/>
  <c r="N2228" i="1"/>
  <c r="N2191" i="1"/>
  <c r="N2173" i="1"/>
  <c r="N2168" i="1"/>
  <c r="N2141" i="1"/>
  <c r="N2137" i="1"/>
  <c r="N1387" i="1"/>
  <c r="N1382" i="1"/>
  <c r="N1377" i="1"/>
  <c r="N1357" i="1"/>
  <c r="N1323" i="1"/>
  <c r="N1256" i="1"/>
  <c r="N1210" i="1"/>
  <c r="N1185" i="1"/>
  <c r="N1173" i="1"/>
  <c r="N1132" i="1"/>
  <c r="N1128" i="1"/>
  <c r="N1097" i="1"/>
  <c r="N1076" i="1"/>
  <c r="N1055" i="1"/>
  <c r="N1047" i="1"/>
  <c r="N1026" i="1"/>
  <c r="N977" i="1"/>
  <c r="N941" i="1"/>
  <c r="N884" i="1"/>
  <c r="N793" i="1"/>
  <c r="N722" i="1"/>
  <c r="N710" i="1"/>
  <c r="N678" i="1"/>
  <c r="N661" i="1"/>
  <c r="N653" i="1"/>
  <c r="N603" i="1"/>
  <c r="N599" i="1"/>
  <c r="N595" i="1"/>
  <c r="N587" i="1"/>
  <c r="N579" i="1"/>
  <c r="N571" i="1"/>
  <c r="N538" i="1"/>
  <c r="N506" i="1"/>
  <c r="N440" i="1"/>
  <c r="N435" i="1"/>
  <c r="N426" i="1"/>
  <c r="N405" i="1"/>
  <c r="N401" i="1"/>
  <c r="N377" i="1"/>
  <c r="N369" i="1"/>
  <c r="N276" i="1"/>
  <c r="N240" i="1"/>
  <c r="N189" i="1"/>
  <c r="N185" i="1"/>
  <c r="N181" i="1"/>
  <c r="N3739" i="1"/>
  <c r="N3483" i="1"/>
  <c r="N3441" i="1"/>
  <c r="N3355" i="1"/>
  <c r="N2594" i="1"/>
  <c r="N2466" i="1"/>
  <c r="N4004" i="1"/>
  <c r="N4005" i="1"/>
  <c r="N3996" i="1"/>
  <c r="N3992" i="1"/>
  <c r="N3988" i="1"/>
  <c r="N3975" i="1"/>
  <c r="N3971" i="1"/>
  <c r="N3966" i="1"/>
  <c r="N3962" i="1"/>
  <c r="N3954" i="1"/>
  <c r="N3950" i="1"/>
  <c r="N3946" i="1"/>
  <c r="N3937" i="1"/>
  <c r="N3933" i="1"/>
  <c r="N3928" i="1"/>
  <c r="N3923" i="1"/>
  <c r="N3919" i="1"/>
  <c r="N3915" i="1"/>
  <c r="N3907" i="1"/>
  <c r="N3902" i="1"/>
  <c r="N3898" i="1"/>
  <c r="N3894" i="1"/>
  <c r="N3890" i="1"/>
  <c r="N3885" i="1"/>
  <c r="N3881" i="1"/>
  <c r="N3877" i="1"/>
  <c r="N3873" i="1"/>
  <c r="N3869" i="1"/>
  <c r="N3865" i="1"/>
  <c r="N3861" i="1"/>
  <c r="N3856" i="1"/>
  <c r="N3852" i="1"/>
  <c r="N3848" i="1"/>
  <c r="N3844" i="1"/>
  <c r="N3840" i="1"/>
  <c r="N3831" i="1"/>
  <c r="N3821" i="1"/>
  <c r="N3817" i="1"/>
  <c r="N3813" i="1"/>
  <c r="N3808" i="1"/>
  <c r="N3799" i="1"/>
  <c r="N3794" i="1"/>
  <c r="N3785" i="1"/>
  <c r="N3781" i="1"/>
  <c r="N3776" i="1"/>
  <c r="N3767" i="1"/>
  <c r="N3762" i="1"/>
  <c r="N3754" i="1"/>
  <c r="N3746" i="1"/>
  <c r="N3738" i="1"/>
  <c r="N3730" i="1"/>
  <c r="N3722" i="1"/>
  <c r="N3714" i="1"/>
  <c r="N3709" i="1"/>
  <c r="N3705" i="1"/>
  <c r="N3699" i="1"/>
  <c r="N3695" i="1"/>
  <c r="N3691" i="1"/>
  <c r="N3687" i="1"/>
  <c r="N3683" i="1"/>
  <c r="N3679" i="1"/>
  <c r="N3674" i="1"/>
  <c r="N3664" i="1"/>
  <c r="N3659" i="1"/>
  <c r="N3655" i="1"/>
  <c r="N3649" i="1"/>
  <c r="N3644" i="1"/>
  <c r="N3640" i="1"/>
  <c r="N3636" i="1"/>
  <c r="N3631" i="1"/>
  <c r="N3626" i="1"/>
  <c r="N3618" i="1"/>
  <c r="N3608" i="1"/>
  <c r="N3603" i="1"/>
  <c r="N3599" i="1"/>
  <c r="N3594" i="1"/>
  <c r="N3589" i="1"/>
  <c r="N3584" i="1"/>
  <c r="N3580" i="1"/>
  <c r="N3576" i="1"/>
  <c r="N3572" i="1"/>
  <c r="N3568" i="1"/>
  <c r="N3564" i="1"/>
  <c r="N3559" i="1"/>
  <c r="N3554" i="1"/>
  <c r="N3546" i="1"/>
  <c r="N3538" i="1"/>
  <c r="N3529" i="1"/>
  <c r="N3511" i="1"/>
  <c r="N3506" i="1"/>
  <c r="N3501" i="1"/>
  <c r="N3496" i="1"/>
  <c r="N3491" i="1"/>
  <c r="N3487" i="1"/>
  <c r="N3482" i="1"/>
  <c r="N3477" i="1"/>
  <c r="N3467" i="1"/>
  <c r="N3463" i="1"/>
  <c r="N3458" i="1"/>
  <c r="N3449" i="1"/>
  <c r="N3439" i="1"/>
  <c r="N3434" i="1"/>
  <c r="N3429" i="1"/>
  <c r="N3425" i="1"/>
  <c r="N3421" i="1"/>
  <c r="N3416" i="1"/>
  <c r="N3411" i="1"/>
  <c r="N3401" i="1"/>
  <c r="N3383" i="1"/>
  <c r="N3378" i="1"/>
  <c r="N3373" i="1"/>
  <c r="N3368" i="1"/>
  <c r="N3363" i="1"/>
  <c r="N3359" i="1"/>
  <c r="N3354" i="1"/>
  <c r="N3350" i="1"/>
  <c r="N3341" i="1"/>
  <c r="N3336" i="1"/>
  <c r="N3332" i="1"/>
  <c r="N3327" i="1"/>
  <c r="N3319" i="1"/>
  <c r="N3314" i="1"/>
  <c r="N3309" i="1"/>
  <c r="N3305" i="1"/>
  <c r="N3287" i="1"/>
  <c r="N3283" i="1"/>
  <c r="N3277" i="1"/>
  <c r="N3273" i="1"/>
  <c r="N3269" i="1"/>
  <c r="N3265" i="1"/>
  <c r="N3261" i="1"/>
  <c r="N3257" i="1"/>
  <c r="N3252" i="1"/>
  <c r="N3248" i="1"/>
  <c r="N3244" i="1"/>
  <c r="N3240" i="1"/>
  <c r="N3235" i="1"/>
  <c r="N3231" i="1"/>
  <c r="N3223" i="1"/>
  <c r="N3213" i="1"/>
  <c r="N3209" i="1"/>
  <c r="N3199" i="1"/>
  <c r="N3190" i="1"/>
  <c r="N3186" i="1"/>
  <c r="N3182" i="1"/>
  <c r="N3169" i="1"/>
  <c r="N3160" i="1"/>
  <c r="N3155" i="1"/>
  <c r="N3151" i="1"/>
  <c r="N3147" i="1"/>
  <c r="N3143" i="1"/>
  <c r="N3133" i="1"/>
  <c r="N3129" i="1"/>
  <c r="N3125" i="1"/>
  <c r="N3117" i="1"/>
  <c r="N3113" i="1"/>
  <c r="N3109" i="1"/>
  <c r="N3105" i="1"/>
  <c r="N3101" i="1"/>
  <c r="N3097" i="1"/>
  <c r="N3092" i="1"/>
  <c r="N3072" i="1"/>
  <c r="N3063" i="1"/>
  <c r="N3059" i="1"/>
  <c r="N3055" i="1"/>
  <c r="N3051" i="1"/>
  <c r="N3038" i="1"/>
  <c r="N3033" i="1"/>
  <c r="N3028" i="1"/>
  <c r="N3019" i="1"/>
  <c r="N3010" i="1"/>
  <c r="N3005" i="1"/>
  <c r="N3001" i="1"/>
  <c r="N2996" i="1"/>
  <c r="N2973" i="1"/>
  <c r="N2969" i="1"/>
  <c r="N2965" i="1"/>
  <c r="N2957" i="1"/>
  <c r="N2953" i="1"/>
  <c r="N2948" i="1"/>
  <c r="N2940" i="1"/>
  <c r="N2935" i="1"/>
  <c r="N2931" i="1"/>
  <c r="N2927" i="1"/>
  <c r="N2923" i="1"/>
  <c r="N2917" i="1"/>
  <c r="N2913" i="1"/>
  <c r="N2909" i="1"/>
  <c r="N2905" i="1"/>
  <c r="N2892" i="1"/>
  <c r="N2888" i="1"/>
  <c r="N2883" i="1"/>
  <c r="N2879" i="1"/>
  <c r="N2871" i="1"/>
  <c r="N2857" i="1"/>
  <c r="N2839" i="1"/>
  <c r="N2835" i="1"/>
  <c r="N2831" i="1"/>
  <c r="N2827" i="1"/>
  <c r="N2822" i="1"/>
  <c r="N2814" i="1"/>
  <c r="N2810" i="1"/>
  <c r="N2805" i="1"/>
  <c r="N2795" i="1"/>
  <c r="N2789" i="1"/>
  <c r="N2785" i="1"/>
  <c r="N2781" i="1"/>
  <c r="N2771" i="1"/>
  <c r="N2761" i="1"/>
  <c r="N2755" i="1"/>
  <c r="N2746" i="1"/>
  <c r="N2736" i="1"/>
  <c r="N2728" i="1"/>
  <c r="N2723" i="1"/>
  <c r="N2719" i="1"/>
  <c r="N2710" i="1"/>
  <c r="N2701" i="1"/>
  <c r="N2689" i="1"/>
  <c r="N2685" i="1"/>
  <c r="N2680" i="1"/>
  <c r="N2675" i="1"/>
  <c r="N2671" i="1"/>
  <c r="N2663" i="1"/>
  <c r="N2646" i="1"/>
  <c r="N2638" i="1"/>
  <c r="N2627" i="1"/>
  <c r="N2615" i="1"/>
  <c r="N2602" i="1"/>
  <c r="N2593" i="1"/>
  <c r="N2584" i="1"/>
  <c r="N2563" i="1"/>
  <c r="N2555" i="1"/>
  <c r="N2542" i="1"/>
  <c r="N2533" i="1"/>
  <c r="N2529" i="1"/>
  <c r="N2525" i="1"/>
  <c r="N2517" i="1"/>
  <c r="N2509" i="1"/>
  <c r="N2501" i="1"/>
  <c r="N2497" i="1"/>
  <c r="N2493" i="1"/>
  <c r="N2488" i="1"/>
  <c r="N2479" i="1"/>
  <c r="N2474" i="1"/>
  <c r="N2469" i="1"/>
  <c r="N2444" i="1"/>
  <c r="N2436" i="1"/>
  <c r="N2428" i="1"/>
  <c r="N2424" i="1"/>
  <c r="N2410" i="1"/>
  <c r="N2406" i="1"/>
  <c r="N2401" i="1"/>
  <c r="N2392" i="1"/>
  <c r="N2382" i="1"/>
  <c r="N2374" i="1"/>
  <c r="N2365" i="1"/>
  <c r="N2361" i="1"/>
  <c r="N2357" i="1"/>
  <c r="N2348" i="1"/>
  <c r="N2342" i="1"/>
  <c r="N2333" i="1"/>
  <c r="N2329" i="1"/>
  <c r="N2324" i="1"/>
  <c r="N2320" i="1"/>
  <c r="N2316" i="1"/>
  <c r="N2308" i="1"/>
  <c r="N2298" i="1"/>
  <c r="N2293" i="1"/>
  <c r="N2289" i="1"/>
  <c r="N2284" i="1"/>
  <c r="N2275" i="1"/>
  <c r="N2271" i="1"/>
  <c r="N2263" i="1"/>
  <c r="N2253" i="1"/>
  <c r="N2239" i="1"/>
  <c r="N2235" i="1"/>
  <c r="N2231" i="1"/>
  <c r="N2222" i="1"/>
  <c r="N2216" i="1"/>
  <c r="N2207" i="1"/>
  <c r="N2198" i="1"/>
  <c r="N2194" i="1"/>
  <c r="N2185" i="1"/>
  <c r="N2166" i="1"/>
  <c r="N2140" i="1"/>
  <c r="N2118" i="1"/>
  <c r="N2114" i="1"/>
  <c r="N2110" i="1"/>
  <c r="N2102" i="1"/>
  <c r="N2094" i="1"/>
  <c r="N2077" i="1"/>
  <c r="N2068" i="1"/>
  <c r="N2060" i="1"/>
  <c r="N2056" i="1"/>
  <c r="N2047" i="1"/>
  <c r="N2037" i="1"/>
  <c r="N2028" i="1"/>
  <c r="N2015" i="1"/>
  <c r="N2011" i="1"/>
  <c r="N2007" i="1"/>
  <c r="N2003" i="1"/>
  <c r="N1990" i="1"/>
  <c r="N1984" i="1"/>
  <c r="N1980" i="1"/>
  <c r="N1976" i="1"/>
  <c r="N1955" i="1"/>
  <c r="N1936" i="1"/>
  <c r="N1932" i="1"/>
  <c r="N1910" i="1"/>
  <c r="N1901" i="1"/>
  <c r="N1887" i="1"/>
  <c r="N1883" i="1"/>
  <c r="N1869" i="1"/>
  <c r="N1861" i="1"/>
  <c r="N1857" i="1"/>
  <c r="N1853" i="1"/>
  <c r="N1827" i="1"/>
  <c r="N1814" i="1"/>
  <c r="N1810" i="1"/>
  <c r="N1797" i="1"/>
  <c r="N1792" i="1"/>
  <c r="N1784" i="1"/>
  <c r="N1776" i="1"/>
  <c r="N1768" i="1"/>
  <c r="N1760" i="1"/>
  <c r="N1752" i="1"/>
  <c r="N1744" i="1"/>
  <c r="N1736" i="1"/>
  <c r="N1728" i="1"/>
  <c r="N1720" i="1"/>
  <c r="N1690" i="1"/>
  <c r="N1672" i="1"/>
  <c r="N1664" i="1"/>
  <c r="N1656" i="1"/>
  <c r="N1642" i="1"/>
  <c r="N1638" i="1"/>
  <c r="N1634" i="1"/>
  <c r="N1630" i="1"/>
  <c r="N1622" i="1"/>
  <c r="N1610" i="1"/>
  <c r="N1606" i="1"/>
  <c r="N1602" i="1"/>
  <c r="N1594" i="1"/>
  <c r="N1586" i="1"/>
  <c r="N1582" i="1"/>
  <c r="N1576" i="1"/>
  <c r="N1568" i="1"/>
  <c r="N1560" i="1"/>
  <c r="N1552" i="1"/>
  <c r="N1544" i="1"/>
  <c r="N1518" i="1"/>
  <c r="N1493" i="1"/>
  <c r="N1484" i="1"/>
  <c r="N1475" i="1"/>
  <c r="N1461" i="1"/>
  <c r="N1457" i="1"/>
  <c r="N1453" i="1"/>
  <c r="N1437" i="1"/>
  <c r="N1428" i="1"/>
  <c r="N1412" i="1"/>
  <c r="N1408" i="1"/>
  <c r="N1390" i="1"/>
  <c r="N1386" i="1"/>
  <c r="N1381" i="1"/>
  <c r="N1364" i="1"/>
  <c r="N1360" i="1"/>
  <c r="N1347" i="1"/>
  <c r="N1339" i="1"/>
  <c r="N1330" i="1"/>
  <c r="N1310" i="1"/>
  <c r="N1306" i="1"/>
  <c r="N1297" i="1"/>
  <c r="N1293" i="1"/>
  <c r="N1289" i="1"/>
  <c r="N1271" i="1"/>
  <c r="N1263" i="1"/>
  <c r="N1242" i="1"/>
  <c r="N1209" i="1"/>
  <c r="N1205" i="1"/>
  <c r="N1201" i="1"/>
  <c r="N1193" i="1"/>
  <c r="N1156" i="1"/>
  <c r="N1148" i="1"/>
  <c r="N1144" i="1"/>
  <c r="N1135" i="1"/>
  <c r="N1105" i="1"/>
  <c r="N1100" i="1"/>
  <c r="N1096" i="1"/>
  <c r="N1075" i="1"/>
  <c r="N1066" i="1"/>
  <c r="N1058" i="1"/>
  <c r="N1054" i="1"/>
  <c r="N1050" i="1"/>
  <c r="N1046" i="1"/>
  <c r="N1004" i="1"/>
  <c r="N1000" i="1"/>
  <c r="N992" i="1"/>
  <c r="N988" i="1"/>
  <c r="N964" i="1"/>
  <c r="N960" i="1"/>
  <c r="N948" i="1"/>
  <c r="N936" i="1"/>
  <c r="N924" i="1"/>
  <c r="N908" i="1"/>
  <c r="N904" i="1"/>
  <c r="N879" i="1"/>
  <c r="N866" i="1"/>
  <c r="N858" i="1"/>
  <c r="N849" i="1"/>
  <c r="N841" i="1"/>
  <c r="N833" i="1"/>
  <c r="N677" i="1"/>
  <c r="N647" i="1"/>
  <c r="N643" i="1"/>
  <c r="N639" i="1"/>
  <c r="N631" i="1"/>
  <c r="N623" i="1"/>
  <c r="N615" i="1"/>
  <c r="N610" i="1"/>
  <c r="N598" i="1"/>
  <c r="N484" i="1"/>
  <c r="N475" i="1"/>
  <c r="N467" i="1"/>
  <c r="N451" i="1"/>
  <c r="N447" i="1"/>
  <c r="N429" i="1"/>
  <c r="N425" i="1"/>
  <c r="N417" i="1"/>
  <c r="N385" i="1"/>
  <c r="N332" i="1"/>
  <c r="N319" i="1"/>
  <c r="N299" i="1"/>
  <c r="N279" i="1"/>
  <c r="N275" i="1"/>
  <c r="N270" i="1"/>
  <c r="N265" i="1"/>
  <c r="N243" i="1"/>
  <c r="N213" i="1"/>
  <c r="N204" i="1"/>
  <c r="N179" i="1"/>
  <c r="N175" i="1"/>
  <c r="N162" i="1"/>
  <c r="N144" i="1"/>
  <c r="N139" i="1"/>
  <c r="N130" i="1"/>
  <c r="N126" i="1"/>
  <c r="N117" i="1"/>
  <c r="N91" i="1"/>
  <c r="N82" i="1"/>
  <c r="N77" i="1"/>
  <c r="N71" i="1"/>
  <c r="N50" i="1"/>
  <c r="N39" i="1"/>
  <c r="N29" i="1"/>
  <c r="N23" i="1"/>
  <c r="N6" i="1"/>
  <c r="N4001" i="1"/>
  <c r="N3970" i="1"/>
  <c r="N3958" i="1"/>
  <c r="N3921" i="1"/>
  <c r="N3835" i="1"/>
  <c r="N3793" i="1"/>
  <c r="N3707" i="1"/>
  <c r="N3665" i="1"/>
  <c r="N3579" i="1"/>
  <c r="N3537" i="1"/>
  <c r="N3451" i="1"/>
  <c r="N3409" i="1"/>
  <c r="N3323" i="1"/>
  <c r="N3281" i="1"/>
  <c r="N3238" i="1"/>
  <c r="N3195" i="1"/>
  <c r="N3153" i="1"/>
  <c r="N3110" i="1"/>
  <c r="N3067" i="1"/>
  <c r="N3025" i="1"/>
  <c r="N2939" i="1"/>
  <c r="N2897" i="1"/>
  <c r="N2674" i="1"/>
  <c r="N2546" i="1"/>
  <c r="N2482" i="1"/>
  <c r="N2418" i="1"/>
  <c r="N2354" i="1"/>
  <c r="N2290" i="1"/>
  <c r="N1258" i="1"/>
  <c r="N749" i="1"/>
  <c r="N7" i="1"/>
  <c r="O27" i="9"/>
  <c r="P27" i="9" s="1"/>
  <c r="O26" i="9"/>
  <c r="P26" i="9" s="1"/>
  <c r="O28" i="9"/>
  <c r="P28" i="9" s="1"/>
  <c r="O29" i="9"/>
  <c r="P29" i="9" s="1"/>
  <c r="O25" i="9"/>
  <c r="P25" i="9" s="1"/>
  <c r="O30" i="9"/>
  <c r="P30" i="9" s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4" i="9"/>
  <c r="M32" i="9" l="1"/>
  <c r="P32" i="9"/>
  <c r="M31" i="9"/>
  <c r="P31" i="9"/>
  <c r="M37" i="9"/>
  <c r="P37" i="9"/>
  <c r="M36" i="9"/>
  <c r="P36" i="9"/>
  <c r="M35" i="9"/>
  <c r="P35" i="9"/>
  <c r="M34" i="9"/>
  <c r="P34" i="9"/>
  <c r="M33" i="9"/>
  <c r="P33" i="9"/>
  <c r="O18" i="9"/>
  <c r="O14" i="9"/>
  <c r="O7" i="9"/>
  <c r="O10" i="9"/>
  <c r="O22" i="9"/>
  <c r="O6" i="9"/>
  <c r="O21" i="9"/>
  <c r="O17" i="9"/>
  <c r="O13" i="9"/>
  <c r="O9" i="9"/>
  <c r="O5" i="9"/>
  <c r="O24" i="9"/>
  <c r="O20" i="9"/>
  <c r="O16" i="9"/>
  <c r="O12" i="9"/>
  <c r="O8" i="9"/>
  <c r="O23" i="9"/>
  <c r="O19" i="9"/>
  <c r="O15" i="9"/>
  <c r="O11" i="9"/>
  <c r="M23" i="9" l="1"/>
  <c r="P23" i="9"/>
  <c r="M12" i="9"/>
  <c r="P12" i="9"/>
  <c r="T12" i="9" s="1"/>
  <c r="M28" i="9"/>
  <c r="M17" i="9"/>
  <c r="P17" i="9"/>
  <c r="M6" i="9"/>
  <c r="P6" i="9"/>
  <c r="T6" i="9" s="1"/>
  <c r="M7" i="9"/>
  <c r="P7" i="9"/>
  <c r="T7" i="9" s="1"/>
  <c r="M11" i="9"/>
  <c r="P11" i="9"/>
  <c r="T11" i="9" s="1"/>
  <c r="M27" i="9"/>
  <c r="M16" i="9"/>
  <c r="P16" i="9"/>
  <c r="T16" i="9" s="1"/>
  <c r="M5" i="9"/>
  <c r="P5" i="9"/>
  <c r="T5" i="9" s="1"/>
  <c r="M21" i="9"/>
  <c r="P21" i="9"/>
  <c r="M22" i="9"/>
  <c r="P22" i="9"/>
  <c r="M15" i="9"/>
  <c r="P15" i="9"/>
  <c r="T15" i="9" s="1"/>
  <c r="M20" i="9"/>
  <c r="P20" i="9"/>
  <c r="M9" i="9"/>
  <c r="P9" i="9"/>
  <c r="T9" i="9" s="1"/>
  <c r="M25" i="9"/>
  <c r="M10" i="9"/>
  <c r="P10" i="9"/>
  <c r="T10" i="9" s="1"/>
  <c r="M14" i="9"/>
  <c r="P14" i="9"/>
  <c r="T14" i="9" s="1"/>
  <c r="M18" i="9"/>
  <c r="P18" i="9"/>
  <c r="M19" i="9"/>
  <c r="P19" i="9"/>
  <c r="M8" i="9"/>
  <c r="P8" i="9"/>
  <c r="T8" i="9" s="1"/>
  <c r="M24" i="9"/>
  <c r="P24" i="9"/>
  <c r="M13" i="9"/>
  <c r="P13" i="9"/>
  <c r="T13" i="9" s="1"/>
  <c r="M29" i="9"/>
  <c r="M26" i="9"/>
  <c r="M30" i="9"/>
</calcChain>
</file>

<file path=xl/sharedStrings.xml><?xml version="1.0" encoding="utf-8"?>
<sst xmlns="http://schemas.openxmlformats.org/spreadsheetml/2006/main" count="418" uniqueCount="272">
  <si>
    <t>ФИО</t>
  </si>
  <si>
    <t>С/Н</t>
  </si>
  <si>
    <t>Модель</t>
  </si>
  <si>
    <t>Заказчик</t>
  </si>
  <si>
    <t>Дата начала ремонта</t>
  </si>
  <si>
    <t>Должность</t>
  </si>
  <si>
    <t>Плановая дата конца ремонта</t>
  </si>
  <si>
    <t>KTTA38</t>
  </si>
  <si>
    <t>QST30</t>
  </si>
  <si>
    <t>KTTA50</t>
  </si>
  <si>
    <t>KTTA19</t>
  </si>
  <si>
    <t>QSK45</t>
  </si>
  <si>
    <t>QSK60</t>
  </si>
  <si>
    <t>~n</t>
  </si>
  <si>
    <t>Ф.И.О.</t>
  </si>
  <si>
    <t>Дата</t>
  </si>
  <si>
    <t>Текущий статус</t>
  </si>
  <si>
    <t>Статус:</t>
  </si>
  <si>
    <t>Готов к отгрузке</t>
  </si>
  <si>
    <t>Отдан заказчику</t>
  </si>
  <si>
    <t>На сборке (ремонт)</t>
  </si>
  <si>
    <t>Разобран. Отдфектован</t>
  </si>
  <si>
    <t>Запасные части в заказе у поставщиков</t>
  </si>
  <si>
    <t>Калькуляция и ведомость согласована</t>
  </si>
  <si>
    <t>Ремонт не согласован</t>
  </si>
  <si>
    <t>Двигатель не разобран, в очереди</t>
  </si>
  <si>
    <t>Поступил по факту только блок цилиндров</t>
  </si>
  <si>
    <t>Калькуляция не согласована</t>
  </si>
  <si>
    <t>Ожидается поступление в ремонт</t>
  </si>
  <si>
    <t>NTA855</t>
  </si>
  <si>
    <t>KTA19</t>
  </si>
  <si>
    <t>L10</t>
  </si>
  <si>
    <t>VTA28</t>
  </si>
  <si>
    <t>ISLe46</t>
  </si>
  <si>
    <t>QSB6,7</t>
  </si>
  <si>
    <t>QSB5,9</t>
  </si>
  <si>
    <t>QSM11</t>
  </si>
  <si>
    <t>C8,3</t>
  </si>
  <si>
    <t>N14</t>
  </si>
  <si>
    <t>QSL9</t>
  </si>
  <si>
    <t>ISX15</t>
  </si>
  <si>
    <t>QSX15</t>
  </si>
  <si>
    <t>QSK19</t>
  </si>
  <si>
    <t>QTAA19</t>
  </si>
  <si>
    <t>QSK23</t>
  </si>
  <si>
    <t>QSKTA38</t>
  </si>
  <si>
    <t>QSKTA60</t>
  </si>
  <si>
    <t>QSKTA50</t>
  </si>
  <si>
    <t>K1500</t>
  </si>
  <si>
    <t>K2000</t>
  </si>
  <si>
    <t>KTA38</t>
  </si>
  <si>
    <t>KTA50</t>
  </si>
  <si>
    <t>Ремонт остановлен</t>
  </si>
  <si>
    <t>ФИЛИАЛ</t>
  </si>
  <si>
    <t>Новокузнецк</t>
  </si>
  <si>
    <t>Чита</t>
  </si>
  <si>
    <t>Хабаровск</t>
  </si>
  <si>
    <t>Список сотрудников:</t>
  </si>
  <si>
    <t>если+строка</t>
  </si>
  <si>
    <t>наименьший</t>
  </si>
  <si>
    <t>индекс</t>
  </si>
  <si>
    <t>Филиалы</t>
  </si>
  <si>
    <t>Владивосток</t>
  </si>
  <si>
    <t>Абакан</t>
  </si>
  <si>
    <t>Благовещенск</t>
  </si>
  <si>
    <t>Братск</t>
  </si>
  <si>
    <t>Екатеринбург</t>
  </si>
  <si>
    <t>Иркутск</t>
  </si>
  <si>
    <t>Москва</t>
  </si>
  <si>
    <t>Нерюнгри</t>
  </si>
  <si>
    <t>Сахалин</t>
  </si>
  <si>
    <t>Архангельск</t>
  </si>
  <si>
    <t>Кировск</t>
  </si>
  <si>
    <t>Ковдор</t>
  </si>
  <si>
    <t>Костомукша</t>
  </si>
  <si>
    <t>Краснодар</t>
  </si>
  <si>
    <t>Подразделение:</t>
  </si>
  <si>
    <t>номера по порядку</t>
  </si>
  <si>
    <t>буквы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</si>
  <si>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</si>
  <si>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</si>
  <si>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</si>
  <si>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</si>
  <si>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</si>
  <si>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</si>
  <si>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</si>
  <si>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</si>
  <si>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</si>
  <si>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</si>
  <si>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</si>
  <si>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</si>
  <si>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</si>
  <si>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</si>
  <si>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</si>
  <si>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</si>
  <si>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</si>
  <si>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</si>
  <si>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</si>
  <si>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</si>
  <si>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</si>
  <si>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</si>
  <si>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</si>
  <si>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</si>
  <si>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</si>
  <si>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</si>
  <si>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</si>
  <si>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</si>
  <si>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</si>
  <si>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</si>
  <si>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</si>
  <si>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</si>
  <si>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код.буквы</t>
  </si>
  <si>
    <t>с</t>
  </si>
  <si>
    <t>Курмазов Н.Н.</t>
  </si>
  <si>
    <t>Врублевский М.Н.</t>
  </si>
  <si>
    <t>Суханов Д.В.</t>
  </si>
  <si>
    <t>инженер сервисной службы</t>
  </si>
  <si>
    <t>Караваев В.А.</t>
  </si>
  <si>
    <t>Караваев С.</t>
  </si>
  <si>
    <t>Лоскутников А.В.</t>
  </si>
  <si>
    <t>Проценко К.С.</t>
  </si>
  <si>
    <t>Лутай В.В.</t>
  </si>
  <si>
    <t>Крицан В.</t>
  </si>
  <si>
    <t>Сержанков К.Н.</t>
  </si>
  <si>
    <t>техник 3 категории</t>
  </si>
  <si>
    <t>Панаев Е.А.</t>
  </si>
  <si>
    <t>техник 4 категории</t>
  </si>
  <si>
    <t>Лукин Н.Н.</t>
  </si>
  <si>
    <t>Нечаев С.В.</t>
  </si>
  <si>
    <t>Грищенко В.Ю.</t>
  </si>
  <si>
    <t>Чухутин И.А.</t>
  </si>
  <si>
    <t>Понуров В.И.</t>
  </si>
  <si>
    <t>Кущнецов А.В.</t>
  </si>
  <si>
    <t>Гончаров М.Г.</t>
  </si>
  <si>
    <t>Волошин И.М.</t>
  </si>
  <si>
    <t>Бурчинский И.Н.</t>
  </si>
  <si>
    <t>Дудник И.В</t>
  </si>
  <si>
    <t>Техник 3 разряда (сервис)</t>
  </si>
  <si>
    <t>Казеев З.В.</t>
  </si>
  <si>
    <t>Техник 4 разряд (сервис)</t>
  </si>
  <si>
    <t>Ламонов А.А</t>
  </si>
  <si>
    <t>Техник 3 разряд (сервис)</t>
  </si>
  <si>
    <t>Пинжура В.Н</t>
  </si>
  <si>
    <t>Техник 3 разряд (цех)</t>
  </si>
  <si>
    <t>Подоляк Ю.А</t>
  </si>
  <si>
    <t>Чесноков П.С.</t>
  </si>
  <si>
    <t>Механик (сервис)</t>
  </si>
  <si>
    <t>Шапошников П.Е</t>
  </si>
  <si>
    <t>причины остановки работ:</t>
  </si>
  <si>
    <t>отсутствие специалистов</t>
  </si>
  <si>
    <t>оплата:</t>
  </si>
  <si>
    <t>предоплата 100%</t>
  </si>
  <si>
    <t>предоплата частичная</t>
  </si>
  <si>
    <t>постоплата</t>
  </si>
  <si>
    <t>запчасти:</t>
  </si>
  <si>
    <t>Плановая дата начала ремонта</t>
  </si>
  <si>
    <t>Ожидается начало ремонта</t>
  </si>
  <si>
    <t>план (неделя года)</t>
  </si>
  <si>
    <t>Модель оборуд.</t>
  </si>
  <si>
    <t>норм., ч/час</t>
  </si>
  <si>
    <t>Причина остановки ремонта</t>
  </si>
  <si>
    <t>план (кварт.)</t>
  </si>
  <si>
    <t>Вид оплаты</t>
  </si>
  <si>
    <t>Запасные части</t>
  </si>
  <si>
    <t>ООО "ООО"</t>
  </si>
  <si>
    <t>Подразделение</t>
  </si>
  <si>
    <t>восст. базовых деталей</t>
  </si>
  <si>
    <t>отсутствие зап. частей</t>
  </si>
  <si>
    <t>зап. части заказчика</t>
  </si>
  <si>
    <t>зап. части наши, заказаны</t>
  </si>
  <si>
    <t>зап. части наши, не заказаны</t>
  </si>
  <si>
    <t>С.-Петербург</t>
  </si>
  <si>
    <t>Комментарий</t>
  </si>
  <si>
    <t>Номер заявки 1С</t>
  </si>
  <si>
    <t>Дата поставки запчастей</t>
  </si>
  <si>
    <t>гарантия</t>
  </si>
  <si>
    <t>С/Н ДВС</t>
  </si>
  <si>
    <t>~m</t>
  </si>
  <si>
    <t>Дата комментария</t>
  </si>
  <si>
    <t>Отказной</t>
  </si>
  <si>
    <t>Транзит</t>
  </si>
  <si>
    <t>Информация об отказе или транзите</t>
  </si>
  <si>
    <t>Этап ремонта</t>
  </si>
  <si>
    <t>Статус выполнения этапа</t>
  </si>
  <si>
    <t>Этапы ремонта:</t>
  </si>
  <si>
    <t>Текущий статус:</t>
  </si>
  <si>
    <t>Приёмка двигателя в ремонт</t>
  </si>
  <si>
    <t>Мойка двигателя</t>
  </si>
  <si>
    <t>Разборка двигателя</t>
  </si>
  <si>
    <t>Дефектовка блока цилиндров</t>
  </si>
  <si>
    <t>Дефектовка коленчатого вала</t>
  </si>
  <si>
    <t>Дефектовка распределительного вала</t>
  </si>
  <si>
    <t>Подготовка дефектовочной документации</t>
  </si>
  <si>
    <t>Дефектовка и ремонт аммортизатора ролика</t>
  </si>
  <si>
    <t>Дефектовка и ремонт блока термостатов</t>
  </si>
  <si>
    <t>Дефектовка и ремонт водяного насоса</t>
  </si>
  <si>
    <t>Дефектовка и ремонт воздушного компресора</t>
  </si>
  <si>
    <t>Дефектовка и ремонт воздушного радиатора</t>
  </si>
  <si>
    <t>Дефектовка и ремонт головок блока цилиндров</t>
  </si>
  <si>
    <t>Дефектовка и ремонт головки маслянных фильтров</t>
  </si>
  <si>
    <t>Дефектовка и ремонт корпусных деталей</t>
  </si>
  <si>
    <t>Дефектовка и ремонт клапана STC</t>
  </si>
  <si>
    <t>Дефектовка и ремонт маслянного радиатора</t>
  </si>
  <si>
    <t>Дефектовка и ремонт масляного насоса</t>
  </si>
  <si>
    <t>Дефектовка и ремонт маслянных реек</t>
  </si>
  <si>
    <t>Дефектовка и ремонт механизма кромысел</t>
  </si>
  <si>
    <t>Дефектовка и ремонт механизма  повторителей</t>
  </si>
  <si>
    <t>Дефектовка и ремонт приводов</t>
  </si>
  <si>
    <t>Дефектовка и ремонт передней крышки</t>
  </si>
  <si>
    <t>Дефектовка и ремонт промежуточных шестерен</t>
  </si>
  <si>
    <t>Дефектовка и ремонт ролика натяжителя ремня</t>
  </si>
  <si>
    <t>Дефектовка и ремонт ступицы вентилятора</t>
  </si>
  <si>
    <t>Дефектовка и ремонт топливных реек</t>
  </si>
  <si>
    <t>Дефектовка и ремонт топливного насоса</t>
  </si>
  <si>
    <t>Дефектовка и ремонт топливного блока</t>
  </si>
  <si>
    <t>Дефектовка и ремонт турбин</t>
  </si>
  <si>
    <t>Дефектовка и ремонт форсунок</t>
  </si>
  <si>
    <t>Дефектовка и ремонт шатунов</t>
  </si>
  <si>
    <t>Дефектовка и ремонт шкивов ТН и ВН</t>
  </si>
  <si>
    <t>Дефектовка и ремонт штанг ,толкателей, клапанных перемычек</t>
  </si>
  <si>
    <t>Погрузка двигателя \оформление документов</t>
  </si>
  <si>
    <t>Сборка двигателя</t>
  </si>
  <si>
    <t>Обкатка двигателя</t>
  </si>
  <si>
    <t>Покраска двигателя</t>
  </si>
  <si>
    <t>Упаковка двигателя</t>
  </si>
  <si>
    <t>Закрытие ремонта  (сдача ЗЧ на склад, проверка заполнения чек-листов, техдокументации и пр.</t>
  </si>
  <si>
    <t>№</t>
  </si>
  <si>
    <t>из</t>
  </si>
  <si>
    <t>АО "Ургауголь"</t>
  </si>
  <si>
    <t>Белаз 75131</t>
  </si>
  <si>
    <t>КС000078</t>
  </si>
  <si>
    <t>ООО "СГТ"</t>
  </si>
  <si>
    <t>QSK60-G3</t>
  </si>
  <si>
    <t xml:space="preserve"> Тайминг  Код AJ (0.124-0.126)   R 0,127  - L 0,128
Осевое перемещение коленчатого вала - 0.010дюйма
Зазор масляного насоса  -  0.004 дюйма
Примечания: Установлены  ТКР :  
L № H140120289 ;  R № H131221044 ;        
Термопломбы без номенов на 104 С: 
на водяном насосе 2963;  
на 1R  ГБЦ 4394 , на 8R  ГБЦ  4530,
 на 1L  ГБЦ 4514 , на 8L  ГБЦ 4554; 
на корпусе  термостатов  L 3226, R 4593; 
Блок сзади 4522; лев.  Сторона 4583; прав. Сторона 4551 .
Топливный насос оборотный.
Актуатор новый китайский .
Маслопрокачивающий  насос новый.</t>
  </si>
  <si>
    <t>ООО "КАМСС-сервис"</t>
  </si>
  <si>
    <t>Отправлен на ремонт в Хабаровск 29/01/24</t>
  </si>
  <si>
    <t>K2000E</t>
  </si>
  <si>
    <t>КС000116</t>
  </si>
  <si>
    <t>ООО "СК АНГАРА"</t>
  </si>
  <si>
    <t>КС000120</t>
  </si>
  <si>
    <t>ООО "ДЭТРА"</t>
  </si>
  <si>
    <t>АО "Покровский рудник"</t>
  </si>
  <si>
    <t>КС000121</t>
  </si>
  <si>
    <t>Оборотный</t>
  </si>
  <si>
    <t>Иванов И.И.</t>
  </si>
  <si>
    <t>Петров П.П.</t>
  </si>
  <si>
    <t>Сидоров С.С.</t>
  </si>
  <si>
    <t>Кузнецов К.К.</t>
  </si>
  <si>
    <t>Присвоен номер 33185362</t>
  </si>
  <si>
    <t>Аметистовое</t>
  </si>
  <si>
    <t>КС001501</t>
  </si>
  <si>
    <t>Передан Заказчику Березитовый рудник под номером 37271715  Собран 11.06.2019</t>
  </si>
  <si>
    <t>Многовершинное</t>
  </si>
  <si>
    <t>КС001502</t>
  </si>
  <si>
    <t>металолом, отказались от ремонта</t>
  </si>
  <si>
    <t>Березитовый рудник</t>
  </si>
  <si>
    <t>КС001503</t>
  </si>
  <si>
    <t>АО "УРГАЛ УГОЛЬ"</t>
  </si>
  <si>
    <t>Собран на 50%</t>
  </si>
  <si>
    <t>ООО "ВБК"</t>
  </si>
  <si>
    <t>ООО "ГТК-ДВ"</t>
  </si>
  <si>
    <t>АО "ЛУР"</t>
  </si>
  <si>
    <t>ООО "НГ ЭНЕРГО"</t>
  </si>
  <si>
    <t xml:space="preserve">Тайминг:  код «АJ»  L: 125                               R : 125 
Осевой люфт коленчатого вала  (0,005- 0,020 in)                                   0.009  in
Зазор в зацеплении шестерни масляного насоса и 
задней шестерни коленчатого вала (0,003- 0,012in) без прокладок                              0,006 in
 воздушный компрессор ремонтный  без номеров.
 гидромуфта  № 04050144 4029
  топливный насос по письму заказчика без ремонта, потек при обкатке , отправлен в читу  на ремонт, штуцера в развале двс,
Установлены шатуны новые: 4L 5R.
Установлены ГБЦ новые: 1l 2l 1r 2r. Прокладки под ГБЦ стандартные.
Термопломбы:
на водяном насосе № 3917,
 на 1R  ГБЦ №2330 ,
 на 8R  ГБЦ №4331 ,
 на 1L  ГБЦ №3915 ,
 на 8L  ГБЦ №4332 ,
 на корпусах  термостатов:   L №2386, R  № 3925;
  Блок  сзади №3465 , слева №3980 , справа №3952 .
ТКР: L ремонтная без номеров ;  R ремонтная h170221048;  </t>
  </si>
  <si>
    <t>КС001509</t>
  </si>
  <si>
    <t>КС001506</t>
  </si>
  <si>
    <t>Тайминг:  код «АJ»  0,124 - 0,128 in                                     R 0,125  - L 0,124 in   
Осевой люфт коленчатого вала  (0,005- 0,020 in)                                     0.012  in
Зазор в зацеплении шестерни масляного насоса и 
задней шестерни коленчатого вала (0,003- 0,012in)                                 0,008 in
Примечания: Установлен новый турбокомпрессор левый – Т2104170033
Установлен новый турбокомпрессор правый – Т2103300080
 установлен топливный насос ремонтный  № 2315 bd76A 2851880
установлен новый актуатор № 22786762 
Термопломбы: 
на водяном насосе № 4363, 
на 1R  ГБЦ № 4000,
 на 8R  ГБЦ № 3703,
 на 1L  ГБЦ № 3765,
 на 8L  ГБЦ № 4389,
 на корпусах  термостатов   L -№ 3944, R -  № 3704 ,
блок L № 1733, R № 2366, центр № 3997.</t>
  </si>
  <si>
    <t>Тайминг:  код «АJ»  0,124 - 0,128 in                                     R 0,126  - L 0,125 in   
Осевой люфт коленчатого вала  (0,005- 0,020 in)                                     0.012  in
Зазор в зацеплении шестерни масляного насоса и 
задней шестерни коленчатого вала (0,003- 0,012in)                                 0,005 in
Примечания: 
Гидромуфта-040501444525
ТКР L-T2103300110
ТКР L-T2101280008
Топл.насос-S532116000088
Термопломбы: на водяном насосе № 4336, на 1R  ГБЦ № 4354, на 8R  ГБЦ     № 3954, на 1L  ГБЦ № 4354, на 8L  ГБЦ № 3727, на корпусах  термостатов   L -№ 3785, R -  № 2388; .</t>
  </si>
  <si>
    <t>Белаз-75131</t>
  </si>
  <si>
    <t>комментарий</t>
  </si>
  <si>
    <t>Кол-во спец</t>
  </si>
  <si>
    <t>Дата конца ремонта (вручную)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</si>
</sst>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vertical="top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 applyProtection="1">
      <alignment vertical="top"/>
      <protection locked="0"/>
    </xf>
    <xf numFmtId="14" fontId="7" fillId="0" borderId="0" xfId="0" applyNumberFormat="1" applyFont="1" applyAlignment="1" applyProtection="1">
      <alignment vertical="top"/>
      <protection locked="0"/>
    </xf>
    <xf numFmtId="14" fontId="7" fillId="0" borderId="0" xfId="0" applyNumberFormat="1" applyFont="1" applyAlignment="1">
      <alignment vertical="top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/>
      <protection locked="0"/>
    </xf>
    <xf numFmtId="0" fontId="7" fillId="0" borderId="0" xfId="0" applyFont="1" applyAlignment="1" applyProtection="1">
      <alignment wrapText="1"/>
      <protection locked="0"/>
    </xf>
    <xf numFmtId="2" fontId="7" fillId="0" borderId="0" xfId="0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14" fontId="7" fillId="0" borderId="0" xfId="0" applyNumberFormat="1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5" xfId="0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14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right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/>
    </xf>
    <xf numFmtId="0" fontId="10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top"/>
      <protection locked="0"/>
    </xf>
    <xf numFmtId="0" fontId="8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60883D0E-E3CF-4CC8-AFF5-A6F4FEB4CD02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strike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78569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978569"/>
      <color rgb="FFB39D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X4008"/>
  <sheetViews>
    <sheetView zoomScale="76" zoomScaleNormal="76" workbookViewId="0">
      <pane ySplit="2" topLeftCell="A3" activePane="bottomLeft" state="frozen"/>
      <selection pane="bottomLeft" activeCell="F24" sqref="F24"/>
    </sheetView>
  </sheetViews>
  <sheetFormatPr defaultColWidth="9.140625" defaultRowHeight="12.75" x14ac:dyDescent="0.2"/>
  <cols>
    <col min="1" max="1" width="14.28515625" style="11" bestFit="1" customWidth="1"/>
    <col min="2" max="2" width="9" style="11" bestFit="1" customWidth="1"/>
    <col min="3" max="3" width="8.5703125" style="11" bestFit="1" customWidth="1"/>
    <col min="4" max="4" width="18.5703125" style="20" customWidth="1"/>
    <col min="5" max="5" width="12" style="11" customWidth="1"/>
    <col min="6" max="6" width="9.7109375" style="17" customWidth="1"/>
    <col min="7" max="7" width="11.28515625" style="11" customWidth="1"/>
    <col min="8" max="8" width="10.5703125" style="11" customWidth="1"/>
    <col min="9" max="10" width="6.140625" style="22" customWidth="1"/>
    <col min="11" max="12" width="9.85546875" style="5" customWidth="1"/>
    <col min="13" max="13" width="8.140625" style="22" customWidth="1"/>
    <col min="14" max="14" width="6.7109375" style="22" customWidth="1"/>
    <col min="15" max="15" width="22.7109375" style="24" customWidth="1"/>
    <col min="16" max="16" width="18.42578125" style="11" hidden="1" customWidth="1"/>
    <col min="17" max="17" width="8.7109375" style="11" hidden="1" customWidth="1"/>
    <col min="18" max="18" width="17.85546875" style="21" customWidth="1"/>
    <col min="19" max="19" width="13.28515625" style="20" customWidth="1"/>
    <col min="20" max="20" width="32.85546875" style="45" customWidth="1"/>
    <col min="21" max="21" width="12" style="20" customWidth="1"/>
    <col min="22" max="22" width="14.85546875" style="20" customWidth="1"/>
    <col min="23" max="23" width="17.28515625" style="18" customWidth="1"/>
    <col min="24" max="16384" width="9.140625" style="6"/>
  </cols>
  <sheetData>
    <row r="1" spans="1:24" s="9" customFormat="1" ht="38.25" x14ac:dyDescent="0.25">
      <c r="A1" s="15" t="s">
        <v>165</v>
      </c>
      <c r="B1" s="15" t="s">
        <v>1</v>
      </c>
      <c r="C1" s="15" t="s">
        <v>2</v>
      </c>
      <c r="D1" s="15" t="s">
        <v>3</v>
      </c>
      <c r="E1" s="15" t="s">
        <v>158</v>
      </c>
      <c r="F1" s="15" t="s">
        <v>173</v>
      </c>
      <c r="G1" s="15" t="s">
        <v>155</v>
      </c>
      <c r="H1" s="15" t="s">
        <v>4</v>
      </c>
      <c r="I1" s="7" t="s">
        <v>159</v>
      </c>
      <c r="J1" s="7" t="s">
        <v>270</v>
      </c>
      <c r="K1" s="7" t="s">
        <v>6</v>
      </c>
      <c r="L1" s="54" t="s">
        <v>271</v>
      </c>
      <c r="M1" s="7" t="s">
        <v>157</v>
      </c>
      <c r="N1" s="7" t="s">
        <v>161</v>
      </c>
      <c r="O1" s="15" t="s">
        <v>16</v>
      </c>
      <c r="P1" s="15" t="s">
        <v>13</v>
      </c>
      <c r="Q1" s="15" t="s">
        <v>177</v>
      </c>
      <c r="R1" s="7" t="s">
        <v>172</v>
      </c>
      <c r="S1" s="15" t="s">
        <v>160</v>
      </c>
      <c r="T1" s="15" t="s">
        <v>181</v>
      </c>
      <c r="U1" s="15" t="s">
        <v>162</v>
      </c>
      <c r="V1" s="15" t="s">
        <v>163</v>
      </c>
      <c r="W1" s="15" t="s">
        <v>174</v>
      </c>
      <c r="X1" s="8"/>
    </row>
    <row r="2" spans="1:24" s="9" customFormat="1" ht="3" customHeight="1" x14ac:dyDescent="0.2">
      <c r="A2" s="16"/>
      <c r="B2" s="16"/>
      <c r="C2" s="16"/>
      <c r="D2" s="16"/>
      <c r="E2" s="16"/>
      <c r="F2" s="16"/>
      <c r="G2" s="12" t="str">
        <f>IFERROR(IF(SEARCH("Ожидается",O2),"введите дату",""),"")</f>
        <v/>
      </c>
      <c r="H2" s="16"/>
      <c r="I2" s="22" t="str">
        <f>IFERROR(VLOOKUP('движение ДВС'!C2,нормативы!$B$2:$C$32,2,FALSE),"")</f>
        <v/>
      </c>
      <c r="J2" s="22"/>
      <c r="K2" s="13"/>
      <c r="L2" s="13"/>
      <c r="M2" s="22" t="str">
        <f>IFERROR(IF(ISBLANK(G2),"",_xlfn.ISOWEEKNUM(G2)),"")</f>
        <v/>
      </c>
      <c r="N2" s="22" t="str">
        <f t="shared" ref="N2" si="0">IFERROR(INT((MONTH(G2)+2)/3),"")</f>
        <v/>
      </c>
      <c r="O2" s="16"/>
      <c r="P2" s="11" t="str">
        <f>B2&amp;" "&amp;C2</f>
        <v xml:space="preserve"> </v>
      </c>
      <c r="Q2" s="11" t="e">
        <f>VLOOKUP(B2,'Комментарии к ремонту'!A:C,2,FALSE)</f>
        <v>#N/A</v>
      </c>
      <c r="R2" s="21" t="str">
        <f>IF(ISBLANK(B2),"",IF(O2="Ремонт остановлен","Укажите причину остановки работ",IF(O2="Отказной","Опишите причину отказа",IF(O2="Транзит","Опишите инф. о транзите",IF(ISNA(Q2),"НЕТ","ЕСТЬ")))))</f>
        <v/>
      </c>
      <c r="S2" s="16"/>
      <c r="T2" s="44" t="str">
        <f>IF(O2="Отказной","Опишите инф. об отказе",IF(O2="Транзит","Опишите инф. о транзите",""))</f>
        <v/>
      </c>
      <c r="U2" s="16"/>
      <c r="V2" s="16"/>
      <c r="W2" s="18">
        <f>IFERROR(IF(SEARCH(", заказ",V2),"укажите дату поставки зап. частей",""),0)</f>
        <v>0</v>
      </c>
      <c r="X2" s="8"/>
    </row>
    <row r="3" spans="1:24" ht="25.5" customHeight="1" x14ac:dyDescent="0.2">
      <c r="A3" s="11" t="s">
        <v>56</v>
      </c>
      <c r="B3" s="11">
        <v>33199830</v>
      </c>
      <c r="C3" s="11" t="s">
        <v>51</v>
      </c>
      <c r="D3" s="20" t="s">
        <v>228</v>
      </c>
      <c r="E3" s="11" t="s">
        <v>229</v>
      </c>
      <c r="F3" s="17" t="s">
        <v>230</v>
      </c>
      <c r="G3" s="12" t="str">
        <f>IFERROR(IF(SEARCH("Ожидается",O3),"введите дату",""),"")</f>
        <v/>
      </c>
      <c r="H3" s="12">
        <v>45218</v>
      </c>
      <c r="I3" s="22">
        <f>IFERROR(VLOOKUP('движение ДВС'!C3,нормативы!$B$2:$C$32,2,FALSE),"")</f>
        <v>208</v>
      </c>
      <c r="J3" s="22">
        <v>2</v>
      </c>
      <c r="K3" s="13">
        <f>IFERROR(IF(H3&lt;&gt;0,H3+(I3/J3)/8*7/5,""),IF(H3&lt;&gt;0,H3+I3/8*7/5,""))</f>
        <v>45236.2</v>
      </c>
      <c r="L3" s="13"/>
      <c r="M3" s="22" t="str">
        <f t="shared" ref="M3:M66" si="1">IFERROR(IF(ISBLANK(G3),"",_xlfn.ISOWEEKNUM(G3)),"")</f>
        <v/>
      </c>
      <c r="N3" s="22" t="str">
        <f>IFERROR(INT((MONTH(G3)+2)/3),"")</f>
        <v/>
      </c>
      <c r="O3" s="23" t="s">
        <v>19</v>
      </c>
      <c r="P3" s="11" t="str">
        <f>B3&amp;" "&amp;C3</f>
        <v>33199830 KTA50</v>
      </c>
      <c r="Q3" s="11">
        <f>VLOOKUP(B3,'Комментарии к ремонту'!A:C,2,FALSE)</f>
        <v>0</v>
      </c>
      <c r="R3" s="21" t="str">
        <f>IF(ISBLANK(B3),"",IF(O3="Ремонт остановлен","Укажите причину остановки работ",IF(O3="Отказной","Опишите причину отказа",IF(O3="Транзит","Опишите инф. о транзите",IF(ISNA(Q3),"НЕТ","ЕСТЬ")))))</f>
        <v>ЕСТЬ</v>
      </c>
      <c r="T3" s="44" t="str">
        <f>IF(O3="Отказной","Опишите инф. об отказе",IF(O3="Транзит","Опишите инф. о транзите",""))</f>
        <v/>
      </c>
      <c r="U3" s="19" t="s">
        <v>153</v>
      </c>
      <c r="V3" s="20" t="s">
        <v>168</v>
      </c>
      <c r="W3" s="18">
        <f t="shared" ref="W3:W66" si="2">IFERROR(IF(SEARCH(", заказ",V3),"укажите дату поставки зап. частей",""),0)</f>
        <v>0</v>
      </c>
    </row>
    <row r="4" spans="1:24" ht="25.5" customHeight="1" x14ac:dyDescent="0.2">
      <c r="A4" s="11" t="s">
        <v>56</v>
      </c>
      <c r="B4" s="11">
        <v>33189811</v>
      </c>
      <c r="C4" s="11" t="s">
        <v>12</v>
      </c>
      <c r="D4" s="20" t="s">
        <v>234</v>
      </c>
      <c r="E4" s="11" t="s">
        <v>232</v>
      </c>
      <c r="G4" s="12" t="str">
        <f>IFERROR(IF(SEARCH("Ожидается",O4),"введите дату",""),"")</f>
        <v/>
      </c>
      <c r="H4" s="12">
        <v>45325</v>
      </c>
      <c r="I4" s="22">
        <f>IFERROR(VLOOKUP('движение ДВС'!C4,нормативы!$B$2:$C$32,2,FALSE),"")</f>
        <v>208</v>
      </c>
      <c r="K4" s="13">
        <f t="shared" ref="K4:K67" si="3">IFERROR(IF(H4&lt;&gt;0,H4+(I4/J4)/8*7/5,""),IF(H4&lt;&gt;0,H4+I4/8*7/5,""))</f>
        <v>45361.4</v>
      </c>
      <c r="L4" s="13"/>
      <c r="M4" s="22" t="str">
        <f t="shared" si="1"/>
        <v/>
      </c>
      <c r="N4" s="22" t="str">
        <f t="shared" ref="N4:N67" si="4">IFERROR(INT((MONTH(G4)+2)/3),"")</f>
        <v/>
      </c>
      <c r="O4" s="23" t="s">
        <v>22</v>
      </c>
      <c r="P4" s="11" t="str">
        <f t="shared" ref="P4:P67" si="5">B4&amp;" "&amp;C4</f>
        <v>33189811 QSK60</v>
      </c>
      <c r="Q4" s="11" t="e">
        <f>VLOOKUP(B4,'Комментарии к ремонту'!A:C,2,FALSE)</f>
        <v>#N/A</v>
      </c>
      <c r="R4" s="21" t="str">
        <f t="shared" ref="R4:R67" si="6">IF(ISBLANK(B4),"",IF(O4="Ремонт остановлен","Укажите причину остановки работ",IF(O4="Отказной","Опишите причину отказа",IF(O4="Транзит","Опишите инф. о транзите",IF(ISNA(Q4),"НЕТ","ЕСТЬ")))))</f>
        <v>НЕТ</v>
      </c>
      <c r="T4" s="44" t="str">
        <f t="shared" ref="T4:T66" si="7">IF(O4="Отказной","Опишите причину отказа",IF(O4="Транзит","Опишите инф. о транзите",""))</f>
        <v/>
      </c>
      <c r="U4" s="20" t="s">
        <v>151</v>
      </c>
      <c r="V4" s="20" t="s">
        <v>169</v>
      </c>
      <c r="W4" s="18" t="str">
        <f t="shared" si="2"/>
        <v>укажите дату поставки зап. частей</v>
      </c>
    </row>
    <row r="5" spans="1:24" ht="25.5" customHeight="1" x14ac:dyDescent="0.2">
      <c r="A5" s="11" t="s">
        <v>62</v>
      </c>
      <c r="B5" s="11">
        <v>33189811</v>
      </c>
      <c r="C5" s="11" t="s">
        <v>12</v>
      </c>
      <c r="D5" s="20" t="s">
        <v>231</v>
      </c>
      <c r="E5" s="11" t="s">
        <v>232</v>
      </c>
      <c r="G5" s="12" t="str">
        <f>IFERROR(IF(SEARCH("Ожидается",O5),"введите дату",""),"")</f>
        <v/>
      </c>
      <c r="H5" s="12">
        <v>45325</v>
      </c>
      <c r="I5" s="22">
        <f>IFERROR(VLOOKUP('движение ДВС'!C5,нормативы!$B$2:$C$32,2,FALSE),"")</f>
        <v>208</v>
      </c>
      <c r="K5" s="13">
        <f t="shared" si="3"/>
        <v>45361.4</v>
      </c>
      <c r="L5" s="13"/>
      <c r="M5" s="22" t="str">
        <f t="shared" si="1"/>
        <v/>
      </c>
      <c r="N5" s="22" t="str">
        <f t="shared" si="4"/>
        <v/>
      </c>
      <c r="O5" s="24" t="s">
        <v>180</v>
      </c>
      <c r="P5" s="11" t="str">
        <f t="shared" si="5"/>
        <v>33189811 QSK60</v>
      </c>
      <c r="Q5" s="11" t="e">
        <f>VLOOKUP(B5,'Комментарии к ремонту'!A:C,2,FALSE)</f>
        <v>#N/A</v>
      </c>
      <c r="R5" s="21" t="str">
        <f t="shared" si="6"/>
        <v>Опишите инф. о транзите</v>
      </c>
      <c r="T5" s="44" t="s">
        <v>235</v>
      </c>
      <c r="W5" s="18">
        <f t="shared" si="2"/>
        <v>0</v>
      </c>
    </row>
    <row r="6" spans="1:24" ht="25.5" customHeight="1" x14ac:dyDescent="0.2">
      <c r="A6" s="11" t="s">
        <v>56</v>
      </c>
      <c r="B6" s="11">
        <v>33215045</v>
      </c>
      <c r="C6" s="11" t="s">
        <v>51</v>
      </c>
      <c r="D6" s="20" t="s">
        <v>231</v>
      </c>
      <c r="E6" s="11" t="s">
        <v>236</v>
      </c>
      <c r="F6" s="17" t="s">
        <v>237</v>
      </c>
      <c r="G6" s="12" t="str">
        <f>IFERROR(IF(SEARCH("Ожидается",O6),"введите дату",""),"")</f>
        <v/>
      </c>
      <c r="H6" s="12">
        <v>45322</v>
      </c>
      <c r="I6" s="22">
        <f>IFERROR(VLOOKUP('движение ДВС'!C6,нормативы!$B$2:$C$32,2,FALSE),"")</f>
        <v>208</v>
      </c>
      <c r="K6" s="13">
        <f t="shared" si="3"/>
        <v>45358.400000000001</v>
      </c>
      <c r="L6" s="13"/>
      <c r="M6" s="22" t="str">
        <f t="shared" si="1"/>
        <v/>
      </c>
      <c r="N6" s="22" t="str">
        <f t="shared" si="4"/>
        <v/>
      </c>
      <c r="O6" s="24" t="s">
        <v>20</v>
      </c>
      <c r="P6" s="11" t="str">
        <f t="shared" si="5"/>
        <v>33215045 KTA50</v>
      </c>
      <c r="Q6" s="11" t="e">
        <f>VLOOKUP(B6,'Комментарии к ремонту'!A:C,2,FALSE)</f>
        <v>#N/A</v>
      </c>
      <c r="R6" s="21" t="str">
        <f t="shared" si="6"/>
        <v>НЕТ</v>
      </c>
      <c r="T6" s="44" t="str">
        <f t="shared" si="7"/>
        <v/>
      </c>
      <c r="U6" s="20" t="s">
        <v>175</v>
      </c>
      <c r="V6" s="20" t="s">
        <v>170</v>
      </c>
      <c r="W6" s="18">
        <f t="shared" si="2"/>
        <v>0</v>
      </c>
    </row>
    <row r="7" spans="1:24" ht="25.5" customHeight="1" x14ac:dyDescent="0.2">
      <c r="A7" s="11" t="s">
        <v>56</v>
      </c>
      <c r="B7" s="11">
        <v>46471189</v>
      </c>
      <c r="C7" s="11" t="s">
        <v>35</v>
      </c>
      <c r="D7" s="20" t="s">
        <v>238</v>
      </c>
      <c r="F7" s="17" t="s">
        <v>239</v>
      </c>
      <c r="G7" s="12">
        <v>45356</v>
      </c>
      <c r="H7" s="12"/>
      <c r="I7" s="22">
        <f>IFERROR(VLOOKUP('движение ДВС'!C7,нормативы!$B$2:$C$32,2,FALSE),"")</f>
        <v>58</v>
      </c>
      <c r="K7" s="13" t="str">
        <f t="shared" si="3"/>
        <v/>
      </c>
      <c r="L7" s="13"/>
      <c r="M7" s="22">
        <f t="shared" si="1"/>
        <v>10</v>
      </c>
      <c r="N7" s="22">
        <f t="shared" si="4"/>
        <v>1</v>
      </c>
      <c r="O7" s="24" t="s">
        <v>156</v>
      </c>
      <c r="P7" s="11" t="str">
        <f t="shared" si="5"/>
        <v>46471189 QSB5,9</v>
      </c>
      <c r="Q7" s="11" t="e">
        <f>VLOOKUP(B7,'Комментарии к ремонту'!A:C,2,FALSE)</f>
        <v>#N/A</v>
      </c>
      <c r="R7" s="21" t="str">
        <f t="shared" si="6"/>
        <v>НЕТ</v>
      </c>
      <c r="T7" s="44" t="str">
        <f t="shared" si="7"/>
        <v/>
      </c>
      <c r="U7" s="20" t="s">
        <v>151</v>
      </c>
      <c r="V7" s="20" t="s">
        <v>168</v>
      </c>
      <c r="W7" s="18">
        <f t="shared" si="2"/>
        <v>0</v>
      </c>
    </row>
    <row r="8" spans="1:24" ht="25.5" customHeight="1" x14ac:dyDescent="0.2">
      <c r="A8" s="11" t="s">
        <v>56</v>
      </c>
      <c r="B8" s="11">
        <v>37242197</v>
      </c>
      <c r="C8" s="11" t="s">
        <v>10</v>
      </c>
      <c r="D8" s="20" t="s">
        <v>240</v>
      </c>
      <c r="G8" s="12">
        <v>45407</v>
      </c>
      <c r="H8" s="12"/>
      <c r="I8" s="22">
        <f>IFERROR(VLOOKUP('движение ДВС'!C8,нормативы!$B$2:$C$32,2,FALSE),"")</f>
        <v>120</v>
      </c>
      <c r="K8" s="13" t="str">
        <f t="shared" si="3"/>
        <v/>
      </c>
      <c r="L8" s="13"/>
      <c r="M8" s="22">
        <f t="shared" si="1"/>
        <v>17</v>
      </c>
      <c r="N8" s="22">
        <f t="shared" si="4"/>
        <v>2</v>
      </c>
      <c r="O8" s="24" t="s">
        <v>28</v>
      </c>
      <c r="P8" s="11" t="str">
        <f t="shared" si="5"/>
        <v>37242197 KTTA19</v>
      </c>
      <c r="Q8" s="11" t="e">
        <f>VLOOKUP(B8,'Комментарии к ремонту'!A:C,2,FALSE)</f>
        <v>#N/A</v>
      </c>
      <c r="R8" s="21" t="str">
        <f t="shared" si="6"/>
        <v>НЕТ</v>
      </c>
      <c r="T8" s="44" t="str">
        <f t="shared" si="7"/>
        <v/>
      </c>
      <c r="W8" s="18">
        <f t="shared" si="2"/>
        <v>0</v>
      </c>
    </row>
    <row r="9" spans="1:24" ht="25.5" customHeight="1" x14ac:dyDescent="0.2">
      <c r="A9" s="11" t="s">
        <v>56</v>
      </c>
      <c r="B9" s="11">
        <v>88850045</v>
      </c>
      <c r="C9" s="11" t="s">
        <v>51</v>
      </c>
      <c r="D9" s="20" t="s">
        <v>241</v>
      </c>
      <c r="F9" s="17" t="s">
        <v>242</v>
      </c>
      <c r="G9" s="12" t="str">
        <f t="shared" ref="G9:G14" si="8">IFERROR(IF(SEARCH("Ожидается",O9),"введите дату",""),"")</f>
        <v/>
      </c>
      <c r="H9" s="12">
        <v>45311</v>
      </c>
      <c r="I9" s="22">
        <f>IFERROR(VLOOKUP('движение ДВС'!C9,нормативы!$B$2:$C$32,2,FALSE),"")</f>
        <v>208</v>
      </c>
      <c r="K9" s="13">
        <f t="shared" si="3"/>
        <v>45347.4</v>
      </c>
      <c r="L9" s="13"/>
      <c r="M9" s="22" t="str">
        <f t="shared" si="1"/>
        <v/>
      </c>
      <c r="N9" s="22" t="str">
        <f t="shared" si="4"/>
        <v/>
      </c>
      <c r="O9" s="24" t="s">
        <v>27</v>
      </c>
      <c r="P9" s="11" t="str">
        <f t="shared" si="5"/>
        <v>88850045 KTA50</v>
      </c>
      <c r="Q9" s="11" t="e">
        <f>VLOOKUP(B9,'Комментарии к ремонту'!A:C,2,FALSE)</f>
        <v>#N/A</v>
      </c>
      <c r="R9" s="21" t="str">
        <f t="shared" si="6"/>
        <v>НЕТ</v>
      </c>
      <c r="T9" s="44" t="str">
        <f t="shared" si="7"/>
        <v/>
      </c>
      <c r="U9" s="20" t="s">
        <v>153</v>
      </c>
      <c r="V9" s="20" t="s">
        <v>170</v>
      </c>
      <c r="W9" s="18">
        <f t="shared" si="2"/>
        <v>0</v>
      </c>
    </row>
    <row r="10" spans="1:24" ht="25.5" customHeight="1" x14ac:dyDescent="0.2">
      <c r="A10" s="11" t="s">
        <v>56</v>
      </c>
      <c r="B10" s="11">
        <v>33200329</v>
      </c>
      <c r="C10" s="11" t="s">
        <v>51</v>
      </c>
      <c r="G10" s="12" t="str">
        <f t="shared" si="8"/>
        <v/>
      </c>
      <c r="H10" s="12"/>
      <c r="I10" s="22">
        <f>IFERROR(VLOOKUP('движение ДВС'!C10,нормативы!$B$2:$C$32,2,FALSE),"")</f>
        <v>208</v>
      </c>
      <c r="K10" s="13" t="str">
        <f t="shared" si="3"/>
        <v/>
      </c>
      <c r="L10" s="13"/>
      <c r="M10" s="22" t="str">
        <f t="shared" si="1"/>
        <v/>
      </c>
      <c r="N10" s="22" t="str">
        <f t="shared" si="4"/>
        <v/>
      </c>
      <c r="O10" s="24" t="s">
        <v>243</v>
      </c>
      <c r="P10" s="11" t="str">
        <f t="shared" si="5"/>
        <v>33200329 KTA50</v>
      </c>
      <c r="Q10" s="11" t="e">
        <f>VLOOKUP(B10,'Комментарии к ремонту'!A:C,2,FALSE)</f>
        <v>#N/A</v>
      </c>
      <c r="R10" s="21" t="str">
        <f t="shared" si="6"/>
        <v>НЕТ</v>
      </c>
      <c r="T10" s="44" t="s">
        <v>248</v>
      </c>
      <c r="W10" s="18">
        <f t="shared" si="2"/>
        <v>0</v>
      </c>
    </row>
    <row r="11" spans="1:24" ht="25.5" customHeight="1" x14ac:dyDescent="0.2">
      <c r="A11" s="11" t="s">
        <v>56</v>
      </c>
      <c r="B11" s="11">
        <v>37267044</v>
      </c>
      <c r="C11" s="11" t="s">
        <v>10</v>
      </c>
      <c r="D11" s="20" t="s">
        <v>249</v>
      </c>
      <c r="F11" s="17" t="s">
        <v>250</v>
      </c>
      <c r="G11" s="12" t="str">
        <f t="shared" si="8"/>
        <v/>
      </c>
      <c r="H11" s="12">
        <v>43507</v>
      </c>
      <c r="I11" s="22">
        <f>IFERROR(VLOOKUP('движение ДВС'!C11,нормативы!$B$2:$C$32,2,FALSE),"")</f>
        <v>120</v>
      </c>
      <c r="K11" s="13">
        <f t="shared" si="3"/>
        <v>43528</v>
      </c>
      <c r="L11" s="13"/>
      <c r="M11" s="22" t="str">
        <f t="shared" si="1"/>
        <v/>
      </c>
      <c r="N11" s="22" t="str">
        <f t="shared" si="4"/>
        <v/>
      </c>
      <c r="O11" s="24" t="s">
        <v>19</v>
      </c>
      <c r="P11" s="11" t="str">
        <f t="shared" si="5"/>
        <v>37267044 KTTA19</v>
      </c>
      <c r="Q11" s="11">
        <f>VLOOKUP(B11,'Комментарии к ремонту'!A:C,2,FALSE)</f>
        <v>0</v>
      </c>
      <c r="R11" s="21" t="str">
        <f t="shared" si="6"/>
        <v>ЕСТЬ</v>
      </c>
      <c r="T11" s="44" t="str">
        <f t="shared" si="7"/>
        <v/>
      </c>
      <c r="W11" s="18">
        <f t="shared" si="2"/>
        <v>0</v>
      </c>
    </row>
    <row r="12" spans="1:24" ht="25.5" customHeight="1" x14ac:dyDescent="0.2">
      <c r="A12" s="11" t="s">
        <v>56</v>
      </c>
      <c r="B12" s="11">
        <v>22254876</v>
      </c>
      <c r="C12" s="11" t="s">
        <v>39</v>
      </c>
      <c r="D12" s="20" t="s">
        <v>252</v>
      </c>
      <c r="F12" s="17" t="s">
        <v>253</v>
      </c>
      <c r="G12" s="12" t="str">
        <f t="shared" si="8"/>
        <v/>
      </c>
      <c r="H12" s="12">
        <v>45246</v>
      </c>
      <c r="I12" s="22">
        <f>IFERROR(VLOOKUP('движение ДВС'!C12,нормативы!$B$2:$C$32,2,FALSE),"")</f>
        <v>80</v>
      </c>
      <c r="K12" s="13">
        <f t="shared" si="3"/>
        <v>45260</v>
      </c>
      <c r="L12" s="13"/>
      <c r="M12" s="22" t="str">
        <f t="shared" si="1"/>
        <v/>
      </c>
      <c r="N12" s="22" t="str">
        <f t="shared" si="4"/>
        <v/>
      </c>
      <c r="O12" s="24" t="s">
        <v>179</v>
      </c>
      <c r="P12" s="11" t="str">
        <f t="shared" si="5"/>
        <v>22254876 QSL9</v>
      </c>
      <c r="Q12" s="11" t="e">
        <f>VLOOKUP(B12,'Комментарии к ремонту'!A:C,2,FALSE)</f>
        <v>#N/A</v>
      </c>
      <c r="R12" s="21" t="str">
        <f t="shared" si="6"/>
        <v>Опишите причину отказа</v>
      </c>
      <c r="T12" s="44" t="s">
        <v>254</v>
      </c>
      <c r="W12" s="18">
        <f t="shared" si="2"/>
        <v>0</v>
      </c>
    </row>
    <row r="13" spans="1:24" ht="25.5" customHeight="1" x14ac:dyDescent="0.2">
      <c r="A13" s="11" t="s">
        <v>56</v>
      </c>
      <c r="B13" s="11">
        <v>37259529</v>
      </c>
      <c r="C13" s="11" t="s">
        <v>10</v>
      </c>
      <c r="D13" s="20" t="s">
        <v>255</v>
      </c>
      <c r="F13" s="17" t="s">
        <v>256</v>
      </c>
      <c r="G13" s="12" t="str">
        <f t="shared" si="8"/>
        <v/>
      </c>
      <c r="H13" s="12">
        <v>45102</v>
      </c>
      <c r="I13" s="22">
        <f>IFERROR(VLOOKUP('движение ДВС'!C13,нормативы!$B$2:$C$32,2,FALSE),"")</f>
        <v>120</v>
      </c>
      <c r="K13" s="13">
        <f t="shared" si="3"/>
        <v>45123</v>
      </c>
      <c r="L13" s="13"/>
      <c r="M13" s="22" t="str">
        <f t="shared" si="1"/>
        <v/>
      </c>
      <c r="N13" s="22" t="str">
        <f t="shared" si="4"/>
        <v/>
      </c>
      <c r="O13" s="24" t="s">
        <v>179</v>
      </c>
      <c r="P13" s="11" t="str">
        <f t="shared" si="5"/>
        <v>37259529 KTTA19</v>
      </c>
      <c r="Q13" s="11" t="e">
        <f>VLOOKUP(B13,'Комментарии к ремонту'!A:C,2,FALSE)</f>
        <v>#N/A</v>
      </c>
      <c r="R13" s="21" t="str">
        <f t="shared" si="6"/>
        <v>Опишите причину отказа</v>
      </c>
      <c r="T13" s="44" t="str">
        <f t="shared" si="7"/>
        <v>Опишите причину отказа</v>
      </c>
      <c r="W13" s="18">
        <f t="shared" si="2"/>
        <v>0</v>
      </c>
    </row>
    <row r="14" spans="1:24" ht="25.5" customHeight="1" x14ac:dyDescent="0.2">
      <c r="A14" s="11" t="s">
        <v>56</v>
      </c>
      <c r="B14" s="11">
        <v>33187967</v>
      </c>
      <c r="C14" s="11" t="s">
        <v>50</v>
      </c>
      <c r="D14" s="20" t="s">
        <v>257</v>
      </c>
      <c r="F14" s="17" t="s">
        <v>265</v>
      </c>
      <c r="G14" s="12" t="str">
        <f t="shared" si="8"/>
        <v/>
      </c>
      <c r="H14" s="12">
        <v>45338</v>
      </c>
      <c r="I14" s="22">
        <f>IFERROR(VLOOKUP('движение ДВС'!C14,нормативы!$B$2:$C$32,2,FALSE),"")</f>
        <v>155</v>
      </c>
      <c r="K14" s="13">
        <f t="shared" si="3"/>
        <v>45365.125</v>
      </c>
      <c r="L14" s="13"/>
      <c r="M14" s="22" t="str">
        <f t="shared" si="1"/>
        <v/>
      </c>
      <c r="N14" s="22" t="str">
        <f t="shared" si="4"/>
        <v/>
      </c>
      <c r="O14" s="24" t="s">
        <v>52</v>
      </c>
      <c r="P14" s="11" t="str">
        <f t="shared" si="5"/>
        <v>33187967 KTA38</v>
      </c>
      <c r="Q14" s="11" t="e">
        <f>VLOOKUP(B14,'Комментарии к ремонту'!A:C,2,FALSE)</f>
        <v>#N/A</v>
      </c>
      <c r="R14" s="21" t="str">
        <f t="shared" si="6"/>
        <v>Укажите причину остановки работ</v>
      </c>
      <c r="S14" s="20" t="s">
        <v>166</v>
      </c>
      <c r="T14" s="44" t="str">
        <f t="shared" si="7"/>
        <v/>
      </c>
      <c r="V14" s="20" t="s">
        <v>170</v>
      </c>
      <c r="W14" s="18">
        <f t="shared" si="2"/>
        <v>0</v>
      </c>
    </row>
    <row r="15" spans="1:24" ht="25.5" customHeight="1" x14ac:dyDescent="0.2">
      <c r="A15" s="11" t="s">
        <v>56</v>
      </c>
      <c r="B15" s="11">
        <v>79331524</v>
      </c>
      <c r="C15" s="11" t="s">
        <v>41</v>
      </c>
      <c r="D15" s="20" t="s">
        <v>260</v>
      </c>
      <c r="G15" s="12">
        <v>45394</v>
      </c>
      <c r="H15" s="12"/>
      <c r="I15" s="22">
        <f>IFERROR(VLOOKUP('движение ДВС'!C15,нормативы!$B$2:$C$32,2,FALSE),"")</f>
        <v>85</v>
      </c>
      <c r="K15" s="13" t="str">
        <f t="shared" si="3"/>
        <v/>
      </c>
      <c r="L15" s="13"/>
      <c r="M15" s="22">
        <f t="shared" si="1"/>
        <v>15</v>
      </c>
      <c r="N15" s="22">
        <f t="shared" si="4"/>
        <v>2</v>
      </c>
      <c r="O15" s="24" t="s">
        <v>28</v>
      </c>
      <c r="P15" s="11" t="str">
        <f t="shared" si="5"/>
        <v>79331524 QSX15</v>
      </c>
      <c r="Q15" s="11" t="e">
        <f>VLOOKUP(B15,'Комментарии к ремонту'!A:C,2,FALSE)</f>
        <v>#N/A</v>
      </c>
      <c r="R15" s="21" t="str">
        <f t="shared" si="6"/>
        <v>НЕТ</v>
      </c>
      <c r="T15" s="44" t="str">
        <f t="shared" si="7"/>
        <v/>
      </c>
      <c r="W15" s="18">
        <f t="shared" si="2"/>
        <v>0</v>
      </c>
    </row>
    <row r="16" spans="1:24" ht="25.5" customHeight="1" x14ac:dyDescent="0.2">
      <c r="A16" s="11" t="s">
        <v>54</v>
      </c>
      <c r="B16" s="11">
        <v>73269864</v>
      </c>
      <c r="C16" s="11" t="s">
        <v>34</v>
      </c>
      <c r="D16" s="20" t="s">
        <v>259</v>
      </c>
      <c r="G16" s="12">
        <v>45366</v>
      </c>
      <c r="H16" s="12"/>
      <c r="I16" s="22">
        <f>IFERROR(VLOOKUP('движение ДВС'!C16,нормативы!$B$2:$C$32,2,FALSE),"")</f>
        <v>58</v>
      </c>
      <c r="K16" s="13" t="str">
        <f t="shared" si="3"/>
        <v/>
      </c>
      <c r="L16" s="13"/>
      <c r="M16" s="22">
        <f t="shared" si="1"/>
        <v>11</v>
      </c>
      <c r="N16" s="22">
        <f t="shared" si="4"/>
        <v>1</v>
      </c>
      <c r="O16" s="24" t="s">
        <v>28</v>
      </c>
      <c r="P16" s="11" t="str">
        <f t="shared" si="5"/>
        <v>73269864 QSB6,7</v>
      </c>
      <c r="Q16" s="11" t="e">
        <f>VLOOKUP(B16,'Комментарии к ремонту'!A:C,2,FALSE)</f>
        <v>#N/A</v>
      </c>
      <c r="R16" s="21" t="str">
        <f t="shared" si="6"/>
        <v>НЕТ</v>
      </c>
      <c r="T16" s="44" t="str">
        <f t="shared" si="7"/>
        <v/>
      </c>
      <c r="W16" s="18">
        <f t="shared" si="2"/>
        <v>0</v>
      </c>
    </row>
    <row r="17" spans="1:23" ht="25.5" customHeight="1" x14ac:dyDescent="0.2">
      <c r="A17" s="11" t="s">
        <v>54</v>
      </c>
      <c r="B17" s="11">
        <v>33205983</v>
      </c>
      <c r="C17" s="11" t="s">
        <v>51</v>
      </c>
      <c r="D17" s="20" t="s">
        <v>261</v>
      </c>
      <c r="G17" s="12">
        <v>45426</v>
      </c>
      <c r="H17" s="12"/>
      <c r="I17" s="22">
        <f>IFERROR(VLOOKUP('движение ДВС'!C17,нормативы!$B$2:$C$32,2,FALSE),"")</f>
        <v>208</v>
      </c>
      <c r="K17" s="13" t="str">
        <f t="shared" si="3"/>
        <v/>
      </c>
      <c r="L17" s="13"/>
      <c r="M17" s="22">
        <f t="shared" si="1"/>
        <v>20</v>
      </c>
      <c r="N17" s="22">
        <f t="shared" si="4"/>
        <v>2</v>
      </c>
      <c r="O17" s="24" t="s">
        <v>28</v>
      </c>
      <c r="P17" s="11" t="str">
        <f t="shared" si="5"/>
        <v>33205983 KTA50</v>
      </c>
      <c r="Q17" s="11" t="e">
        <f>VLOOKUP(B17,'Комментарии к ремонту'!A:C,2,FALSE)</f>
        <v>#N/A</v>
      </c>
      <c r="R17" s="21" t="str">
        <f t="shared" si="6"/>
        <v>НЕТ</v>
      </c>
      <c r="T17" s="44" t="str">
        <f t="shared" si="7"/>
        <v/>
      </c>
      <c r="W17" s="18">
        <f t="shared" si="2"/>
        <v>0</v>
      </c>
    </row>
    <row r="18" spans="1:23" ht="25.5" customHeight="1" x14ac:dyDescent="0.2">
      <c r="A18" s="11" t="s">
        <v>54</v>
      </c>
      <c r="B18" s="11">
        <v>22324307</v>
      </c>
      <c r="C18" s="11" t="s">
        <v>37</v>
      </c>
      <c r="D18" s="20" t="s">
        <v>262</v>
      </c>
      <c r="G18" s="12">
        <v>45361</v>
      </c>
      <c r="H18" s="12"/>
      <c r="I18" s="22">
        <f>IFERROR(VLOOKUP('движение ДВС'!C18,нормативы!$B$2:$C$32,2,FALSE),"")</f>
        <v>68</v>
      </c>
      <c r="K18" s="13" t="str">
        <f t="shared" si="3"/>
        <v/>
      </c>
      <c r="L18" s="13"/>
      <c r="M18" s="22">
        <f t="shared" si="1"/>
        <v>10</v>
      </c>
      <c r="N18" s="22">
        <f t="shared" si="4"/>
        <v>1</v>
      </c>
      <c r="O18" s="24" t="s">
        <v>28</v>
      </c>
      <c r="P18" s="11" t="str">
        <f t="shared" si="5"/>
        <v>22324307 C8,3</v>
      </c>
      <c r="Q18" s="11" t="e">
        <f>VLOOKUP(B18,'Комментарии к ремонту'!A:C,2,FALSE)</f>
        <v>#N/A</v>
      </c>
      <c r="R18" s="21" t="str">
        <f t="shared" si="6"/>
        <v>НЕТ</v>
      </c>
      <c r="T18" s="44" t="str">
        <f t="shared" si="7"/>
        <v/>
      </c>
      <c r="W18" s="18">
        <f t="shared" si="2"/>
        <v>0</v>
      </c>
    </row>
    <row r="19" spans="1:23" ht="25.5" customHeight="1" x14ac:dyDescent="0.2">
      <c r="A19" s="11" t="s">
        <v>54</v>
      </c>
      <c r="B19" s="11">
        <v>33200134</v>
      </c>
      <c r="C19" s="11" t="s">
        <v>51</v>
      </c>
      <c r="D19" s="20" t="s">
        <v>259</v>
      </c>
      <c r="G19" s="12">
        <v>45370</v>
      </c>
      <c r="H19" s="12"/>
      <c r="I19" s="22">
        <f>IFERROR(VLOOKUP('движение ДВС'!C19,нормативы!$B$2:$C$32,2,FALSE),"")</f>
        <v>208</v>
      </c>
      <c r="K19" s="13" t="str">
        <f t="shared" si="3"/>
        <v/>
      </c>
      <c r="L19" s="13"/>
      <c r="M19" s="22">
        <f t="shared" si="1"/>
        <v>12</v>
      </c>
      <c r="N19" s="22">
        <f t="shared" si="4"/>
        <v>1</v>
      </c>
      <c r="O19" s="24" t="s">
        <v>28</v>
      </c>
      <c r="P19" s="11" t="str">
        <f t="shared" si="5"/>
        <v>33200134 KTA50</v>
      </c>
      <c r="Q19" s="11" t="e">
        <f>VLOOKUP(B19,'Комментарии к ремонту'!A:C,2,FALSE)</f>
        <v>#N/A</v>
      </c>
      <c r="R19" s="21" t="str">
        <f t="shared" si="6"/>
        <v>НЕТ</v>
      </c>
      <c r="T19" s="44" t="str">
        <f t="shared" si="7"/>
        <v/>
      </c>
      <c r="W19" s="18">
        <f t="shared" si="2"/>
        <v>0</v>
      </c>
    </row>
    <row r="20" spans="1:23" ht="25.5" customHeight="1" x14ac:dyDescent="0.2">
      <c r="A20" s="11" t="s">
        <v>56</v>
      </c>
      <c r="B20" s="11">
        <v>33194944</v>
      </c>
      <c r="C20" s="11" t="s">
        <v>7</v>
      </c>
      <c r="D20" s="20" t="s">
        <v>257</v>
      </c>
      <c r="G20" s="12">
        <v>45370</v>
      </c>
      <c r="H20" s="12"/>
      <c r="I20" s="22">
        <f>IFERROR(VLOOKUP('движение ДВС'!C20,нормативы!$B$2:$C$32,2,FALSE),"")</f>
        <v>155</v>
      </c>
      <c r="K20" s="13" t="str">
        <f t="shared" si="3"/>
        <v/>
      </c>
      <c r="L20" s="13"/>
      <c r="M20" s="22">
        <f t="shared" si="1"/>
        <v>12</v>
      </c>
      <c r="N20" s="22">
        <f t="shared" si="4"/>
        <v>1</v>
      </c>
      <c r="O20" s="24" t="s">
        <v>28</v>
      </c>
      <c r="P20" s="11" t="str">
        <f t="shared" si="5"/>
        <v>33194944 KTTA38</v>
      </c>
      <c r="Q20" s="11" t="e">
        <f>VLOOKUP(B20,'Комментарии к ремонту'!A:C,2,FALSE)</f>
        <v>#N/A</v>
      </c>
      <c r="R20" s="21" t="str">
        <f t="shared" si="6"/>
        <v>НЕТ</v>
      </c>
      <c r="T20" s="44" t="str">
        <f t="shared" si="7"/>
        <v/>
      </c>
      <c r="W20" s="18">
        <f t="shared" si="2"/>
        <v>0</v>
      </c>
    </row>
    <row r="21" spans="1:23" ht="25.5" customHeight="1" x14ac:dyDescent="0.2">
      <c r="A21" s="11" t="s">
        <v>54</v>
      </c>
      <c r="B21" s="11">
        <v>33209141</v>
      </c>
      <c r="C21" s="11" t="s">
        <v>51</v>
      </c>
      <c r="D21" s="20" t="s">
        <v>260</v>
      </c>
      <c r="F21" s="17" t="s">
        <v>264</v>
      </c>
      <c r="G21" s="12" t="str">
        <f>IFERROR(IF(SEARCH("Ожидается",O21),"введите дату",""),"")</f>
        <v/>
      </c>
      <c r="H21" s="12">
        <v>45279</v>
      </c>
      <c r="I21" s="22">
        <f>IFERROR(VLOOKUP('движение ДВС'!C21,нормативы!$B$2:$C$32,2,FALSE),"")</f>
        <v>208</v>
      </c>
      <c r="K21" s="13">
        <f t="shared" si="3"/>
        <v>45315.4</v>
      </c>
      <c r="L21" s="13"/>
      <c r="M21" s="22" t="str">
        <f t="shared" si="1"/>
        <v/>
      </c>
      <c r="N21" s="22" t="str">
        <f t="shared" si="4"/>
        <v/>
      </c>
      <c r="O21" s="24" t="s">
        <v>18</v>
      </c>
      <c r="P21" s="11" t="str">
        <f t="shared" si="5"/>
        <v>33209141 KTA50</v>
      </c>
      <c r="Q21" s="11">
        <f>VLOOKUP(B21,'Комментарии к ремонту'!A:C,2,FALSE)</f>
        <v>0</v>
      </c>
      <c r="R21" s="21" t="str">
        <f t="shared" si="6"/>
        <v>ЕСТЬ</v>
      </c>
      <c r="T21" s="44" t="str">
        <f t="shared" si="7"/>
        <v/>
      </c>
      <c r="W21" s="18">
        <f t="shared" si="2"/>
        <v>0</v>
      </c>
    </row>
    <row r="22" spans="1:23" ht="25.5" customHeight="1" x14ac:dyDescent="0.2">
      <c r="A22" s="11" t="s">
        <v>54</v>
      </c>
      <c r="B22" s="11">
        <v>33187967</v>
      </c>
      <c r="C22" s="11" t="s">
        <v>50</v>
      </c>
      <c r="D22" s="20" t="s">
        <v>259</v>
      </c>
      <c r="G22" s="12">
        <v>45383</v>
      </c>
      <c r="H22" s="12"/>
      <c r="I22" s="22">
        <f>IFERROR(VLOOKUP('движение ДВС'!C22,нормативы!$B$2:$C$32,2,FALSE),"")</f>
        <v>155</v>
      </c>
      <c r="J22" s="22">
        <v>3</v>
      </c>
      <c r="K22" s="13" t="str">
        <f t="shared" si="3"/>
        <v/>
      </c>
      <c r="L22" s="13"/>
      <c r="M22" s="22">
        <f t="shared" si="1"/>
        <v>14</v>
      </c>
      <c r="N22" s="22">
        <f t="shared" si="4"/>
        <v>2</v>
      </c>
      <c r="O22" s="24" t="s">
        <v>156</v>
      </c>
      <c r="P22" s="11" t="str">
        <f t="shared" si="5"/>
        <v>33187967 KTA38</v>
      </c>
      <c r="Q22" s="11" t="e">
        <f>VLOOKUP(B22,'Комментарии к ремонту'!A:C,2,FALSE)</f>
        <v>#N/A</v>
      </c>
      <c r="R22" s="21" t="str">
        <f t="shared" si="6"/>
        <v>НЕТ</v>
      </c>
      <c r="T22" s="44" t="str">
        <f t="shared" si="7"/>
        <v/>
      </c>
      <c r="U22" s="20" t="s">
        <v>153</v>
      </c>
      <c r="V22" s="20" t="s">
        <v>170</v>
      </c>
      <c r="W22" s="18">
        <f t="shared" si="2"/>
        <v>0</v>
      </c>
    </row>
    <row r="23" spans="1:23" ht="25.5" customHeight="1" x14ac:dyDescent="0.2">
      <c r="G23" s="12" t="str">
        <f>IFERROR(IF(SEARCH("Ожидается",O23),"введите дату",""),"")</f>
        <v/>
      </c>
      <c r="H23" s="12"/>
      <c r="I23" s="22" t="str">
        <f>IFERROR(VLOOKUP('движение ДВС'!C23,нормативы!$B$2:$C$32,2,FALSE),"")</f>
        <v/>
      </c>
      <c r="K23" s="13" t="str">
        <f t="shared" si="3"/>
        <v/>
      </c>
      <c r="L23" s="13"/>
      <c r="M23" s="22" t="str">
        <f t="shared" si="1"/>
        <v/>
      </c>
      <c r="N23" s="22" t="str">
        <f t="shared" si="4"/>
        <v/>
      </c>
      <c r="P23" s="11" t="str">
        <f t="shared" si="5"/>
        <v xml:space="preserve"> </v>
      </c>
      <c r="Q23" s="11" t="e">
        <f>VLOOKUP(B23,'Комментарии к ремонту'!A:C,2,FALSE)</f>
        <v>#N/A</v>
      </c>
      <c r="R23" s="21" t="str">
        <f t="shared" si="6"/>
        <v/>
      </c>
      <c r="T23" s="44" t="str">
        <f t="shared" si="7"/>
        <v/>
      </c>
      <c r="W23" s="18">
        <f t="shared" si="2"/>
        <v>0</v>
      </c>
    </row>
    <row r="24" spans="1:23" ht="25.5" customHeight="1" x14ac:dyDescent="0.2">
      <c r="A24" s="11" t="s">
        <v>54</v>
      </c>
      <c r="B24" s="11">
        <v>33187967</v>
      </c>
      <c r="C24" s="11" t="s">
        <v>50</v>
      </c>
      <c r="D24" s="20" t="s">
        <v>164</v>
      </c>
      <c r="E24" s="11" t="s">
        <v>268</v>
      </c>
      <c r="G24" s="12">
        <v>45398</v>
      </c>
      <c r="H24" s="12"/>
      <c r="I24" s="22">
        <f>IFERROR(VLOOKUP('движение ДВС'!C24,нормативы!$B$2:$C$32,2,FALSE),"")</f>
        <v>155</v>
      </c>
      <c r="K24" s="13" t="str">
        <f t="shared" si="3"/>
        <v/>
      </c>
      <c r="L24" s="13"/>
      <c r="M24" s="22">
        <f t="shared" si="1"/>
        <v>16</v>
      </c>
      <c r="N24" s="22">
        <f t="shared" si="4"/>
        <v>2</v>
      </c>
      <c r="O24" s="24" t="s">
        <v>156</v>
      </c>
      <c r="P24" s="11" t="str">
        <f t="shared" si="5"/>
        <v>33187967 KTA38</v>
      </c>
      <c r="Q24" s="11" t="e">
        <f>VLOOKUP(B24,'Комментарии к ремонту'!A:C,2,FALSE)</f>
        <v>#N/A</v>
      </c>
      <c r="R24" s="21" t="str">
        <f t="shared" si="6"/>
        <v>НЕТ</v>
      </c>
      <c r="S24" s="20" t="s">
        <v>167</v>
      </c>
      <c r="T24" s="44" t="str">
        <f t="shared" si="7"/>
        <v/>
      </c>
      <c r="V24" s="20" t="s">
        <v>170</v>
      </c>
      <c r="W24" s="18">
        <f t="shared" si="2"/>
        <v>0</v>
      </c>
    </row>
    <row r="25" spans="1:23" ht="25.5" customHeight="1" x14ac:dyDescent="0.2">
      <c r="A25" s="11" t="s">
        <v>68</v>
      </c>
      <c r="G25" s="12" t="str">
        <f t="shared" ref="G25:G66" si="9">IFERROR(IF(SEARCH("Ожидается",O25),"введите дату",""),"")</f>
        <v/>
      </c>
      <c r="H25" s="12"/>
      <c r="I25" s="22" t="str">
        <f>IFERROR(VLOOKUP('движение ДВС'!C25,нормативы!$B$2:$C$32,2,FALSE),"")</f>
        <v/>
      </c>
      <c r="K25" s="13" t="str">
        <f t="shared" si="3"/>
        <v/>
      </c>
      <c r="L25" s="13"/>
      <c r="M25" s="22" t="str">
        <f t="shared" si="1"/>
        <v/>
      </c>
      <c r="N25" s="22" t="str">
        <f t="shared" si="4"/>
        <v/>
      </c>
      <c r="P25" s="11" t="str">
        <f t="shared" si="5"/>
        <v xml:space="preserve"> </v>
      </c>
      <c r="Q25" s="11" t="e">
        <f>VLOOKUP(B25,'Комментарии к ремонту'!A:C,2,FALSE)</f>
        <v>#N/A</v>
      </c>
      <c r="R25" s="21" t="str">
        <f t="shared" si="6"/>
        <v/>
      </c>
      <c r="T25" s="44" t="str">
        <f t="shared" si="7"/>
        <v/>
      </c>
      <c r="W25" s="18">
        <f t="shared" si="2"/>
        <v>0</v>
      </c>
    </row>
    <row r="26" spans="1:23" ht="25.5" customHeight="1" x14ac:dyDescent="0.2">
      <c r="G26" s="12" t="str">
        <f t="shared" si="9"/>
        <v/>
      </c>
      <c r="H26" s="12"/>
      <c r="I26" s="22" t="str">
        <f>IFERROR(VLOOKUP('движение ДВС'!C26,нормативы!$B$2:$C$32,2,FALSE),"")</f>
        <v/>
      </c>
      <c r="K26" s="13" t="str">
        <f t="shared" si="3"/>
        <v/>
      </c>
      <c r="L26" s="13"/>
      <c r="M26" s="22" t="str">
        <f t="shared" si="1"/>
        <v/>
      </c>
      <c r="N26" s="22" t="str">
        <f t="shared" si="4"/>
        <v/>
      </c>
      <c r="P26" s="11" t="str">
        <f t="shared" si="5"/>
        <v xml:space="preserve"> </v>
      </c>
      <c r="Q26" s="11" t="e">
        <f>VLOOKUP(B26,'Комментарии к ремонту'!A:C,2,FALSE)</f>
        <v>#N/A</v>
      </c>
      <c r="R26" s="21" t="str">
        <f t="shared" si="6"/>
        <v/>
      </c>
      <c r="T26" s="44" t="str">
        <f t="shared" si="7"/>
        <v/>
      </c>
      <c r="W26" s="18">
        <f t="shared" si="2"/>
        <v>0</v>
      </c>
    </row>
    <row r="27" spans="1:23" ht="25.5" customHeight="1" x14ac:dyDescent="0.2">
      <c r="G27" s="12" t="str">
        <f t="shared" si="9"/>
        <v/>
      </c>
      <c r="H27" s="12"/>
      <c r="I27" s="22" t="str">
        <f>IFERROR(VLOOKUP('движение ДВС'!C27,нормативы!$B$2:$C$32,2,FALSE),"")</f>
        <v/>
      </c>
      <c r="K27" s="13" t="str">
        <f t="shared" si="3"/>
        <v/>
      </c>
      <c r="L27" s="13"/>
      <c r="M27" s="22" t="str">
        <f t="shared" si="1"/>
        <v/>
      </c>
      <c r="N27" s="22" t="str">
        <f t="shared" si="4"/>
        <v/>
      </c>
      <c r="P27" s="11" t="str">
        <f t="shared" si="5"/>
        <v xml:space="preserve"> </v>
      </c>
      <c r="Q27" s="11" t="e">
        <f>VLOOKUP(B27,'Комментарии к ремонту'!A:C,2,FALSE)</f>
        <v>#N/A</v>
      </c>
      <c r="R27" s="21" t="str">
        <f t="shared" si="6"/>
        <v/>
      </c>
      <c r="T27" s="44" t="str">
        <f t="shared" si="7"/>
        <v/>
      </c>
      <c r="W27" s="18">
        <f t="shared" si="2"/>
        <v>0</v>
      </c>
    </row>
    <row r="28" spans="1:23" ht="25.5" customHeight="1" x14ac:dyDescent="0.2">
      <c r="G28" s="12" t="str">
        <f t="shared" si="9"/>
        <v/>
      </c>
      <c r="H28" s="12"/>
      <c r="I28" s="22" t="str">
        <f>IFERROR(VLOOKUP('движение ДВС'!C28,нормативы!$B$2:$C$32,2,FALSE),"")</f>
        <v/>
      </c>
      <c r="K28" s="13" t="str">
        <f t="shared" si="3"/>
        <v/>
      </c>
      <c r="L28" s="13"/>
      <c r="M28" s="22" t="str">
        <f t="shared" si="1"/>
        <v/>
      </c>
      <c r="N28" s="22" t="str">
        <f t="shared" si="4"/>
        <v/>
      </c>
      <c r="P28" s="11" t="str">
        <f t="shared" si="5"/>
        <v xml:space="preserve"> </v>
      </c>
      <c r="Q28" s="11" t="e">
        <f>VLOOKUP(B28,'Комментарии к ремонту'!A:C,2,FALSE)</f>
        <v>#N/A</v>
      </c>
      <c r="R28" s="21" t="str">
        <f t="shared" si="6"/>
        <v/>
      </c>
      <c r="T28" s="44" t="str">
        <f t="shared" si="7"/>
        <v/>
      </c>
      <c r="W28" s="18">
        <f t="shared" si="2"/>
        <v>0</v>
      </c>
    </row>
    <row r="29" spans="1:23" ht="25.5" customHeight="1" x14ac:dyDescent="0.2">
      <c r="G29" s="12" t="str">
        <f t="shared" si="9"/>
        <v/>
      </c>
      <c r="H29" s="12"/>
      <c r="I29" s="22" t="str">
        <f>IFERROR(VLOOKUP('движение ДВС'!C29,нормативы!$B$2:$C$32,2,FALSE),"")</f>
        <v/>
      </c>
      <c r="K29" s="13" t="str">
        <f t="shared" si="3"/>
        <v/>
      </c>
      <c r="L29" s="13"/>
      <c r="M29" s="22" t="str">
        <f t="shared" si="1"/>
        <v/>
      </c>
      <c r="N29" s="22" t="str">
        <f t="shared" si="4"/>
        <v/>
      </c>
      <c r="P29" s="11" t="str">
        <f t="shared" si="5"/>
        <v xml:space="preserve"> </v>
      </c>
      <c r="Q29" s="11" t="e">
        <f>VLOOKUP(B29,'Комментарии к ремонту'!A:C,2,FALSE)</f>
        <v>#N/A</v>
      </c>
      <c r="R29" s="21" t="str">
        <f t="shared" si="6"/>
        <v/>
      </c>
      <c r="T29" s="44" t="str">
        <f t="shared" si="7"/>
        <v/>
      </c>
      <c r="W29" s="18">
        <f t="shared" si="2"/>
        <v>0</v>
      </c>
    </row>
    <row r="30" spans="1:23" ht="25.5" customHeight="1" x14ac:dyDescent="0.2">
      <c r="G30" s="12" t="str">
        <f t="shared" si="9"/>
        <v/>
      </c>
      <c r="H30" s="12"/>
      <c r="I30" s="22" t="str">
        <f>IFERROR(VLOOKUP('движение ДВС'!C30,нормативы!$B$2:$C$32,2,FALSE),"")</f>
        <v/>
      </c>
      <c r="K30" s="13" t="str">
        <f t="shared" si="3"/>
        <v/>
      </c>
      <c r="L30" s="13"/>
      <c r="M30" s="22" t="str">
        <f t="shared" si="1"/>
        <v/>
      </c>
      <c r="N30" s="22" t="str">
        <f t="shared" si="4"/>
        <v/>
      </c>
      <c r="P30" s="11" t="str">
        <f t="shared" si="5"/>
        <v xml:space="preserve"> </v>
      </c>
      <c r="Q30" s="11" t="e">
        <f>VLOOKUP(B30,'Комментарии к ремонту'!A:C,2,FALSE)</f>
        <v>#N/A</v>
      </c>
      <c r="R30" s="21" t="str">
        <f t="shared" si="6"/>
        <v/>
      </c>
      <c r="T30" s="44" t="str">
        <f t="shared" si="7"/>
        <v/>
      </c>
      <c r="W30" s="18">
        <f t="shared" si="2"/>
        <v>0</v>
      </c>
    </row>
    <row r="31" spans="1:23" ht="25.5" customHeight="1" x14ac:dyDescent="0.2">
      <c r="G31" s="12" t="str">
        <f t="shared" si="9"/>
        <v/>
      </c>
      <c r="H31" s="12"/>
      <c r="I31" s="22" t="str">
        <f>IFERROR(VLOOKUP('движение ДВС'!C31,нормативы!$B$2:$C$32,2,FALSE),"")</f>
        <v/>
      </c>
      <c r="K31" s="13" t="str">
        <f t="shared" si="3"/>
        <v/>
      </c>
      <c r="L31" s="13"/>
      <c r="M31" s="22" t="str">
        <f t="shared" si="1"/>
        <v/>
      </c>
      <c r="N31" s="22" t="str">
        <f t="shared" si="4"/>
        <v/>
      </c>
      <c r="P31" s="11" t="str">
        <f t="shared" si="5"/>
        <v xml:space="preserve"> </v>
      </c>
      <c r="Q31" s="11" t="e">
        <f>VLOOKUP(B31,'Комментарии к ремонту'!A:C,2,FALSE)</f>
        <v>#N/A</v>
      </c>
      <c r="R31" s="21" t="str">
        <f t="shared" si="6"/>
        <v/>
      </c>
      <c r="T31" s="44" t="str">
        <f t="shared" si="7"/>
        <v/>
      </c>
      <c r="W31" s="18">
        <f t="shared" si="2"/>
        <v>0</v>
      </c>
    </row>
    <row r="32" spans="1:23" ht="25.5" customHeight="1" x14ac:dyDescent="0.2">
      <c r="G32" s="12" t="str">
        <f t="shared" si="9"/>
        <v/>
      </c>
      <c r="H32" s="12"/>
      <c r="I32" s="22" t="str">
        <f>IFERROR(VLOOKUP('движение ДВС'!C32,нормативы!$B$2:$C$32,2,FALSE),"")</f>
        <v/>
      </c>
      <c r="K32" s="13" t="str">
        <f t="shared" si="3"/>
        <v/>
      </c>
      <c r="L32" s="13"/>
      <c r="M32" s="22" t="str">
        <f t="shared" si="1"/>
        <v/>
      </c>
      <c r="N32" s="22" t="str">
        <f t="shared" si="4"/>
        <v/>
      </c>
      <c r="P32" s="11" t="str">
        <f t="shared" si="5"/>
        <v xml:space="preserve"> </v>
      </c>
      <c r="Q32" s="11" t="e">
        <f>VLOOKUP(B32,'Комментарии к ремонту'!A:C,2,FALSE)</f>
        <v>#N/A</v>
      </c>
      <c r="R32" s="21" t="str">
        <f t="shared" si="6"/>
        <v/>
      </c>
      <c r="T32" s="44" t="str">
        <f t="shared" si="7"/>
        <v/>
      </c>
      <c r="W32" s="18">
        <f t="shared" si="2"/>
        <v>0</v>
      </c>
    </row>
    <row r="33" spans="7:23" ht="25.5" customHeight="1" x14ac:dyDescent="0.2">
      <c r="G33" s="12" t="str">
        <f t="shared" si="9"/>
        <v/>
      </c>
      <c r="H33" s="12"/>
      <c r="I33" s="22" t="str">
        <f>IFERROR(VLOOKUP('движение ДВС'!C33,нормативы!$B$2:$C$32,2,FALSE),"")</f>
        <v/>
      </c>
      <c r="K33" s="13" t="str">
        <f t="shared" si="3"/>
        <v/>
      </c>
      <c r="L33" s="13"/>
      <c r="M33" s="22" t="str">
        <f t="shared" si="1"/>
        <v/>
      </c>
      <c r="N33" s="22" t="str">
        <f t="shared" si="4"/>
        <v/>
      </c>
      <c r="P33" s="11" t="str">
        <f t="shared" si="5"/>
        <v xml:space="preserve"> </v>
      </c>
      <c r="Q33" s="11" t="e">
        <f>VLOOKUP(B33,'Комментарии к ремонту'!A:C,2,FALSE)</f>
        <v>#N/A</v>
      </c>
      <c r="R33" s="21" t="str">
        <f t="shared" si="6"/>
        <v/>
      </c>
      <c r="T33" s="44" t="str">
        <f t="shared" si="7"/>
        <v/>
      </c>
      <c r="W33" s="18">
        <f t="shared" si="2"/>
        <v>0</v>
      </c>
    </row>
    <row r="34" spans="7:23" ht="25.5" customHeight="1" x14ac:dyDescent="0.2">
      <c r="G34" s="12" t="str">
        <f t="shared" si="9"/>
        <v/>
      </c>
      <c r="H34" s="12"/>
      <c r="I34" s="22" t="str">
        <f>IFERROR(VLOOKUP('движение ДВС'!C34,нормативы!$B$2:$C$32,2,FALSE),"")</f>
        <v/>
      </c>
      <c r="K34" s="13" t="str">
        <f t="shared" si="3"/>
        <v/>
      </c>
      <c r="L34" s="13"/>
      <c r="M34" s="22" t="str">
        <f t="shared" si="1"/>
        <v/>
      </c>
      <c r="N34" s="22" t="str">
        <f t="shared" si="4"/>
        <v/>
      </c>
      <c r="P34" s="11" t="str">
        <f t="shared" si="5"/>
        <v xml:space="preserve"> </v>
      </c>
      <c r="Q34" s="11" t="e">
        <f>VLOOKUP(B34,'Комментарии к ремонту'!A:C,2,FALSE)</f>
        <v>#N/A</v>
      </c>
      <c r="R34" s="21" t="str">
        <f t="shared" si="6"/>
        <v/>
      </c>
      <c r="T34" s="44" t="str">
        <f t="shared" si="7"/>
        <v/>
      </c>
      <c r="W34" s="18">
        <f t="shared" si="2"/>
        <v>0</v>
      </c>
    </row>
    <row r="35" spans="7:23" ht="25.5" customHeight="1" x14ac:dyDescent="0.2">
      <c r="G35" s="12" t="str">
        <f t="shared" si="9"/>
        <v/>
      </c>
      <c r="H35" s="12"/>
      <c r="I35" s="22" t="str">
        <f>IFERROR(VLOOKUP('движение ДВС'!C35,нормативы!$B$2:$C$32,2,FALSE),"")</f>
        <v/>
      </c>
      <c r="K35" s="13" t="str">
        <f t="shared" si="3"/>
        <v/>
      </c>
      <c r="L35" s="13"/>
      <c r="M35" s="22" t="str">
        <f t="shared" si="1"/>
        <v/>
      </c>
      <c r="N35" s="22" t="str">
        <f t="shared" si="4"/>
        <v/>
      </c>
      <c r="P35" s="11" t="str">
        <f t="shared" si="5"/>
        <v xml:space="preserve"> </v>
      </c>
      <c r="Q35" s="11" t="e">
        <f>VLOOKUP(B35,'Комментарии к ремонту'!A:C,2,FALSE)</f>
        <v>#N/A</v>
      </c>
      <c r="R35" s="21" t="str">
        <f t="shared" si="6"/>
        <v/>
      </c>
      <c r="T35" s="44" t="str">
        <f t="shared" si="7"/>
        <v/>
      </c>
      <c r="W35" s="18">
        <f t="shared" si="2"/>
        <v>0</v>
      </c>
    </row>
    <row r="36" spans="7:23" ht="25.5" customHeight="1" x14ac:dyDescent="0.2">
      <c r="G36" s="12" t="str">
        <f t="shared" si="9"/>
        <v/>
      </c>
      <c r="H36" s="12"/>
      <c r="I36" s="22" t="str">
        <f>IFERROR(VLOOKUP('движение ДВС'!C36,нормативы!$B$2:$C$32,2,FALSE),"")</f>
        <v/>
      </c>
      <c r="K36" s="13" t="str">
        <f t="shared" si="3"/>
        <v/>
      </c>
      <c r="L36" s="13"/>
      <c r="M36" s="22" t="str">
        <f t="shared" si="1"/>
        <v/>
      </c>
      <c r="N36" s="22" t="str">
        <f t="shared" si="4"/>
        <v/>
      </c>
      <c r="P36" s="11" t="str">
        <f t="shared" si="5"/>
        <v xml:space="preserve"> </v>
      </c>
      <c r="Q36" s="11" t="e">
        <f>VLOOKUP(B36,'Комментарии к ремонту'!A:C,2,FALSE)</f>
        <v>#N/A</v>
      </c>
      <c r="R36" s="21" t="str">
        <f t="shared" si="6"/>
        <v/>
      </c>
      <c r="T36" s="44" t="str">
        <f t="shared" si="7"/>
        <v/>
      </c>
      <c r="W36" s="18">
        <f t="shared" si="2"/>
        <v>0</v>
      </c>
    </row>
    <row r="37" spans="7:23" ht="25.5" customHeight="1" x14ac:dyDescent="0.2">
      <c r="G37" s="12" t="str">
        <f t="shared" si="9"/>
        <v/>
      </c>
      <c r="H37" s="12"/>
      <c r="I37" s="22" t="str">
        <f>IFERROR(VLOOKUP('движение ДВС'!C37,нормативы!$B$2:$C$32,2,FALSE),"")</f>
        <v/>
      </c>
      <c r="K37" s="13" t="str">
        <f t="shared" si="3"/>
        <v/>
      </c>
      <c r="L37" s="13"/>
      <c r="M37" s="22" t="str">
        <f t="shared" si="1"/>
        <v/>
      </c>
      <c r="N37" s="22" t="str">
        <f t="shared" si="4"/>
        <v/>
      </c>
      <c r="P37" s="11" t="str">
        <f t="shared" si="5"/>
        <v xml:space="preserve"> </v>
      </c>
      <c r="Q37" s="11" t="e">
        <f>VLOOKUP(B37,'Комментарии к ремонту'!A:C,2,FALSE)</f>
        <v>#N/A</v>
      </c>
      <c r="R37" s="21" t="str">
        <f t="shared" si="6"/>
        <v/>
      </c>
      <c r="T37" s="44" t="str">
        <f t="shared" si="7"/>
        <v/>
      </c>
      <c r="W37" s="18">
        <f t="shared" si="2"/>
        <v>0</v>
      </c>
    </row>
    <row r="38" spans="7:23" ht="25.5" customHeight="1" x14ac:dyDescent="0.2">
      <c r="G38" s="12" t="str">
        <f t="shared" si="9"/>
        <v/>
      </c>
      <c r="H38" s="12"/>
      <c r="I38" s="22" t="str">
        <f>IFERROR(VLOOKUP('движение ДВС'!C38,нормативы!$B$2:$C$32,2,FALSE),"")</f>
        <v/>
      </c>
      <c r="K38" s="13" t="str">
        <f t="shared" si="3"/>
        <v/>
      </c>
      <c r="L38" s="13"/>
      <c r="M38" s="22" t="str">
        <f t="shared" si="1"/>
        <v/>
      </c>
      <c r="N38" s="22" t="str">
        <f t="shared" si="4"/>
        <v/>
      </c>
      <c r="P38" s="11" t="str">
        <f t="shared" si="5"/>
        <v xml:space="preserve"> </v>
      </c>
      <c r="Q38" s="11" t="e">
        <f>VLOOKUP(B38,'Комментарии к ремонту'!A:C,2,FALSE)</f>
        <v>#N/A</v>
      </c>
      <c r="R38" s="21" t="str">
        <f t="shared" si="6"/>
        <v/>
      </c>
      <c r="T38" s="44" t="str">
        <f t="shared" si="7"/>
        <v/>
      </c>
      <c r="W38" s="18">
        <f t="shared" si="2"/>
        <v>0</v>
      </c>
    </row>
    <row r="39" spans="7:23" ht="25.5" customHeight="1" x14ac:dyDescent="0.2">
      <c r="G39" s="12" t="str">
        <f t="shared" si="9"/>
        <v/>
      </c>
      <c r="H39" s="12"/>
      <c r="I39" s="22" t="str">
        <f>IFERROR(VLOOKUP('движение ДВС'!C39,нормативы!$B$2:$C$32,2,FALSE),"")</f>
        <v/>
      </c>
      <c r="K39" s="13" t="str">
        <f t="shared" si="3"/>
        <v/>
      </c>
      <c r="L39" s="13"/>
      <c r="M39" s="22" t="str">
        <f t="shared" si="1"/>
        <v/>
      </c>
      <c r="N39" s="22" t="str">
        <f t="shared" si="4"/>
        <v/>
      </c>
      <c r="P39" s="11" t="str">
        <f t="shared" si="5"/>
        <v xml:space="preserve"> </v>
      </c>
      <c r="Q39" s="11" t="e">
        <f>VLOOKUP(B39,'Комментарии к ремонту'!A:C,2,FALSE)</f>
        <v>#N/A</v>
      </c>
      <c r="R39" s="21" t="str">
        <f t="shared" si="6"/>
        <v/>
      </c>
      <c r="T39" s="44" t="str">
        <f t="shared" si="7"/>
        <v/>
      </c>
      <c r="W39" s="18">
        <f t="shared" si="2"/>
        <v>0</v>
      </c>
    </row>
    <row r="40" spans="7:23" ht="25.5" customHeight="1" x14ac:dyDescent="0.2">
      <c r="G40" s="12" t="str">
        <f t="shared" si="9"/>
        <v/>
      </c>
      <c r="H40" s="12"/>
      <c r="I40" s="22" t="str">
        <f>IFERROR(VLOOKUP('движение ДВС'!C40,нормативы!$B$2:$C$32,2,FALSE),"")</f>
        <v/>
      </c>
      <c r="K40" s="13" t="str">
        <f t="shared" si="3"/>
        <v/>
      </c>
      <c r="L40" s="13"/>
      <c r="M40" s="22" t="str">
        <f t="shared" si="1"/>
        <v/>
      </c>
      <c r="N40" s="22" t="str">
        <f t="shared" si="4"/>
        <v/>
      </c>
      <c r="P40" s="11" t="str">
        <f t="shared" si="5"/>
        <v xml:space="preserve"> </v>
      </c>
      <c r="Q40" s="11" t="e">
        <f>VLOOKUP(B40,'Комментарии к ремонту'!A:C,2,FALSE)</f>
        <v>#N/A</v>
      </c>
      <c r="R40" s="21" t="str">
        <f t="shared" si="6"/>
        <v/>
      </c>
      <c r="T40" s="44" t="str">
        <f t="shared" si="7"/>
        <v/>
      </c>
      <c r="W40" s="18">
        <f t="shared" si="2"/>
        <v>0</v>
      </c>
    </row>
    <row r="41" spans="7:23" ht="25.5" customHeight="1" x14ac:dyDescent="0.2">
      <c r="G41" s="12" t="str">
        <f t="shared" si="9"/>
        <v/>
      </c>
      <c r="H41" s="12"/>
      <c r="I41" s="22" t="str">
        <f>IFERROR(VLOOKUP('движение ДВС'!C41,нормативы!$B$2:$C$32,2,FALSE),"")</f>
        <v/>
      </c>
      <c r="K41" s="13" t="str">
        <f t="shared" si="3"/>
        <v/>
      </c>
      <c r="L41" s="13"/>
      <c r="M41" s="22" t="str">
        <f t="shared" si="1"/>
        <v/>
      </c>
      <c r="N41" s="22" t="str">
        <f t="shared" si="4"/>
        <v/>
      </c>
      <c r="P41" s="11" t="str">
        <f t="shared" si="5"/>
        <v xml:space="preserve"> </v>
      </c>
      <c r="Q41" s="11" t="e">
        <f>VLOOKUP(B41,'Комментарии к ремонту'!A:C,2,FALSE)</f>
        <v>#N/A</v>
      </c>
      <c r="R41" s="21" t="str">
        <f t="shared" si="6"/>
        <v/>
      </c>
      <c r="T41" s="44" t="str">
        <f t="shared" si="7"/>
        <v/>
      </c>
      <c r="W41" s="18">
        <f t="shared" si="2"/>
        <v>0</v>
      </c>
    </row>
    <row r="42" spans="7:23" ht="25.5" customHeight="1" x14ac:dyDescent="0.2">
      <c r="G42" s="12" t="str">
        <f t="shared" si="9"/>
        <v/>
      </c>
      <c r="H42" s="12"/>
      <c r="I42" s="22" t="str">
        <f>IFERROR(VLOOKUP('движение ДВС'!C42,нормативы!$B$2:$C$32,2,FALSE),"")</f>
        <v/>
      </c>
      <c r="K42" s="13" t="str">
        <f t="shared" si="3"/>
        <v/>
      </c>
      <c r="L42" s="13"/>
      <c r="M42" s="22" t="str">
        <f t="shared" si="1"/>
        <v/>
      </c>
      <c r="N42" s="22" t="str">
        <f t="shared" si="4"/>
        <v/>
      </c>
      <c r="P42" s="11" t="str">
        <f t="shared" si="5"/>
        <v xml:space="preserve"> </v>
      </c>
      <c r="Q42" s="11" t="e">
        <f>VLOOKUP(B42,'Комментарии к ремонту'!A:C,2,FALSE)</f>
        <v>#N/A</v>
      </c>
      <c r="R42" s="21" t="str">
        <f t="shared" si="6"/>
        <v/>
      </c>
      <c r="T42" s="44" t="str">
        <f t="shared" si="7"/>
        <v/>
      </c>
      <c r="W42" s="18">
        <f t="shared" si="2"/>
        <v>0</v>
      </c>
    </row>
    <row r="43" spans="7:23" ht="25.5" customHeight="1" x14ac:dyDescent="0.2">
      <c r="G43" s="12" t="str">
        <f t="shared" si="9"/>
        <v/>
      </c>
      <c r="H43" s="12"/>
      <c r="I43" s="22" t="str">
        <f>IFERROR(VLOOKUP('движение ДВС'!C43,нормативы!$B$2:$C$32,2,FALSE),"")</f>
        <v/>
      </c>
      <c r="K43" s="13" t="str">
        <f t="shared" si="3"/>
        <v/>
      </c>
      <c r="L43" s="13"/>
      <c r="M43" s="22" t="str">
        <f t="shared" si="1"/>
        <v/>
      </c>
      <c r="N43" s="22" t="str">
        <f t="shared" si="4"/>
        <v/>
      </c>
      <c r="P43" s="11" t="str">
        <f t="shared" si="5"/>
        <v xml:space="preserve"> </v>
      </c>
      <c r="Q43" s="11" t="e">
        <f>VLOOKUP(B43,'Комментарии к ремонту'!A:C,2,FALSE)</f>
        <v>#N/A</v>
      </c>
      <c r="R43" s="21" t="str">
        <f t="shared" si="6"/>
        <v/>
      </c>
      <c r="T43" s="44" t="str">
        <f t="shared" si="7"/>
        <v/>
      </c>
      <c r="W43" s="18">
        <f t="shared" si="2"/>
        <v>0</v>
      </c>
    </row>
    <row r="44" spans="7:23" ht="25.5" customHeight="1" x14ac:dyDescent="0.2">
      <c r="G44" s="12" t="str">
        <f t="shared" si="9"/>
        <v/>
      </c>
      <c r="H44" s="12"/>
      <c r="I44" s="22" t="str">
        <f>IFERROR(VLOOKUP('движение ДВС'!C44,нормативы!$B$2:$C$32,2,FALSE),"")</f>
        <v/>
      </c>
      <c r="K44" s="13" t="str">
        <f t="shared" si="3"/>
        <v/>
      </c>
      <c r="L44" s="13"/>
      <c r="M44" s="22" t="str">
        <f t="shared" si="1"/>
        <v/>
      </c>
      <c r="N44" s="22" t="str">
        <f t="shared" si="4"/>
        <v/>
      </c>
      <c r="P44" s="11" t="str">
        <f t="shared" si="5"/>
        <v xml:space="preserve"> </v>
      </c>
      <c r="Q44" s="11" t="e">
        <f>VLOOKUP(B44,'Комментарии к ремонту'!A:C,2,FALSE)</f>
        <v>#N/A</v>
      </c>
      <c r="R44" s="21" t="str">
        <f t="shared" si="6"/>
        <v/>
      </c>
      <c r="T44" s="44" t="str">
        <f t="shared" si="7"/>
        <v/>
      </c>
      <c r="W44" s="18">
        <f t="shared" si="2"/>
        <v>0</v>
      </c>
    </row>
    <row r="45" spans="7:23" ht="25.5" customHeight="1" x14ac:dyDescent="0.2">
      <c r="G45" s="12" t="str">
        <f t="shared" si="9"/>
        <v/>
      </c>
      <c r="H45" s="12"/>
      <c r="I45" s="22" t="str">
        <f>IFERROR(VLOOKUP('движение ДВС'!C45,нормативы!$B$2:$C$32,2,FALSE),"")</f>
        <v/>
      </c>
      <c r="K45" s="13" t="str">
        <f t="shared" si="3"/>
        <v/>
      </c>
      <c r="L45" s="13"/>
      <c r="M45" s="22" t="str">
        <f t="shared" si="1"/>
        <v/>
      </c>
      <c r="N45" s="22" t="str">
        <f t="shared" si="4"/>
        <v/>
      </c>
      <c r="P45" s="11" t="str">
        <f t="shared" si="5"/>
        <v xml:space="preserve"> </v>
      </c>
      <c r="Q45" s="11" t="e">
        <f>VLOOKUP(B45,'Комментарии к ремонту'!A:C,2,FALSE)</f>
        <v>#N/A</v>
      </c>
      <c r="R45" s="21" t="str">
        <f t="shared" si="6"/>
        <v/>
      </c>
      <c r="T45" s="44" t="str">
        <f t="shared" si="7"/>
        <v/>
      </c>
      <c r="W45" s="18">
        <f t="shared" si="2"/>
        <v>0</v>
      </c>
    </row>
    <row r="46" spans="7:23" ht="25.5" customHeight="1" x14ac:dyDescent="0.2">
      <c r="G46" s="12" t="str">
        <f t="shared" si="9"/>
        <v/>
      </c>
      <c r="H46" s="12"/>
      <c r="I46" s="22" t="str">
        <f>IFERROR(VLOOKUP('движение ДВС'!C46,нормативы!$B$2:$C$32,2,FALSE),"")</f>
        <v/>
      </c>
      <c r="K46" s="13" t="str">
        <f t="shared" si="3"/>
        <v/>
      </c>
      <c r="L46" s="13"/>
      <c r="M46" s="22" t="str">
        <f t="shared" si="1"/>
        <v/>
      </c>
      <c r="N46" s="22" t="str">
        <f t="shared" si="4"/>
        <v/>
      </c>
      <c r="P46" s="11" t="str">
        <f t="shared" si="5"/>
        <v xml:space="preserve"> </v>
      </c>
      <c r="Q46" s="11" t="e">
        <f>VLOOKUP(B46,'Комментарии к ремонту'!A:C,2,FALSE)</f>
        <v>#N/A</v>
      </c>
      <c r="R46" s="21" t="str">
        <f t="shared" si="6"/>
        <v/>
      </c>
      <c r="T46" s="44" t="str">
        <f t="shared" si="7"/>
        <v/>
      </c>
      <c r="W46" s="18">
        <f t="shared" si="2"/>
        <v>0</v>
      </c>
    </row>
    <row r="47" spans="7:23" ht="25.5" customHeight="1" x14ac:dyDescent="0.2">
      <c r="G47" s="12" t="str">
        <f t="shared" si="9"/>
        <v/>
      </c>
      <c r="H47" s="12"/>
      <c r="I47" s="22" t="str">
        <f>IFERROR(VLOOKUP('движение ДВС'!C47,нормативы!$B$2:$C$32,2,FALSE),"")</f>
        <v/>
      </c>
      <c r="K47" s="13" t="str">
        <f t="shared" si="3"/>
        <v/>
      </c>
      <c r="L47" s="13"/>
      <c r="M47" s="22" t="str">
        <f t="shared" si="1"/>
        <v/>
      </c>
      <c r="N47" s="22" t="str">
        <f t="shared" si="4"/>
        <v/>
      </c>
      <c r="P47" s="11" t="str">
        <f t="shared" si="5"/>
        <v xml:space="preserve"> </v>
      </c>
      <c r="Q47" s="11" t="e">
        <f>VLOOKUP(B47,'Комментарии к ремонту'!A:C,2,FALSE)</f>
        <v>#N/A</v>
      </c>
      <c r="R47" s="21" t="str">
        <f t="shared" si="6"/>
        <v/>
      </c>
      <c r="T47" s="44" t="str">
        <f t="shared" si="7"/>
        <v/>
      </c>
      <c r="W47" s="18">
        <f t="shared" si="2"/>
        <v>0</v>
      </c>
    </row>
    <row r="48" spans="7:23" ht="25.5" customHeight="1" x14ac:dyDescent="0.2">
      <c r="G48" s="12" t="str">
        <f t="shared" si="9"/>
        <v/>
      </c>
      <c r="H48" s="12"/>
      <c r="I48" s="22" t="str">
        <f>IFERROR(VLOOKUP('движение ДВС'!C48,нормативы!$B$2:$C$32,2,FALSE),"")</f>
        <v/>
      </c>
      <c r="K48" s="13" t="str">
        <f t="shared" si="3"/>
        <v/>
      </c>
      <c r="L48" s="13"/>
      <c r="M48" s="22" t="str">
        <f t="shared" si="1"/>
        <v/>
      </c>
      <c r="N48" s="22" t="str">
        <f t="shared" si="4"/>
        <v/>
      </c>
      <c r="P48" s="11" t="str">
        <f t="shared" si="5"/>
        <v xml:space="preserve"> </v>
      </c>
      <c r="Q48" s="11" t="e">
        <f>VLOOKUP(B48,'Комментарии к ремонту'!A:C,2,FALSE)</f>
        <v>#N/A</v>
      </c>
      <c r="R48" s="21" t="str">
        <f t="shared" si="6"/>
        <v/>
      </c>
      <c r="T48" s="44" t="str">
        <f t="shared" si="7"/>
        <v/>
      </c>
      <c r="W48" s="18">
        <f t="shared" si="2"/>
        <v>0</v>
      </c>
    </row>
    <row r="49" spans="7:23" ht="25.5" customHeight="1" x14ac:dyDescent="0.2">
      <c r="G49" s="12" t="str">
        <f t="shared" si="9"/>
        <v/>
      </c>
      <c r="H49" s="12"/>
      <c r="I49" s="22" t="str">
        <f>IFERROR(VLOOKUP('движение ДВС'!C49,нормативы!$B$2:$C$32,2,FALSE),"")</f>
        <v/>
      </c>
      <c r="K49" s="13" t="str">
        <f t="shared" si="3"/>
        <v/>
      </c>
      <c r="L49" s="13"/>
      <c r="M49" s="22" t="str">
        <f t="shared" si="1"/>
        <v/>
      </c>
      <c r="N49" s="22" t="str">
        <f t="shared" si="4"/>
        <v/>
      </c>
      <c r="P49" s="11" t="str">
        <f t="shared" si="5"/>
        <v xml:space="preserve"> </v>
      </c>
      <c r="Q49" s="11" t="e">
        <f>VLOOKUP(B49,'Комментарии к ремонту'!A:C,2,FALSE)</f>
        <v>#N/A</v>
      </c>
      <c r="R49" s="21" t="str">
        <f t="shared" si="6"/>
        <v/>
      </c>
      <c r="T49" s="44" t="str">
        <f t="shared" si="7"/>
        <v/>
      </c>
      <c r="W49" s="18">
        <f t="shared" si="2"/>
        <v>0</v>
      </c>
    </row>
    <row r="50" spans="7:23" ht="25.5" customHeight="1" x14ac:dyDescent="0.2">
      <c r="G50" s="12" t="str">
        <f t="shared" si="9"/>
        <v/>
      </c>
      <c r="H50" s="12"/>
      <c r="I50" s="22" t="str">
        <f>IFERROR(VLOOKUP('движение ДВС'!C50,нормативы!$B$2:$C$32,2,FALSE),"")</f>
        <v/>
      </c>
      <c r="K50" s="13" t="str">
        <f t="shared" si="3"/>
        <v/>
      </c>
      <c r="L50" s="13"/>
      <c r="M50" s="22" t="str">
        <f t="shared" si="1"/>
        <v/>
      </c>
      <c r="N50" s="22" t="str">
        <f t="shared" si="4"/>
        <v/>
      </c>
      <c r="P50" s="11" t="str">
        <f t="shared" si="5"/>
        <v xml:space="preserve"> </v>
      </c>
      <c r="Q50" s="11" t="e">
        <f>VLOOKUP(B50,'Комментарии к ремонту'!A:C,2,FALSE)</f>
        <v>#N/A</v>
      </c>
      <c r="R50" s="21" t="str">
        <f t="shared" si="6"/>
        <v/>
      </c>
      <c r="T50" s="44" t="str">
        <f t="shared" si="7"/>
        <v/>
      </c>
      <c r="W50" s="18">
        <f t="shared" si="2"/>
        <v>0</v>
      </c>
    </row>
    <row r="51" spans="7:23" ht="25.5" customHeight="1" x14ac:dyDescent="0.2">
      <c r="G51" s="12" t="str">
        <f t="shared" si="9"/>
        <v/>
      </c>
      <c r="H51" s="12"/>
      <c r="I51" s="22" t="str">
        <f>IFERROR(VLOOKUP('движение ДВС'!C51,нормативы!$B$2:$C$32,2,FALSE),"")</f>
        <v/>
      </c>
      <c r="K51" s="13" t="str">
        <f t="shared" si="3"/>
        <v/>
      </c>
      <c r="L51" s="13"/>
      <c r="M51" s="22" t="str">
        <f t="shared" si="1"/>
        <v/>
      </c>
      <c r="N51" s="22" t="str">
        <f t="shared" si="4"/>
        <v/>
      </c>
      <c r="P51" s="11" t="str">
        <f t="shared" si="5"/>
        <v xml:space="preserve"> </v>
      </c>
      <c r="Q51" s="11" t="e">
        <f>VLOOKUP(B51,'Комментарии к ремонту'!A:C,2,FALSE)</f>
        <v>#N/A</v>
      </c>
      <c r="R51" s="21" t="str">
        <f t="shared" si="6"/>
        <v/>
      </c>
      <c r="T51" s="44" t="str">
        <f t="shared" si="7"/>
        <v/>
      </c>
      <c r="W51" s="18">
        <f t="shared" si="2"/>
        <v>0</v>
      </c>
    </row>
    <row r="52" spans="7:23" ht="25.5" customHeight="1" x14ac:dyDescent="0.2">
      <c r="G52" s="12" t="str">
        <f t="shared" si="9"/>
        <v/>
      </c>
      <c r="H52" s="12"/>
      <c r="I52" s="22" t="str">
        <f>IFERROR(VLOOKUP('движение ДВС'!C52,нормативы!$B$2:$C$32,2,FALSE),"")</f>
        <v/>
      </c>
      <c r="K52" s="13" t="str">
        <f t="shared" si="3"/>
        <v/>
      </c>
      <c r="L52" s="13"/>
      <c r="M52" s="22" t="str">
        <f t="shared" si="1"/>
        <v/>
      </c>
      <c r="N52" s="22" t="str">
        <f t="shared" si="4"/>
        <v/>
      </c>
      <c r="P52" s="11" t="str">
        <f t="shared" si="5"/>
        <v xml:space="preserve"> </v>
      </c>
      <c r="Q52" s="11" t="e">
        <f>VLOOKUP(B52,'Комментарии к ремонту'!A:C,2,FALSE)</f>
        <v>#N/A</v>
      </c>
      <c r="R52" s="21" t="str">
        <f t="shared" si="6"/>
        <v/>
      </c>
      <c r="T52" s="44" t="str">
        <f t="shared" si="7"/>
        <v/>
      </c>
      <c r="W52" s="18">
        <f t="shared" si="2"/>
        <v>0</v>
      </c>
    </row>
    <row r="53" spans="7:23" ht="25.5" customHeight="1" x14ac:dyDescent="0.2">
      <c r="G53" s="12" t="str">
        <f t="shared" si="9"/>
        <v/>
      </c>
      <c r="H53" s="12"/>
      <c r="I53" s="22" t="str">
        <f>IFERROR(VLOOKUP('движение ДВС'!C53,нормативы!$B$2:$C$32,2,FALSE),"")</f>
        <v/>
      </c>
      <c r="K53" s="13" t="str">
        <f t="shared" si="3"/>
        <v/>
      </c>
      <c r="L53" s="13"/>
      <c r="M53" s="22" t="str">
        <f t="shared" si="1"/>
        <v/>
      </c>
      <c r="N53" s="22" t="str">
        <f t="shared" si="4"/>
        <v/>
      </c>
      <c r="P53" s="11" t="str">
        <f t="shared" si="5"/>
        <v xml:space="preserve"> </v>
      </c>
      <c r="Q53" s="11" t="e">
        <f>VLOOKUP(B53,'Комментарии к ремонту'!A:C,2,FALSE)</f>
        <v>#N/A</v>
      </c>
      <c r="R53" s="21" t="str">
        <f t="shared" si="6"/>
        <v/>
      </c>
      <c r="T53" s="44" t="str">
        <f t="shared" si="7"/>
        <v/>
      </c>
      <c r="W53" s="18">
        <f t="shared" si="2"/>
        <v>0</v>
      </c>
    </row>
    <row r="54" spans="7:23" ht="25.5" customHeight="1" x14ac:dyDescent="0.2">
      <c r="G54" s="12" t="str">
        <f t="shared" si="9"/>
        <v/>
      </c>
      <c r="H54" s="12"/>
      <c r="I54" s="22" t="str">
        <f>IFERROR(VLOOKUP('движение ДВС'!C54,нормативы!$B$2:$C$32,2,FALSE),"")</f>
        <v/>
      </c>
      <c r="K54" s="13" t="str">
        <f t="shared" si="3"/>
        <v/>
      </c>
      <c r="L54" s="13"/>
      <c r="M54" s="22" t="str">
        <f t="shared" si="1"/>
        <v/>
      </c>
      <c r="N54" s="22" t="str">
        <f t="shared" si="4"/>
        <v/>
      </c>
      <c r="P54" s="11" t="str">
        <f t="shared" si="5"/>
        <v xml:space="preserve"> </v>
      </c>
      <c r="Q54" s="11" t="e">
        <f>VLOOKUP(B54,'Комментарии к ремонту'!A:C,2,FALSE)</f>
        <v>#N/A</v>
      </c>
      <c r="R54" s="21" t="str">
        <f t="shared" si="6"/>
        <v/>
      </c>
      <c r="T54" s="44" t="str">
        <f t="shared" si="7"/>
        <v/>
      </c>
      <c r="W54" s="18">
        <f t="shared" si="2"/>
        <v>0</v>
      </c>
    </row>
    <row r="55" spans="7:23" ht="25.5" customHeight="1" x14ac:dyDescent="0.2">
      <c r="G55" s="12" t="str">
        <f t="shared" si="9"/>
        <v/>
      </c>
      <c r="H55" s="12"/>
      <c r="I55" s="22" t="str">
        <f>IFERROR(VLOOKUP('движение ДВС'!C55,нормативы!$B$2:$C$32,2,FALSE),"")</f>
        <v/>
      </c>
      <c r="K55" s="13" t="str">
        <f t="shared" si="3"/>
        <v/>
      </c>
      <c r="L55" s="13"/>
      <c r="M55" s="22" t="str">
        <f t="shared" si="1"/>
        <v/>
      </c>
      <c r="N55" s="22" t="str">
        <f t="shared" si="4"/>
        <v/>
      </c>
      <c r="P55" s="11" t="str">
        <f t="shared" si="5"/>
        <v xml:space="preserve"> </v>
      </c>
      <c r="Q55" s="11" t="e">
        <f>VLOOKUP(B55,'Комментарии к ремонту'!A:C,2,FALSE)</f>
        <v>#N/A</v>
      </c>
      <c r="R55" s="21" t="str">
        <f t="shared" si="6"/>
        <v/>
      </c>
      <c r="T55" s="44" t="str">
        <f t="shared" si="7"/>
        <v/>
      </c>
      <c r="W55" s="18">
        <f t="shared" si="2"/>
        <v>0</v>
      </c>
    </row>
    <row r="56" spans="7:23" ht="25.5" customHeight="1" x14ac:dyDescent="0.2">
      <c r="G56" s="12" t="str">
        <f t="shared" si="9"/>
        <v/>
      </c>
      <c r="H56" s="12"/>
      <c r="I56" s="22" t="str">
        <f>IFERROR(VLOOKUP('движение ДВС'!C56,нормативы!$B$2:$C$32,2,FALSE),"")</f>
        <v/>
      </c>
      <c r="K56" s="13" t="str">
        <f t="shared" si="3"/>
        <v/>
      </c>
      <c r="L56" s="13"/>
      <c r="M56" s="22" t="str">
        <f t="shared" si="1"/>
        <v/>
      </c>
      <c r="N56" s="22" t="str">
        <f t="shared" si="4"/>
        <v/>
      </c>
      <c r="P56" s="11" t="str">
        <f t="shared" si="5"/>
        <v xml:space="preserve"> </v>
      </c>
      <c r="Q56" s="11" t="e">
        <f>VLOOKUP(B56,'Комментарии к ремонту'!A:C,2,FALSE)</f>
        <v>#N/A</v>
      </c>
      <c r="R56" s="21" t="str">
        <f t="shared" si="6"/>
        <v/>
      </c>
      <c r="T56" s="44" t="str">
        <f t="shared" si="7"/>
        <v/>
      </c>
      <c r="W56" s="18">
        <f t="shared" si="2"/>
        <v>0</v>
      </c>
    </row>
    <row r="57" spans="7:23" ht="25.5" customHeight="1" x14ac:dyDescent="0.2">
      <c r="G57" s="12" t="str">
        <f t="shared" si="9"/>
        <v/>
      </c>
      <c r="H57" s="12"/>
      <c r="I57" s="22" t="str">
        <f>IFERROR(VLOOKUP('движение ДВС'!C57,нормативы!$B$2:$C$32,2,FALSE),"")</f>
        <v/>
      </c>
      <c r="K57" s="13" t="str">
        <f t="shared" si="3"/>
        <v/>
      </c>
      <c r="L57" s="13"/>
      <c r="M57" s="22" t="str">
        <f t="shared" si="1"/>
        <v/>
      </c>
      <c r="N57" s="22" t="str">
        <f t="shared" si="4"/>
        <v/>
      </c>
      <c r="P57" s="11" t="str">
        <f t="shared" si="5"/>
        <v xml:space="preserve"> </v>
      </c>
      <c r="Q57" s="11" t="e">
        <f>VLOOKUP(B57,'Комментарии к ремонту'!A:C,2,FALSE)</f>
        <v>#N/A</v>
      </c>
      <c r="R57" s="21" t="str">
        <f t="shared" si="6"/>
        <v/>
      </c>
      <c r="T57" s="44" t="str">
        <f t="shared" si="7"/>
        <v/>
      </c>
      <c r="W57" s="18">
        <f t="shared" si="2"/>
        <v>0</v>
      </c>
    </row>
    <row r="58" spans="7:23" ht="25.5" customHeight="1" x14ac:dyDescent="0.2">
      <c r="G58" s="12" t="str">
        <f t="shared" si="9"/>
        <v/>
      </c>
      <c r="H58" s="12"/>
      <c r="I58" s="22" t="str">
        <f>IFERROR(VLOOKUP('движение ДВС'!C58,нормативы!$B$2:$C$32,2,FALSE),"")</f>
        <v/>
      </c>
      <c r="K58" s="13" t="str">
        <f t="shared" si="3"/>
        <v/>
      </c>
      <c r="L58" s="13"/>
      <c r="M58" s="22" t="str">
        <f t="shared" si="1"/>
        <v/>
      </c>
      <c r="N58" s="22" t="str">
        <f t="shared" si="4"/>
        <v/>
      </c>
      <c r="P58" s="11" t="str">
        <f t="shared" si="5"/>
        <v xml:space="preserve"> </v>
      </c>
      <c r="Q58" s="11" t="e">
        <f>VLOOKUP(B58,'Комментарии к ремонту'!A:C,2,FALSE)</f>
        <v>#N/A</v>
      </c>
      <c r="R58" s="21" t="str">
        <f t="shared" si="6"/>
        <v/>
      </c>
      <c r="T58" s="44" t="str">
        <f t="shared" si="7"/>
        <v/>
      </c>
      <c r="W58" s="18">
        <f t="shared" si="2"/>
        <v>0</v>
      </c>
    </row>
    <row r="59" spans="7:23" ht="25.5" customHeight="1" x14ac:dyDescent="0.2">
      <c r="G59" s="12" t="str">
        <f t="shared" si="9"/>
        <v/>
      </c>
      <c r="H59" s="12"/>
      <c r="I59" s="22" t="str">
        <f>IFERROR(VLOOKUP('движение ДВС'!C59,нормативы!$B$2:$C$32,2,FALSE),"")</f>
        <v/>
      </c>
      <c r="K59" s="13" t="str">
        <f t="shared" si="3"/>
        <v/>
      </c>
      <c r="L59" s="13"/>
      <c r="M59" s="22" t="str">
        <f t="shared" si="1"/>
        <v/>
      </c>
      <c r="N59" s="22" t="str">
        <f t="shared" si="4"/>
        <v/>
      </c>
      <c r="P59" s="11" t="str">
        <f t="shared" si="5"/>
        <v xml:space="preserve"> </v>
      </c>
      <c r="Q59" s="11" t="e">
        <f>VLOOKUP(B59,'Комментарии к ремонту'!A:C,2,FALSE)</f>
        <v>#N/A</v>
      </c>
      <c r="R59" s="21" t="str">
        <f t="shared" si="6"/>
        <v/>
      </c>
      <c r="T59" s="44" t="str">
        <f t="shared" si="7"/>
        <v/>
      </c>
      <c r="W59" s="18">
        <f t="shared" si="2"/>
        <v>0</v>
      </c>
    </row>
    <row r="60" spans="7:23" ht="25.5" customHeight="1" x14ac:dyDescent="0.2">
      <c r="G60" s="12" t="str">
        <f t="shared" si="9"/>
        <v/>
      </c>
      <c r="H60" s="12"/>
      <c r="I60" s="22" t="str">
        <f>IFERROR(VLOOKUP('движение ДВС'!C60,нормативы!$B$2:$C$32,2,FALSE),"")</f>
        <v/>
      </c>
      <c r="K60" s="13" t="str">
        <f t="shared" si="3"/>
        <v/>
      </c>
      <c r="L60" s="13"/>
      <c r="M60" s="22" t="str">
        <f t="shared" si="1"/>
        <v/>
      </c>
      <c r="N60" s="22" t="str">
        <f t="shared" si="4"/>
        <v/>
      </c>
      <c r="P60" s="11" t="str">
        <f t="shared" si="5"/>
        <v xml:space="preserve"> </v>
      </c>
      <c r="Q60" s="11" t="e">
        <f>VLOOKUP(B60,'Комментарии к ремонту'!A:C,2,FALSE)</f>
        <v>#N/A</v>
      </c>
      <c r="R60" s="21" t="str">
        <f t="shared" si="6"/>
        <v/>
      </c>
      <c r="T60" s="44" t="str">
        <f t="shared" si="7"/>
        <v/>
      </c>
      <c r="W60" s="18">
        <f t="shared" si="2"/>
        <v>0</v>
      </c>
    </row>
    <row r="61" spans="7:23" ht="25.5" customHeight="1" x14ac:dyDescent="0.2">
      <c r="G61" s="12" t="str">
        <f t="shared" si="9"/>
        <v/>
      </c>
      <c r="H61" s="12"/>
      <c r="I61" s="22" t="str">
        <f>IFERROR(VLOOKUP('движение ДВС'!C61,нормативы!$B$2:$C$32,2,FALSE),"")</f>
        <v/>
      </c>
      <c r="K61" s="13" t="str">
        <f t="shared" si="3"/>
        <v/>
      </c>
      <c r="L61" s="13"/>
      <c r="M61" s="22" t="str">
        <f t="shared" si="1"/>
        <v/>
      </c>
      <c r="N61" s="22" t="str">
        <f t="shared" si="4"/>
        <v/>
      </c>
      <c r="P61" s="11" t="str">
        <f t="shared" si="5"/>
        <v xml:space="preserve"> </v>
      </c>
      <c r="Q61" s="11" t="e">
        <f>VLOOKUP(B61,'Комментарии к ремонту'!A:C,2,FALSE)</f>
        <v>#N/A</v>
      </c>
      <c r="R61" s="21" t="str">
        <f t="shared" si="6"/>
        <v/>
      </c>
      <c r="T61" s="44" t="str">
        <f t="shared" si="7"/>
        <v/>
      </c>
      <c r="W61" s="18">
        <f t="shared" si="2"/>
        <v>0</v>
      </c>
    </row>
    <row r="62" spans="7:23" ht="25.5" customHeight="1" x14ac:dyDescent="0.2">
      <c r="G62" s="12" t="str">
        <f t="shared" si="9"/>
        <v/>
      </c>
      <c r="H62" s="12"/>
      <c r="I62" s="22" t="str">
        <f>IFERROR(VLOOKUP('движение ДВС'!C62,нормативы!$B$2:$C$32,2,FALSE),"")</f>
        <v/>
      </c>
      <c r="K62" s="13" t="str">
        <f t="shared" si="3"/>
        <v/>
      </c>
      <c r="L62" s="13"/>
      <c r="M62" s="22" t="str">
        <f t="shared" si="1"/>
        <v/>
      </c>
      <c r="N62" s="22" t="str">
        <f t="shared" si="4"/>
        <v/>
      </c>
      <c r="P62" s="11" t="str">
        <f t="shared" si="5"/>
        <v xml:space="preserve"> </v>
      </c>
      <c r="Q62" s="11" t="e">
        <f>VLOOKUP(B62,'Комментарии к ремонту'!A:C,2,FALSE)</f>
        <v>#N/A</v>
      </c>
      <c r="R62" s="21" t="str">
        <f t="shared" si="6"/>
        <v/>
      </c>
      <c r="T62" s="44" t="str">
        <f t="shared" si="7"/>
        <v/>
      </c>
      <c r="W62" s="18">
        <f t="shared" si="2"/>
        <v>0</v>
      </c>
    </row>
    <row r="63" spans="7:23" ht="25.5" customHeight="1" x14ac:dyDescent="0.2">
      <c r="G63" s="12" t="str">
        <f t="shared" si="9"/>
        <v/>
      </c>
      <c r="H63" s="12"/>
      <c r="I63" s="22" t="str">
        <f>IFERROR(VLOOKUP('движение ДВС'!C63,нормативы!$B$2:$C$32,2,FALSE),"")</f>
        <v/>
      </c>
      <c r="K63" s="13" t="str">
        <f t="shared" si="3"/>
        <v/>
      </c>
      <c r="L63" s="13"/>
      <c r="M63" s="22" t="str">
        <f t="shared" si="1"/>
        <v/>
      </c>
      <c r="N63" s="22" t="str">
        <f t="shared" si="4"/>
        <v/>
      </c>
      <c r="P63" s="11" t="str">
        <f t="shared" si="5"/>
        <v xml:space="preserve"> </v>
      </c>
      <c r="Q63" s="11" t="e">
        <f>VLOOKUP(B63,'Комментарии к ремонту'!A:C,2,FALSE)</f>
        <v>#N/A</v>
      </c>
      <c r="R63" s="21" t="str">
        <f t="shared" si="6"/>
        <v/>
      </c>
      <c r="T63" s="44" t="str">
        <f t="shared" si="7"/>
        <v/>
      </c>
      <c r="W63" s="18">
        <f t="shared" si="2"/>
        <v>0</v>
      </c>
    </row>
    <row r="64" spans="7:23" ht="25.5" customHeight="1" x14ac:dyDescent="0.2">
      <c r="G64" s="12" t="str">
        <f t="shared" si="9"/>
        <v/>
      </c>
      <c r="H64" s="12"/>
      <c r="I64" s="22" t="str">
        <f>IFERROR(VLOOKUP('движение ДВС'!C64,нормативы!$B$2:$C$32,2,FALSE),"")</f>
        <v/>
      </c>
      <c r="K64" s="13" t="str">
        <f t="shared" si="3"/>
        <v/>
      </c>
      <c r="L64" s="13"/>
      <c r="M64" s="22" t="str">
        <f t="shared" si="1"/>
        <v/>
      </c>
      <c r="N64" s="22" t="str">
        <f t="shared" si="4"/>
        <v/>
      </c>
      <c r="P64" s="11" t="str">
        <f t="shared" si="5"/>
        <v xml:space="preserve"> </v>
      </c>
      <c r="Q64" s="11" t="e">
        <f>VLOOKUP(B64,'Комментарии к ремонту'!A:C,2,FALSE)</f>
        <v>#N/A</v>
      </c>
      <c r="R64" s="21" t="str">
        <f t="shared" si="6"/>
        <v/>
      </c>
      <c r="T64" s="44" t="str">
        <f t="shared" si="7"/>
        <v/>
      </c>
      <c r="W64" s="18">
        <f t="shared" si="2"/>
        <v>0</v>
      </c>
    </row>
    <row r="65" spans="7:23" ht="25.5" customHeight="1" x14ac:dyDescent="0.2">
      <c r="G65" s="12" t="str">
        <f t="shared" si="9"/>
        <v/>
      </c>
      <c r="H65" s="12"/>
      <c r="I65" s="22" t="str">
        <f>IFERROR(VLOOKUP('движение ДВС'!C65,нормативы!$B$2:$C$32,2,FALSE),"")</f>
        <v/>
      </c>
      <c r="K65" s="13" t="str">
        <f t="shared" si="3"/>
        <v/>
      </c>
      <c r="L65" s="13"/>
      <c r="M65" s="22" t="str">
        <f t="shared" si="1"/>
        <v/>
      </c>
      <c r="N65" s="22" t="str">
        <f t="shared" si="4"/>
        <v/>
      </c>
      <c r="P65" s="11" t="str">
        <f t="shared" si="5"/>
        <v xml:space="preserve"> </v>
      </c>
      <c r="Q65" s="11" t="e">
        <f>VLOOKUP(B65,'Комментарии к ремонту'!A:C,2,FALSE)</f>
        <v>#N/A</v>
      </c>
      <c r="R65" s="21" t="str">
        <f t="shared" si="6"/>
        <v/>
      </c>
      <c r="T65" s="44" t="str">
        <f t="shared" si="7"/>
        <v/>
      </c>
      <c r="W65" s="18">
        <f t="shared" si="2"/>
        <v>0</v>
      </c>
    </row>
    <row r="66" spans="7:23" ht="25.5" customHeight="1" x14ac:dyDescent="0.2">
      <c r="G66" s="12" t="str">
        <f t="shared" si="9"/>
        <v/>
      </c>
      <c r="H66" s="12"/>
      <c r="I66" s="22" t="str">
        <f>IFERROR(VLOOKUP('движение ДВС'!C66,нормативы!$B$2:$C$32,2,FALSE),"")</f>
        <v/>
      </c>
      <c r="K66" s="13" t="str">
        <f t="shared" si="3"/>
        <v/>
      </c>
      <c r="L66" s="13"/>
      <c r="M66" s="22" t="str">
        <f t="shared" si="1"/>
        <v/>
      </c>
      <c r="N66" s="22" t="str">
        <f t="shared" si="4"/>
        <v/>
      </c>
      <c r="P66" s="11" t="str">
        <f t="shared" si="5"/>
        <v xml:space="preserve"> </v>
      </c>
      <c r="Q66" s="11" t="e">
        <f>VLOOKUP(B66,'Комментарии к ремонту'!A:C,2,FALSE)</f>
        <v>#N/A</v>
      </c>
      <c r="R66" s="21" t="str">
        <f t="shared" si="6"/>
        <v/>
      </c>
      <c r="T66" s="44" t="str">
        <f t="shared" si="7"/>
        <v/>
      </c>
      <c r="W66" s="18">
        <f t="shared" si="2"/>
        <v>0</v>
      </c>
    </row>
    <row r="67" spans="7:23" ht="25.5" customHeight="1" x14ac:dyDescent="0.2">
      <c r="G67" s="12" t="str">
        <f t="shared" ref="G67:G130" si="10">IFERROR(IF(SEARCH("Ожидается",O67),"введите дату",""),"")</f>
        <v/>
      </c>
      <c r="H67" s="12"/>
      <c r="I67" s="22" t="str">
        <f>IFERROR(VLOOKUP('движение ДВС'!C67,нормативы!$B$2:$C$32,2,FALSE),"")</f>
        <v/>
      </c>
      <c r="K67" s="13" t="str">
        <f t="shared" si="3"/>
        <v/>
      </c>
      <c r="L67" s="13"/>
      <c r="M67" s="22" t="str">
        <f t="shared" ref="M67:M130" si="11">IFERROR(IF(ISBLANK(G67),"",_xlfn.ISOWEEKNUM(G67)),"")</f>
        <v/>
      </c>
      <c r="N67" s="22" t="str">
        <f t="shared" si="4"/>
        <v/>
      </c>
      <c r="P67" s="11" t="str">
        <f t="shared" si="5"/>
        <v xml:space="preserve"> </v>
      </c>
      <c r="Q67" s="11" t="e">
        <f>VLOOKUP(B67,'Комментарии к ремонту'!A:C,2,FALSE)</f>
        <v>#N/A</v>
      </c>
      <c r="R67" s="21" t="str">
        <f t="shared" si="6"/>
        <v/>
      </c>
      <c r="T67" s="44" t="str">
        <f t="shared" ref="T67:T130" si="12">IF(O67="Отказной","Опишите причину отказа",IF(O67="Транзит","Опишите инф. о транзите",""))</f>
        <v/>
      </c>
      <c r="W67" s="18">
        <f t="shared" ref="W67:W130" si="13">IFERROR(IF(SEARCH(", заказ",V67),"укажите дату поставки зап. частей",""),0)</f>
        <v>0</v>
      </c>
    </row>
    <row r="68" spans="7:23" ht="25.5" customHeight="1" x14ac:dyDescent="0.2">
      <c r="G68" s="12" t="str">
        <f t="shared" si="10"/>
        <v/>
      </c>
      <c r="H68" s="12"/>
      <c r="I68" s="22" t="str">
        <f>IFERROR(VLOOKUP('движение ДВС'!C68,нормативы!$B$2:$C$32,2,FALSE),"")</f>
        <v/>
      </c>
      <c r="K68" s="13" t="str">
        <f t="shared" ref="K68:K131" si="14">IFERROR(IF(H68&lt;&gt;0,H68+(I68/J68)/8*7/5,""),IF(H68&lt;&gt;0,H68+I68/8*7/5,""))</f>
        <v/>
      </c>
      <c r="L68" s="13"/>
      <c r="M68" s="22" t="str">
        <f t="shared" si="11"/>
        <v/>
      </c>
      <c r="N68" s="22" t="str">
        <f t="shared" ref="N68:N131" si="15">IFERROR(INT((MONTH(G68)+2)/3),"")</f>
        <v/>
      </c>
      <c r="P68" s="11" t="str">
        <f t="shared" ref="P68:P131" si="16">B68&amp;" "&amp;C68</f>
        <v xml:space="preserve"> </v>
      </c>
      <c r="Q68" s="11" t="e">
        <f>VLOOKUP(B68,'Комментарии к ремонту'!A:C,2,FALSE)</f>
        <v>#N/A</v>
      </c>
      <c r="R68" s="21" t="str">
        <f t="shared" ref="R68:R131" si="17">IF(ISBLANK(B68),"",IF(O68="Ремонт остановлен","Укажите причину остановки работ",IF(O68="Отказной","Опишите причину отказа",IF(O68="Транзит","Опишите инф. о транзите",IF(ISNA(Q68),"НЕТ","ЕСТЬ")))))</f>
        <v/>
      </c>
      <c r="T68" s="44" t="str">
        <f t="shared" si="12"/>
        <v/>
      </c>
      <c r="W68" s="18">
        <f t="shared" si="13"/>
        <v>0</v>
      </c>
    </row>
    <row r="69" spans="7:23" ht="25.5" customHeight="1" x14ac:dyDescent="0.2">
      <c r="G69" s="12" t="str">
        <f t="shared" si="10"/>
        <v/>
      </c>
      <c r="H69" s="12"/>
      <c r="I69" s="22" t="str">
        <f>IFERROR(VLOOKUP('движение ДВС'!C69,нормативы!$B$2:$C$32,2,FALSE),"")</f>
        <v/>
      </c>
      <c r="K69" s="13" t="str">
        <f t="shared" si="14"/>
        <v/>
      </c>
      <c r="L69" s="13"/>
      <c r="M69" s="22" t="str">
        <f t="shared" si="11"/>
        <v/>
      </c>
      <c r="N69" s="22" t="str">
        <f t="shared" si="15"/>
        <v/>
      </c>
      <c r="P69" s="11" t="str">
        <f t="shared" si="16"/>
        <v xml:space="preserve"> </v>
      </c>
      <c r="Q69" s="11" t="e">
        <f>VLOOKUP(B69,'Комментарии к ремонту'!A:C,2,FALSE)</f>
        <v>#N/A</v>
      </c>
      <c r="R69" s="21" t="str">
        <f t="shared" si="17"/>
        <v/>
      </c>
      <c r="T69" s="44" t="str">
        <f t="shared" si="12"/>
        <v/>
      </c>
      <c r="W69" s="18">
        <f t="shared" si="13"/>
        <v>0</v>
      </c>
    </row>
    <row r="70" spans="7:23" ht="25.5" customHeight="1" x14ac:dyDescent="0.2">
      <c r="G70" s="12" t="str">
        <f t="shared" si="10"/>
        <v/>
      </c>
      <c r="H70" s="12"/>
      <c r="I70" s="22" t="str">
        <f>IFERROR(VLOOKUP('движение ДВС'!C70,нормативы!$B$2:$C$32,2,FALSE),"")</f>
        <v/>
      </c>
      <c r="K70" s="13" t="str">
        <f t="shared" si="14"/>
        <v/>
      </c>
      <c r="L70" s="13"/>
      <c r="M70" s="22" t="str">
        <f t="shared" si="11"/>
        <v/>
      </c>
      <c r="N70" s="22" t="str">
        <f t="shared" si="15"/>
        <v/>
      </c>
      <c r="P70" s="11" t="str">
        <f t="shared" si="16"/>
        <v xml:space="preserve"> </v>
      </c>
      <c r="Q70" s="11" t="e">
        <f>VLOOKUP(B70,'Комментарии к ремонту'!A:C,2,FALSE)</f>
        <v>#N/A</v>
      </c>
      <c r="R70" s="21" t="str">
        <f t="shared" si="17"/>
        <v/>
      </c>
      <c r="T70" s="44" t="str">
        <f t="shared" si="12"/>
        <v/>
      </c>
      <c r="W70" s="18">
        <f t="shared" si="13"/>
        <v>0</v>
      </c>
    </row>
    <row r="71" spans="7:23" ht="25.5" customHeight="1" x14ac:dyDescent="0.2">
      <c r="G71" s="12" t="str">
        <f t="shared" si="10"/>
        <v/>
      </c>
      <c r="H71" s="12"/>
      <c r="I71" s="22" t="str">
        <f>IFERROR(VLOOKUP('движение ДВС'!C71,нормативы!$B$2:$C$32,2,FALSE),"")</f>
        <v/>
      </c>
      <c r="K71" s="13" t="str">
        <f t="shared" si="14"/>
        <v/>
      </c>
      <c r="L71" s="13"/>
      <c r="M71" s="22" t="str">
        <f t="shared" si="11"/>
        <v/>
      </c>
      <c r="N71" s="22" t="str">
        <f t="shared" si="15"/>
        <v/>
      </c>
      <c r="P71" s="11" t="str">
        <f t="shared" si="16"/>
        <v xml:space="preserve"> </v>
      </c>
      <c r="Q71" s="11" t="e">
        <f>VLOOKUP(B71,'Комментарии к ремонту'!A:C,2,FALSE)</f>
        <v>#N/A</v>
      </c>
      <c r="R71" s="21" t="str">
        <f t="shared" si="17"/>
        <v/>
      </c>
      <c r="T71" s="44" t="str">
        <f t="shared" si="12"/>
        <v/>
      </c>
      <c r="W71" s="18">
        <f t="shared" si="13"/>
        <v>0</v>
      </c>
    </row>
    <row r="72" spans="7:23" ht="25.5" customHeight="1" x14ac:dyDescent="0.2">
      <c r="G72" s="12" t="str">
        <f t="shared" si="10"/>
        <v/>
      </c>
      <c r="H72" s="12"/>
      <c r="I72" s="22" t="str">
        <f>IFERROR(VLOOKUP('движение ДВС'!C72,нормативы!$B$2:$C$32,2,FALSE),"")</f>
        <v/>
      </c>
      <c r="K72" s="13" t="str">
        <f t="shared" si="14"/>
        <v/>
      </c>
      <c r="L72" s="13"/>
      <c r="M72" s="22" t="str">
        <f t="shared" si="11"/>
        <v/>
      </c>
      <c r="N72" s="22" t="str">
        <f t="shared" si="15"/>
        <v/>
      </c>
      <c r="P72" s="11" t="str">
        <f t="shared" si="16"/>
        <v xml:space="preserve"> </v>
      </c>
      <c r="Q72" s="11" t="e">
        <f>VLOOKUP(B72,'Комментарии к ремонту'!A:C,2,FALSE)</f>
        <v>#N/A</v>
      </c>
      <c r="R72" s="21" t="str">
        <f t="shared" si="17"/>
        <v/>
      </c>
      <c r="T72" s="44" t="str">
        <f t="shared" si="12"/>
        <v/>
      </c>
      <c r="W72" s="18">
        <f t="shared" si="13"/>
        <v>0</v>
      </c>
    </row>
    <row r="73" spans="7:23" ht="25.5" customHeight="1" x14ac:dyDescent="0.2">
      <c r="G73" s="12" t="str">
        <f t="shared" si="10"/>
        <v/>
      </c>
      <c r="H73" s="12"/>
      <c r="I73" s="22" t="str">
        <f>IFERROR(VLOOKUP('движение ДВС'!C73,нормативы!$B$2:$C$32,2,FALSE),"")</f>
        <v/>
      </c>
      <c r="K73" s="13" t="str">
        <f t="shared" si="14"/>
        <v/>
      </c>
      <c r="L73" s="13"/>
      <c r="M73" s="22" t="str">
        <f t="shared" si="11"/>
        <v/>
      </c>
      <c r="N73" s="22" t="str">
        <f t="shared" si="15"/>
        <v/>
      </c>
      <c r="P73" s="11" t="str">
        <f t="shared" si="16"/>
        <v xml:space="preserve"> </v>
      </c>
      <c r="Q73" s="11" t="e">
        <f>VLOOKUP(B73,'Комментарии к ремонту'!A:C,2,FALSE)</f>
        <v>#N/A</v>
      </c>
      <c r="R73" s="21" t="str">
        <f t="shared" si="17"/>
        <v/>
      </c>
      <c r="T73" s="44" t="str">
        <f t="shared" si="12"/>
        <v/>
      </c>
      <c r="W73" s="18">
        <f t="shared" si="13"/>
        <v>0</v>
      </c>
    </row>
    <row r="74" spans="7:23" ht="25.5" customHeight="1" x14ac:dyDescent="0.2">
      <c r="G74" s="12" t="str">
        <f t="shared" si="10"/>
        <v/>
      </c>
      <c r="H74" s="12"/>
      <c r="I74" s="22" t="str">
        <f>IFERROR(VLOOKUP('движение ДВС'!C74,нормативы!$B$2:$C$32,2,FALSE),"")</f>
        <v/>
      </c>
      <c r="K74" s="13" t="str">
        <f t="shared" si="14"/>
        <v/>
      </c>
      <c r="L74" s="13"/>
      <c r="M74" s="22" t="str">
        <f t="shared" si="11"/>
        <v/>
      </c>
      <c r="N74" s="22" t="str">
        <f t="shared" si="15"/>
        <v/>
      </c>
      <c r="P74" s="11" t="str">
        <f t="shared" si="16"/>
        <v xml:space="preserve"> </v>
      </c>
      <c r="Q74" s="11" t="e">
        <f>VLOOKUP(B74,'Комментарии к ремонту'!A:C,2,FALSE)</f>
        <v>#N/A</v>
      </c>
      <c r="R74" s="21" t="str">
        <f t="shared" si="17"/>
        <v/>
      </c>
      <c r="T74" s="44" t="str">
        <f t="shared" si="12"/>
        <v/>
      </c>
      <c r="W74" s="18">
        <f t="shared" si="13"/>
        <v>0</v>
      </c>
    </row>
    <row r="75" spans="7:23" ht="25.5" customHeight="1" x14ac:dyDescent="0.2">
      <c r="G75" s="12" t="str">
        <f t="shared" si="10"/>
        <v/>
      </c>
      <c r="H75" s="12"/>
      <c r="I75" s="22" t="str">
        <f>IFERROR(VLOOKUP('движение ДВС'!C75,нормативы!$B$2:$C$32,2,FALSE),"")</f>
        <v/>
      </c>
      <c r="K75" s="13" t="str">
        <f t="shared" si="14"/>
        <v/>
      </c>
      <c r="L75" s="13"/>
      <c r="M75" s="22" t="str">
        <f t="shared" si="11"/>
        <v/>
      </c>
      <c r="N75" s="22" t="str">
        <f t="shared" si="15"/>
        <v/>
      </c>
      <c r="P75" s="11" t="str">
        <f t="shared" si="16"/>
        <v xml:space="preserve"> </v>
      </c>
      <c r="Q75" s="11" t="e">
        <f>VLOOKUP(B75,'Комментарии к ремонту'!A:C,2,FALSE)</f>
        <v>#N/A</v>
      </c>
      <c r="R75" s="21" t="str">
        <f t="shared" si="17"/>
        <v/>
      </c>
      <c r="T75" s="44" t="str">
        <f t="shared" si="12"/>
        <v/>
      </c>
      <c r="W75" s="18">
        <f t="shared" si="13"/>
        <v>0</v>
      </c>
    </row>
    <row r="76" spans="7:23" ht="25.5" customHeight="1" x14ac:dyDescent="0.2">
      <c r="G76" s="12" t="str">
        <f t="shared" si="10"/>
        <v/>
      </c>
      <c r="H76" s="12"/>
      <c r="I76" s="22" t="str">
        <f>IFERROR(VLOOKUP('движение ДВС'!C76,нормативы!$B$2:$C$32,2,FALSE),"")</f>
        <v/>
      </c>
      <c r="K76" s="13" t="str">
        <f t="shared" si="14"/>
        <v/>
      </c>
      <c r="L76" s="13"/>
      <c r="M76" s="22" t="str">
        <f t="shared" si="11"/>
        <v/>
      </c>
      <c r="N76" s="22" t="str">
        <f t="shared" si="15"/>
        <v/>
      </c>
      <c r="P76" s="11" t="str">
        <f t="shared" si="16"/>
        <v xml:space="preserve"> </v>
      </c>
      <c r="Q76" s="11" t="e">
        <f>VLOOKUP(B76,'Комментарии к ремонту'!A:C,2,FALSE)</f>
        <v>#N/A</v>
      </c>
      <c r="R76" s="21" t="str">
        <f t="shared" si="17"/>
        <v/>
      </c>
      <c r="T76" s="44" t="str">
        <f t="shared" si="12"/>
        <v/>
      </c>
      <c r="W76" s="18">
        <f t="shared" si="13"/>
        <v>0</v>
      </c>
    </row>
    <row r="77" spans="7:23" ht="25.5" customHeight="1" x14ac:dyDescent="0.2">
      <c r="G77" s="12" t="str">
        <f t="shared" si="10"/>
        <v/>
      </c>
      <c r="H77" s="12"/>
      <c r="I77" s="22" t="str">
        <f>IFERROR(VLOOKUP('движение ДВС'!C77,нормативы!$B$2:$C$32,2,FALSE),"")</f>
        <v/>
      </c>
      <c r="K77" s="13" t="str">
        <f t="shared" si="14"/>
        <v/>
      </c>
      <c r="L77" s="13"/>
      <c r="M77" s="22" t="str">
        <f t="shared" si="11"/>
        <v/>
      </c>
      <c r="N77" s="22" t="str">
        <f t="shared" si="15"/>
        <v/>
      </c>
      <c r="P77" s="11" t="str">
        <f t="shared" si="16"/>
        <v xml:space="preserve"> </v>
      </c>
      <c r="Q77" s="11" t="e">
        <f>VLOOKUP(B77,'Комментарии к ремонту'!A:C,2,FALSE)</f>
        <v>#N/A</v>
      </c>
      <c r="R77" s="21" t="str">
        <f t="shared" si="17"/>
        <v/>
      </c>
      <c r="T77" s="44" t="str">
        <f t="shared" si="12"/>
        <v/>
      </c>
      <c r="W77" s="18">
        <f t="shared" si="13"/>
        <v>0</v>
      </c>
    </row>
    <row r="78" spans="7:23" ht="25.5" customHeight="1" x14ac:dyDescent="0.2">
      <c r="G78" s="12" t="str">
        <f t="shared" si="10"/>
        <v/>
      </c>
      <c r="H78" s="12"/>
      <c r="I78" s="22" t="str">
        <f>IFERROR(VLOOKUP('движение ДВС'!C78,нормативы!$B$2:$C$32,2,FALSE),"")</f>
        <v/>
      </c>
      <c r="K78" s="13" t="str">
        <f t="shared" si="14"/>
        <v/>
      </c>
      <c r="L78" s="13"/>
      <c r="M78" s="22" t="str">
        <f t="shared" si="11"/>
        <v/>
      </c>
      <c r="N78" s="22" t="str">
        <f t="shared" si="15"/>
        <v/>
      </c>
      <c r="P78" s="11" t="str">
        <f t="shared" si="16"/>
        <v xml:space="preserve"> </v>
      </c>
      <c r="Q78" s="11" t="e">
        <f>VLOOKUP(B78,'Комментарии к ремонту'!A:C,2,FALSE)</f>
        <v>#N/A</v>
      </c>
      <c r="R78" s="21" t="str">
        <f t="shared" si="17"/>
        <v/>
      </c>
      <c r="T78" s="44" t="str">
        <f t="shared" si="12"/>
        <v/>
      </c>
      <c r="W78" s="18">
        <f t="shared" si="13"/>
        <v>0</v>
      </c>
    </row>
    <row r="79" spans="7:23" ht="25.5" customHeight="1" x14ac:dyDescent="0.2">
      <c r="G79" s="12" t="str">
        <f t="shared" si="10"/>
        <v/>
      </c>
      <c r="H79" s="12"/>
      <c r="I79" s="22" t="str">
        <f>IFERROR(VLOOKUP('движение ДВС'!C79,нормативы!$B$2:$C$32,2,FALSE),"")</f>
        <v/>
      </c>
      <c r="K79" s="13" t="str">
        <f t="shared" si="14"/>
        <v/>
      </c>
      <c r="L79" s="13"/>
      <c r="M79" s="22" t="str">
        <f t="shared" si="11"/>
        <v/>
      </c>
      <c r="N79" s="22" t="str">
        <f t="shared" si="15"/>
        <v/>
      </c>
      <c r="P79" s="11" t="str">
        <f t="shared" si="16"/>
        <v xml:space="preserve"> </v>
      </c>
      <c r="Q79" s="11" t="e">
        <f>VLOOKUP(B79,'Комментарии к ремонту'!A:C,2,FALSE)</f>
        <v>#N/A</v>
      </c>
      <c r="R79" s="21" t="str">
        <f t="shared" si="17"/>
        <v/>
      </c>
      <c r="T79" s="44" t="str">
        <f t="shared" si="12"/>
        <v/>
      </c>
      <c r="W79" s="18">
        <f t="shared" si="13"/>
        <v>0</v>
      </c>
    </row>
    <row r="80" spans="7:23" ht="25.5" customHeight="1" x14ac:dyDescent="0.2">
      <c r="G80" s="12" t="str">
        <f t="shared" si="10"/>
        <v/>
      </c>
      <c r="H80" s="12"/>
      <c r="I80" s="22" t="str">
        <f>IFERROR(VLOOKUP('движение ДВС'!C80,нормативы!$B$2:$C$32,2,FALSE),"")</f>
        <v/>
      </c>
      <c r="K80" s="13" t="str">
        <f t="shared" si="14"/>
        <v/>
      </c>
      <c r="L80" s="13"/>
      <c r="M80" s="22" t="str">
        <f t="shared" si="11"/>
        <v/>
      </c>
      <c r="N80" s="22" t="str">
        <f t="shared" si="15"/>
        <v/>
      </c>
      <c r="P80" s="11" t="str">
        <f t="shared" si="16"/>
        <v xml:space="preserve"> </v>
      </c>
      <c r="Q80" s="11" t="e">
        <f>VLOOKUP(B80,'Комментарии к ремонту'!A:C,2,FALSE)</f>
        <v>#N/A</v>
      </c>
      <c r="R80" s="21" t="str">
        <f t="shared" si="17"/>
        <v/>
      </c>
      <c r="T80" s="44" t="str">
        <f t="shared" si="12"/>
        <v/>
      </c>
      <c r="W80" s="18">
        <f t="shared" si="13"/>
        <v>0</v>
      </c>
    </row>
    <row r="81" spans="7:23" ht="25.5" customHeight="1" x14ac:dyDescent="0.2">
      <c r="G81" s="12" t="str">
        <f t="shared" si="10"/>
        <v/>
      </c>
      <c r="H81" s="12"/>
      <c r="I81" s="22" t="str">
        <f>IFERROR(VLOOKUP('движение ДВС'!C81,нормативы!$B$2:$C$32,2,FALSE),"")</f>
        <v/>
      </c>
      <c r="K81" s="13" t="str">
        <f t="shared" si="14"/>
        <v/>
      </c>
      <c r="L81" s="13"/>
      <c r="M81" s="22" t="str">
        <f t="shared" si="11"/>
        <v/>
      </c>
      <c r="N81" s="22" t="str">
        <f t="shared" si="15"/>
        <v/>
      </c>
      <c r="P81" s="11" t="str">
        <f t="shared" si="16"/>
        <v xml:space="preserve"> </v>
      </c>
      <c r="Q81" s="11" t="e">
        <f>VLOOKUP(B81,'Комментарии к ремонту'!A:C,2,FALSE)</f>
        <v>#N/A</v>
      </c>
      <c r="R81" s="21" t="str">
        <f t="shared" si="17"/>
        <v/>
      </c>
      <c r="T81" s="44" t="str">
        <f t="shared" si="12"/>
        <v/>
      </c>
      <c r="W81" s="18">
        <f t="shared" si="13"/>
        <v>0</v>
      </c>
    </row>
    <row r="82" spans="7:23" ht="25.5" customHeight="1" x14ac:dyDescent="0.2">
      <c r="G82" s="12" t="str">
        <f t="shared" si="10"/>
        <v/>
      </c>
      <c r="H82" s="12"/>
      <c r="I82" s="22" t="str">
        <f>IFERROR(VLOOKUP('движение ДВС'!C82,нормативы!$B$2:$C$32,2,FALSE),"")</f>
        <v/>
      </c>
      <c r="K82" s="13" t="str">
        <f t="shared" si="14"/>
        <v/>
      </c>
      <c r="L82" s="13"/>
      <c r="M82" s="22" t="str">
        <f t="shared" si="11"/>
        <v/>
      </c>
      <c r="N82" s="22" t="str">
        <f t="shared" si="15"/>
        <v/>
      </c>
      <c r="P82" s="11" t="str">
        <f t="shared" si="16"/>
        <v xml:space="preserve"> </v>
      </c>
      <c r="Q82" s="11" t="e">
        <f>VLOOKUP(B82,'Комментарии к ремонту'!A:C,2,FALSE)</f>
        <v>#N/A</v>
      </c>
      <c r="R82" s="21" t="str">
        <f t="shared" si="17"/>
        <v/>
      </c>
      <c r="T82" s="44" t="str">
        <f t="shared" si="12"/>
        <v/>
      </c>
      <c r="W82" s="18">
        <f t="shared" si="13"/>
        <v>0</v>
      </c>
    </row>
    <row r="83" spans="7:23" ht="25.5" customHeight="1" x14ac:dyDescent="0.2">
      <c r="G83" s="12" t="str">
        <f t="shared" si="10"/>
        <v/>
      </c>
      <c r="H83" s="12"/>
      <c r="I83" s="22" t="str">
        <f>IFERROR(VLOOKUP('движение ДВС'!C83,нормативы!$B$2:$C$32,2,FALSE),"")</f>
        <v/>
      </c>
      <c r="K83" s="13" t="str">
        <f t="shared" si="14"/>
        <v/>
      </c>
      <c r="L83" s="13"/>
      <c r="M83" s="22" t="str">
        <f t="shared" si="11"/>
        <v/>
      </c>
      <c r="N83" s="22" t="str">
        <f t="shared" si="15"/>
        <v/>
      </c>
      <c r="P83" s="11" t="str">
        <f t="shared" si="16"/>
        <v xml:space="preserve"> </v>
      </c>
      <c r="Q83" s="11" t="e">
        <f>VLOOKUP(B83,'Комментарии к ремонту'!A:C,2,FALSE)</f>
        <v>#N/A</v>
      </c>
      <c r="R83" s="21" t="str">
        <f t="shared" si="17"/>
        <v/>
      </c>
      <c r="T83" s="44" t="str">
        <f t="shared" si="12"/>
        <v/>
      </c>
      <c r="W83" s="18">
        <f t="shared" si="13"/>
        <v>0</v>
      </c>
    </row>
    <row r="84" spans="7:23" ht="25.5" customHeight="1" x14ac:dyDescent="0.2">
      <c r="G84" s="12" t="str">
        <f t="shared" si="10"/>
        <v/>
      </c>
      <c r="H84" s="12"/>
      <c r="I84" s="22" t="str">
        <f>IFERROR(VLOOKUP('движение ДВС'!C84,нормативы!$B$2:$C$32,2,FALSE),"")</f>
        <v/>
      </c>
      <c r="K84" s="13" t="str">
        <f t="shared" si="14"/>
        <v/>
      </c>
      <c r="L84" s="13"/>
      <c r="M84" s="22" t="str">
        <f t="shared" si="11"/>
        <v/>
      </c>
      <c r="N84" s="22" t="str">
        <f t="shared" si="15"/>
        <v/>
      </c>
      <c r="P84" s="11" t="str">
        <f t="shared" si="16"/>
        <v xml:space="preserve"> </v>
      </c>
      <c r="Q84" s="11" t="e">
        <f>VLOOKUP(B84,'Комментарии к ремонту'!A:C,2,FALSE)</f>
        <v>#N/A</v>
      </c>
      <c r="R84" s="21" t="str">
        <f t="shared" si="17"/>
        <v/>
      </c>
      <c r="T84" s="44" t="str">
        <f t="shared" si="12"/>
        <v/>
      </c>
      <c r="W84" s="18">
        <f t="shared" si="13"/>
        <v>0</v>
      </c>
    </row>
    <row r="85" spans="7:23" ht="25.5" customHeight="1" x14ac:dyDescent="0.2">
      <c r="G85" s="12" t="str">
        <f t="shared" si="10"/>
        <v/>
      </c>
      <c r="H85" s="12"/>
      <c r="I85" s="22" t="str">
        <f>IFERROR(VLOOKUP('движение ДВС'!C85,нормативы!$B$2:$C$32,2,FALSE),"")</f>
        <v/>
      </c>
      <c r="K85" s="13" t="str">
        <f t="shared" si="14"/>
        <v/>
      </c>
      <c r="L85" s="13"/>
      <c r="M85" s="22" t="str">
        <f t="shared" si="11"/>
        <v/>
      </c>
      <c r="N85" s="22" t="str">
        <f t="shared" si="15"/>
        <v/>
      </c>
      <c r="P85" s="11" t="str">
        <f t="shared" si="16"/>
        <v xml:space="preserve"> </v>
      </c>
      <c r="Q85" s="11" t="e">
        <f>VLOOKUP(B85,'Комментарии к ремонту'!A:C,2,FALSE)</f>
        <v>#N/A</v>
      </c>
      <c r="R85" s="21" t="str">
        <f t="shared" si="17"/>
        <v/>
      </c>
      <c r="T85" s="44" t="str">
        <f t="shared" si="12"/>
        <v/>
      </c>
      <c r="W85" s="18">
        <f t="shared" si="13"/>
        <v>0</v>
      </c>
    </row>
    <row r="86" spans="7:23" ht="25.5" customHeight="1" x14ac:dyDescent="0.2">
      <c r="G86" s="12" t="str">
        <f t="shared" si="10"/>
        <v/>
      </c>
      <c r="H86" s="12"/>
      <c r="I86" s="22" t="str">
        <f>IFERROR(VLOOKUP('движение ДВС'!C86,нормативы!$B$2:$C$32,2,FALSE),"")</f>
        <v/>
      </c>
      <c r="K86" s="13" t="str">
        <f t="shared" si="14"/>
        <v/>
      </c>
      <c r="L86" s="13"/>
      <c r="M86" s="22" t="str">
        <f t="shared" si="11"/>
        <v/>
      </c>
      <c r="N86" s="22" t="str">
        <f t="shared" si="15"/>
        <v/>
      </c>
      <c r="P86" s="11" t="str">
        <f t="shared" si="16"/>
        <v xml:space="preserve"> </v>
      </c>
      <c r="Q86" s="11" t="e">
        <f>VLOOKUP(B86,'Комментарии к ремонту'!A:C,2,FALSE)</f>
        <v>#N/A</v>
      </c>
      <c r="R86" s="21" t="str">
        <f t="shared" si="17"/>
        <v/>
      </c>
      <c r="T86" s="44" t="str">
        <f t="shared" si="12"/>
        <v/>
      </c>
      <c r="W86" s="18">
        <f t="shared" si="13"/>
        <v>0</v>
      </c>
    </row>
    <row r="87" spans="7:23" ht="25.5" customHeight="1" x14ac:dyDescent="0.2">
      <c r="G87" s="12" t="str">
        <f t="shared" si="10"/>
        <v/>
      </c>
      <c r="H87" s="12"/>
      <c r="I87" s="22" t="str">
        <f>IFERROR(VLOOKUP('движение ДВС'!C87,нормативы!$B$2:$C$32,2,FALSE),"")</f>
        <v/>
      </c>
      <c r="K87" s="13" t="str">
        <f t="shared" si="14"/>
        <v/>
      </c>
      <c r="L87" s="13"/>
      <c r="M87" s="22" t="str">
        <f t="shared" si="11"/>
        <v/>
      </c>
      <c r="N87" s="22" t="str">
        <f t="shared" si="15"/>
        <v/>
      </c>
      <c r="P87" s="11" t="str">
        <f t="shared" si="16"/>
        <v xml:space="preserve"> </v>
      </c>
      <c r="Q87" s="11" t="e">
        <f>VLOOKUP(B87,'Комментарии к ремонту'!A:C,2,FALSE)</f>
        <v>#N/A</v>
      </c>
      <c r="R87" s="21" t="str">
        <f t="shared" si="17"/>
        <v/>
      </c>
      <c r="T87" s="44" t="str">
        <f t="shared" si="12"/>
        <v/>
      </c>
      <c r="W87" s="18">
        <f t="shared" si="13"/>
        <v>0</v>
      </c>
    </row>
    <row r="88" spans="7:23" ht="25.5" customHeight="1" x14ac:dyDescent="0.2">
      <c r="G88" s="12" t="str">
        <f t="shared" si="10"/>
        <v/>
      </c>
      <c r="H88" s="12"/>
      <c r="I88" s="22" t="str">
        <f>IFERROR(VLOOKUP('движение ДВС'!C88,нормативы!$B$2:$C$32,2,FALSE),"")</f>
        <v/>
      </c>
      <c r="K88" s="13" t="str">
        <f t="shared" si="14"/>
        <v/>
      </c>
      <c r="L88" s="13"/>
      <c r="M88" s="22" t="str">
        <f t="shared" si="11"/>
        <v/>
      </c>
      <c r="N88" s="22" t="str">
        <f t="shared" si="15"/>
        <v/>
      </c>
      <c r="P88" s="11" t="str">
        <f t="shared" si="16"/>
        <v xml:space="preserve"> </v>
      </c>
      <c r="Q88" s="11" t="e">
        <f>VLOOKUP(B88,'Комментарии к ремонту'!A:C,2,FALSE)</f>
        <v>#N/A</v>
      </c>
      <c r="R88" s="21" t="str">
        <f t="shared" si="17"/>
        <v/>
      </c>
      <c r="T88" s="44" t="str">
        <f t="shared" si="12"/>
        <v/>
      </c>
      <c r="W88" s="18">
        <f t="shared" si="13"/>
        <v>0</v>
      </c>
    </row>
    <row r="89" spans="7:23" ht="25.5" customHeight="1" x14ac:dyDescent="0.2">
      <c r="G89" s="12" t="str">
        <f t="shared" si="10"/>
        <v/>
      </c>
      <c r="H89" s="12"/>
      <c r="I89" s="22" t="str">
        <f>IFERROR(VLOOKUP('движение ДВС'!C89,нормативы!$B$2:$C$32,2,FALSE),"")</f>
        <v/>
      </c>
      <c r="K89" s="13" t="str">
        <f t="shared" si="14"/>
        <v/>
      </c>
      <c r="L89" s="13"/>
      <c r="M89" s="22" t="str">
        <f t="shared" si="11"/>
        <v/>
      </c>
      <c r="N89" s="22" t="str">
        <f t="shared" si="15"/>
        <v/>
      </c>
      <c r="P89" s="11" t="str">
        <f t="shared" si="16"/>
        <v xml:space="preserve"> </v>
      </c>
      <c r="Q89" s="11" t="e">
        <f>VLOOKUP(B89,'Комментарии к ремонту'!A:C,2,FALSE)</f>
        <v>#N/A</v>
      </c>
      <c r="R89" s="21" t="str">
        <f t="shared" si="17"/>
        <v/>
      </c>
      <c r="T89" s="44" t="str">
        <f t="shared" si="12"/>
        <v/>
      </c>
      <c r="W89" s="18">
        <f t="shared" si="13"/>
        <v>0</v>
      </c>
    </row>
    <row r="90" spans="7:23" ht="25.5" customHeight="1" x14ac:dyDescent="0.2">
      <c r="G90" s="12" t="str">
        <f t="shared" si="10"/>
        <v/>
      </c>
      <c r="H90" s="12"/>
      <c r="I90" s="22" t="str">
        <f>IFERROR(VLOOKUP('движение ДВС'!C90,нормативы!$B$2:$C$32,2,FALSE),"")</f>
        <v/>
      </c>
      <c r="K90" s="13" t="str">
        <f t="shared" si="14"/>
        <v/>
      </c>
      <c r="L90" s="13"/>
      <c r="M90" s="22" t="str">
        <f t="shared" si="11"/>
        <v/>
      </c>
      <c r="N90" s="22" t="str">
        <f t="shared" si="15"/>
        <v/>
      </c>
      <c r="P90" s="11" t="str">
        <f t="shared" si="16"/>
        <v xml:space="preserve"> </v>
      </c>
      <c r="Q90" s="11" t="e">
        <f>VLOOKUP(B90,'Комментарии к ремонту'!A:C,2,FALSE)</f>
        <v>#N/A</v>
      </c>
      <c r="R90" s="21" t="str">
        <f t="shared" si="17"/>
        <v/>
      </c>
      <c r="T90" s="44" t="str">
        <f t="shared" si="12"/>
        <v/>
      </c>
      <c r="W90" s="18">
        <f t="shared" si="13"/>
        <v>0</v>
      </c>
    </row>
    <row r="91" spans="7:23" ht="25.5" customHeight="1" x14ac:dyDescent="0.2">
      <c r="G91" s="12" t="str">
        <f t="shared" si="10"/>
        <v/>
      </c>
      <c r="H91" s="12"/>
      <c r="I91" s="22" t="str">
        <f>IFERROR(VLOOKUP('движение ДВС'!C91,нормативы!$B$2:$C$32,2,FALSE),"")</f>
        <v/>
      </c>
      <c r="K91" s="13" t="str">
        <f t="shared" si="14"/>
        <v/>
      </c>
      <c r="L91" s="13"/>
      <c r="M91" s="22" t="str">
        <f t="shared" si="11"/>
        <v/>
      </c>
      <c r="N91" s="22" t="str">
        <f t="shared" si="15"/>
        <v/>
      </c>
      <c r="P91" s="11" t="str">
        <f t="shared" si="16"/>
        <v xml:space="preserve"> </v>
      </c>
      <c r="Q91" s="11" t="e">
        <f>VLOOKUP(B91,'Комментарии к ремонту'!A:C,2,FALSE)</f>
        <v>#N/A</v>
      </c>
      <c r="R91" s="21" t="str">
        <f t="shared" si="17"/>
        <v/>
      </c>
      <c r="T91" s="44" t="str">
        <f t="shared" si="12"/>
        <v/>
      </c>
      <c r="W91" s="18">
        <f t="shared" si="13"/>
        <v>0</v>
      </c>
    </row>
    <row r="92" spans="7:23" ht="25.5" customHeight="1" x14ac:dyDescent="0.2">
      <c r="G92" s="12" t="str">
        <f t="shared" si="10"/>
        <v/>
      </c>
      <c r="H92" s="12"/>
      <c r="I92" s="22" t="str">
        <f>IFERROR(VLOOKUP('движение ДВС'!C92,нормативы!$B$2:$C$32,2,FALSE),"")</f>
        <v/>
      </c>
      <c r="K92" s="13" t="str">
        <f t="shared" si="14"/>
        <v/>
      </c>
      <c r="L92" s="13"/>
      <c r="M92" s="22" t="str">
        <f t="shared" si="11"/>
        <v/>
      </c>
      <c r="N92" s="22" t="str">
        <f t="shared" si="15"/>
        <v/>
      </c>
      <c r="P92" s="11" t="str">
        <f t="shared" si="16"/>
        <v xml:space="preserve"> </v>
      </c>
      <c r="Q92" s="11" t="e">
        <f>VLOOKUP(B92,'Комментарии к ремонту'!A:C,2,FALSE)</f>
        <v>#N/A</v>
      </c>
      <c r="R92" s="21" t="str">
        <f t="shared" si="17"/>
        <v/>
      </c>
      <c r="T92" s="44" t="str">
        <f t="shared" si="12"/>
        <v/>
      </c>
      <c r="W92" s="18">
        <f t="shared" si="13"/>
        <v>0</v>
      </c>
    </row>
    <row r="93" spans="7:23" ht="25.5" customHeight="1" x14ac:dyDescent="0.2">
      <c r="G93" s="12" t="str">
        <f t="shared" si="10"/>
        <v/>
      </c>
      <c r="H93" s="12"/>
      <c r="I93" s="22" t="str">
        <f>IFERROR(VLOOKUP('движение ДВС'!C93,нормативы!$B$2:$C$32,2,FALSE),"")</f>
        <v/>
      </c>
      <c r="K93" s="13" t="str">
        <f t="shared" si="14"/>
        <v/>
      </c>
      <c r="L93" s="13"/>
      <c r="M93" s="22" t="str">
        <f t="shared" si="11"/>
        <v/>
      </c>
      <c r="N93" s="22" t="str">
        <f t="shared" si="15"/>
        <v/>
      </c>
      <c r="P93" s="11" t="str">
        <f t="shared" si="16"/>
        <v xml:space="preserve"> </v>
      </c>
      <c r="Q93" s="11" t="e">
        <f>VLOOKUP(B93,'Комментарии к ремонту'!A:C,2,FALSE)</f>
        <v>#N/A</v>
      </c>
      <c r="R93" s="21" t="str">
        <f t="shared" si="17"/>
        <v/>
      </c>
      <c r="T93" s="44" t="str">
        <f t="shared" si="12"/>
        <v/>
      </c>
      <c r="W93" s="18">
        <f t="shared" si="13"/>
        <v>0</v>
      </c>
    </row>
    <row r="94" spans="7:23" ht="25.5" customHeight="1" x14ac:dyDescent="0.2">
      <c r="G94" s="12" t="str">
        <f t="shared" si="10"/>
        <v/>
      </c>
      <c r="H94" s="12"/>
      <c r="I94" s="22" t="str">
        <f>IFERROR(VLOOKUP('движение ДВС'!C94,нормативы!$B$2:$C$32,2,FALSE),"")</f>
        <v/>
      </c>
      <c r="K94" s="13" t="str">
        <f t="shared" si="14"/>
        <v/>
      </c>
      <c r="L94" s="13"/>
      <c r="M94" s="22" t="str">
        <f t="shared" si="11"/>
        <v/>
      </c>
      <c r="N94" s="22" t="str">
        <f t="shared" si="15"/>
        <v/>
      </c>
      <c r="P94" s="11" t="str">
        <f t="shared" si="16"/>
        <v xml:space="preserve"> </v>
      </c>
      <c r="Q94" s="11" t="e">
        <f>VLOOKUP(B94,'Комментарии к ремонту'!A:C,2,FALSE)</f>
        <v>#N/A</v>
      </c>
      <c r="R94" s="21" t="str">
        <f t="shared" si="17"/>
        <v/>
      </c>
      <c r="T94" s="44" t="str">
        <f t="shared" si="12"/>
        <v/>
      </c>
      <c r="W94" s="18">
        <f t="shared" si="13"/>
        <v>0</v>
      </c>
    </row>
    <row r="95" spans="7:23" ht="25.5" customHeight="1" x14ac:dyDescent="0.2">
      <c r="G95" s="12" t="str">
        <f t="shared" si="10"/>
        <v/>
      </c>
      <c r="H95" s="12"/>
      <c r="I95" s="22" t="str">
        <f>IFERROR(VLOOKUP('движение ДВС'!C95,нормативы!$B$2:$C$32,2,FALSE),"")</f>
        <v/>
      </c>
      <c r="K95" s="13" t="str">
        <f t="shared" si="14"/>
        <v/>
      </c>
      <c r="L95" s="13"/>
      <c r="M95" s="22" t="str">
        <f t="shared" si="11"/>
        <v/>
      </c>
      <c r="N95" s="22" t="str">
        <f t="shared" si="15"/>
        <v/>
      </c>
      <c r="P95" s="11" t="str">
        <f t="shared" si="16"/>
        <v xml:space="preserve"> </v>
      </c>
      <c r="Q95" s="11" t="e">
        <f>VLOOKUP(B95,'Комментарии к ремонту'!A:C,2,FALSE)</f>
        <v>#N/A</v>
      </c>
      <c r="R95" s="21" t="str">
        <f t="shared" si="17"/>
        <v/>
      </c>
      <c r="T95" s="44" t="str">
        <f t="shared" si="12"/>
        <v/>
      </c>
      <c r="W95" s="18">
        <f t="shared" si="13"/>
        <v>0</v>
      </c>
    </row>
    <row r="96" spans="7:23" ht="25.5" customHeight="1" x14ac:dyDescent="0.2">
      <c r="G96" s="12" t="str">
        <f t="shared" si="10"/>
        <v/>
      </c>
      <c r="H96" s="12"/>
      <c r="I96" s="22" t="str">
        <f>IFERROR(VLOOKUP('движение ДВС'!C96,нормативы!$B$2:$C$32,2,FALSE),"")</f>
        <v/>
      </c>
      <c r="K96" s="13" t="str">
        <f t="shared" si="14"/>
        <v/>
      </c>
      <c r="L96" s="13"/>
      <c r="M96" s="22" t="str">
        <f t="shared" si="11"/>
        <v/>
      </c>
      <c r="N96" s="22" t="str">
        <f t="shared" si="15"/>
        <v/>
      </c>
      <c r="P96" s="11" t="str">
        <f t="shared" si="16"/>
        <v xml:space="preserve"> </v>
      </c>
      <c r="Q96" s="11" t="e">
        <f>VLOOKUP(B96,'Комментарии к ремонту'!A:C,2,FALSE)</f>
        <v>#N/A</v>
      </c>
      <c r="R96" s="21" t="str">
        <f t="shared" si="17"/>
        <v/>
      </c>
      <c r="T96" s="44" t="str">
        <f t="shared" si="12"/>
        <v/>
      </c>
      <c r="W96" s="18">
        <f t="shared" si="13"/>
        <v>0</v>
      </c>
    </row>
    <row r="97" spans="7:23" ht="25.5" customHeight="1" x14ac:dyDescent="0.2">
      <c r="G97" s="12" t="str">
        <f t="shared" si="10"/>
        <v/>
      </c>
      <c r="H97" s="12"/>
      <c r="I97" s="22" t="str">
        <f>IFERROR(VLOOKUP('движение ДВС'!C97,нормативы!$B$2:$C$32,2,FALSE),"")</f>
        <v/>
      </c>
      <c r="K97" s="13" t="str">
        <f t="shared" si="14"/>
        <v/>
      </c>
      <c r="L97" s="13"/>
      <c r="M97" s="22" t="str">
        <f t="shared" si="11"/>
        <v/>
      </c>
      <c r="N97" s="22" t="str">
        <f t="shared" si="15"/>
        <v/>
      </c>
      <c r="P97" s="11" t="str">
        <f t="shared" si="16"/>
        <v xml:space="preserve"> </v>
      </c>
      <c r="Q97" s="11" t="e">
        <f>VLOOKUP(B97,'Комментарии к ремонту'!A:C,2,FALSE)</f>
        <v>#N/A</v>
      </c>
      <c r="R97" s="21" t="str">
        <f t="shared" si="17"/>
        <v/>
      </c>
      <c r="T97" s="44" t="str">
        <f t="shared" si="12"/>
        <v/>
      </c>
      <c r="W97" s="18">
        <f t="shared" si="13"/>
        <v>0</v>
      </c>
    </row>
    <row r="98" spans="7:23" ht="25.5" customHeight="1" x14ac:dyDescent="0.2">
      <c r="G98" s="12" t="str">
        <f t="shared" si="10"/>
        <v/>
      </c>
      <c r="H98" s="12"/>
      <c r="I98" s="22" t="str">
        <f>IFERROR(VLOOKUP('движение ДВС'!C98,нормативы!$B$2:$C$32,2,FALSE),"")</f>
        <v/>
      </c>
      <c r="K98" s="13" t="str">
        <f t="shared" si="14"/>
        <v/>
      </c>
      <c r="L98" s="13"/>
      <c r="M98" s="22" t="str">
        <f t="shared" si="11"/>
        <v/>
      </c>
      <c r="N98" s="22" t="str">
        <f t="shared" si="15"/>
        <v/>
      </c>
      <c r="P98" s="11" t="str">
        <f t="shared" si="16"/>
        <v xml:space="preserve"> </v>
      </c>
      <c r="Q98" s="11" t="e">
        <f>VLOOKUP(B98,'Комментарии к ремонту'!A:C,2,FALSE)</f>
        <v>#N/A</v>
      </c>
      <c r="R98" s="21" t="str">
        <f t="shared" si="17"/>
        <v/>
      </c>
      <c r="T98" s="44" t="str">
        <f t="shared" si="12"/>
        <v/>
      </c>
      <c r="W98" s="18">
        <f t="shared" si="13"/>
        <v>0</v>
      </c>
    </row>
    <row r="99" spans="7:23" ht="25.5" customHeight="1" x14ac:dyDescent="0.2">
      <c r="G99" s="12" t="str">
        <f t="shared" si="10"/>
        <v/>
      </c>
      <c r="H99" s="12"/>
      <c r="I99" s="22" t="str">
        <f>IFERROR(VLOOKUP('движение ДВС'!C99,нормативы!$B$2:$C$32,2,FALSE),"")</f>
        <v/>
      </c>
      <c r="K99" s="13" t="str">
        <f t="shared" si="14"/>
        <v/>
      </c>
      <c r="L99" s="13"/>
      <c r="M99" s="22" t="str">
        <f t="shared" si="11"/>
        <v/>
      </c>
      <c r="N99" s="22" t="str">
        <f t="shared" si="15"/>
        <v/>
      </c>
      <c r="P99" s="11" t="str">
        <f t="shared" si="16"/>
        <v xml:space="preserve"> </v>
      </c>
      <c r="Q99" s="11" t="e">
        <f>VLOOKUP(B99,'Комментарии к ремонту'!A:C,2,FALSE)</f>
        <v>#N/A</v>
      </c>
      <c r="R99" s="21" t="str">
        <f t="shared" si="17"/>
        <v/>
      </c>
      <c r="T99" s="44" t="str">
        <f t="shared" si="12"/>
        <v/>
      </c>
      <c r="W99" s="18">
        <f t="shared" si="13"/>
        <v>0</v>
      </c>
    </row>
    <row r="100" spans="7:23" ht="25.5" customHeight="1" x14ac:dyDescent="0.2">
      <c r="G100" s="12" t="str">
        <f t="shared" si="10"/>
        <v/>
      </c>
      <c r="H100" s="12"/>
      <c r="I100" s="22" t="str">
        <f>IFERROR(VLOOKUP('движение ДВС'!C100,нормативы!$B$2:$C$32,2,FALSE),"")</f>
        <v/>
      </c>
      <c r="K100" s="13" t="str">
        <f t="shared" si="14"/>
        <v/>
      </c>
      <c r="L100" s="13"/>
      <c r="M100" s="22" t="str">
        <f t="shared" si="11"/>
        <v/>
      </c>
      <c r="N100" s="22" t="str">
        <f t="shared" si="15"/>
        <v/>
      </c>
      <c r="P100" s="11" t="str">
        <f t="shared" si="16"/>
        <v xml:space="preserve"> </v>
      </c>
      <c r="Q100" s="11" t="e">
        <f>VLOOKUP(B100,'Комментарии к ремонту'!A:C,2,FALSE)</f>
        <v>#N/A</v>
      </c>
      <c r="R100" s="21" t="str">
        <f t="shared" si="17"/>
        <v/>
      </c>
      <c r="T100" s="44" t="str">
        <f t="shared" si="12"/>
        <v/>
      </c>
      <c r="W100" s="18">
        <f t="shared" si="13"/>
        <v>0</v>
      </c>
    </row>
    <row r="101" spans="7:23" ht="25.5" customHeight="1" x14ac:dyDescent="0.2">
      <c r="G101" s="12" t="str">
        <f t="shared" si="10"/>
        <v/>
      </c>
      <c r="H101" s="12"/>
      <c r="I101" s="22" t="str">
        <f>IFERROR(VLOOKUP('движение ДВС'!C101,нормативы!$B$2:$C$32,2,FALSE),"")</f>
        <v/>
      </c>
      <c r="K101" s="13" t="str">
        <f t="shared" si="14"/>
        <v/>
      </c>
      <c r="L101" s="13"/>
      <c r="M101" s="22" t="str">
        <f t="shared" si="11"/>
        <v/>
      </c>
      <c r="N101" s="22" t="str">
        <f t="shared" si="15"/>
        <v/>
      </c>
      <c r="P101" s="11" t="str">
        <f t="shared" si="16"/>
        <v xml:space="preserve"> </v>
      </c>
      <c r="Q101" s="11" t="e">
        <f>VLOOKUP(B101,'Комментарии к ремонту'!A:C,2,FALSE)</f>
        <v>#N/A</v>
      </c>
      <c r="R101" s="21" t="str">
        <f t="shared" si="17"/>
        <v/>
      </c>
      <c r="T101" s="44" t="str">
        <f t="shared" si="12"/>
        <v/>
      </c>
      <c r="W101" s="18">
        <f t="shared" si="13"/>
        <v>0</v>
      </c>
    </row>
    <row r="102" spans="7:23" ht="25.5" customHeight="1" x14ac:dyDescent="0.2">
      <c r="G102" s="12" t="str">
        <f t="shared" si="10"/>
        <v/>
      </c>
      <c r="H102" s="12"/>
      <c r="I102" s="22" t="str">
        <f>IFERROR(VLOOKUP('движение ДВС'!C102,нормативы!$B$2:$C$32,2,FALSE),"")</f>
        <v/>
      </c>
      <c r="K102" s="13" t="str">
        <f t="shared" si="14"/>
        <v/>
      </c>
      <c r="L102" s="13"/>
      <c r="M102" s="22" t="str">
        <f t="shared" si="11"/>
        <v/>
      </c>
      <c r="N102" s="22" t="str">
        <f t="shared" si="15"/>
        <v/>
      </c>
      <c r="P102" s="11" t="str">
        <f t="shared" si="16"/>
        <v xml:space="preserve"> </v>
      </c>
      <c r="Q102" s="11" t="e">
        <f>VLOOKUP(B102,'Комментарии к ремонту'!A:C,2,FALSE)</f>
        <v>#N/A</v>
      </c>
      <c r="R102" s="21" t="str">
        <f t="shared" si="17"/>
        <v/>
      </c>
      <c r="T102" s="44" t="str">
        <f t="shared" si="12"/>
        <v/>
      </c>
      <c r="W102" s="18">
        <f t="shared" si="13"/>
        <v>0</v>
      </c>
    </row>
    <row r="103" spans="7:23" ht="25.5" customHeight="1" x14ac:dyDescent="0.2">
      <c r="G103" s="12" t="str">
        <f t="shared" si="10"/>
        <v/>
      </c>
      <c r="H103" s="12"/>
      <c r="I103" s="22" t="str">
        <f>IFERROR(VLOOKUP('движение ДВС'!C103,нормативы!$B$2:$C$32,2,FALSE),"")</f>
        <v/>
      </c>
      <c r="K103" s="13" t="str">
        <f t="shared" si="14"/>
        <v/>
      </c>
      <c r="L103" s="13"/>
      <c r="M103" s="22" t="str">
        <f t="shared" si="11"/>
        <v/>
      </c>
      <c r="N103" s="22" t="str">
        <f t="shared" si="15"/>
        <v/>
      </c>
      <c r="P103" s="11" t="str">
        <f t="shared" si="16"/>
        <v xml:space="preserve"> </v>
      </c>
      <c r="Q103" s="11" t="e">
        <f>VLOOKUP(B103,'Комментарии к ремонту'!A:C,2,FALSE)</f>
        <v>#N/A</v>
      </c>
      <c r="R103" s="21" t="str">
        <f t="shared" si="17"/>
        <v/>
      </c>
      <c r="T103" s="44" t="str">
        <f t="shared" si="12"/>
        <v/>
      </c>
      <c r="W103" s="18">
        <f t="shared" si="13"/>
        <v>0</v>
      </c>
    </row>
    <row r="104" spans="7:23" ht="25.5" customHeight="1" x14ac:dyDescent="0.2">
      <c r="G104" s="12" t="str">
        <f t="shared" si="10"/>
        <v/>
      </c>
      <c r="H104" s="12"/>
      <c r="I104" s="22" t="str">
        <f>IFERROR(VLOOKUP('движение ДВС'!C104,нормативы!$B$2:$C$32,2,FALSE),"")</f>
        <v/>
      </c>
      <c r="K104" s="13" t="str">
        <f t="shared" si="14"/>
        <v/>
      </c>
      <c r="L104" s="13"/>
      <c r="M104" s="22" t="str">
        <f t="shared" si="11"/>
        <v/>
      </c>
      <c r="N104" s="22" t="str">
        <f t="shared" si="15"/>
        <v/>
      </c>
      <c r="P104" s="11" t="str">
        <f t="shared" si="16"/>
        <v xml:space="preserve"> </v>
      </c>
      <c r="Q104" s="11" t="e">
        <f>VLOOKUP(B104,'Комментарии к ремонту'!A:C,2,FALSE)</f>
        <v>#N/A</v>
      </c>
      <c r="R104" s="21" t="str">
        <f t="shared" si="17"/>
        <v/>
      </c>
      <c r="T104" s="44" t="str">
        <f t="shared" si="12"/>
        <v/>
      </c>
      <c r="W104" s="18">
        <f t="shared" si="13"/>
        <v>0</v>
      </c>
    </row>
    <row r="105" spans="7:23" ht="25.5" customHeight="1" x14ac:dyDescent="0.2">
      <c r="G105" s="12" t="str">
        <f t="shared" si="10"/>
        <v/>
      </c>
      <c r="H105" s="12"/>
      <c r="I105" s="22" t="str">
        <f>IFERROR(VLOOKUP('движение ДВС'!C105,нормативы!$B$2:$C$32,2,FALSE),"")</f>
        <v/>
      </c>
      <c r="K105" s="13" t="str">
        <f t="shared" si="14"/>
        <v/>
      </c>
      <c r="L105" s="13"/>
      <c r="M105" s="22" t="str">
        <f t="shared" si="11"/>
        <v/>
      </c>
      <c r="N105" s="22" t="str">
        <f t="shared" si="15"/>
        <v/>
      </c>
      <c r="P105" s="11" t="str">
        <f t="shared" si="16"/>
        <v xml:space="preserve"> </v>
      </c>
      <c r="Q105" s="11" t="e">
        <f>VLOOKUP(B105,'Комментарии к ремонту'!A:C,2,FALSE)</f>
        <v>#N/A</v>
      </c>
      <c r="R105" s="21" t="str">
        <f t="shared" si="17"/>
        <v/>
      </c>
      <c r="T105" s="44" t="str">
        <f t="shared" si="12"/>
        <v/>
      </c>
      <c r="W105" s="18">
        <f t="shared" si="13"/>
        <v>0</v>
      </c>
    </row>
    <row r="106" spans="7:23" ht="25.5" customHeight="1" x14ac:dyDescent="0.2">
      <c r="G106" s="12" t="str">
        <f t="shared" si="10"/>
        <v/>
      </c>
      <c r="H106" s="12"/>
      <c r="I106" s="22" t="str">
        <f>IFERROR(VLOOKUP('движение ДВС'!C106,нормативы!$B$2:$C$32,2,FALSE),"")</f>
        <v/>
      </c>
      <c r="K106" s="13" t="str">
        <f t="shared" si="14"/>
        <v/>
      </c>
      <c r="L106" s="13"/>
      <c r="M106" s="22" t="str">
        <f t="shared" si="11"/>
        <v/>
      </c>
      <c r="N106" s="22" t="str">
        <f t="shared" si="15"/>
        <v/>
      </c>
      <c r="P106" s="11" t="str">
        <f t="shared" si="16"/>
        <v xml:space="preserve"> </v>
      </c>
      <c r="Q106" s="11" t="e">
        <f>VLOOKUP(B106,'Комментарии к ремонту'!A:C,2,FALSE)</f>
        <v>#N/A</v>
      </c>
      <c r="R106" s="21" t="str">
        <f t="shared" si="17"/>
        <v/>
      </c>
      <c r="T106" s="44" t="str">
        <f t="shared" si="12"/>
        <v/>
      </c>
      <c r="W106" s="18">
        <f t="shared" si="13"/>
        <v>0</v>
      </c>
    </row>
    <row r="107" spans="7:23" ht="25.5" customHeight="1" x14ac:dyDescent="0.2">
      <c r="G107" s="12" t="str">
        <f t="shared" si="10"/>
        <v/>
      </c>
      <c r="H107" s="12"/>
      <c r="I107" s="22" t="str">
        <f>IFERROR(VLOOKUP('движение ДВС'!C107,нормативы!$B$2:$C$32,2,FALSE),"")</f>
        <v/>
      </c>
      <c r="K107" s="13" t="str">
        <f t="shared" si="14"/>
        <v/>
      </c>
      <c r="L107" s="13"/>
      <c r="M107" s="22" t="str">
        <f t="shared" si="11"/>
        <v/>
      </c>
      <c r="N107" s="22" t="str">
        <f t="shared" si="15"/>
        <v/>
      </c>
      <c r="P107" s="11" t="str">
        <f t="shared" si="16"/>
        <v xml:space="preserve"> </v>
      </c>
      <c r="Q107" s="11" t="e">
        <f>VLOOKUP(B107,'Комментарии к ремонту'!A:C,2,FALSE)</f>
        <v>#N/A</v>
      </c>
      <c r="R107" s="21" t="str">
        <f t="shared" si="17"/>
        <v/>
      </c>
      <c r="T107" s="44" t="str">
        <f t="shared" si="12"/>
        <v/>
      </c>
      <c r="W107" s="18">
        <f t="shared" si="13"/>
        <v>0</v>
      </c>
    </row>
    <row r="108" spans="7:23" ht="25.5" customHeight="1" x14ac:dyDescent="0.2">
      <c r="G108" s="12" t="str">
        <f t="shared" si="10"/>
        <v/>
      </c>
      <c r="H108" s="12"/>
      <c r="I108" s="22" t="str">
        <f>IFERROR(VLOOKUP('движение ДВС'!C108,нормативы!$B$2:$C$32,2,FALSE),"")</f>
        <v/>
      </c>
      <c r="K108" s="13" t="str">
        <f t="shared" si="14"/>
        <v/>
      </c>
      <c r="L108" s="13"/>
      <c r="M108" s="22" t="str">
        <f t="shared" si="11"/>
        <v/>
      </c>
      <c r="N108" s="22" t="str">
        <f t="shared" si="15"/>
        <v/>
      </c>
      <c r="P108" s="11" t="str">
        <f t="shared" si="16"/>
        <v xml:space="preserve"> </v>
      </c>
      <c r="Q108" s="11" t="e">
        <f>VLOOKUP(B108,'Комментарии к ремонту'!A:C,2,FALSE)</f>
        <v>#N/A</v>
      </c>
      <c r="R108" s="21" t="str">
        <f t="shared" si="17"/>
        <v/>
      </c>
      <c r="T108" s="44" t="str">
        <f t="shared" si="12"/>
        <v/>
      </c>
      <c r="W108" s="18">
        <f t="shared" si="13"/>
        <v>0</v>
      </c>
    </row>
    <row r="109" spans="7:23" ht="25.5" customHeight="1" x14ac:dyDescent="0.2">
      <c r="G109" s="12" t="str">
        <f t="shared" si="10"/>
        <v/>
      </c>
      <c r="H109" s="12"/>
      <c r="I109" s="22" t="str">
        <f>IFERROR(VLOOKUP('движение ДВС'!C109,нормативы!$B$2:$C$32,2,FALSE),"")</f>
        <v/>
      </c>
      <c r="K109" s="13" t="str">
        <f t="shared" si="14"/>
        <v/>
      </c>
      <c r="L109" s="13"/>
      <c r="M109" s="22" t="str">
        <f t="shared" si="11"/>
        <v/>
      </c>
      <c r="N109" s="22" t="str">
        <f t="shared" si="15"/>
        <v/>
      </c>
      <c r="P109" s="11" t="str">
        <f t="shared" si="16"/>
        <v xml:space="preserve"> </v>
      </c>
      <c r="Q109" s="11" t="e">
        <f>VLOOKUP(B109,'Комментарии к ремонту'!A:C,2,FALSE)</f>
        <v>#N/A</v>
      </c>
      <c r="R109" s="21" t="str">
        <f t="shared" si="17"/>
        <v/>
      </c>
      <c r="T109" s="44" t="str">
        <f t="shared" si="12"/>
        <v/>
      </c>
      <c r="W109" s="18">
        <f t="shared" si="13"/>
        <v>0</v>
      </c>
    </row>
    <row r="110" spans="7:23" ht="25.5" customHeight="1" x14ac:dyDescent="0.2">
      <c r="G110" s="12" t="str">
        <f t="shared" si="10"/>
        <v/>
      </c>
      <c r="H110" s="12"/>
      <c r="I110" s="22" t="str">
        <f>IFERROR(VLOOKUP('движение ДВС'!C110,нормативы!$B$2:$C$32,2,FALSE),"")</f>
        <v/>
      </c>
      <c r="K110" s="13" t="str">
        <f t="shared" si="14"/>
        <v/>
      </c>
      <c r="L110" s="13"/>
      <c r="M110" s="22" t="str">
        <f t="shared" si="11"/>
        <v/>
      </c>
      <c r="N110" s="22" t="str">
        <f t="shared" si="15"/>
        <v/>
      </c>
      <c r="P110" s="11" t="str">
        <f t="shared" si="16"/>
        <v xml:space="preserve"> </v>
      </c>
      <c r="Q110" s="11" t="e">
        <f>VLOOKUP(B110,'Комментарии к ремонту'!A:C,2,FALSE)</f>
        <v>#N/A</v>
      </c>
      <c r="R110" s="21" t="str">
        <f t="shared" si="17"/>
        <v/>
      </c>
      <c r="T110" s="44" t="str">
        <f t="shared" si="12"/>
        <v/>
      </c>
      <c r="W110" s="18">
        <f t="shared" si="13"/>
        <v>0</v>
      </c>
    </row>
    <row r="111" spans="7:23" ht="25.5" customHeight="1" x14ac:dyDescent="0.2">
      <c r="G111" s="12" t="str">
        <f t="shared" si="10"/>
        <v/>
      </c>
      <c r="H111" s="12"/>
      <c r="I111" s="22" t="str">
        <f>IFERROR(VLOOKUP('движение ДВС'!C111,нормативы!$B$2:$C$32,2,FALSE),"")</f>
        <v/>
      </c>
      <c r="K111" s="13" t="str">
        <f t="shared" si="14"/>
        <v/>
      </c>
      <c r="L111" s="13"/>
      <c r="M111" s="22" t="str">
        <f t="shared" si="11"/>
        <v/>
      </c>
      <c r="N111" s="22" t="str">
        <f t="shared" si="15"/>
        <v/>
      </c>
      <c r="P111" s="11" t="str">
        <f t="shared" si="16"/>
        <v xml:space="preserve"> </v>
      </c>
      <c r="Q111" s="11" t="e">
        <f>VLOOKUP(B111,'Комментарии к ремонту'!A:C,2,FALSE)</f>
        <v>#N/A</v>
      </c>
      <c r="R111" s="21" t="str">
        <f t="shared" si="17"/>
        <v/>
      </c>
      <c r="T111" s="44" t="str">
        <f t="shared" si="12"/>
        <v/>
      </c>
      <c r="W111" s="18">
        <f t="shared" si="13"/>
        <v>0</v>
      </c>
    </row>
    <row r="112" spans="7:23" ht="25.5" customHeight="1" x14ac:dyDescent="0.2">
      <c r="G112" s="12" t="str">
        <f t="shared" si="10"/>
        <v/>
      </c>
      <c r="H112" s="12"/>
      <c r="I112" s="22" t="str">
        <f>IFERROR(VLOOKUP('движение ДВС'!C112,нормативы!$B$2:$C$32,2,FALSE),"")</f>
        <v/>
      </c>
      <c r="K112" s="13" t="str">
        <f t="shared" si="14"/>
        <v/>
      </c>
      <c r="L112" s="13"/>
      <c r="M112" s="22" t="str">
        <f t="shared" si="11"/>
        <v/>
      </c>
      <c r="N112" s="22" t="str">
        <f t="shared" si="15"/>
        <v/>
      </c>
      <c r="P112" s="11" t="str">
        <f t="shared" si="16"/>
        <v xml:space="preserve"> </v>
      </c>
      <c r="Q112" s="11" t="e">
        <f>VLOOKUP(B112,'Комментарии к ремонту'!A:C,2,FALSE)</f>
        <v>#N/A</v>
      </c>
      <c r="R112" s="21" t="str">
        <f t="shared" si="17"/>
        <v/>
      </c>
      <c r="T112" s="44" t="str">
        <f t="shared" si="12"/>
        <v/>
      </c>
      <c r="W112" s="18">
        <f t="shared" si="13"/>
        <v>0</v>
      </c>
    </row>
    <row r="113" spans="7:23" ht="25.5" customHeight="1" x14ac:dyDescent="0.2">
      <c r="G113" s="12" t="str">
        <f t="shared" si="10"/>
        <v/>
      </c>
      <c r="H113" s="12"/>
      <c r="I113" s="22" t="str">
        <f>IFERROR(VLOOKUP('движение ДВС'!C113,нормативы!$B$2:$C$32,2,FALSE),"")</f>
        <v/>
      </c>
      <c r="K113" s="13" t="str">
        <f t="shared" si="14"/>
        <v/>
      </c>
      <c r="L113" s="13"/>
      <c r="M113" s="22" t="str">
        <f t="shared" si="11"/>
        <v/>
      </c>
      <c r="N113" s="22" t="str">
        <f t="shared" si="15"/>
        <v/>
      </c>
      <c r="P113" s="11" t="str">
        <f t="shared" si="16"/>
        <v xml:space="preserve"> </v>
      </c>
      <c r="Q113" s="11" t="e">
        <f>VLOOKUP(B113,'Комментарии к ремонту'!A:C,2,FALSE)</f>
        <v>#N/A</v>
      </c>
      <c r="R113" s="21" t="str">
        <f t="shared" si="17"/>
        <v/>
      </c>
      <c r="T113" s="44" t="str">
        <f t="shared" si="12"/>
        <v/>
      </c>
      <c r="W113" s="18">
        <f t="shared" si="13"/>
        <v>0</v>
      </c>
    </row>
    <row r="114" spans="7:23" ht="25.5" customHeight="1" x14ac:dyDescent="0.2">
      <c r="G114" s="12" t="str">
        <f t="shared" si="10"/>
        <v/>
      </c>
      <c r="H114" s="12"/>
      <c r="I114" s="22" t="str">
        <f>IFERROR(VLOOKUP('движение ДВС'!C114,нормативы!$B$2:$C$32,2,FALSE),"")</f>
        <v/>
      </c>
      <c r="K114" s="13" t="str">
        <f t="shared" si="14"/>
        <v/>
      </c>
      <c r="L114" s="13"/>
      <c r="M114" s="22" t="str">
        <f t="shared" si="11"/>
        <v/>
      </c>
      <c r="N114" s="22" t="str">
        <f t="shared" si="15"/>
        <v/>
      </c>
      <c r="P114" s="11" t="str">
        <f t="shared" si="16"/>
        <v xml:space="preserve"> </v>
      </c>
      <c r="Q114" s="11" t="e">
        <f>VLOOKUP(B114,'Комментарии к ремонту'!A:C,2,FALSE)</f>
        <v>#N/A</v>
      </c>
      <c r="R114" s="21" t="str">
        <f t="shared" si="17"/>
        <v/>
      </c>
      <c r="T114" s="44" t="str">
        <f t="shared" si="12"/>
        <v/>
      </c>
      <c r="W114" s="18">
        <f t="shared" si="13"/>
        <v>0</v>
      </c>
    </row>
    <row r="115" spans="7:23" ht="25.5" customHeight="1" x14ac:dyDescent="0.2">
      <c r="G115" s="12" t="str">
        <f t="shared" si="10"/>
        <v/>
      </c>
      <c r="H115" s="12"/>
      <c r="I115" s="22" t="str">
        <f>IFERROR(VLOOKUP('движение ДВС'!C115,нормативы!$B$2:$C$32,2,FALSE),"")</f>
        <v/>
      </c>
      <c r="K115" s="13" t="str">
        <f t="shared" si="14"/>
        <v/>
      </c>
      <c r="L115" s="13"/>
      <c r="M115" s="22" t="str">
        <f t="shared" si="11"/>
        <v/>
      </c>
      <c r="N115" s="22" t="str">
        <f t="shared" si="15"/>
        <v/>
      </c>
      <c r="P115" s="11" t="str">
        <f t="shared" si="16"/>
        <v xml:space="preserve"> </v>
      </c>
      <c r="Q115" s="11" t="e">
        <f>VLOOKUP(B115,'Комментарии к ремонту'!A:C,2,FALSE)</f>
        <v>#N/A</v>
      </c>
      <c r="R115" s="21" t="str">
        <f t="shared" si="17"/>
        <v/>
      </c>
      <c r="T115" s="44" t="str">
        <f t="shared" si="12"/>
        <v/>
      </c>
      <c r="W115" s="18">
        <f t="shared" si="13"/>
        <v>0</v>
      </c>
    </row>
    <row r="116" spans="7:23" ht="25.5" customHeight="1" x14ac:dyDescent="0.2">
      <c r="G116" s="12" t="str">
        <f t="shared" si="10"/>
        <v/>
      </c>
      <c r="H116" s="12"/>
      <c r="I116" s="22" t="str">
        <f>IFERROR(VLOOKUP('движение ДВС'!C116,нормативы!$B$2:$C$32,2,FALSE),"")</f>
        <v/>
      </c>
      <c r="K116" s="13" t="str">
        <f t="shared" si="14"/>
        <v/>
      </c>
      <c r="L116" s="13"/>
      <c r="M116" s="22" t="str">
        <f t="shared" si="11"/>
        <v/>
      </c>
      <c r="N116" s="22" t="str">
        <f t="shared" si="15"/>
        <v/>
      </c>
      <c r="P116" s="11" t="str">
        <f t="shared" si="16"/>
        <v xml:space="preserve"> </v>
      </c>
      <c r="Q116" s="11" t="e">
        <f>VLOOKUP(B116,'Комментарии к ремонту'!A:C,2,FALSE)</f>
        <v>#N/A</v>
      </c>
      <c r="R116" s="21" t="str">
        <f t="shared" si="17"/>
        <v/>
      </c>
      <c r="T116" s="44" t="str">
        <f t="shared" si="12"/>
        <v/>
      </c>
      <c r="W116" s="18">
        <f t="shared" si="13"/>
        <v>0</v>
      </c>
    </row>
    <row r="117" spans="7:23" ht="25.5" customHeight="1" x14ac:dyDescent="0.2">
      <c r="G117" s="12" t="str">
        <f t="shared" si="10"/>
        <v/>
      </c>
      <c r="H117" s="12"/>
      <c r="I117" s="22" t="str">
        <f>IFERROR(VLOOKUP('движение ДВС'!C117,нормативы!$B$2:$C$32,2,FALSE),"")</f>
        <v/>
      </c>
      <c r="K117" s="13" t="str">
        <f t="shared" si="14"/>
        <v/>
      </c>
      <c r="L117" s="13"/>
      <c r="M117" s="22" t="str">
        <f t="shared" si="11"/>
        <v/>
      </c>
      <c r="N117" s="22" t="str">
        <f t="shared" si="15"/>
        <v/>
      </c>
      <c r="P117" s="11" t="str">
        <f t="shared" si="16"/>
        <v xml:space="preserve"> </v>
      </c>
      <c r="Q117" s="11" t="e">
        <f>VLOOKUP(B117,'Комментарии к ремонту'!A:C,2,FALSE)</f>
        <v>#N/A</v>
      </c>
      <c r="R117" s="21" t="str">
        <f t="shared" si="17"/>
        <v/>
      </c>
      <c r="T117" s="44" t="str">
        <f t="shared" si="12"/>
        <v/>
      </c>
      <c r="W117" s="18">
        <f t="shared" si="13"/>
        <v>0</v>
      </c>
    </row>
    <row r="118" spans="7:23" ht="25.5" customHeight="1" x14ac:dyDescent="0.2">
      <c r="G118" s="12" t="str">
        <f t="shared" si="10"/>
        <v/>
      </c>
      <c r="H118" s="12"/>
      <c r="I118" s="22" t="str">
        <f>IFERROR(VLOOKUP('движение ДВС'!C118,нормативы!$B$2:$C$32,2,FALSE),"")</f>
        <v/>
      </c>
      <c r="K118" s="13" t="str">
        <f t="shared" si="14"/>
        <v/>
      </c>
      <c r="L118" s="13"/>
      <c r="M118" s="22" t="str">
        <f t="shared" si="11"/>
        <v/>
      </c>
      <c r="N118" s="22" t="str">
        <f t="shared" si="15"/>
        <v/>
      </c>
      <c r="P118" s="11" t="str">
        <f t="shared" si="16"/>
        <v xml:space="preserve"> </v>
      </c>
      <c r="Q118" s="11" t="e">
        <f>VLOOKUP(B118,'Комментарии к ремонту'!A:C,2,FALSE)</f>
        <v>#N/A</v>
      </c>
      <c r="R118" s="21" t="str">
        <f t="shared" si="17"/>
        <v/>
      </c>
      <c r="T118" s="44" t="str">
        <f t="shared" si="12"/>
        <v/>
      </c>
      <c r="W118" s="18">
        <f t="shared" si="13"/>
        <v>0</v>
      </c>
    </row>
    <row r="119" spans="7:23" ht="25.5" customHeight="1" x14ac:dyDescent="0.2">
      <c r="G119" s="12" t="str">
        <f t="shared" si="10"/>
        <v/>
      </c>
      <c r="H119" s="12"/>
      <c r="I119" s="22" t="str">
        <f>IFERROR(VLOOKUP('движение ДВС'!C119,нормативы!$B$2:$C$32,2,FALSE),"")</f>
        <v/>
      </c>
      <c r="K119" s="13" t="str">
        <f t="shared" si="14"/>
        <v/>
      </c>
      <c r="L119" s="13"/>
      <c r="M119" s="22" t="str">
        <f t="shared" si="11"/>
        <v/>
      </c>
      <c r="N119" s="22" t="str">
        <f t="shared" si="15"/>
        <v/>
      </c>
      <c r="P119" s="11" t="str">
        <f t="shared" si="16"/>
        <v xml:space="preserve"> </v>
      </c>
      <c r="Q119" s="11" t="e">
        <f>VLOOKUP(B119,'Комментарии к ремонту'!A:C,2,FALSE)</f>
        <v>#N/A</v>
      </c>
      <c r="R119" s="21" t="str">
        <f t="shared" si="17"/>
        <v/>
      </c>
      <c r="T119" s="44" t="str">
        <f t="shared" si="12"/>
        <v/>
      </c>
      <c r="W119" s="18">
        <f t="shared" si="13"/>
        <v>0</v>
      </c>
    </row>
    <row r="120" spans="7:23" ht="25.5" customHeight="1" x14ac:dyDescent="0.2">
      <c r="G120" s="12" t="str">
        <f t="shared" si="10"/>
        <v/>
      </c>
      <c r="H120" s="12"/>
      <c r="I120" s="22" t="str">
        <f>IFERROR(VLOOKUP('движение ДВС'!C120,нормативы!$B$2:$C$32,2,FALSE),"")</f>
        <v/>
      </c>
      <c r="K120" s="13" t="str">
        <f t="shared" si="14"/>
        <v/>
      </c>
      <c r="L120" s="13"/>
      <c r="M120" s="22" t="str">
        <f t="shared" si="11"/>
        <v/>
      </c>
      <c r="N120" s="22" t="str">
        <f t="shared" si="15"/>
        <v/>
      </c>
      <c r="P120" s="11" t="str">
        <f t="shared" si="16"/>
        <v xml:space="preserve"> </v>
      </c>
      <c r="Q120" s="11" t="e">
        <f>VLOOKUP(B120,'Комментарии к ремонту'!A:C,2,FALSE)</f>
        <v>#N/A</v>
      </c>
      <c r="R120" s="21" t="str">
        <f t="shared" si="17"/>
        <v/>
      </c>
      <c r="T120" s="44" t="str">
        <f t="shared" si="12"/>
        <v/>
      </c>
      <c r="W120" s="18">
        <f t="shared" si="13"/>
        <v>0</v>
      </c>
    </row>
    <row r="121" spans="7:23" ht="25.5" customHeight="1" x14ac:dyDescent="0.2">
      <c r="G121" s="12" t="str">
        <f t="shared" si="10"/>
        <v/>
      </c>
      <c r="H121" s="12"/>
      <c r="I121" s="22" t="str">
        <f>IFERROR(VLOOKUP('движение ДВС'!C121,нормативы!$B$2:$C$32,2,FALSE),"")</f>
        <v/>
      </c>
      <c r="K121" s="13" t="str">
        <f t="shared" si="14"/>
        <v/>
      </c>
      <c r="L121" s="13"/>
      <c r="M121" s="22" t="str">
        <f t="shared" si="11"/>
        <v/>
      </c>
      <c r="N121" s="22" t="str">
        <f t="shared" si="15"/>
        <v/>
      </c>
      <c r="P121" s="11" t="str">
        <f t="shared" si="16"/>
        <v xml:space="preserve"> </v>
      </c>
      <c r="Q121" s="11" t="e">
        <f>VLOOKUP(B121,'Комментарии к ремонту'!A:C,2,FALSE)</f>
        <v>#N/A</v>
      </c>
      <c r="R121" s="21" t="str">
        <f t="shared" si="17"/>
        <v/>
      </c>
      <c r="T121" s="44" t="str">
        <f t="shared" si="12"/>
        <v/>
      </c>
      <c r="W121" s="18">
        <f t="shared" si="13"/>
        <v>0</v>
      </c>
    </row>
    <row r="122" spans="7:23" ht="25.5" customHeight="1" x14ac:dyDescent="0.2">
      <c r="G122" s="12" t="str">
        <f t="shared" si="10"/>
        <v/>
      </c>
      <c r="H122" s="12"/>
      <c r="I122" s="22" t="str">
        <f>IFERROR(VLOOKUP('движение ДВС'!C122,нормативы!$B$2:$C$32,2,FALSE),"")</f>
        <v/>
      </c>
      <c r="K122" s="13" t="str">
        <f t="shared" si="14"/>
        <v/>
      </c>
      <c r="L122" s="13"/>
      <c r="M122" s="22" t="str">
        <f t="shared" si="11"/>
        <v/>
      </c>
      <c r="N122" s="22" t="str">
        <f t="shared" si="15"/>
        <v/>
      </c>
      <c r="P122" s="11" t="str">
        <f t="shared" si="16"/>
        <v xml:space="preserve"> </v>
      </c>
      <c r="Q122" s="11" t="e">
        <f>VLOOKUP(B122,'Комментарии к ремонту'!A:C,2,FALSE)</f>
        <v>#N/A</v>
      </c>
      <c r="R122" s="21" t="str">
        <f t="shared" si="17"/>
        <v/>
      </c>
      <c r="T122" s="44" t="str">
        <f t="shared" si="12"/>
        <v/>
      </c>
      <c r="W122" s="18">
        <f t="shared" si="13"/>
        <v>0</v>
      </c>
    </row>
    <row r="123" spans="7:23" ht="25.5" customHeight="1" x14ac:dyDescent="0.2">
      <c r="G123" s="12" t="str">
        <f t="shared" si="10"/>
        <v/>
      </c>
      <c r="H123" s="12"/>
      <c r="I123" s="22" t="str">
        <f>IFERROR(VLOOKUP('движение ДВС'!C123,нормативы!$B$2:$C$32,2,FALSE),"")</f>
        <v/>
      </c>
      <c r="K123" s="13" t="str">
        <f t="shared" si="14"/>
        <v/>
      </c>
      <c r="L123" s="13"/>
      <c r="M123" s="22" t="str">
        <f t="shared" si="11"/>
        <v/>
      </c>
      <c r="N123" s="22" t="str">
        <f t="shared" si="15"/>
        <v/>
      </c>
      <c r="P123" s="11" t="str">
        <f t="shared" si="16"/>
        <v xml:space="preserve"> </v>
      </c>
      <c r="Q123" s="11" t="e">
        <f>VLOOKUP(B123,'Комментарии к ремонту'!A:C,2,FALSE)</f>
        <v>#N/A</v>
      </c>
      <c r="R123" s="21" t="str">
        <f t="shared" si="17"/>
        <v/>
      </c>
      <c r="T123" s="44" t="str">
        <f t="shared" si="12"/>
        <v/>
      </c>
      <c r="W123" s="18">
        <f t="shared" si="13"/>
        <v>0</v>
      </c>
    </row>
    <row r="124" spans="7:23" ht="25.5" customHeight="1" x14ac:dyDescent="0.2">
      <c r="G124" s="12" t="str">
        <f t="shared" si="10"/>
        <v/>
      </c>
      <c r="H124" s="12"/>
      <c r="I124" s="22" t="str">
        <f>IFERROR(VLOOKUP('движение ДВС'!C124,нормативы!$B$2:$C$32,2,FALSE),"")</f>
        <v/>
      </c>
      <c r="K124" s="13" t="str">
        <f t="shared" si="14"/>
        <v/>
      </c>
      <c r="L124" s="13"/>
      <c r="M124" s="22" t="str">
        <f t="shared" si="11"/>
        <v/>
      </c>
      <c r="N124" s="22" t="str">
        <f t="shared" si="15"/>
        <v/>
      </c>
      <c r="P124" s="11" t="str">
        <f t="shared" si="16"/>
        <v xml:space="preserve"> </v>
      </c>
      <c r="Q124" s="11" t="e">
        <f>VLOOKUP(B124,'Комментарии к ремонту'!A:C,2,FALSE)</f>
        <v>#N/A</v>
      </c>
      <c r="R124" s="21" t="str">
        <f t="shared" si="17"/>
        <v/>
      </c>
      <c r="T124" s="44" t="str">
        <f t="shared" si="12"/>
        <v/>
      </c>
      <c r="W124" s="18">
        <f t="shared" si="13"/>
        <v>0</v>
      </c>
    </row>
    <row r="125" spans="7:23" ht="25.5" customHeight="1" x14ac:dyDescent="0.2">
      <c r="G125" s="12" t="str">
        <f t="shared" si="10"/>
        <v/>
      </c>
      <c r="H125" s="12"/>
      <c r="I125" s="22" t="str">
        <f>IFERROR(VLOOKUP('движение ДВС'!C125,нормативы!$B$2:$C$32,2,FALSE),"")</f>
        <v/>
      </c>
      <c r="K125" s="13" t="str">
        <f t="shared" si="14"/>
        <v/>
      </c>
      <c r="L125" s="13"/>
      <c r="M125" s="22" t="str">
        <f t="shared" si="11"/>
        <v/>
      </c>
      <c r="N125" s="22" t="str">
        <f t="shared" si="15"/>
        <v/>
      </c>
      <c r="P125" s="11" t="str">
        <f t="shared" si="16"/>
        <v xml:space="preserve"> </v>
      </c>
      <c r="Q125" s="11" t="e">
        <f>VLOOKUP(B125,'Комментарии к ремонту'!A:C,2,FALSE)</f>
        <v>#N/A</v>
      </c>
      <c r="R125" s="21" t="str">
        <f t="shared" si="17"/>
        <v/>
      </c>
      <c r="T125" s="44" t="str">
        <f t="shared" si="12"/>
        <v/>
      </c>
      <c r="W125" s="18">
        <f t="shared" si="13"/>
        <v>0</v>
      </c>
    </row>
    <row r="126" spans="7:23" ht="25.5" customHeight="1" x14ac:dyDescent="0.2">
      <c r="G126" s="12" t="str">
        <f t="shared" si="10"/>
        <v/>
      </c>
      <c r="H126" s="12"/>
      <c r="I126" s="22" t="str">
        <f>IFERROR(VLOOKUP('движение ДВС'!C126,нормативы!$B$2:$C$32,2,FALSE),"")</f>
        <v/>
      </c>
      <c r="K126" s="13" t="str">
        <f t="shared" si="14"/>
        <v/>
      </c>
      <c r="L126" s="13"/>
      <c r="M126" s="22" t="str">
        <f t="shared" si="11"/>
        <v/>
      </c>
      <c r="N126" s="22" t="str">
        <f t="shared" si="15"/>
        <v/>
      </c>
      <c r="P126" s="11" t="str">
        <f t="shared" si="16"/>
        <v xml:space="preserve"> </v>
      </c>
      <c r="Q126" s="11" t="e">
        <f>VLOOKUP(B126,'Комментарии к ремонту'!A:C,2,FALSE)</f>
        <v>#N/A</v>
      </c>
      <c r="R126" s="21" t="str">
        <f t="shared" si="17"/>
        <v/>
      </c>
      <c r="T126" s="44" t="str">
        <f t="shared" si="12"/>
        <v/>
      </c>
      <c r="W126" s="18">
        <f t="shared" si="13"/>
        <v>0</v>
      </c>
    </row>
    <row r="127" spans="7:23" ht="25.5" customHeight="1" x14ac:dyDescent="0.2">
      <c r="G127" s="12" t="str">
        <f t="shared" si="10"/>
        <v/>
      </c>
      <c r="H127" s="12"/>
      <c r="I127" s="22" t="str">
        <f>IFERROR(VLOOKUP('движение ДВС'!C127,нормативы!$B$2:$C$32,2,FALSE),"")</f>
        <v/>
      </c>
      <c r="K127" s="13" t="str">
        <f t="shared" si="14"/>
        <v/>
      </c>
      <c r="L127" s="13"/>
      <c r="M127" s="22" t="str">
        <f t="shared" si="11"/>
        <v/>
      </c>
      <c r="N127" s="22" t="str">
        <f t="shared" si="15"/>
        <v/>
      </c>
      <c r="P127" s="11" t="str">
        <f t="shared" si="16"/>
        <v xml:space="preserve"> </v>
      </c>
      <c r="Q127" s="11" t="e">
        <f>VLOOKUP(B127,'Комментарии к ремонту'!A:C,2,FALSE)</f>
        <v>#N/A</v>
      </c>
      <c r="R127" s="21" t="str">
        <f t="shared" si="17"/>
        <v/>
      </c>
      <c r="T127" s="44" t="str">
        <f t="shared" si="12"/>
        <v/>
      </c>
      <c r="W127" s="18">
        <f t="shared" si="13"/>
        <v>0</v>
      </c>
    </row>
    <row r="128" spans="7:23" ht="25.5" customHeight="1" x14ac:dyDescent="0.2">
      <c r="G128" s="12" t="str">
        <f t="shared" si="10"/>
        <v/>
      </c>
      <c r="H128" s="12"/>
      <c r="I128" s="22" t="str">
        <f>IFERROR(VLOOKUP('движение ДВС'!C128,нормативы!$B$2:$C$32,2,FALSE),"")</f>
        <v/>
      </c>
      <c r="K128" s="13" t="str">
        <f t="shared" si="14"/>
        <v/>
      </c>
      <c r="L128" s="13"/>
      <c r="M128" s="22" t="str">
        <f t="shared" si="11"/>
        <v/>
      </c>
      <c r="N128" s="22" t="str">
        <f t="shared" si="15"/>
        <v/>
      </c>
      <c r="P128" s="11" t="str">
        <f t="shared" si="16"/>
        <v xml:space="preserve"> </v>
      </c>
      <c r="Q128" s="11" t="e">
        <f>VLOOKUP(B128,'Комментарии к ремонту'!A:C,2,FALSE)</f>
        <v>#N/A</v>
      </c>
      <c r="R128" s="21" t="str">
        <f t="shared" si="17"/>
        <v/>
      </c>
      <c r="T128" s="44" t="str">
        <f t="shared" si="12"/>
        <v/>
      </c>
      <c r="W128" s="18">
        <f t="shared" si="13"/>
        <v>0</v>
      </c>
    </row>
    <row r="129" spans="7:23" ht="25.5" customHeight="1" x14ac:dyDescent="0.2">
      <c r="G129" s="12" t="str">
        <f t="shared" si="10"/>
        <v/>
      </c>
      <c r="H129" s="12"/>
      <c r="I129" s="22" t="str">
        <f>IFERROR(VLOOKUP('движение ДВС'!C129,нормативы!$B$2:$C$32,2,FALSE),"")</f>
        <v/>
      </c>
      <c r="K129" s="13" t="str">
        <f t="shared" si="14"/>
        <v/>
      </c>
      <c r="L129" s="13"/>
      <c r="M129" s="22" t="str">
        <f t="shared" si="11"/>
        <v/>
      </c>
      <c r="N129" s="22" t="str">
        <f t="shared" si="15"/>
        <v/>
      </c>
      <c r="P129" s="11" t="str">
        <f t="shared" si="16"/>
        <v xml:space="preserve"> </v>
      </c>
      <c r="Q129" s="11" t="e">
        <f>VLOOKUP(B129,'Комментарии к ремонту'!A:C,2,FALSE)</f>
        <v>#N/A</v>
      </c>
      <c r="R129" s="21" t="str">
        <f t="shared" si="17"/>
        <v/>
      </c>
      <c r="T129" s="44" t="str">
        <f t="shared" si="12"/>
        <v/>
      </c>
      <c r="W129" s="18">
        <f t="shared" si="13"/>
        <v>0</v>
      </c>
    </row>
    <row r="130" spans="7:23" ht="25.5" customHeight="1" x14ac:dyDescent="0.2">
      <c r="G130" s="12" t="str">
        <f t="shared" si="10"/>
        <v/>
      </c>
      <c r="H130" s="12"/>
      <c r="I130" s="22" t="str">
        <f>IFERROR(VLOOKUP('движение ДВС'!C130,нормативы!$B$2:$C$32,2,FALSE),"")</f>
        <v/>
      </c>
      <c r="K130" s="13" t="str">
        <f t="shared" si="14"/>
        <v/>
      </c>
      <c r="L130" s="13"/>
      <c r="M130" s="22" t="str">
        <f t="shared" si="11"/>
        <v/>
      </c>
      <c r="N130" s="22" t="str">
        <f t="shared" si="15"/>
        <v/>
      </c>
      <c r="P130" s="11" t="str">
        <f t="shared" si="16"/>
        <v xml:space="preserve"> </v>
      </c>
      <c r="Q130" s="11" t="e">
        <f>VLOOKUP(B130,'Комментарии к ремонту'!A:C,2,FALSE)</f>
        <v>#N/A</v>
      </c>
      <c r="R130" s="21" t="str">
        <f t="shared" si="17"/>
        <v/>
      </c>
      <c r="T130" s="44" t="str">
        <f t="shared" si="12"/>
        <v/>
      </c>
      <c r="W130" s="18">
        <f t="shared" si="13"/>
        <v>0</v>
      </c>
    </row>
    <row r="131" spans="7:23" ht="25.5" customHeight="1" x14ac:dyDescent="0.2">
      <c r="G131" s="12" t="str">
        <f t="shared" ref="G131:G194" si="18">IFERROR(IF(SEARCH("Ожидается",O131),"введите дату",""),"")</f>
        <v/>
      </c>
      <c r="H131" s="12"/>
      <c r="I131" s="22" t="str">
        <f>IFERROR(VLOOKUP('движение ДВС'!C131,нормативы!$B$2:$C$32,2,FALSE),"")</f>
        <v/>
      </c>
      <c r="K131" s="13" t="str">
        <f t="shared" si="14"/>
        <v/>
      </c>
      <c r="L131" s="13"/>
      <c r="M131" s="22" t="str">
        <f t="shared" ref="M131:M194" si="19">IFERROR(IF(ISBLANK(G131),"",_xlfn.ISOWEEKNUM(G131)),"")</f>
        <v/>
      </c>
      <c r="N131" s="22" t="str">
        <f t="shared" si="15"/>
        <v/>
      </c>
      <c r="P131" s="11" t="str">
        <f t="shared" si="16"/>
        <v xml:space="preserve"> </v>
      </c>
      <c r="Q131" s="11" t="e">
        <f>VLOOKUP(B131,'Комментарии к ремонту'!A:C,2,FALSE)</f>
        <v>#N/A</v>
      </c>
      <c r="R131" s="21" t="str">
        <f t="shared" si="17"/>
        <v/>
      </c>
      <c r="T131" s="44" t="str">
        <f t="shared" ref="T131:T194" si="20">IF(O131="Отказной","Опишите причину отказа",IF(O131="Транзит","Опишите инф. о транзите",""))</f>
        <v/>
      </c>
      <c r="W131" s="18">
        <f t="shared" ref="W131:W194" si="21">IFERROR(IF(SEARCH(", заказ",V131),"укажите дату поставки зап. частей",""),0)</f>
        <v>0</v>
      </c>
    </row>
    <row r="132" spans="7:23" ht="25.5" customHeight="1" x14ac:dyDescent="0.2">
      <c r="G132" s="12" t="str">
        <f t="shared" si="18"/>
        <v/>
      </c>
      <c r="H132" s="12"/>
      <c r="I132" s="22" t="str">
        <f>IFERROR(VLOOKUP('движение ДВС'!C132,нормативы!$B$2:$C$32,2,FALSE),"")</f>
        <v/>
      </c>
      <c r="K132" s="13" t="str">
        <f t="shared" ref="K132:K195" si="22">IFERROR(IF(H132&lt;&gt;0,H132+(I132/J132)/8*7/5,""),IF(H132&lt;&gt;0,H132+I132/8*7/5,""))</f>
        <v/>
      </c>
      <c r="L132" s="13"/>
      <c r="M132" s="22" t="str">
        <f t="shared" si="19"/>
        <v/>
      </c>
      <c r="N132" s="22" t="str">
        <f t="shared" ref="N132:N195" si="23">IFERROR(INT((MONTH(G132)+2)/3),"")</f>
        <v/>
      </c>
      <c r="P132" s="11" t="str">
        <f t="shared" ref="P132:P195" si="24">B132&amp;" "&amp;C132</f>
        <v xml:space="preserve"> </v>
      </c>
      <c r="Q132" s="11" t="e">
        <f>VLOOKUP(B132,'Комментарии к ремонту'!A:C,2,FALSE)</f>
        <v>#N/A</v>
      </c>
      <c r="R132" s="21" t="str">
        <f t="shared" ref="R132:R195" si="25">IF(ISBLANK(B132),"",IF(O132="Ремонт остановлен","Укажите причину остановки работ",IF(O132="Отказной","Опишите причину отказа",IF(O132="Транзит","Опишите инф. о транзите",IF(ISNA(Q132),"НЕТ","ЕСТЬ")))))</f>
        <v/>
      </c>
      <c r="T132" s="44" t="str">
        <f t="shared" si="20"/>
        <v/>
      </c>
      <c r="W132" s="18">
        <f t="shared" si="21"/>
        <v>0</v>
      </c>
    </row>
    <row r="133" spans="7:23" ht="25.5" customHeight="1" x14ac:dyDescent="0.2">
      <c r="G133" s="12" t="str">
        <f t="shared" si="18"/>
        <v/>
      </c>
      <c r="H133" s="12"/>
      <c r="I133" s="22" t="str">
        <f>IFERROR(VLOOKUP('движение ДВС'!C133,нормативы!$B$2:$C$32,2,FALSE),"")</f>
        <v/>
      </c>
      <c r="K133" s="13" t="str">
        <f t="shared" si="22"/>
        <v/>
      </c>
      <c r="L133" s="13"/>
      <c r="M133" s="22" t="str">
        <f t="shared" si="19"/>
        <v/>
      </c>
      <c r="N133" s="22" t="str">
        <f t="shared" si="23"/>
        <v/>
      </c>
      <c r="P133" s="11" t="str">
        <f t="shared" si="24"/>
        <v xml:space="preserve"> </v>
      </c>
      <c r="Q133" s="11" t="e">
        <f>VLOOKUP(B133,'Комментарии к ремонту'!A:C,2,FALSE)</f>
        <v>#N/A</v>
      </c>
      <c r="R133" s="21" t="str">
        <f t="shared" si="25"/>
        <v/>
      </c>
      <c r="T133" s="44" t="str">
        <f t="shared" si="20"/>
        <v/>
      </c>
      <c r="W133" s="18">
        <f t="shared" si="21"/>
        <v>0</v>
      </c>
    </row>
    <row r="134" spans="7:23" ht="25.5" customHeight="1" x14ac:dyDescent="0.2">
      <c r="G134" s="12" t="str">
        <f t="shared" si="18"/>
        <v/>
      </c>
      <c r="H134" s="12"/>
      <c r="I134" s="22" t="str">
        <f>IFERROR(VLOOKUP('движение ДВС'!C134,нормативы!$B$2:$C$32,2,FALSE),"")</f>
        <v/>
      </c>
      <c r="K134" s="13" t="str">
        <f t="shared" si="22"/>
        <v/>
      </c>
      <c r="L134" s="13"/>
      <c r="M134" s="22" t="str">
        <f t="shared" si="19"/>
        <v/>
      </c>
      <c r="N134" s="22" t="str">
        <f t="shared" si="23"/>
        <v/>
      </c>
      <c r="P134" s="11" t="str">
        <f t="shared" si="24"/>
        <v xml:space="preserve"> </v>
      </c>
      <c r="Q134" s="11" t="e">
        <f>VLOOKUP(B134,'Комментарии к ремонту'!A:C,2,FALSE)</f>
        <v>#N/A</v>
      </c>
      <c r="R134" s="21" t="str">
        <f t="shared" si="25"/>
        <v/>
      </c>
      <c r="T134" s="44" t="str">
        <f t="shared" si="20"/>
        <v/>
      </c>
      <c r="W134" s="18">
        <f t="shared" si="21"/>
        <v>0</v>
      </c>
    </row>
    <row r="135" spans="7:23" ht="25.5" customHeight="1" x14ac:dyDescent="0.2">
      <c r="G135" s="12" t="str">
        <f t="shared" si="18"/>
        <v/>
      </c>
      <c r="H135" s="12"/>
      <c r="I135" s="22" t="str">
        <f>IFERROR(VLOOKUP('движение ДВС'!C135,нормативы!$B$2:$C$32,2,FALSE),"")</f>
        <v/>
      </c>
      <c r="K135" s="13" t="str">
        <f t="shared" si="22"/>
        <v/>
      </c>
      <c r="L135" s="13"/>
      <c r="M135" s="22" t="str">
        <f t="shared" si="19"/>
        <v/>
      </c>
      <c r="N135" s="22" t="str">
        <f t="shared" si="23"/>
        <v/>
      </c>
      <c r="P135" s="11" t="str">
        <f t="shared" si="24"/>
        <v xml:space="preserve"> </v>
      </c>
      <c r="Q135" s="11" t="e">
        <f>VLOOKUP(B135,'Комментарии к ремонту'!A:C,2,FALSE)</f>
        <v>#N/A</v>
      </c>
      <c r="R135" s="21" t="str">
        <f t="shared" si="25"/>
        <v/>
      </c>
      <c r="T135" s="44" t="str">
        <f t="shared" si="20"/>
        <v/>
      </c>
      <c r="W135" s="18">
        <f t="shared" si="21"/>
        <v>0</v>
      </c>
    </row>
    <row r="136" spans="7:23" ht="25.5" customHeight="1" x14ac:dyDescent="0.2">
      <c r="G136" s="12" t="str">
        <f t="shared" si="18"/>
        <v/>
      </c>
      <c r="H136" s="12"/>
      <c r="I136" s="22" t="str">
        <f>IFERROR(VLOOKUP('движение ДВС'!C136,нормативы!$B$2:$C$32,2,FALSE),"")</f>
        <v/>
      </c>
      <c r="K136" s="13" t="str">
        <f t="shared" si="22"/>
        <v/>
      </c>
      <c r="L136" s="13"/>
      <c r="M136" s="22" t="str">
        <f t="shared" si="19"/>
        <v/>
      </c>
      <c r="N136" s="22" t="str">
        <f t="shared" si="23"/>
        <v/>
      </c>
      <c r="P136" s="11" t="str">
        <f t="shared" si="24"/>
        <v xml:space="preserve"> </v>
      </c>
      <c r="Q136" s="11" t="e">
        <f>VLOOKUP(B136,'Комментарии к ремонту'!A:C,2,FALSE)</f>
        <v>#N/A</v>
      </c>
      <c r="R136" s="21" t="str">
        <f t="shared" si="25"/>
        <v/>
      </c>
      <c r="T136" s="44" t="str">
        <f t="shared" si="20"/>
        <v/>
      </c>
      <c r="W136" s="18">
        <f t="shared" si="21"/>
        <v>0</v>
      </c>
    </row>
    <row r="137" spans="7:23" ht="25.5" customHeight="1" x14ac:dyDescent="0.2">
      <c r="G137" s="12" t="str">
        <f t="shared" si="18"/>
        <v/>
      </c>
      <c r="H137" s="12"/>
      <c r="I137" s="22" t="str">
        <f>IFERROR(VLOOKUP('движение ДВС'!C137,нормативы!$B$2:$C$32,2,FALSE),"")</f>
        <v/>
      </c>
      <c r="K137" s="13" t="str">
        <f t="shared" si="22"/>
        <v/>
      </c>
      <c r="L137" s="13"/>
      <c r="M137" s="22" t="str">
        <f t="shared" si="19"/>
        <v/>
      </c>
      <c r="N137" s="22" t="str">
        <f t="shared" si="23"/>
        <v/>
      </c>
      <c r="P137" s="11" t="str">
        <f t="shared" si="24"/>
        <v xml:space="preserve"> </v>
      </c>
      <c r="Q137" s="11" t="e">
        <f>VLOOKUP(B137,'Комментарии к ремонту'!A:C,2,FALSE)</f>
        <v>#N/A</v>
      </c>
      <c r="R137" s="21" t="str">
        <f t="shared" si="25"/>
        <v/>
      </c>
      <c r="T137" s="44" t="str">
        <f t="shared" si="20"/>
        <v/>
      </c>
      <c r="W137" s="18">
        <f t="shared" si="21"/>
        <v>0</v>
      </c>
    </row>
    <row r="138" spans="7:23" ht="25.5" customHeight="1" x14ac:dyDescent="0.2">
      <c r="G138" s="12" t="str">
        <f t="shared" si="18"/>
        <v/>
      </c>
      <c r="H138" s="12"/>
      <c r="I138" s="22" t="str">
        <f>IFERROR(VLOOKUP('движение ДВС'!C138,нормативы!$B$2:$C$32,2,FALSE),"")</f>
        <v/>
      </c>
      <c r="K138" s="13" t="str">
        <f t="shared" si="22"/>
        <v/>
      </c>
      <c r="L138" s="13"/>
      <c r="M138" s="22" t="str">
        <f t="shared" si="19"/>
        <v/>
      </c>
      <c r="N138" s="22" t="str">
        <f t="shared" si="23"/>
        <v/>
      </c>
      <c r="P138" s="11" t="str">
        <f t="shared" si="24"/>
        <v xml:space="preserve"> </v>
      </c>
      <c r="Q138" s="11" t="e">
        <f>VLOOKUP(B138,'Комментарии к ремонту'!A:C,2,FALSE)</f>
        <v>#N/A</v>
      </c>
      <c r="R138" s="21" t="str">
        <f t="shared" si="25"/>
        <v/>
      </c>
      <c r="T138" s="44" t="str">
        <f t="shared" si="20"/>
        <v/>
      </c>
      <c r="W138" s="18">
        <f t="shared" si="21"/>
        <v>0</v>
      </c>
    </row>
    <row r="139" spans="7:23" ht="25.5" customHeight="1" x14ac:dyDescent="0.2">
      <c r="G139" s="12" t="str">
        <f t="shared" si="18"/>
        <v/>
      </c>
      <c r="H139" s="12"/>
      <c r="I139" s="22" t="str">
        <f>IFERROR(VLOOKUP('движение ДВС'!C139,нормативы!$B$2:$C$32,2,FALSE),"")</f>
        <v/>
      </c>
      <c r="K139" s="13" t="str">
        <f t="shared" si="22"/>
        <v/>
      </c>
      <c r="L139" s="13"/>
      <c r="M139" s="22" t="str">
        <f t="shared" si="19"/>
        <v/>
      </c>
      <c r="N139" s="22" t="str">
        <f t="shared" si="23"/>
        <v/>
      </c>
      <c r="P139" s="11" t="str">
        <f t="shared" si="24"/>
        <v xml:space="preserve"> </v>
      </c>
      <c r="Q139" s="11" t="e">
        <f>VLOOKUP(B139,'Комментарии к ремонту'!A:C,2,FALSE)</f>
        <v>#N/A</v>
      </c>
      <c r="R139" s="21" t="str">
        <f t="shared" si="25"/>
        <v/>
      </c>
      <c r="T139" s="44" t="str">
        <f t="shared" si="20"/>
        <v/>
      </c>
      <c r="W139" s="18">
        <f t="shared" si="21"/>
        <v>0</v>
      </c>
    </row>
    <row r="140" spans="7:23" ht="25.5" customHeight="1" x14ac:dyDescent="0.2">
      <c r="G140" s="12" t="str">
        <f t="shared" si="18"/>
        <v/>
      </c>
      <c r="H140" s="12"/>
      <c r="I140" s="22" t="str">
        <f>IFERROR(VLOOKUP('движение ДВС'!C140,нормативы!$B$2:$C$32,2,FALSE),"")</f>
        <v/>
      </c>
      <c r="K140" s="13" t="str">
        <f t="shared" si="22"/>
        <v/>
      </c>
      <c r="L140" s="13"/>
      <c r="M140" s="22" t="str">
        <f t="shared" si="19"/>
        <v/>
      </c>
      <c r="N140" s="22" t="str">
        <f t="shared" si="23"/>
        <v/>
      </c>
      <c r="P140" s="11" t="str">
        <f t="shared" si="24"/>
        <v xml:space="preserve"> </v>
      </c>
      <c r="Q140" s="11" t="e">
        <f>VLOOKUP(B140,'Комментарии к ремонту'!A:C,2,FALSE)</f>
        <v>#N/A</v>
      </c>
      <c r="R140" s="21" t="str">
        <f t="shared" si="25"/>
        <v/>
      </c>
      <c r="T140" s="44" t="str">
        <f t="shared" si="20"/>
        <v/>
      </c>
      <c r="W140" s="18">
        <f t="shared" si="21"/>
        <v>0</v>
      </c>
    </row>
    <row r="141" spans="7:23" ht="25.5" customHeight="1" x14ac:dyDescent="0.2">
      <c r="G141" s="12" t="str">
        <f t="shared" si="18"/>
        <v/>
      </c>
      <c r="H141" s="12"/>
      <c r="I141" s="22" t="str">
        <f>IFERROR(VLOOKUP('движение ДВС'!C141,нормативы!$B$2:$C$32,2,FALSE),"")</f>
        <v/>
      </c>
      <c r="K141" s="13" t="str">
        <f t="shared" si="22"/>
        <v/>
      </c>
      <c r="L141" s="13"/>
      <c r="M141" s="22" t="str">
        <f t="shared" si="19"/>
        <v/>
      </c>
      <c r="N141" s="22" t="str">
        <f t="shared" si="23"/>
        <v/>
      </c>
      <c r="P141" s="11" t="str">
        <f t="shared" si="24"/>
        <v xml:space="preserve"> </v>
      </c>
      <c r="Q141" s="11" t="e">
        <f>VLOOKUP(B141,'Комментарии к ремонту'!A:C,2,FALSE)</f>
        <v>#N/A</v>
      </c>
      <c r="R141" s="21" t="str">
        <f t="shared" si="25"/>
        <v/>
      </c>
      <c r="T141" s="44" t="str">
        <f t="shared" si="20"/>
        <v/>
      </c>
      <c r="W141" s="18">
        <f t="shared" si="21"/>
        <v>0</v>
      </c>
    </row>
    <row r="142" spans="7:23" ht="25.5" customHeight="1" x14ac:dyDescent="0.2">
      <c r="G142" s="12" t="str">
        <f t="shared" si="18"/>
        <v/>
      </c>
      <c r="H142" s="12"/>
      <c r="I142" s="22" t="str">
        <f>IFERROR(VLOOKUP('движение ДВС'!C142,нормативы!$B$2:$C$32,2,FALSE),"")</f>
        <v/>
      </c>
      <c r="K142" s="13" t="str">
        <f t="shared" si="22"/>
        <v/>
      </c>
      <c r="L142" s="13"/>
      <c r="M142" s="22" t="str">
        <f t="shared" si="19"/>
        <v/>
      </c>
      <c r="N142" s="22" t="str">
        <f t="shared" si="23"/>
        <v/>
      </c>
      <c r="P142" s="11" t="str">
        <f t="shared" si="24"/>
        <v xml:space="preserve"> </v>
      </c>
      <c r="Q142" s="11" t="e">
        <f>VLOOKUP(B142,'Комментарии к ремонту'!A:C,2,FALSE)</f>
        <v>#N/A</v>
      </c>
      <c r="R142" s="21" t="str">
        <f t="shared" si="25"/>
        <v/>
      </c>
      <c r="T142" s="44" t="str">
        <f t="shared" si="20"/>
        <v/>
      </c>
      <c r="W142" s="18">
        <f t="shared" si="21"/>
        <v>0</v>
      </c>
    </row>
    <row r="143" spans="7:23" ht="25.5" customHeight="1" x14ac:dyDescent="0.2">
      <c r="G143" s="12" t="str">
        <f t="shared" si="18"/>
        <v/>
      </c>
      <c r="H143" s="12"/>
      <c r="I143" s="22" t="str">
        <f>IFERROR(VLOOKUP('движение ДВС'!C143,нормативы!$B$2:$C$32,2,FALSE),"")</f>
        <v/>
      </c>
      <c r="K143" s="13" t="str">
        <f t="shared" si="22"/>
        <v/>
      </c>
      <c r="L143" s="13"/>
      <c r="M143" s="22" t="str">
        <f t="shared" si="19"/>
        <v/>
      </c>
      <c r="N143" s="22" t="str">
        <f t="shared" si="23"/>
        <v/>
      </c>
      <c r="P143" s="11" t="str">
        <f t="shared" si="24"/>
        <v xml:space="preserve"> </v>
      </c>
      <c r="Q143" s="11" t="e">
        <f>VLOOKUP(B143,'Комментарии к ремонту'!A:C,2,FALSE)</f>
        <v>#N/A</v>
      </c>
      <c r="R143" s="21" t="str">
        <f t="shared" si="25"/>
        <v/>
      </c>
      <c r="T143" s="44" t="str">
        <f t="shared" si="20"/>
        <v/>
      </c>
      <c r="W143" s="18">
        <f t="shared" si="21"/>
        <v>0</v>
      </c>
    </row>
    <row r="144" spans="7:23" ht="25.5" customHeight="1" x14ac:dyDescent="0.2">
      <c r="G144" s="12" t="str">
        <f t="shared" si="18"/>
        <v/>
      </c>
      <c r="H144" s="12"/>
      <c r="I144" s="22" t="str">
        <f>IFERROR(VLOOKUP('движение ДВС'!C144,нормативы!$B$2:$C$32,2,FALSE),"")</f>
        <v/>
      </c>
      <c r="K144" s="13" t="str">
        <f t="shared" si="22"/>
        <v/>
      </c>
      <c r="L144" s="13"/>
      <c r="M144" s="22" t="str">
        <f t="shared" si="19"/>
        <v/>
      </c>
      <c r="N144" s="22" t="str">
        <f t="shared" si="23"/>
        <v/>
      </c>
      <c r="P144" s="11" t="str">
        <f t="shared" si="24"/>
        <v xml:space="preserve"> </v>
      </c>
      <c r="Q144" s="11" t="e">
        <f>VLOOKUP(B144,'Комментарии к ремонту'!A:C,2,FALSE)</f>
        <v>#N/A</v>
      </c>
      <c r="R144" s="21" t="str">
        <f t="shared" si="25"/>
        <v/>
      </c>
      <c r="T144" s="44" t="str">
        <f t="shared" si="20"/>
        <v/>
      </c>
      <c r="W144" s="18">
        <f t="shared" si="21"/>
        <v>0</v>
      </c>
    </row>
    <row r="145" spans="7:23" ht="25.5" customHeight="1" x14ac:dyDescent="0.2">
      <c r="G145" s="12" t="str">
        <f t="shared" si="18"/>
        <v/>
      </c>
      <c r="H145" s="12"/>
      <c r="I145" s="22" t="str">
        <f>IFERROR(VLOOKUP('движение ДВС'!C145,нормативы!$B$2:$C$32,2,FALSE),"")</f>
        <v/>
      </c>
      <c r="K145" s="13" t="str">
        <f t="shared" si="22"/>
        <v/>
      </c>
      <c r="L145" s="13"/>
      <c r="M145" s="22" t="str">
        <f t="shared" si="19"/>
        <v/>
      </c>
      <c r="N145" s="22" t="str">
        <f t="shared" si="23"/>
        <v/>
      </c>
      <c r="P145" s="11" t="str">
        <f t="shared" si="24"/>
        <v xml:space="preserve"> </v>
      </c>
      <c r="Q145" s="11" t="e">
        <f>VLOOKUP(B145,'Комментарии к ремонту'!A:C,2,FALSE)</f>
        <v>#N/A</v>
      </c>
      <c r="R145" s="21" t="str">
        <f t="shared" si="25"/>
        <v/>
      </c>
      <c r="T145" s="44" t="str">
        <f t="shared" si="20"/>
        <v/>
      </c>
      <c r="W145" s="18">
        <f t="shared" si="21"/>
        <v>0</v>
      </c>
    </row>
    <row r="146" spans="7:23" ht="25.5" customHeight="1" x14ac:dyDescent="0.2">
      <c r="G146" s="12" t="str">
        <f t="shared" si="18"/>
        <v/>
      </c>
      <c r="H146" s="12"/>
      <c r="I146" s="22" t="str">
        <f>IFERROR(VLOOKUP('движение ДВС'!C146,нормативы!$B$2:$C$32,2,FALSE),"")</f>
        <v/>
      </c>
      <c r="K146" s="13" t="str">
        <f t="shared" si="22"/>
        <v/>
      </c>
      <c r="L146" s="13"/>
      <c r="M146" s="22" t="str">
        <f t="shared" si="19"/>
        <v/>
      </c>
      <c r="N146" s="22" t="str">
        <f t="shared" si="23"/>
        <v/>
      </c>
      <c r="P146" s="11" t="str">
        <f t="shared" si="24"/>
        <v xml:space="preserve"> </v>
      </c>
      <c r="Q146" s="11" t="e">
        <f>VLOOKUP(B146,'Комментарии к ремонту'!A:C,2,FALSE)</f>
        <v>#N/A</v>
      </c>
      <c r="R146" s="21" t="str">
        <f t="shared" si="25"/>
        <v/>
      </c>
      <c r="T146" s="44" t="str">
        <f t="shared" si="20"/>
        <v/>
      </c>
      <c r="W146" s="18">
        <f t="shared" si="21"/>
        <v>0</v>
      </c>
    </row>
    <row r="147" spans="7:23" ht="25.5" customHeight="1" x14ac:dyDescent="0.2">
      <c r="G147" s="12" t="str">
        <f t="shared" si="18"/>
        <v/>
      </c>
      <c r="H147" s="12"/>
      <c r="I147" s="22" t="str">
        <f>IFERROR(VLOOKUP('движение ДВС'!C147,нормативы!$B$2:$C$32,2,FALSE),"")</f>
        <v/>
      </c>
      <c r="K147" s="13" t="str">
        <f t="shared" si="22"/>
        <v/>
      </c>
      <c r="L147" s="13"/>
      <c r="M147" s="22" t="str">
        <f t="shared" si="19"/>
        <v/>
      </c>
      <c r="N147" s="22" t="str">
        <f t="shared" si="23"/>
        <v/>
      </c>
      <c r="P147" s="11" t="str">
        <f t="shared" si="24"/>
        <v xml:space="preserve"> </v>
      </c>
      <c r="Q147" s="11" t="e">
        <f>VLOOKUP(B147,'Комментарии к ремонту'!A:C,2,FALSE)</f>
        <v>#N/A</v>
      </c>
      <c r="R147" s="21" t="str">
        <f t="shared" si="25"/>
        <v/>
      </c>
      <c r="T147" s="44" t="str">
        <f t="shared" si="20"/>
        <v/>
      </c>
      <c r="W147" s="18">
        <f t="shared" si="21"/>
        <v>0</v>
      </c>
    </row>
    <row r="148" spans="7:23" ht="25.5" customHeight="1" x14ac:dyDescent="0.2">
      <c r="G148" s="12" t="str">
        <f t="shared" si="18"/>
        <v/>
      </c>
      <c r="H148" s="12"/>
      <c r="I148" s="22" t="str">
        <f>IFERROR(VLOOKUP('движение ДВС'!C148,нормативы!$B$2:$C$32,2,FALSE),"")</f>
        <v/>
      </c>
      <c r="K148" s="13" t="str">
        <f t="shared" si="22"/>
        <v/>
      </c>
      <c r="L148" s="13"/>
      <c r="M148" s="22" t="str">
        <f t="shared" si="19"/>
        <v/>
      </c>
      <c r="N148" s="22" t="str">
        <f t="shared" si="23"/>
        <v/>
      </c>
      <c r="P148" s="11" t="str">
        <f t="shared" si="24"/>
        <v xml:space="preserve"> </v>
      </c>
      <c r="Q148" s="11" t="e">
        <f>VLOOKUP(B148,'Комментарии к ремонту'!A:C,2,FALSE)</f>
        <v>#N/A</v>
      </c>
      <c r="R148" s="21" t="str">
        <f t="shared" si="25"/>
        <v/>
      </c>
      <c r="T148" s="44" t="str">
        <f t="shared" si="20"/>
        <v/>
      </c>
      <c r="W148" s="18">
        <f t="shared" si="21"/>
        <v>0</v>
      </c>
    </row>
    <row r="149" spans="7:23" ht="25.5" customHeight="1" x14ac:dyDescent="0.2">
      <c r="G149" s="12" t="str">
        <f t="shared" si="18"/>
        <v/>
      </c>
      <c r="H149" s="12"/>
      <c r="I149" s="22" t="str">
        <f>IFERROR(VLOOKUP('движение ДВС'!C149,нормативы!$B$2:$C$32,2,FALSE),"")</f>
        <v/>
      </c>
      <c r="K149" s="13" t="str">
        <f t="shared" si="22"/>
        <v/>
      </c>
      <c r="L149" s="13"/>
      <c r="M149" s="22" t="str">
        <f t="shared" si="19"/>
        <v/>
      </c>
      <c r="N149" s="22" t="str">
        <f t="shared" si="23"/>
        <v/>
      </c>
      <c r="P149" s="11" t="str">
        <f t="shared" si="24"/>
        <v xml:space="preserve"> </v>
      </c>
      <c r="Q149" s="11" t="e">
        <f>VLOOKUP(B149,'Комментарии к ремонту'!A:C,2,FALSE)</f>
        <v>#N/A</v>
      </c>
      <c r="R149" s="21" t="str">
        <f t="shared" si="25"/>
        <v/>
      </c>
      <c r="T149" s="44" t="str">
        <f t="shared" si="20"/>
        <v/>
      </c>
      <c r="W149" s="18">
        <f t="shared" si="21"/>
        <v>0</v>
      </c>
    </row>
    <row r="150" spans="7:23" ht="25.5" customHeight="1" x14ac:dyDescent="0.2">
      <c r="G150" s="12" t="str">
        <f t="shared" si="18"/>
        <v/>
      </c>
      <c r="H150" s="12"/>
      <c r="I150" s="22" t="str">
        <f>IFERROR(VLOOKUP('движение ДВС'!C150,нормативы!$B$2:$C$32,2,FALSE),"")</f>
        <v/>
      </c>
      <c r="K150" s="13" t="str">
        <f t="shared" si="22"/>
        <v/>
      </c>
      <c r="L150" s="13"/>
      <c r="M150" s="22" t="str">
        <f t="shared" si="19"/>
        <v/>
      </c>
      <c r="N150" s="22" t="str">
        <f t="shared" si="23"/>
        <v/>
      </c>
      <c r="P150" s="11" t="str">
        <f t="shared" si="24"/>
        <v xml:space="preserve"> </v>
      </c>
      <c r="Q150" s="11" t="e">
        <f>VLOOKUP(B150,'Комментарии к ремонту'!A:C,2,FALSE)</f>
        <v>#N/A</v>
      </c>
      <c r="R150" s="21" t="str">
        <f t="shared" si="25"/>
        <v/>
      </c>
      <c r="T150" s="44" t="str">
        <f t="shared" si="20"/>
        <v/>
      </c>
      <c r="W150" s="18">
        <f t="shared" si="21"/>
        <v>0</v>
      </c>
    </row>
    <row r="151" spans="7:23" ht="25.5" customHeight="1" x14ac:dyDescent="0.2">
      <c r="G151" s="12" t="str">
        <f t="shared" si="18"/>
        <v/>
      </c>
      <c r="H151" s="12"/>
      <c r="I151" s="22" t="str">
        <f>IFERROR(VLOOKUP('движение ДВС'!C151,нормативы!$B$2:$C$32,2,FALSE),"")</f>
        <v/>
      </c>
      <c r="K151" s="13" t="str">
        <f t="shared" si="22"/>
        <v/>
      </c>
      <c r="L151" s="13"/>
      <c r="M151" s="22" t="str">
        <f t="shared" si="19"/>
        <v/>
      </c>
      <c r="N151" s="22" t="str">
        <f t="shared" si="23"/>
        <v/>
      </c>
      <c r="P151" s="11" t="str">
        <f t="shared" si="24"/>
        <v xml:space="preserve"> </v>
      </c>
      <c r="Q151" s="11" t="e">
        <f>VLOOKUP(B151,'Комментарии к ремонту'!A:C,2,FALSE)</f>
        <v>#N/A</v>
      </c>
      <c r="R151" s="21" t="str">
        <f t="shared" si="25"/>
        <v/>
      </c>
      <c r="T151" s="44" t="str">
        <f t="shared" si="20"/>
        <v/>
      </c>
      <c r="W151" s="18">
        <f t="shared" si="21"/>
        <v>0</v>
      </c>
    </row>
    <row r="152" spans="7:23" ht="25.5" customHeight="1" x14ac:dyDescent="0.2">
      <c r="G152" s="12" t="str">
        <f t="shared" si="18"/>
        <v/>
      </c>
      <c r="H152" s="12"/>
      <c r="I152" s="22" t="str">
        <f>IFERROR(VLOOKUP('движение ДВС'!C152,нормативы!$B$2:$C$32,2,FALSE),"")</f>
        <v/>
      </c>
      <c r="K152" s="13" t="str">
        <f t="shared" si="22"/>
        <v/>
      </c>
      <c r="L152" s="13"/>
      <c r="M152" s="22" t="str">
        <f t="shared" si="19"/>
        <v/>
      </c>
      <c r="N152" s="22" t="str">
        <f t="shared" si="23"/>
        <v/>
      </c>
      <c r="P152" s="11" t="str">
        <f t="shared" si="24"/>
        <v xml:space="preserve"> </v>
      </c>
      <c r="Q152" s="11" t="e">
        <f>VLOOKUP(B152,'Комментарии к ремонту'!A:C,2,FALSE)</f>
        <v>#N/A</v>
      </c>
      <c r="R152" s="21" t="str">
        <f t="shared" si="25"/>
        <v/>
      </c>
      <c r="T152" s="44" t="str">
        <f t="shared" si="20"/>
        <v/>
      </c>
      <c r="W152" s="18">
        <f t="shared" si="21"/>
        <v>0</v>
      </c>
    </row>
    <row r="153" spans="7:23" ht="25.5" customHeight="1" x14ac:dyDescent="0.2">
      <c r="G153" s="12" t="str">
        <f t="shared" si="18"/>
        <v/>
      </c>
      <c r="H153" s="12"/>
      <c r="I153" s="22" t="str">
        <f>IFERROR(VLOOKUP('движение ДВС'!C153,нормативы!$B$2:$C$32,2,FALSE),"")</f>
        <v/>
      </c>
      <c r="K153" s="13" t="str">
        <f t="shared" si="22"/>
        <v/>
      </c>
      <c r="L153" s="13"/>
      <c r="M153" s="22" t="str">
        <f t="shared" si="19"/>
        <v/>
      </c>
      <c r="N153" s="22" t="str">
        <f t="shared" si="23"/>
        <v/>
      </c>
      <c r="P153" s="11" t="str">
        <f t="shared" si="24"/>
        <v xml:space="preserve"> </v>
      </c>
      <c r="Q153" s="11" t="e">
        <f>VLOOKUP(B153,'Комментарии к ремонту'!A:C,2,FALSE)</f>
        <v>#N/A</v>
      </c>
      <c r="R153" s="21" t="str">
        <f t="shared" si="25"/>
        <v/>
      </c>
      <c r="T153" s="44" t="str">
        <f t="shared" si="20"/>
        <v/>
      </c>
      <c r="W153" s="18">
        <f t="shared" si="21"/>
        <v>0</v>
      </c>
    </row>
    <row r="154" spans="7:23" ht="25.5" customHeight="1" x14ac:dyDescent="0.2">
      <c r="G154" s="12" t="str">
        <f t="shared" si="18"/>
        <v/>
      </c>
      <c r="H154" s="12"/>
      <c r="I154" s="22" t="str">
        <f>IFERROR(VLOOKUP('движение ДВС'!C154,нормативы!$B$2:$C$32,2,FALSE),"")</f>
        <v/>
      </c>
      <c r="K154" s="13" t="str">
        <f t="shared" si="22"/>
        <v/>
      </c>
      <c r="L154" s="13"/>
      <c r="M154" s="22" t="str">
        <f t="shared" si="19"/>
        <v/>
      </c>
      <c r="N154" s="22" t="str">
        <f t="shared" si="23"/>
        <v/>
      </c>
      <c r="P154" s="11" t="str">
        <f t="shared" si="24"/>
        <v xml:space="preserve"> </v>
      </c>
      <c r="Q154" s="11" t="e">
        <f>VLOOKUP(B154,'Комментарии к ремонту'!A:C,2,FALSE)</f>
        <v>#N/A</v>
      </c>
      <c r="R154" s="21" t="str">
        <f t="shared" si="25"/>
        <v/>
      </c>
      <c r="T154" s="44" t="str">
        <f t="shared" si="20"/>
        <v/>
      </c>
      <c r="W154" s="18">
        <f t="shared" si="21"/>
        <v>0</v>
      </c>
    </row>
    <row r="155" spans="7:23" ht="25.5" customHeight="1" x14ac:dyDescent="0.2">
      <c r="G155" s="12" t="str">
        <f t="shared" si="18"/>
        <v/>
      </c>
      <c r="H155" s="12"/>
      <c r="I155" s="22" t="str">
        <f>IFERROR(VLOOKUP('движение ДВС'!C155,нормативы!$B$2:$C$32,2,FALSE),"")</f>
        <v/>
      </c>
      <c r="K155" s="13" t="str">
        <f t="shared" si="22"/>
        <v/>
      </c>
      <c r="L155" s="13"/>
      <c r="M155" s="22" t="str">
        <f t="shared" si="19"/>
        <v/>
      </c>
      <c r="N155" s="22" t="str">
        <f t="shared" si="23"/>
        <v/>
      </c>
      <c r="P155" s="11" t="str">
        <f t="shared" si="24"/>
        <v xml:space="preserve"> </v>
      </c>
      <c r="Q155" s="11" t="e">
        <f>VLOOKUP(B155,'Комментарии к ремонту'!A:C,2,FALSE)</f>
        <v>#N/A</v>
      </c>
      <c r="R155" s="21" t="str">
        <f t="shared" si="25"/>
        <v/>
      </c>
      <c r="T155" s="44" t="str">
        <f t="shared" si="20"/>
        <v/>
      </c>
      <c r="W155" s="18">
        <f t="shared" si="21"/>
        <v>0</v>
      </c>
    </row>
    <row r="156" spans="7:23" ht="25.5" customHeight="1" x14ac:dyDescent="0.2">
      <c r="G156" s="12" t="str">
        <f t="shared" si="18"/>
        <v/>
      </c>
      <c r="H156" s="12"/>
      <c r="I156" s="22" t="str">
        <f>IFERROR(VLOOKUP('движение ДВС'!C156,нормативы!$B$2:$C$32,2,FALSE),"")</f>
        <v/>
      </c>
      <c r="K156" s="13" t="str">
        <f t="shared" si="22"/>
        <v/>
      </c>
      <c r="L156" s="13"/>
      <c r="M156" s="22" t="str">
        <f t="shared" si="19"/>
        <v/>
      </c>
      <c r="N156" s="22" t="str">
        <f t="shared" si="23"/>
        <v/>
      </c>
      <c r="P156" s="11" t="str">
        <f t="shared" si="24"/>
        <v xml:space="preserve"> </v>
      </c>
      <c r="Q156" s="11" t="e">
        <f>VLOOKUP(B156,'Комментарии к ремонту'!A:C,2,FALSE)</f>
        <v>#N/A</v>
      </c>
      <c r="R156" s="21" t="str">
        <f t="shared" si="25"/>
        <v/>
      </c>
      <c r="T156" s="44" t="str">
        <f t="shared" si="20"/>
        <v/>
      </c>
      <c r="W156" s="18">
        <f t="shared" si="21"/>
        <v>0</v>
      </c>
    </row>
    <row r="157" spans="7:23" ht="25.5" customHeight="1" x14ac:dyDescent="0.2">
      <c r="G157" s="12" t="str">
        <f t="shared" si="18"/>
        <v/>
      </c>
      <c r="H157" s="12"/>
      <c r="I157" s="22" t="str">
        <f>IFERROR(VLOOKUP('движение ДВС'!C157,нормативы!$B$2:$C$32,2,FALSE),"")</f>
        <v/>
      </c>
      <c r="K157" s="13" t="str">
        <f t="shared" si="22"/>
        <v/>
      </c>
      <c r="L157" s="13"/>
      <c r="M157" s="22" t="str">
        <f t="shared" si="19"/>
        <v/>
      </c>
      <c r="N157" s="22" t="str">
        <f t="shared" si="23"/>
        <v/>
      </c>
      <c r="P157" s="11" t="str">
        <f t="shared" si="24"/>
        <v xml:space="preserve"> </v>
      </c>
      <c r="Q157" s="11" t="e">
        <f>VLOOKUP(B157,'Комментарии к ремонту'!A:C,2,FALSE)</f>
        <v>#N/A</v>
      </c>
      <c r="R157" s="21" t="str">
        <f t="shared" si="25"/>
        <v/>
      </c>
      <c r="T157" s="44" t="str">
        <f t="shared" si="20"/>
        <v/>
      </c>
      <c r="W157" s="18">
        <f t="shared" si="21"/>
        <v>0</v>
      </c>
    </row>
    <row r="158" spans="7:23" ht="25.5" customHeight="1" x14ac:dyDescent="0.2">
      <c r="G158" s="12" t="str">
        <f t="shared" si="18"/>
        <v/>
      </c>
      <c r="H158" s="12"/>
      <c r="I158" s="22" t="str">
        <f>IFERROR(VLOOKUP('движение ДВС'!C158,нормативы!$B$2:$C$32,2,FALSE),"")</f>
        <v/>
      </c>
      <c r="K158" s="13" t="str">
        <f t="shared" si="22"/>
        <v/>
      </c>
      <c r="L158" s="13"/>
      <c r="M158" s="22" t="str">
        <f t="shared" si="19"/>
        <v/>
      </c>
      <c r="N158" s="22" t="str">
        <f t="shared" si="23"/>
        <v/>
      </c>
      <c r="P158" s="11" t="str">
        <f t="shared" si="24"/>
        <v xml:space="preserve"> </v>
      </c>
      <c r="Q158" s="11" t="e">
        <f>VLOOKUP(B158,'Комментарии к ремонту'!A:C,2,FALSE)</f>
        <v>#N/A</v>
      </c>
      <c r="R158" s="21" t="str">
        <f t="shared" si="25"/>
        <v/>
      </c>
      <c r="T158" s="44" t="str">
        <f t="shared" si="20"/>
        <v/>
      </c>
      <c r="W158" s="18">
        <f t="shared" si="21"/>
        <v>0</v>
      </c>
    </row>
    <row r="159" spans="7:23" ht="25.5" customHeight="1" x14ac:dyDescent="0.2">
      <c r="G159" s="12" t="str">
        <f t="shared" si="18"/>
        <v/>
      </c>
      <c r="H159" s="12"/>
      <c r="I159" s="22" t="str">
        <f>IFERROR(VLOOKUP('движение ДВС'!C159,нормативы!$B$2:$C$32,2,FALSE),"")</f>
        <v/>
      </c>
      <c r="K159" s="13" t="str">
        <f t="shared" si="22"/>
        <v/>
      </c>
      <c r="L159" s="13"/>
      <c r="M159" s="22" t="str">
        <f t="shared" si="19"/>
        <v/>
      </c>
      <c r="N159" s="22" t="str">
        <f t="shared" si="23"/>
        <v/>
      </c>
      <c r="P159" s="11" t="str">
        <f t="shared" si="24"/>
        <v xml:space="preserve"> </v>
      </c>
      <c r="Q159" s="11" t="e">
        <f>VLOOKUP(B159,'Комментарии к ремонту'!A:C,2,FALSE)</f>
        <v>#N/A</v>
      </c>
      <c r="R159" s="21" t="str">
        <f t="shared" si="25"/>
        <v/>
      </c>
      <c r="T159" s="44" t="str">
        <f t="shared" si="20"/>
        <v/>
      </c>
      <c r="W159" s="18">
        <f t="shared" si="21"/>
        <v>0</v>
      </c>
    </row>
    <row r="160" spans="7:23" ht="25.5" customHeight="1" x14ac:dyDescent="0.2">
      <c r="G160" s="12" t="str">
        <f t="shared" si="18"/>
        <v/>
      </c>
      <c r="H160" s="12"/>
      <c r="I160" s="22" t="str">
        <f>IFERROR(VLOOKUP('движение ДВС'!C160,нормативы!$B$2:$C$32,2,FALSE),"")</f>
        <v/>
      </c>
      <c r="K160" s="13" t="str">
        <f t="shared" si="22"/>
        <v/>
      </c>
      <c r="L160" s="13"/>
      <c r="M160" s="22" t="str">
        <f t="shared" si="19"/>
        <v/>
      </c>
      <c r="N160" s="22" t="str">
        <f t="shared" si="23"/>
        <v/>
      </c>
      <c r="P160" s="11" t="str">
        <f t="shared" si="24"/>
        <v xml:space="preserve"> </v>
      </c>
      <c r="Q160" s="11" t="e">
        <f>VLOOKUP(B160,'Комментарии к ремонту'!A:C,2,FALSE)</f>
        <v>#N/A</v>
      </c>
      <c r="R160" s="21" t="str">
        <f t="shared" si="25"/>
        <v/>
      </c>
      <c r="T160" s="44" t="str">
        <f t="shared" si="20"/>
        <v/>
      </c>
      <c r="W160" s="18">
        <f t="shared" si="21"/>
        <v>0</v>
      </c>
    </row>
    <row r="161" spans="7:23" ht="25.5" customHeight="1" x14ac:dyDescent="0.2">
      <c r="G161" s="12" t="str">
        <f t="shared" si="18"/>
        <v/>
      </c>
      <c r="H161" s="12"/>
      <c r="I161" s="22" t="str">
        <f>IFERROR(VLOOKUP('движение ДВС'!C161,нормативы!$B$2:$C$32,2,FALSE),"")</f>
        <v/>
      </c>
      <c r="K161" s="13" t="str">
        <f t="shared" si="22"/>
        <v/>
      </c>
      <c r="L161" s="13"/>
      <c r="M161" s="22" t="str">
        <f t="shared" si="19"/>
        <v/>
      </c>
      <c r="N161" s="22" t="str">
        <f t="shared" si="23"/>
        <v/>
      </c>
      <c r="P161" s="11" t="str">
        <f t="shared" si="24"/>
        <v xml:space="preserve"> </v>
      </c>
      <c r="Q161" s="11" t="e">
        <f>VLOOKUP(B161,'Комментарии к ремонту'!A:C,2,FALSE)</f>
        <v>#N/A</v>
      </c>
      <c r="R161" s="21" t="str">
        <f t="shared" si="25"/>
        <v/>
      </c>
      <c r="T161" s="44" t="str">
        <f t="shared" si="20"/>
        <v/>
      </c>
      <c r="W161" s="18">
        <f t="shared" si="21"/>
        <v>0</v>
      </c>
    </row>
    <row r="162" spans="7:23" ht="25.5" customHeight="1" x14ac:dyDescent="0.2">
      <c r="G162" s="12" t="str">
        <f t="shared" si="18"/>
        <v/>
      </c>
      <c r="H162" s="12"/>
      <c r="I162" s="22" t="str">
        <f>IFERROR(VLOOKUP('движение ДВС'!C162,нормативы!$B$2:$C$32,2,FALSE),"")</f>
        <v/>
      </c>
      <c r="K162" s="13" t="str">
        <f t="shared" si="22"/>
        <v/>
      </c>
      <c r="L162" s="13"/>
      <c r="M162" s="22" t="str">
        <f t="shared" si="19"/>
        <v/>
      </c>
      <c r="N162" s="22" t="str">
        <f t="shared" si="23"/>
        <v/>
      </c>
      <c r="P162" s="11" t="str">
        <f t="shared" si="24"/>
        <v xml:space="preserve"> </v>
      </c>
      <c r="Q162" s="11" t="e">
        <f>VLOOKUP(B162,'Комментарии к ремонту'!A:C,2,FALSE)</f>
        <v>#N/A</v>
      </c>
      <c r="R162" s="21" t="str">
        <f t="shared" si="25"/>
        <v/>
      </c>
      <c r="T162" s="44" t="str">
        <f t="shared" si="20"/>
        <v/>
      </c>
      <c r="W162" s="18">
        <f t="shared" si="21"/>
        <v>0</v>
      </c>
    </row>
    <row r="163" spans="7:23" ht="25.5" customHeight="1" x14ac:dyDescent="0.2">
      <c r="G163" s="12" t="str">
        <f t="shared" si="18"/>
        <v/>
      </c>
      <c r="H163" s="12"/>
      <c r="I163" s="22" t="str">
        <f>IFERROR(VLOOKUP('движение ДВС'!C163,нормативы!$B$2:$C$32,2,FALSE),"")</f>
        <v/>
      </c>
      <c r="K163" s="13" t="str">
        <f t="shared" si="22"/>
        <v/>
      </c>
      <c r="L163" s="13"/>
      <c r="M163" s="22" t="str">
        <f t="shared" si="19"/>
        <v/>
      </c>
      <c r="N163" s="22" t="str">
        <f t="shared" si="23"/>
        <v/>
      </c>
      <c r="P163" s="11" t="str">
        <f t="shared" si="24"/>
        <v xml:space="preserve"> </v>
      </c>
      <c r="Q163" s="11" t="e">
        <f>VLOOKUP(B163,'Комментарии к ремонту'!A:C,2,FALSE)</f>
        <v>#N/A</v>
      </c>
      <c r="R163" s="21" t="str">
        <f t="shared" si="25"/>
        <v/>
      </c>
      <c r="T163" s="44" t="str">
        <f t="shared" si="20"/>
        <v/>
      </c>
      <c r="W163" s="18">
        <f t="shared" si="21"/>
        <v>0</v>
      </c>
    </row>
    <row r="164" spans="7:23" ht="25.5" customHeight="1" x14ac:dyDescent="0.2">
      <c r="G164" s="12" t="str">
        <f t="shared" si="18"/>
        <v/>
      </c>
      <c r="H164" s="12"/>
      <c r="I164" s="22" t="str">
        <f>IFERROR(VLOOKUP('движение ДВС'!C164,нормативы!$B$2:$C$32,2,FALSE),"")</f>
        <v/>
      </c>
      <c r="K164" s="13" t="str">
        <f t="shared" si="22"/>
        <v/>
      </c>
      <c r="L164" s="13"/>
      <c r="M164" s="22" t="str">
        <f t="shared" si="19"/>
        <v/>
      </c>
      <c r="N164" s="22" t="str">
        <f t="shared" si="23"/>
        <v/>
      </c>
      <c r="P164" s="11" t="str">
        <f t="shared" si="24"/>
        <v xml:space="preserve"> </v>
      </c>
      <c r="Q164" s="11" t="e">
        <f>VLOOKUP(B164,'Комментарии к ремонту'!A:C,2,FALSE)</f>
        <v>#N/A</v>
      </c>
      <c r="R164" s="21" t="str">
        <f t="shared" si="25"/>
        <v/>
      </c>
      <c r="T164" s="44" t="str">
        <f t="shared" si="20"/>
        <v/>
      </c>
      <c r="W164" s="18">
        <f t="shared" si="21"/>
        <v>0</v>
      </c>
    </row>
    <row r="165" spans="7:23" ht="25.5" customHeight="1" x14ac:dyDescent="0.2">
      <c r="G165" s="12" t="str">
        <f t="shared" si="18"/>
        <v/>
      </c>
      <c r="H165" s="12"/>
      <c r="I165" s="22" t="str">
        <f>IFERROR(VLOOKUP('движение ДВС'!C165,нормативы!$B$2:$C$32,2,FALSE),"")</f>
        <v/>
      </c>
      <c r="K165" s="13" t="str">
        <f t="shared" si="22"/>
        <v/>
      </c>
      <c r="L165" s="13"/>
      <c r="M165" s="22" t="str">
        <f t="shared" si="19"/>
        <v/>
      </c>
      <c r="N165" s="22" t="str">
        <f t="shared" si="23"/>
        <v/>
      </c>
      <c r="P165" s="11" t="str">
        <f t="shared" si="24"/>
        <v xml:space="preserve"> </v>
      </c>
      <c r="Q165" s="11" t="e">
        <f>VLOOKUP(B165,'Комментарии к ремонту'!A:C,2,FALSE)</f>
        <v>#N/A</v>
      </c>
      <c r="R165" s="21" t="str">
        <f t="shared" si="25"/>
        <v/>
      </c>
      <c r="T165" s="44" t="str">
        <f t="shared" si="20"/>
        <v/>
      </c>
      <c r="W165" s="18">
        <f t="shared" si="21"/>
        <v>0</v>
      </c>
    </row>
    <row r="166" spans="7:23" ht="25.5" customHeight="1" x14ac:dyDescent="0.2">
      <c r="G166" s="12" t="str">
        <f t="shared" si="18"/>
        <v/>
      </c>
      <c r="H166" s="12"/>
      <c r="I166" s="22" t="str">
        <f>IFERROR(VLOOKUP('движение ДВС'!C166,нормативы!$B$2:$C$32,2,FALSE),"")</f>
        <v/>
      </c>
      <c r="K166" s="13" t="str">
        <f t="shared" si="22"/>
        <v/>
      </c>
      <c r="L166" s="13"/>
      <c r="M166" s="22" t="str">
        <f t="shared" si="19"/>
        <v/>
      </c>
      <c r="N166" s="22" t="str">
        <f t="shared" si="23"/>
        <v/>
      </c>
      <c r="P166" s="11" t="str">
        <f t="shared" si="24"/>
        <v xml:space="preserve"> </v>
      </c>
      <c r="Q166" s="11" t="e">
        <f>VLOOKUP(B166,'Комментарии к ремонту'!A:C,2,FALSE)</f>
        <v>#N/A</v>
      </c>
      <c r="R166" s="21" t="str">
        <f t="shared" si="25"/>
        <v/>
      </c>
      <c r="T166" s="44" t="str">
        <f t="shared" si="20"/>
        <v/>
      </c>
      <c r="W166" s="18">
        <f t="shared" si="21"/>
        <v>0</v>
      </c>
    </row>
    <row r="167" spans="7:23" ht="25.5" customHeight="1" x14ac:dyDescent="0.2">
      <c r="G167" s="12" t="str">
        <f t="shared" si="18"/>
        <v/>
      </c>
      <c r="H167" s="12"/>
      <c r="I167" s="22" t="str">
        <f>IFERROR(VLOOKUP('движение ДВС'!C167,нормативы!$B$2:$C$32,2,FALSE),"")</f>
        <v/>
      </c>
      <c r="K167" s="13" t="str">
        <f t="shared" si="22"/>
        <v/>
      </c>
      <c r="L167" s="13"/>
      <c r="M167" s="22" t="str">
        <f t="shared" si="19"/>
        <v/>
      </c>
      <c r="N167" s="22" t="str">
        <f t="shared" si="23"/>
        <v/>
      </c>
      <c r="P167" s="11" t="str">
        <f t="shared" si="24"/>
        <v xml:space="preserve"> </v>
      </c>
      <c r="Q167" s="11" t="e">
        <f>VLOOKUP(B167,'Комментарии к ремонту'!A:C,2,FALSE)</f>
        <v>#N/A</v>
      </c>
      <c r="R167" s="21" t="str">
        <f t="shared" si="25"/>
        <v/>
      </c>
      <c r="T167" s="44" t="str">
        <f t="shared" si="20"/>
        <v/>
      </c>
      <c r="W167" s="18">
        <f t="shared" si="21"/>
        <v>0</v>
      </c>
    </row>
    <row r="168" spans="7:23" ht="25.5" customHeight="1" x14ac:dyDescent="0.2">
      <c r="G168" s="12" t="str">
        <f t="shared" si="18"/>
        <v/>
      </c>
      <c r="H168" s="12"/>
      <c r="I168" s="22" t="str">
        <f>IFERROR(VLOOKUP('движение ДВС'!C168,нормативы!$B$2:$C$32,2,FALSE),"")</f>
        <v/>
      </c>
      <c r="K168" s="13" t="str">
        <f t="shared" si="22"/>
        <v/>
      </c>
      <c r="L168" s="13"/>
      <c r="M168" s="22" t="str">
        <f t="shared" si="19"/>
        <v/>
      </c>
      <c r="N168" s="22" t="str">
        <f t="shared" si="23"/>
        <v/>
      </c>
      <c r="P168" s="11" t="str">
        <f t="shared" si="24"/>
        <v xml:space="preserve"> </v>
      </c>
      <c r="Q168" s="11" t="e">
        <f>VLOOKUP(B168,'Комментарии к ремонту'!A:C,2,FALSE)</f>
        <v>#N/A</v>
      </c>
      <c r="R168" s="21" t="str">
        <f t="shared" si="25"/>
        <v/>
      </c>
      <c r="T168" s="44" t="str">
        <f t="shared" si="20"/>
        <v/>
      </c>
      <c r="W168" s="18">
        <f t="shared" si="21"/>
        <v>0</v>
      </c>
    </row>
    <row r="169" spans="7:23" ht="25.5" customHeight="1" x14ac:dyDescent="0.2">
      <c r="G169" s="12" t="str">
        <f t="shared" si="18"/>
        <v/>
      </c>
      <c r="H169" s="12"/>
      <c r="I169" s="22" t="str">
        <f>IFERROR(VLOOKUP('движение ДВС'!C169,нормативы!$B$2:$C$32,2,FALSE),"")</f>
        <v/>
      </c>
      <c r="K169" s="13" t="str">
        <f t="shared" si="22"/>
        <v/>
      </c>
      <c r="L169" s="13"/>
      <c r="M169" s="22" t="str">
        <f t="shared" si="19"/>
        <v/>
      </c>
      <c r="N169" s="22" t="str">
        <f t="shared" si="23"/>
        <v/>
      </c>
      <c r="P169" s="11" t="str">
        <f t="shared" si="24"/>
        <v xml:space="preserve"> </v>
      </c>
      <c r="Q169" s="11" t="e">
        <f>VLOOKUP(B169,'Комментарии к ремонту'!A:C,2,FALSE)</f>
        <v>#N/A</v>
      </c>
      <c r="R169" s="21" t="str">
        <f t="shared" si="25"/>
        <v/>
      </c>
      <c r="T169" s="44" t="str">
        <f t="shared" si="20"/>
        <v/>
      </c>
      <c r="W169" s="18">
        <f t="shared" si="21"/>
        <v>0</v>
      </c>
    </row>
    <row r="170" spans="7:23" ht="25.5" customHeight="1" x14ac:dyDescent="0.2">
      <c r="G170" s="12" t="str">
        <f t="shared" si="18"/>
        <v/>
      </c>
      <c r="H170" s="12"/>
      <c r="I170" s="22" t="str">
        <f>IFERROR(VLOOKUP('движение ДВС'!C170,нормативы!$B$2:$C$32,2,FALSE),"")</f>
        <v/>
      </c>
      <c r="K170" s="13" t="str">
        <f t="shared" si="22"/>
        <v/>
      </c>
      <c r="L170" s="13"/>
      <c r="M170" s="22" t="str">
        <f t="shared" si="19"/>
        <v/>
      </c>
      <c r="N170" s="22" t="str">
        <f t="shared" si="23"/>
        <v/>
      </c>
      <c r="P170" s="11" t="str">
        <f t="shared" si="24"/>
        <v xml:space="preserve"> </v>
      </c>
      <c r="Q170" s="11" t="e">
        <f>VLOOKUP(B170,'Комментарии к ремонту'!A:C,2,FALSE)</f>
        <v>#N/A</v>
      </c>
      <c r="R170" s="21" t="str">
        <f t="shared" si="25"/>
        <v/>
      </c>
      <c r="T170" s="44" t="str">
        <f t="shared" si="20"/>
        <v/>
      </c>
      <c r="W170" s="18">
        <f t="shared" si="21"/>
        <v>0</v>
      </c>
    </row>
    <row r="171" spans="7:23" ht="25.5" customHeight="1" x14ac:dyDescent="0.2">
      <c r="G171" s="12" t="str">
        <f t="shared" si="18"/>
        <v/>
      </c>
      <c r="H171" s="12"/>
      <c r="I171" s="22" t="str">
        <f>IFERROR(VLOOKUP('движение ДВС'!C171,нормативы!$B$2:$C$32,2,FALSE),"")</f>
        <v/>
      </c>
      <c r="K171" s="13" t="str">
        <f t="shared" si="22"/>
        <v/>
      </c>
      <c r="L171" s="13"/>
      <c r="M171" s="22" t="str">
        <f t="shared" si="19"/>
        <v/>
      </c>
      <c r="N171" s="22" t="str">
        <f t="shared" si="23"/>
        <v/>
      </c>
      <c r="P171" s="11" t="str">
        <f t="shared" si="24"/>
        <v xml:space="preserve"> </v>
      </c>
      <c r="Q171" s="11" t="e">
        <f>VLOOKUP(B171,'Комментарии к ремонту'!A:C,2,FALSE)</f>
        <v>#N/A</v>
      </c>
      <c r="R171" s="21" t="str">
        <f t="shared" si="25"/>
        <v/>
      </c>
      <c r="T171" s="44" t="str">
        <f t="shared" si="20"/>
        <v/>
      </c>
      <c r="W171" s="18">
        <f t="shared" si="21"/>
        <v>0</v>
      </c>
    </row>
    <row r="172" spans="7:23" ht="25.5" customHeight="1" x14ac:dyDescent="0.2">
      <c r="G172" s="12" t="str">
        <f t="shared" si="18"/>
        <v/>
      </c>
      <c r="H172" s="12"/>
      <c r="I172" s="22" t="str">
        <f>IFERROR(VLOOKUP('движение ДВС'!C172,нормативы!$B$2:$C$32,2,FALSE),"")</f>
        <v/>
      </c>
      <c r="K172" s="13" t="str">
        <f t="shared" si="22"/>
        <v/>
      </c>
      <c r="L172" s="13"/>
      <c r="M172" s="22" t="str">
        <f t="shared" si="19"/>
        <v/>
      </c>
      <c r="N172" s="22" t="str">
        <f t="shared" si="23"/>
        <v/>
      </c>
      <c r="P172" s="11" t="str">
        <f t="shared" si="24"/>
        <v xml:space="preserve"> </v>
      </c>
      <c r="Q172" s="11" t="e">
        <f>VLOOKUP(B172,'Комментарии к ремонту'!A:C,2,FALSE)</f>
        <v>#N/A</v>
      </c>
      <c r="R172" s="21" t="str">
        <f t="shared" si="25"/>
        <v/>
      </c>
      <c r="T172" s="44" t="str">
        <f t="shared" si="20"/>
        <v/>
      </c>
      <c r="W172" s="18">
        <f t="shared" si="21"/>
        <v>0</v>
      </c>
    </row>
    <row r="173" spans="7:23" ht="25.5" customHeight="1" x14ac:dyDescent="0.2">
      <c r="G173" s="12" t="str">
        <f t="shared" si="18"/>
        <v/>
      </c>
      <c r="H173" s="12"/>
      <c r="I173" s="22" t="str">
        <f>IFERROR(VLOOKUP('движение ДВС'!C173,нормативы!$B$2:$C$32,2,FALSE),"")</f>
        <v/>
      </c>
      <c r="K173" s="13" t="str">
        <f t="shared" si="22"/>
        <v/>
      </c>
      <c r="L173" s="13"/>
      <c r="M173" s="22" t="str">
        <f t="shared" si="19"/>
        <v/>
      </c>
      <c r="N173" s="22" t="str">
        <f t="shared" si="23"/>
        <v/>
      </c>
      <c r="P173" s="11" t="str">
        <f t="shared" si="24"/>
        <v xml:space="preserve"> </v>
      </c>
      <c r="Q173" s="11" t="e">
        <f>VLOOKUP(B173,'Комментарии к ремонту'!A:C,2,FALSE)</f>
        <v>#N/A</v>
      </c>
      <c r="R173" s="21" t="str">
        <f t="shared" si="25"/>
        <v/>
      </c>
      <c r="T173" s="44" t="str">
        <f t="shared" si="20"/>
        <v/>
      </c>
      <c r="W173" s="18">
        <f t="shared" si="21"/>
        <v>0</v>
      </c>
    </row>
    <row r="174" spans="7:23" ht="25.5" customHeight="1" x14ac:dyDescent="0.2">
      <c r="G174" s="12" t="str">
        <f t="shared" si="18"/>
        <v/>
      </c>
      <c r="H174" s="12"/>
      <c r="I174" s="22" t="str">
        <f>IFERROR(VLOOKUP('движение ДВС'!C174,нормативы!$B$2:$C$32,2,FALSE),"")</f>
        <v/>
      </c>
      <c r="K174" s="13" t="str">
        <f t="shared" si="22"/>
        <v/>
      </c>
      <c r="L174" s="13"/>
      <c r="M174" s="22" t="str">
        <f t="shared" si="19"/>
        <v/>
      </c>
      <c r="N174" s="22" t="str">
        <f t="shared" si="23"/>
        <v/>
      </c>
      <c r="P174" s="11" t="str">
        <f t="shared" si="24"/>
        <v xml:space="preserve"> </v>
      </c>
      <c r="Q174" s="11" t="e">
        <f>VLOOKUP(B174,'Комментарии к ремонту'!A:C,2,FALSE)</f>
        <v>#N/A</v>
      </c>
      <c r="R174" s="21" t="str">
        <f t="shared" si="25"/>
        <v/>
      </c>
      <c r="T174" s="44" t="str">
        <f t="shared" si="20"/>
        <v/>
      </c>
      <c r="W174" s="18">
        <f t="shared" si="21"/>
        <v>0</v>
      </c>
    </row>
    <row r="175" spans="7:23" ht="25.5" customHeight="1" x14ac:dyDescent="0.2">
      <c r="G175" s="12" t="str">
        <f t="shared" si="18"/>
        <v/>
      </c>
      <c r="H175" s="12"/>
      <c r="I175" s="22" t="str">
        <f>IFERROR(VLOOKUP('движение ДВС'!C175,нормативы!$B$2:$C$32,2,FALSE),"")</f>
        <v/>
      </c>
      <c r="K175" s="13" t="str">
        <f t="shared" si="22"/>
        <v/>
      </c>
      <c r="L175" s="13"/>
      <c r="M175" s="22" t="str">
        <f t="shared" si="19"/>
        <v/>
      </c>
      <c r="N175" s="22" t="str">
        <f t="shared" si="23"/>
        <v/>
      </c>
      <c r="P175" s="11" t="str">
        <f t="shared" si="24"/>
        <v xml:space="preserve"> </v>
      </c>
      <c r="Q175" s="11" t="e">
        <f>VLOOKUP(B175,'Комментарии к ремонту'!A:C,2,FALSE)</f>
        <v>#N/A</v>
      </c>
      <c r="R175" s="21" t="str">
        <f t="shared" si="25"/>
        <v/>
      </c>
      <c r="T175" s="44" t="str">
        <f t="shared" si="20"/>
        <v/>
      </c>
      <c r="W175" s="18">
        <f t="shared" si="21"/>
        <v>0</v>
      </c>
    </row>
    <row r="176" spans="7:23" ht="25.5" customHeight="1" x14ac:dyDescent="0.2">
      <c r="G176" s="12" t="str">
        <f t="shared" si="18"/>
        <v/>
      </c>
      <c r="H176" s="12"/>
      <c r="I176" s="22" t="str">
        <f>IFERROR(VLOOKUP('движение ДВС'!C176,нормативы!$B$2:$C$32,2,FALSE),"")</f>
        <v/>
      </c>
      <c r="K176" s="13" t="str">
        <f t="shared" si="22"/>
        <v/>
      </c>
      <c r="L176" s="13"/>
      <c r="M176" s="22" t="str">
        <f t="shared" si="19"/>
        <v/>
      </c>
      <c r="N176" s="22" t="str">
        <f t="shared" si="23"/>
        <v/>
      </c>
      <c r="P176" s="11" t="str">
        <f t="shared" si="24"/>
        <v xml:space="preserve"> </v>
      </c>
      <c r="Q176" s="11" t="e">
        <f>VLOOKUP(B176,'Комментарии к ремонту'!A:C,2,FALSE)</f>
        <v>#N/A</v>
      </c>
      <c r="R176" s="21" t="str">
        <f t="shared" si="25"/>
        <v/>
      </c>
      <c r="T176" s="44" t="str">
        <f t="shared" si="20"/>
        <v/>
      </c>
      <c r="W176" s="18">
        <f t="shared" si="21"/>
        <v>0</v>
      </c>
    </row>
    <row r="177" spans="7:23" ht="25.5" customHeight="1" x14ac:dyDescent="0.2">
      <c r="G177" s="12" t="str">
        <f t="shared" si="18"/>
        <v/>
      </c>
      <c r="H177" s="12"/>
      <c r="I177" s="22" t="str">
        <f>IFERROR(VLOOKUP('движение ДВС'!C177,нормативы!$B$2:$C$32,2,FALSE),"")</f>
        <v/>
      </c>
      <c r="K177" s="13" t="str">
        <f t="shared" si="22"/>
        <v/>
      </c>
      <c r="L177" s="13"/>
      <c r="M177" s="22" t="str">
        <f t="shared" si="19"/>
        <v/>
      </c>
      <c r="N177" s="22" t="str">
        <f t="shared" si="23"/>
        <v/>
      </c>
      <c r="P177" s="11" t="str">
        <f t="shared" si="24"/>
        <v xml:space="preserve"> </v>
      </c>
      <c r="Q177" s="11" t="e">
        <f>VLOOKUP(B177,'Комментарии к ремонту'!A:C,2,FALSE)</f>
        <v>#N/A</v>
      </c>
      <c r="R177" s="21" t="str">
        <f t="shared" si="25"/>
        <v/>
      </c>
      <c r="T177" s="44" t="str">
        <f t="shared" si="20"/>
        <v/>
      </c>
      <c r="W177" s="18">
        <f t="shared" si="21"/>
        <v>0</v>
      </c>
    </row>
    <row r="178" spans="7:23" ht="25.5" customHeight="1" x14ac:dyDescent="0.2">
      <c r="G178" s="12" t="str">
        <f t="shared" si="18"/>
        <v/>
      </c>
      <c r="H178" s="12"/>
      <c r="I178" s="22" t="str">
        <f>IFERROR(VLOOKUP('движение ДВС'!C178,нормативы!$B$2:$C$32,2,FALSE),"")</f>
        <v/>
      </c>
      <c r="K178" s="13" t="str">
        <f t="shared" si="22"/>
        <v/>
      </c>
      <c r="L178" s="13"/>
      <c r="M178" s="22" t="str">
        <f t="shared" si="19"/>
        <v/>
      </c>
      <c r="N178" s="22" t="str">
        <f t="shared" si="23"/>
        <v/>
      </c>
      <c r="P178" s="11" t="str">
        <f t="shared" si="24"/>
        <v xml:space="preserve"> </v>
      </c>
      <c r="Q178" s="11" t="e">
        <f>VLOOKUP(B178,'Комментарии к ремонту'!A:C,2,FALSE)</f>
        <v>#N/A</v>
      </c>
      <c r="R178" s="21" t="str">
        <f t="shared" si="25"/>
        <v/>
      </c>
      <c r="T178" s="44" t="str">
        <f t="shared" si="20"/>
        <v/>
      </c>
      <c r="W178" s="18">
        <f t="shared" si="21"/>
        <v>0</v>
      </c>
    </row>
    <row r="179" spans="7:23" ht="25.5" customHeight="1" x14ac:dyDescent="0.2">
      <c r="G179" s="12" t="str">
        <f t="shared" si="18"/>
        <v/>
      </c>
      <c r="H179" s="12"/>
      <c r="I179" s="22" t="str">
        <f>IFERROR(VLOOKUP('движение ДВС'!C179,нормативы!$B$2:$C$32,2,FALSE),"")</f>
        <v/>
      </c>
      <c r="K179" s="13" t="str">
        <f t="shared" si="22"/>
        <v/>
      </c>
      <c r="L179" s="13"/>
      <c r="M179" s="22" t="str">
        <f t="shared" si="19"/>
        <v/>
      </c>
      <c r="N179" s="22" t="str">
        <f t="shared" si="23"/>
        <v/>
      </c>
      <c r="P179" s="11" t="str">
        <f t="shared" si="24"/>
        <v xml:space="preserve"> </v>
      </c>
      <c r="Q179" s="11" t="e">
        <f>VLOOKUP(B179,'Комментарии к ремонту'!A:C,2,FALSE)</f>
        <v>#N/A</v>
      </c>
      <c r="R179" s="21" t="str">
        <f t="shared" si="25"/>
        <v/>
      </c>
      <c r="T179" s="44" t="str">
        <f t="shared" si="20"/>
        <v/>
      </c>
      <c r="W179" s="18">
        <f t="shared" si="21"/>
        <v>0</v>
      </c>
    </row>
    <row r="180" spans="7:23" ht="25.5" customHeight="1" x14ac:dyDescent="0.2">
      <c r="G180" s="12" t="str">
        <f t="shared" si="18"/>
        <v/>
      </c>
      <c r="H180" s="12"/>
      <c r="I180" s="22" t="str">
        <f>IFERROR(VLOOKUP('движение ДВС'!C180,нормативы!$B$2:$C$32,2,FALSE),"")</f>
        <v/>
      </c>
      <c r="K180" s="13" t="str">
        <f t="shared" si="22"/>
        <v/>
      </c>
      <c r="L180" s="13"/>
      <c r="M180" s="22" t="str">
        <f t="shared" si="19"/>
        <v/>
      </c>
      <c r="N180" s="22" t="str">
        <f t="shared" si="23"/>
        <v/>
      </c>
      <c r="P180" s="11" t="str">
        <f t="shared" si="24"/>
        <v xml:space="preserve"> </v>
      </c>
      <c r="Q180" s="11" t="e">
        <f>VLOOKUP(B180,'Комментарии к ремонту'!A:C,2,FALSE)</f>
        <v>#N/A</v>
      </c>
      <c r="R180" s="21" t="str">
        <f t="shared" si="25"/>
        <v/>
      </c>
      <c r="T180" s="44" t="str">
        <f t="shared" si="20"/>
        <v/>
      </c>
      <c r="W180" s="18">
        <f t="shared" si="21"/>
        <v>0</v>
      </c>
    </row>
    <row r="181" spans="7:23" ht="25.5" customHeight="1" x14ac:dyDescent="0.2">
      <c r="G181" s="12" t="str">
        <f t="shared" si="18"/>
        <v/>
      </c>
      <c r="H181" s="12"/>
      <c r="I181" s="22" t="str">
        <f>IFERROR(VLOOKUP('движение ДВС'!C181,нормативы!$B$2:$C$32,2,FALSE),"")</f>
        <v/>
      </c>
      <c r="K181" s="13" t="str">
        <f t="shared" si="22"/>
        <v/>
      </c>
      <c r="L181" s="13"/>
      <c r="M181" s="22" t="str">
        <f t="shared" si="19"/>
        <v/>
      </c>
      <c r="N181" s="22" t="str">
        <f t="shared" si="23"/>
        <v/>
      </c>
      <c r="P181" s="11" t="str">
        <f t="shared" si="24"/>
        <v xml:space="preserve"> </v>
      </c>
      <c r="Q181" s="11" t="e">
        <f>VLOOKUP(B181,'Комментарии к ремонту'!A:C,2,FALSE)</f>
        <v>#N/A</v>
      </c>
      <c r="R181" s="21" t="str">
        <f t="shared" si="25"/>
        <v/>
      </c>
      <c r="T181" s="44" t="str">
        <f t="shared" si="20"/>
        <v/>
      </c>
      <c r="W181" s="18">
        <f t="shared" si="21"/>
        <v>0</v>
      </c>
    </row>
    <row r="182" spans="7:23" ht="25.5" customHeight="1" x14ac:dyDescent="0.2">
      <c r="G182" s="12" t="str">
        <f t="shared" si="18"/>
        <v/>
      </c>
      <c r="H182" s="12"/>
      <c r="I182" s="22" t="str">
        <f>IFERROR(VLOOKUP('движение ДВС'!C182,нормативы!$B$2:$C$32,2,FALSE),"")</f>
        <v/>
      </c>
      <c r="K182" s="13" t="str">
        <f t="shared" si="22"/>
        <v/>
      </c>
      <c r="L182" s="13"/>
      <c r="M182" s="22" t="str">
        <f t="shared" si="19"/>
        <v/>
      </c>
      <c r="N182" s="22" t="str">
        <f t="shared" si="23"/>
        <v/>
      </c>
      <c r="P182" s="11" t="str">
        <f t="shared" si="24"/>
        <v xml:space="preserve"> </v>
      </c>
      <c r="Q182" s="11" t="e">
        <f>VLOOKUP(B182,'Комментарии к ремонту'!A:C,2,FALSE)</f>
        <v>#N/A</v>
      </c>
      <c r="R182" s="21" t="str">
        <f t="shared" si="25"/>
        <v/>
      </c>
      <c r="T182" s="44" t="str">
        <f t="shared" si="20"/>
        <v/>
      </c>
      <c r="W182" s="18">
        <f t="shared" si="21"/>
        <v>0</v>
      </c>
    </row>
    <row r="183" spans="7:23" ht="25.5" customHeight="1" x14ac:dyDescent="0.2">
      <c r="G183" s="12" t="str">
        <f t="shared" si="18"/>
        <v/>
      </c>
      <c r="H183" s="12"/>
      <c r="I183" s="22" t="str">
        <f>IFERROR(VLOOKUP('движение ДВС'!C183,нормативы!$B$2:$C$32,2,FALSE),"")</f>
        <v/>
      </c>
      <c r="K183" s="13" t="str">
        <f t="shared" si="22"/>
        <v/>
      </c>
      <c r="L183" s="13"/>
      <c r="M183" s="22" t="str">
        <f t="shared" si="19"/>
        <v/>
      </c>
      <c r="N183" s="22" t="str">
        <f t="shared" si="23"/>
        <v/>
      </c>
      <c r="P183" s="11" t="str">
        <f t="shared" si="24"/>
        <v xml:space="preserve"> </v>
      </c>
      <c r="Q183" s="11" t="e">
        <f>VLOOKUP(B183,'Комментарии к ремонту'!A:C,2,FALSE)</f>
        <v>#N/A</v>
      </c>
      <c r="R183" s="21" t="str">
        <f t="shared" si="25"/>
        <v/>
      </c>
      <c r="T183" s="44" t="str">
        <f t="shared" si="20"/>
        <v/>
      </c>
      <c r="W183" s="18">
        <f t="shared" si="21"/>
        <v>0</v>
      </c>
    </row>
    <row r="184" spans="7:23" ht="25.5" customHeight="1" x14ac:dyDescent="0.2">
      <c r="G184" s="12" t="str">
        <f t="shared" si="18"/>
        <v/>
      </c>
      <c r="H184" s="12"/>
      <c r="I184" s="22" t="str">
        <f>IFERROR(VLOOKUP('движение ДВС'!C184,нормативы!$B$2:$C$32,2,FALSE),"")</f>
        <v/>
      </c>
      <c r="K184" s="13" t="str">
        <f t="shared" si="22"/>
        <v/>
      </c>
      <c r="L184" s="13"/>
      <c r="M184" s="22" t="str">
        <f t="shared" si="19"/>
        <v/>
      </c>
      <c r="N184" s="22" t="str">
        <f t="shared" si="23"/>
        <v/>
      </c>
      <c r="P184" s="11" t="str">
        <f t="shared" si="24"/>
        <v xml:space="preserve"> </v>
      </c>
      <c r="Q184" s="11" t="e">
        <f>VLOOKUP(B184,'Комментарии к ремонту'!A:C,2,FALSE)</f>
        <v>#N/A</v>
      </c>
      <c r="R184" s="21" t="str">
        <f t="shared" si="25"/>
        <v/>
      </c>
      <c r="T184" s="44" t="str">
        <f t="shared" si="20"/>
        <v/>
      </c>
      <c r="W184" s="18">
        <f t="shared" si="21"/>
        <v>0</v>
      </c>
    </row>
    <row r="185" spans="7:23" ht="25.5" customHeight="1" x14ac:dyDescent="0.2">
      <c r="G185" s="12" t="str">
        <f t="shared" si="18"/>
        <v/>
      </c>
      <c r="H185" s="12"/>
      <c r="I185" s="22" t="str">
        <f>IFERROR(VLOOKUP('движение ДВС'!C185,нормативы!$B$2:$C$32,2,FALSE),"")</f>
        <v/>
      </c>
      <c r="K185" s="13" t="str">
        <f t="shared" si="22"/>
        <v/>
      </c>
      <c r="L185" s="13"/>
      <c r="M185" s="22" t="str">
        <f t="shared" si="19"/>
        <v/>
      </c>
      <c r="N185" s="22" t="str">
        <f t="shared" si="23"/>
        <v/>
      </c>
      <c r="P185" s="11" t="str">
        <f t="shared" si="24"/>
        <v xml:space="preserve"> </v>
      </c>
      <c r="Q185" s="11" t="e">
        <f>VLOOKUP(B185,'Комментарии к ремонту'!A:C,2,FALSE)</f>
        <v>#N/A</v>
      </c>
      <c r="R185" s="21" t="str">
        <f t="shared" si="25"/>
        <v/>
      </c>
      <c r="T185" s="44" t="str">
        <f t="shared" si="20"/>
        <v/>
      </c>
      <c r="W185" s="18">
        <f t="shared" si="21"/>
        <v>0</v>
      </c>
    </row>
    <row r="186" spans="7:23" ht="25.5" customHeight="1" x14ac:dyDescent="0.2">
      <c r="G186" s="12" t="str">
        <f t="shared" si="18"/>
        <v/>
      </c>
      <c r="H186" s="12"/>
      <c r="I186" s="22" t="str">
        <f>IFERROR(VLOOKUP('движение ДВС'!C186,нормативы!$B$2:$C$32,2,FALSE),"")</f>
        <v/>
      </c>
      <c r="K186" s="13" t="str">
        <f t="shared" si="22"/>
        <v/>
      </c>
      <c r="L186" s="13"/>
      <c r="M186" s="22" t="str">
        <f t="shared" si="19"/>
        <v/>
      </c>
      <c r="N186" s="22" t="str">
        <f t="shared" si="23"/>
        <v/>
      </c>
      <c r="P186" s="11" t="str">
        <f t="shared" si="24"/>
        <v xml:space="preserve"> </v>
      </c>
      <c r="Q186" s="11" t="e">
        <f>VLOOKUP(B186,'Комментарии к ремонту'!A:C,2,FALSE)</f>
        <v>#N/A</v>
      </c>
      <c r="R186" s="21" t="str">
        <f t="shared" si="25"/>
        <v/>
      </c>
      <c r="T186" s="44" t="str">
        <f t="shared" si="20"/>
        <v/>
      </c>
      <c r="W186" s="18">
        <f t="shared" si="21"/>
        <v>0</v>
      </c>
    </row>
    <row r="187" spans="7:23" ht="25.5" customHeight="1" x14ac:dyDescent="0.2">
      <c r="G187" s="12" t="str">
        <f t="shared" si="18"/>
        <v/>
      </c>
      <c r="H187" s="12"/>
      <c r="I187" s="22" t="str">
        <f>IFERROR(VLOOKUP('движение ДВС'!C187,нормативы!$B$2:$C$32,2,FALSE),"")</f>
        <v/>
      </c>
      <c r="K187" s="13" t="str">
        <f t="shared" si="22"/>
        <v/>
      </c>
      <c r="L187" s="13"/>
      <c r="M187" s="22" t="str">
        <f t="shared" si="19"/>
        <v/>
      </c>
      <c r="N187" s="22" t="str">
        <f t="shared" si="23"/>
        <v/>
      </c>
      <c r="P187" s="11" t="str">
        <f t="shared" si="24"/>
        <v xml:space="preserve"> </v>
      </c>
      <c r="Q187" s="11" t="e">
        <f>VLOOKUP(B187,'Комментарии к ремонту'!A:C,2,FALSE)</f>
        <v>#N/A</v>
      </c>
      <c r="R187" s="21" t="str">
        <f t="shared" si="25"/>
        <v/>
      </c>
      <c r="T187" s="44" t="str">
        <f t="shared" si="20"/>
        <v/>
      </c>
      <c r="W187" s="18">
        <f t="shared" si="21"/>
        <v>0</v>
      </c>
    </row>
    <row r="188" spans="7:23" ht="25.5" customHeight="1" x14ac:dyDescent="0.2">
      <c r="G188" s="12" t="str">
        <f t="shared" si="18"/>
        <v/>
      </c>
      <c r="H188" s="12"/>
      <c r="I188" s="22" t="str">
        <f>IFERROR(VLOOKUP('движение ДВС'!C188,нормативы!$B$2:$C$32,2,FALSE),"")</f>
        <v/>
      </c>
      <c r="K188" s="13" t="str">
        <f t="shared" si="22"/>
        <v/>
      </c>
      <c r="L188" s="13"/>
      <c r="M188" s="22" t="str">
        <f t="shared" si="19"/>
        <v/>
      </c>
      <c r="N188" s="22" t="str">
        <f t="shared" si="23"/>
        <v/>
      </c>
      <c r="P188" s="11" t="str">
        <f t="shared" si="24"/>
        <v xml:space="preserve"> </v>
      </c>
      <c r="Q188" s="11" t="e">
        <f>VLOOKUP(B188,'Комментарии к ремонту'!A:C,2,FALSE)</f>
        <v>#N/A</v>
      </c>
      <c r="R188" s="21" t="str">
        <f t="shared" si="25"/>
        <v/>
      </c>
      <c r="T188" s="44" t="str">
        <f t="shared" si="20"/>
        <v/>
      </c>
      <c r="W188" s="18">
        <f t="shared" si="21"/>
        <v>0</v>
      </c>
    </row>
    <row r="189" spans="7:23" ht="25.5" customHeight="1" x14ac:dyDescent="0.2">
      <c r="G189" s="12" t="str">
        <f t="shared" si="18"/>
        <v/>
      </c>
      <c r="H189" s="12"/>
      <c r="I189" s="22" t="str">
        <f>IFERROR(VLOOKUP('движение ДВС'!C189,нормативы!$B$2:$C$32,2,FALSE),"")</f>
        <v/>
      </c>
      <c r="K189" s="13" t="str">
        <f t="shared" si="22"/>
        <v/>
      </c>
      <c r="L189" s="13"/>
      <c r="M189" s="22" t="str">
        <f t="shared" si="19"/>
        <v/>
      </c>
      <c r="N189" s="22" t="str">
        <f t="shared" si="23"/>
        <v/>
      </c>
      <c r="P189" s="11" t="str">
        <f t="shared" si="24"/>
        <v xml:space="preserve"> </v>
      </c>
      <c r="Q189" s="11" t="e">
        <f>VLOOKUP(B189,'Комментарии к ремонту'!A:C,2,FALSE)</f>
        <v>#N/A</v>
      </c>
      <c r="R189" s="21" t="str">
        <f t="shared" si="25"/>
        <v/>
      </c>
      <c r="T189" s="44" t="str">
        <f t="shared" si="20"/>
        <v/>
      </c>
      <c r="W189" s="18">
        <f t="shared" si="21"/>
        <v>0</v>
      </c>
    </row>
    <row r="190" spans="7:23" ht="25.5" customHeight="1" x14ac:dyDescent="0.2">
      <c r="G190" s="12" t="str">
        <f t="shared" si="18"/>
        <v/>
      </c>
      <c r="H190" s="12"/>
      <c r="I190" s="22" t="str">
        <f>IFERROR(VLOOKUP('движение ДВС'!C190,нормативы!$B$2:$C$32,2,FALSE),"")</f>
        <v/>
      </c>
      <c r="K190" s="13" t="str">
        <f t="shared" si="22"/>
        <v/>
      </c>
      <c r="L190" s="13"/>
      <c r="M190" s="22" t="str">
        <f t="shared" si="19"/>
        <v/>
      </c>
      <c r="N190" s="22" t="str">
        <f t="shared" si="23"/>
        <v/>
      </c>
      <c r="P190" s="11" t="str">
        <f t="shared" si="24"/>
        <v xml:space="preserve"> </v>
      </c>
      <c r="Q190" s="11" t="e">
        <f>VLOOKUP(B190,'Комментарии к ремонту'!A:C,2,FALSE)</f>
        <v>#N/A</v>
      </c>
      <c r="R190" s="21" t="str">
        <f t="shared" si="25"/>
        <v/>
      </c>
      <c r="T190" s="44" t="str">
        <f t="shared" si="20"/>
        <v/>
      </c>
      <c r="W190" s="18">
        <f t="shared" si="21"/>
        <v>0</v>
      </c>
    </row>
    <row r="191" spans="7:23" ht="25.5" customHeight="1" x14ac:dyDescent="0.2">
      <c r="G191" s="12" t="str">
        <f t="shared" si="18"/>
        <v/>
      </c>
      <c r="H191" s="12"/>
      <c r="I191" s="22" t="str">
        <f>IFERROR(VLOOKUP('движение ДВС'!C191,нормативы!$B$2:$C$32,2,FALSE),"")</f>
        <v/>
      </c>
      <c r="K191" s="13" t="str">
        <f t="shared" si="22"/>
        <v/>
      </c>
      <c r="L191" s="13"/>
      <c r="M191" s="22" t="str">
        <f t="shared" si="19"/>
        <v/>
      </c>
      <c r="N191" s="22" t="str">
        <f t="shared" si="23"/>
        <v/>
      </c>
      <c r="P191" s="11" t="str">
        <f t="shared" si="24"/>
        <v xml:space="preserve"> </v>
      </c>
      <c r="Q191" s="11" t="e">
        <f>VLOOKUP(B191,'Комментарии к ремонту'!A:C,2,FALSE)</f>
        <v>#N/A</v>
      </c>
      <c r="R191" s="21" t="str">
        <f t="shared" si="25"/>
        <v/>
      </c>
      <c r="T191" s="44" t="str">
        <f t="shared" si="20"/>
        <v/>
      </c>
      <c r="W191" s="18">
        <f t="shared" si="21"/>
        <v>0</v>
      </c>
    </row>
    <row r="192" spans="7:23" ht="25.5" customHeight="1" x14ac:dyDescent="0.2">
      <c r="G192" s="12" t="str">
        <f t="shared" si="18"/>
        <v/>
      </c>
      <c r="H192" s="12"/>
      <c r="I192" s="22" t="str">
        <f>IFERROR(VLOOKUP('движение ДВС'!C192,нормативы!$B$2:$C$32,2,FALSE),"")</f>
        <v/>
      </c>
      <c r="K192" s="13" t="str">
        <f t="shared" si="22"/>
        <v/>
      </c>
      <c r="L192" s="13"/>
      <c r="M192" s="22" t="str">
        <f t="shared" si="19"/>
        <v/>
      </c>
      <c r="N192" s="22" t="str">
        <f t="shared" si="23"/>
        <v/>
      </c>
      <c r="P192" s="11" t="str">
        <f t="shared" si="24"/>
        <v xml:space="preserve"> </v>
      </c>
      <c r="Q192" s="11" t="e">
        <f>VLOOKUP(B192,'Комментарии к ремонту'!A:C,2,FALSE)</f>
        <v>#N/A</v>
      </c>
      <c r="R192" s="21" t="str">
        <f t="shared" si="25"/>
        <v/>
      </c>
      <c r="T192" s="44" t="str">
        <f t="shared" si="20"/>
        <v/>
      </c>
      <c r="W192" s="18">
        <f t="shared" si="21"/>
        <v>0</v>
      </c>
    </row>
    <row r="193" spans="7:23" ht="25.5" customHeight="1" x14ac:dyDescent="0.2">
      <c r="G193" s="12" t="str">
        <f t="shared" si="18"/>
        <v/>
      </c>
      <c r="H193" s="12"/>
      <c r="I193" s="22" t="str">
        <f>IFERROR(VLOOKUP('движение ДВС'!C193,нормативы!$B$2:$C$32,2,FALSE),"")</f>
        <v/>
      </c>
      <c r="K193" s="13" t="str">
        <f t="shared" si="22"/>
        <v/>
      </c>
      <c r="L193" s="13"/>
      <c r="M193" s="22" t="str">
        <f t="shared" si="19"/>
        <v/>
      </c>
      <c r="N193" s="22" t="str">
        <f t="shared" si="23"/>
        <v/>
      </c>
      <c r="P193" s="11" t="str">
        <f t="shared" si="24"/>
        <v xml:space="preserve"> </v>
      </c>
      <c r="Q193" s="11" t="e">
        <f>VLOOKUP(B193,'Комментарии к ремонту'!A:C,2,FALSE)</f>
        <v>#N/A</v>
      </c>
      <c r="R193" s="21" t="str">
        <f t="shared" si="25"/>
        <v/>
      </c>
      <c r="T193" s="44" t="str">
        <f t="shared" si="20"/>
        <v/>
      </c>
      <c r="W193" s="18">
        <f t="shared" si="21"/>
        <v>0</v>
      </c>
    </row>
    <row r="194" spans="7:23" ht="25.5" customHeight="1" x14ac:dyDescent="0.2">
      <c r="G194" s="12" t="str">
        <f t="shared" si="18"/>
        <v/>
      </c>
      <c r="H194" s="12"/>
      <c r="I194" s="22" t="str">
        <f>IFERROR(VLOOKUP('движение ДВС'!C194,нормативы!$B$2:$C$32,2,FALSE),"")</f>
        <v/>
      </c>
      <c r="K194" s="13" t="str">
        <f t="shared" si="22"/>
        <v/>
      </c>
      <c r="L194" s="13"/>
      <c r="M194" s="22" t="str">
        <f t="shared" si="19"/>
        <v/>
      </c>
      <c r="N194" s="22" t="str">
        <f t="shared" si="23"/>
        <v/>
      </c>
      <c r="P194" s="11" t="str">
        <f t="shared" si="24"/>
        <v xml:space="preserve"> </v>
      </c>
      <c r="Q194" s="11" t="e">
        <f>VLOOKUP(B194,'Комментарии к ремонту'!A:C,2,FALSE)</f>
        <v>#N/A</v>
      </c>
      <c r="R194" s="21" t="str">
        <f t="shared" si="25"/>
        <v/>
      </c>
      <c r="T194" s="44" t="str">
        <f t="shared" si="20"/>
        <v/>
      </c>
      <c r="W194" s="18">
        <f t="shared" si="21"/>
        <v>0</v>
      </c>
    </row>
    <row r="195" spans="7:23" ht="25.5" customHeight="1" x14ac:dyDescent="0.2">
      <c r="G195" s="12" t="str">
        <f t="shared" ref="G195:G258" si="26">IFERROR(IF(SEARCH("Ожидается",O195),"введите дату",""),"")</f>
        <v/>
      </c>
      <c r="H195" s="12"/>
      <c r="I195" s="22" t="str">
        <f>IFERROR(VLOOKUP('движение ДВС'!C195,нормативы!$B$2:$C$32,2,FALSE),"")</f>
        <v/>
      </c>
      <c r="K195" s="13" t="str">
        <f t="shared" si="22"/>
        <v/>
      </c>
      <c r="L195" s="13"/>
      <c r="M195" s="22" t="str">
        <f t="shared" ref="M195:M258" si="27">IFERROR(IF(ISBLANK(G195),"",_xlfn.ISOWEEKNUM(G195)),"")</f>
        <v/>
      </c>
      <c r="N195" s="22" t="str">
        <f t="shared" si="23"/>
        <v/>
      </c>
      <c r="P195" s="11" t="str">
        <f t="shared" si="24"/>
        <v xml:space="preserve"> </v>
      </c>
      <c r="Q195" s="11" t="e">
        <f>VLOOKUP(B195,'Комментарии к ремонту'!A:C,2,FALSE)</f>
        <v>#N/A</v>
      </c>
      <c r="R195" s="21" t="str">
        <f t="shared" si="25"/>
        <v/>
      </c>
      <c r="T195" s="44" t="str">
        <f t="shared" ref="T195:T258" si="28">IF(O195="Отказной","Опишите причину отказа",IF(O195="Транзит","Опишите инф. о транзите",""))</f>
        <v/>
      </c>
      <c r="W195" s="18">
        <f t="shared" ref="W195:W258" si="29">IFERROR(IF(SEARCH(", заказ",V195),"укажите дату поставки зап. частей",""),0)</f>
        <v>0</v>
      </c>
    </row>
    <row r="196" spans="7:23" ht="25.5" customHeight="1" x14ac:dyDescent="0.2">
      <c r="G196" s="12" t="str">
        <f t="shared" si="26"/>
        <v/>
      </c>
      <c r="H196" s="12"/>
      <c r="I196" s="22" t="str">
        <f>IFERROR(VLOOKUP('движение ДВС'!C196,нормативы!$B$2:$C$32,2,FALSE),"")</f>
        <v/>
      </c>
      <c r="K196" s="13" t="str">
        <f t="shared" ref="K196:K259" si="30">IFERROR(IF(H196&lt;&gt;0,H196+(I196/J196)/8*7/5,""),IF(H196&lt;&gt;0,H196+I196/8*7/5,""))</f>
        <v/>
      </c>
      <c r="L196" s="13"/>
      <c r="M196" s="22" t="str">
        <f t="shared" si="27"/>
        <v/>
      </c>
      <c r="N196" s="22" t="str">
        <f t="shared" ref="N196:N259" si="31">IFERROR(INT((MONTH(G196)+2)/3),"")</f>
        <v/>
      </c>
      <c r="P196" s="11" t="str">
        <f t="shared" ref="P196:P259" si="32">B196&amp;" "&amp;C196</f>
        <v xml:space="preserve"> </v>
      </c>
      <c r="Q196" s="11" t="e">
        <f>VLOOKUP(B196,'Комментарии к ремонту'!A:C,2,FALSE)</f>
        <v>#N/A</v>
      </c>
      <c r="R196" s="21" t="str">
        <f t="shared" ref="R196:R259" si="33">IF(ISBLANK(B196),"",IF(O196="Ремонт остановлен","Укажите причину остановки работ",IF(O196="Отказной","Опишите причину отказа",IF(O196="Транзит","Опишите инф. о транзите",IF(ISNA(Q196),"НЕТ","ЕСТЬ")))))</f>
        <v/>
      </c>
      <c r="T196" s="44" t="str">
        <f t="shared" si="28"/>
        <v/>
      </c>
      <c r="W196" s="18">
        <f t="shared" si="29"/>
        <v>0</v>
      </c>
    </row>
    <row r="197" spans="7:23" ht="25.5" customHeight="1" x14ac:dyDescent="0.2">
      <c r="G197" s="12" t="str">
        <f t="shared" si="26"/>
        <v/>
      </c>
      <c r="H197" s="12"/>
      <c r="I197" s="22" t="str">
        <f>IFERROR(VLOOKUP('движение ДВС'!C197,нормативы!$B$2:$C$32,2,FALSE),"")</f>
        <v/>
      </c>
      <c r="K197" s="13" t="str">
        <f t="shared" si="30"/>
        <v/>
      </c>
      <c r="L197" s="13"/>
      <c r="M197" s="22" t="str">
        <f t="shared" si="27"/>
        <v/>
      </c>
      <c r="N197" s="22" t="str">
        <f t="shared" si="31"/>
        <v/>
      </c>
      <c r="P197" s="11" t="str">
        <f t="shared" si="32"/>
        <v xml:space="preserve"> </v>
      </c>
      <c r="Q197" s="11" t="e">
        <f>VLOOKUP(B197,'Комментарии к ремонту'!A:C,2,FALSE)</f>
        <v>#N/A</v>
      </c>
      <c r="R197" s="21" t="str">
        <f t="shared" si="33"/>
        <v/>
      </c>
      <c r="T197" s="44" t="str">
        <f t="shared" si="28"/>
        <v/>
      </c>
      <c r="W197" s="18">
        <f t="shared" si="29"/>
        <v>0</v>
      </c>
    </row>
    <row r="198" spans="7:23" ht="25.5" customHeight="1" x14ac:dyDescent="0.2">
      <c r="G198" s="12" t="str">
        <f t="shared" si="26"/>
        <v/>
      </c>
      <c r="H198" s="12"/>
      <c r="I198" s="22" t="str">
        <f>IFERROR(VLOOKUP('движение ДВС'!C198,нормативы!$B$2:$C$32,2,FALSE),"")</f>
        <v/>
      </c>
      <c r="K198" s="13" t="str">
        <f t="shared" si="30"/>
        <v/>
      </c>
      <c r="L198" s="13"/>
      <c r="M198" s="22" t="str">
        <f t="shared" si="27"/>
        <v/>
      </c>
      <c r="N198" s="22" t="str">
        <f t="shared" si="31"/>
        <v/>
      </c>
      <c r="P198" s="11" t="str">
        <f t="shared" si="32"/>
        <v xml:space="preserve"> </v>
      </c>
      <c r="Q198" s="11" t="e">
        <f>VLOOKUP(B198,'Комментарии к ремонту'!A:C,2,FALSE)</f>
        <v>#N/A</v>
      </c>
      <c r="R198" s="21" t="str">
        <f t="shared" si="33"/>
        <v/>
      </c>
      <c r="T198" s="44" t="str">
        <f t="shared" si="28"/>
        <v/>
      </c>
      <c r="W198" s="18">
        <f t="shared" si="29"/>
        <v>0</v>
      </c>
    </row>
    <row r="199" spans="7:23" ht="25.5" customHeight="1" x14ac:dyDescent="0.2">
      <c r="G199" s="12" t="str">
        <f t="shared" si="26"/>
        <v/>
      </c>
      <c r="H199" s="12"/>
      <c r="I199" s="22" t="str">
        <f>IFERROR(VLOOKUP('движение ДВС'!C199,нормативы!$B$2:$C$32,2,FALSE),"")</f>
        <v/>
      </c>
      <c r="K199" s="13" t="str">
        <f t="shared" si="30"/>
        <v/>
      </c>
      <c r="L199" s="13"/>
      <c r="M199" s="22" t="str">
        <f t="shared" si="27"/>
        <v/>
      </c>
      <c r="N199" s="22" t="str">
        <f t="shared" si="31"/>
        <v/>
      </c>
      <c r="P199" s="11" t="str">
        <f t="shared" si="32"/>
        <v xml:space="preserve"> </v>
      </c>
      <c r="Q199" s="11" t="e">
        <f>VLOOKUP(B199,'Комментарии к ремонту'!A:C,2,FALSE)</f>
        <v>#N/A</v>
      </c>
      <c r="R199" s="21" t="str">
        <f t="shared" si="33"/>
        <v/>
      </c>
      <c r="T199" s="44" t="str">
        <f t="shared" si="28"/>
        <v/>
      </c>
      <c r="W199" s="18">
        <f t="shared" si="29"/>
        <v>0</v>
      </c>
    </row>
    <row r="200" spans="7:23" ht="25.5" customHeight="1" x14ac:dyDescent="0.2">
      <c r="G200" s="12" t="str">
        <f t="shared" si="26"/>
        <v/>
      </c>
      <c r="H200" s="12"/>
      <c r="I200" s="22" t="str">
        <f>IFERROR(VLOOKUP('движение ДВС'!C200,нормативы!$B$2:$C$32,2,FALSE),"")</f>
        <v/>
      </c>
      <c r="K200" s="13" t="str">
        <f t="shared" si="30"/>
        <v/>
      </c>
      <c r="L200" s="13"/>
      <c r="M200" s="22" t="str">
        <f t="shared" si="27"/>
        <v/>
      </c>
      <c r="N200" s="22" t="str">
        <f t="shared" si="31"/>
        <v/>
      </c>
      <c r="P200" s="11" t="str">
        <f t="shared" si="32"/>
        <v xml:space="preserve"> </v>
      </c>
      <c r="Q200" s="11" t="e">
        <f>VLOOKUP(B200,'Комментарии к ремонту'!A:C,2,FALSE)</f>
        <v>#N/A</v>
      </c>
      <c r="R200" s="21" t="str">
        <f t="shared" si="33"/>
        <v/>
      </c>
      <c r="T200" s="44" t="str">
        <f t="shared" si="28"/>
        <v/>
      </c>
      <c r="W200" s="18">
        <f t="shared" si="29"/>
        <v>0</v>
      </c>
    </row>
    <row r="201" spans="7:23" ht="25.5" customHeight="1" x14ac:dyDescent="0.2">
      <c r="G201" s="12" t="str">
        <f t="shared" si="26"/>
        <v/>
      </c>
      <c r="H201" s="12"/>
      <c r="I201" s="22" t="str">
        <f>IFERROR(VLOOKUP('движение ДВС'!C201,нормативы!$B$2:$C$32,2,FALSE),"")</f>
        <v/>
      </c>
      <c r="K201" s="13" t="str">
        <f t="shared" si="30"/>
        <v/>
      </c>
      <c r="L201" s="13"/>
      <c r="M201" s="22" t="str">
        <f t="shared" si="27"/>
        <v/>
      </c>
      <c r="N201" s="22" t="str">
        <f t="shared" si="31"/>
        <v/>
      </c>
      <c r="P201" s="11" t="str">
        <f t="shared" si="32"/>
        <v xml:space="preserve"> </v>
      </c>
      <c r="Q201" s="11" t="e">
        <f>VLOOKUP(B201,'Комментарии к ремонту'!A:C,2,FALSE)</f>
        <v>#N/A</v>
      </c>
      <c r="R201" s="21" t="str">
        <f t="shared" si="33"/>
        <v/>
      </c>
      <c r="T201" s="44" t="str">
        <f t="shared" si="28"/>
        <v/>
      </c>
      <c r="W201" s="18">
        <f t="shared" si="29"/>
        <v>0</v>
      </c>
    </row>
    <row r="202" spans="7:23" ht="25.5" customHeight="1" x14ac:dyDescent="0.2">
      <c r="G202" s="12" t="str">
        <f t="shared" si="26"/>
        <v/>
      </c>
      <c r="H202" s="12"/>
      <c r="I202" s="22" t="str">
        <f>IFERROR(VLOOKUP('движение ДВС'!C202,нормативы!$B$2:$C$32,2,FALSE),"")</f>
        <v/>
      </c>
      <c r="K202" s="13" t="str">
        <f t="shared" si="30"/>
        <v/>
      </c>
      <c r="L202" s="13"/>
      <c r="M202" s="22" t="str">
        <f t="shared" si="27"/>
        <v/>
      </c>
      <c r="N202" s="22" t="str">
        <f t="shared" si="31"/>
        <v/>
      </c>
      <c r="P202" s="11" t="str">
        <f t="shared" si="32"/>
        <v xml:space="preserve"> </v>
      </c>
      <c r="Q202" s="11" t="e">
        <f>VLOOKUP(B202,'Комментарии к ремонту'!A:C,2,FALSE)</f>
        <v>#N/A</v>
      </c>
      <c r="R202" s="21" t="str">
        <f t="shared" si="33"/>
        <v/>
      </c>
      <c r="T202" s="44" t="str">
        <f t="shared" si="28"/>
        <v/>
      </c>
      <c r="W202" s="18">
        <f t="shared" si="29"/>
        <v>0</v>
      </c>
    </row>
    <row r="203" spans="7:23" ht="25.5" customHeight="1" x14ac:dyDescent="0.2">
      <c r="G203" s="12" t="str">
        <f t="shared" si="26"/>
        <v/>
      </c>
      <c r="H203" s="12"/>
      <c r="I203" s="22" t="str">
        <f>IFERROR(VLOOKUP('движение ДВС'!C203,нормативы!$B$2:$C$32,2,FALSE),"")</f>
        <v/>
      </c>
      <c r="K203" s="13" t="str">
        <f t="shared" si="30"/>
        <v/>
      </c>
      <c r="L203" s="13"/>
      <c r="M203" s="22" t="str">
        <f t="shared" si="27"/>
        <v/>
      </c>
      <c r="N203" s="22" t="str">
        <f t="shared" si="31"/>
        <v/>
      </c>
      <c r="P203" s="11" t="str">
        <f t="shared" si="32"/>
        <v xml:space="preserve"> </v>
      </c>
      <c r="Q203" s="11" t="e">
        <f>VLOOKUP(B203,'Комментарии к ремонту'!A:C,2,FALSE)</f>
        <v>#N/A</v>
      </c>
      <c r="R203" s="21" t="str">
        <f t="shared" si="33"/>
        <v/>
      </c>
      <c r="T203" s="44" t="str">
        <f t="shared" si="28"/>
        <v/>
      </c>
      <c r="W203" s="18">
        <f t="shared" si="29"/>
        <v>0</v>
      </c>
    </row>
    <row r="204" spans="7:23" ht="25.5" customHeight="1" x14ac:dyDescent="0.2">
      <c r="G204" s="12" t="str">
        <f t="shared" si="26"/>
        <v/>
      </c>
      <c r="H204" s="12"/>
      <c r="I204" s="22" t="str">
        <f>IFERROR(VLOOKUP('движение ДВС'!C204,нормативы!$B$2:$C$32,2,FALSE),"")</f>
        <v/>
      </c>
      <c r="K204" s="13" t="str">
        <f t="shared" si="30"/>
        <v/>
      </c>
      <c r="L204" s="13"/>
      <c r="M204" s="22" t="str">
        <f t="shared" si="27"/>
        <v/>
      </c>
      <c r="N204" s="22" t="str">
        <f t="shared" si="31"/>
        <v/>
      </c>
      <c r="P204" s="11" t="str">
        <f t="shared" si="32"/>
        <v xml:space="preserve"> </v>
      </c>
      <c r="Q204" s="11" t="e">
        <f>VLOOKUP(B204,'Комментарии к ремонту'!A:C,2,FALSE)</f>
        <v>#N/A</v>
      </c>
      <c r="R204" s="21" t="str">
        <f t="shared" si="33"/>
        <v/>
      </c>
      <c r="T204" s="44" t="str">
        <f t="shared" si="28"/>
        <v/>
      </c>
      <c r="W204" s="18">
        <f t="shared" si="29"/>
        <v>0</v>
      </c>
    </row>
    <row r="205" spans="7:23" ht="25.5" customHeight="1" x14ac:dyDescent="0.2">
      <c r="G205" s="12" t="str">
        <f t="shared" si="26"/>
        <v/>
      </c>
      <c r="H205" s="12"/>
      <c r="I205" s="22" t="str">
        <f>IFERROR(VLOOKUP('движение ДВС'!C205,нормативы!$B$2:$C$32,2,FALSE),"")</f>
        <v/>
      </c>
      <c r="K205" s="13" t="str">
        <f t="shared" si="30"/>
        <v/>
      </c>
      <c r="L205" s="13"/>
      <c r="M205" s="22" t="str">
        <f t="shared" si="27"/>
        <v/>
      </c>
      <c r="N205" s="22" t="str">
        <f t="shared" si="31"/>
        <v/>
      </c>
      <c r="P205" s="11" t="str">
        <f t="shared" si="32"/>
        <v xml:space="preserve"> </v>
      </c>
      <c r="Q205" s="11" t="e">
        <f>VLOOKUP(B205,'Комментарии к ремонту'!A:C,2,FALSE)</f>
        <v>#N/A</v>
      </c>
      <c r="R205" s="21" t="str">
        <f t="shared" si="33"/>
        <v/>
      </c>
      <c r="T205" s="44" t="str">
        <f t="shared" si="28"/>
        <v/>
      </c>
      <c r="W205" s="18">
        <f t="shared" si="29"/>
        <v>0</v>
      </c>
    </row>
    <row r="206" spans="7:23" ht="25.5" customHeight="1" x14ac:dyDescent="0.2">
      <c r="G206" s="12" t="str">
        <f t="shared" si="26"/>
        <v/>
      </c>
      <c r="H206" s="12"/>
      <c r="I206" s="22" t="str">
        <f>IFERROR(VLOOKUP('движение ДВС'!C206,нормативы!$B$2:$C$32,2,FALSE),"")</f>
        <v/>
      </c>
      <c r="K206" s="13" t="str">
        <f t="shared" si="30"/>
        <v/>
      </c>
      <c r="L206" s="13"/>
      <c r="M206" s="22" t="str">
        <f t="shared" si="27"/>
        <v/>
      </c>
      <c r="N206" s="22" t="str">
        <f t="shared" si="31"/>
        <v/>
      </c>
      <c r="P206" s="11" t="str">
        <f t="shared" si="32"/>
        <v xml:space="preserve"> </v>
      </c>
      <c r="Q206" s="11" t="e">
        <f>VLOOKUP(B206,'Комментарии к ремонту'!A:C,2,FALSE)</f>
        <v>#N/A</v>
      </c>
      <c r="R206" s="21" t="str">
        <f t="shared" si="33"/>
        <v/>
      </c>
      <c r="T206" s="44" t="str">
        <f t="shared" si="28"/>
        <v/>
      </c>
      <c r="W206" s="18">
        <f t="shared" si="29"/>
        <v>0</v>
      </c>
    </row>
    <row r="207" spans="7:23" ht="25.5" customHeight="1" x14ac:dyDescent="0.2">
      <c r="G207" s="12" t="str">
        <f t="shared" si="26"/>
        <v/>
      </c>
      <c r="H207" s="12"/>
      <c r="I207" s="22" t="str">
        <f>IFERROR(VLOOKUP('движение ДВС'!C207,нормативы!$B$2:$C$32,2,FALSE),"")</f>
        <v/>
      </c>
      <c r="K207" s="13" t="str">
        <f t="shared" si="30"/>
        <v/>
      </c>
      <c r="L207" s="13"/>
      <c r="M207" s="22" t="str">
        <f t="shared" si="27"/>
        <v/>
      </c>
      <c r="N207" s="22" t="str">
        <f t="shared" si="31"/>
        <v/>
      </c>
      <c r="P207" s="11" t="str">
        <f t="shared" si="32"/>
        <v xml:space="preserve"> </v>
      </c>
      <c r="Q207" s="11" t="e">
        <f>VLOOKUP(B207,'Комментарии к ремонту'!A:C,2,FALSE)</f>
        <v>#N/A</v>
      </c>
      <c r="R207" s="21" t="str">
        <f t="shared" si="33"/>
        <v/>
      </c>
      <c r="T207" s="44" t="str">
        <f t="shared" si="28"/>
        <v/>
      </c>
      <c r="W207" s="18">
        <f t="shared" si="29"/>
        <v>0</v>
      </c>
    </row>
    <row r="208" spans="7:23" ht="25.5" customHeight="1" x14ac:dyDescent="0.2">
      <c r="G208" s="12" t="str">
        <f t="shared" si="26"/>
        <v/>
      </c>
      <c r="H208" s="12"/>
      <c r="I208" s="22" t="str">
        <f>IFERROR(VLOOKUP('движение ДВС'!C208,нормативы!$B$2:$C$32,2,FALSE),"")</f>
        <v/>
      </c>
      <c r="K208" s="13" t="str">
        <f t="shared" si="30"/>
        <v/>
      </c>
      <c r="L208" s="13"/>
      <c r="M208" s="22" t="str">
        <f t="shared" si="27"/>
        <v/>
      </c>
      <c r="N208" s="22" t="str">
        <f t="shared" si="31"/>
        <v/>
      </c>
      <c r="P208" s="11" t="str">
        <f t="shared" si="32"/>
        <v xml:space="preserve"> </v>
      </c>
      <c r="Q208" s="11" t="e">
        <f>VLOOKUP(B208,'Комментарии к ремонту'!A:C,2,FALSE)</f>
        <v>#N/A</v>
      </c>
      <c r="R208" s="21" t="str">
        <f t="shared" si="33"/>
        <v/>
      </c>
      <c r="T208" s="44" t="str">
        <f t="shared" si="28"/>
        <v/>
      </c>
      <c r="W208" s="18">
        <f t="shared" si="29"/>
        <v>0</v>
      </c>
    </row>
    <row r="209" spans="7:23" ht="25.5" customHeight="1" x14ac:dyDescent="0.2">
      <c r="G209" s="12" t="str">
        <f t="shared" si="26"/>
        <v/>
      </c>
      <c r="H209" s="12"/>
      <c r="I209" s="22" t="str">
        <f>IFERROR(VLOOKUP('движение ДВС'!C209,нормативы!$B$2:$C$32,2,FALSE),"")</f>
        <v/>
      </c>
      <c r="K209" s="13" t="str">
        <f t="shared" si="30"/>
        <v/>
      </c>
      <c r="L209" s="13"/>
      <c r="M209" s="22" t="str">
        <f t="shared" si="27"/>
        <v/>
      </c>
      <c r="N209" s="22" t="str">
        <f t="shared" si="31"/>
        <v/>
      </c>
      <c r="P209" s="11" t="str">
        <f t="shared" si="32"/>
        <v xml:space="preserve"> </v>
      </c>
      <c r="Q209" s="11" t="e">
        <f>VLOOKUP(B209,'Комментарии к ремонту'!A:C,2,FALSE)</f>
        <v>#N/A</v>
      </c>
      <c r="R209" s="21" t="str">
        <f t="shared" si="33"/>
        <v/>
      </c>
      <c r="T209" s="44" t="str">
        <f t="shared" si="28"/>
        <v/>
      </c>
      <c r="W209" s="18">
        <f t="shared" si="29"/>
        <v>0</v>
      </c>
    </row>
    <row r="210" spans="7:23" ht="25.5" customHeight="1" x14ac:dyDescent="0.2">
      <c r="G210" s="12" t="str">
        <f t="shared" si="26"/>
        <v/>
      </c>
      <c r="H210" s="12"/>
      <c r="I210" s="22" t="str">
        <f>IFERROR(VLOOKUP('движение ДВС'!C210,нормативы!$B$2:$C$32,2,FALSE),"")</f>
        <v/>
      </c>
      <c r="K210" s="13" t="str">
        <f t="shared" si="30"/>
        <v/>
      </c>
      <c r="L210" s="13"/>
      <c r="M210" s="22" t="str">
        <f t="shared" si="27"/>
        <v/>
      </c>
      <c r="N210" s="22" t="str">
        <f t="shared" si="31"/>
        <v/>
      </c>
      <c r="P210" s="11" t="str">
        <f t="shared" si="32"/>
        <v xml:space="preserve"> </v>
      </c>
      <c r="Q210" s="11" t="e">
        <f>VLOOKUP(B210,'Комментарии к ремонту'!A:C,2,FALSE)</f>
        <v>#N/A</v>
      </c>
      <c r="R210" s="21" t="str">
        <f t="shared" si="33"/>
        <v/>
      </c>
      <c r="T210" s="44" t="str">
        <f t="shared" si="28"/>
        <v/>
      </c>
      <c r="W210" s="18">
        <f t="shared" si="29"/>
        <v>0</v>
      </c>
    </row>
    <row r="211" spans="7:23" ht="25.5" customHeight="1" x14ac:dyDescent="0.2">
      <c r="G211" s="12" t="str">
        <f t="shared" si="26"/>
        <v/>
      </c>
      <c r="H211" s="12"/>
      <c r="I211" s="22" t="str">
        <f>IFERROR(VLOOKUP('движение ДВС'!C211,нормативы!$B$2:$C$32,2,FALSE),"")</f>
        <v/>
      </c>
      <c r="K211" s="13" t="str">
        <f t="shared" si="30"/>
        <v/>
      </c>
      <c r="L211" s="13"/>
      <c r="M211" s="22" t="str">
        <f t="shared" si="27"/>
        <v/>
      </c>
      <c r="N211" s="22" t="str">
        <f t="shared" si="31"/>
        <v/>
      </c>
      <c r="P211" s="11" t="str">
        <f t="shared" si="32"/>
        <v xml:space="preserve"> </v>
      </c>
      <c r="Q211" s="11" t="e">
        <f>VLOOKUP(B211,'Комментарии к ремонту'!A:C,2,FALSE)</f>
        <v>#N/A</v>
      </c>
      <c r="R211" s="21" t="str">
        <f t="shared" si="33"/>
        <v/>
      </c>
      <c r="T211" s="44" t="str">
        <f t="shared" si="28"/>
        <v/>
      </c>
      <c r="W211" s="18">
        <f t="shared" si="29"/>
        <v>0</v>
      </c>
    </row>
    <row r="212" spans="7:23" ht="25.5" customHeight="1" x14ac:dyDescent="0.2">
      <c r="G212" s="12" t="str">
        <f t="shared" si="26"/>
        <v/>
      </c>
      <c r="H212" s="12"/>
      <c r="I212" s="22" t="str">
        <f>IFERROR(VLOOKUP('движение ДВС'!C212,нормативы!$B$2:$C$32,2,FALSE),"")</f>
        <v/>
      </c>
      <c r="K212" s="13" t="str">
        <f t="shared" si="30"/>
        <v/>
      </c>
      <c r="L212" s="13"/>
      <c r="M212" s="22" t="str">
        <f t="shared" si="27"/>
        <v/>
      </c>
      <c r="N212" s="22" t="str">
        <f t="shared" si="31"/>
        <v/>
      </c>
      <c r="P212" s="11" t="str">
        <f t="shared" si="32"/>
        <v xml:space="preserve"> </v>
      </c>
      <c r="Q212" s="11" t="e">
        <f>VLOOKUP(B212,'Комментарии к ремонту'!A:C,2,FALSE)</f>
        <v>#N/A</v>
      </c>
      <c r="R212" s="21" t="str">
        <f t="shared" si="33"/>
        <v/>
      </c>
      <c r="T212" s="44" t="str">
        <f t="shared" si="28"/>
        <v/>
      </c>
      <c r="W212" s="18">
        <f t="shared" si="29"/>
        <v>0</v>
      </c>
    </row>
    <row r="213" spans="7:23" ht="25.5" customHeight="1" x14ac:dyDescent="0.2">
      <c r="G213" s="12" t="str">
        <f t="shared" si="26"/>
        <v/>
      </c>
      <c r="H213" s="12"/>
      <c r="I213" s="22" t="str">
        <f>IFERROR(VLOOKUP('движение ДВС'!C213,нормативы!$B$2:$C$32,2,FALSE),"")</f>
        <v/>
      </c>
      <c r="K213" s="13" t="str">
        <f t="shared" si="30"/>
        <v/>
      </c>
      <c r="L213" s="13"/>
      <c r="M213" s="22" t="str">
        <f t="shared" si="27"/>
        <v/>
      </c>
      <c r="N213" s="22" t="str">
        <f t="shared" si="31"/>
        <v/>
      </c>
      <c r="P213" s="11" t="str">
        <f t="shared" si="32"/>
        <v xml:space="preserve"> </v>
      </c>
      <c r="Q213" s="11" t="e">
        <f>VLOOKUP(B213,'Комментарии к ремонту'!A:C,2,FALSE)</f>
        <v>#N/A</v>
      </c>
      <c r="R213" s="21" t="str">
        <f t="shared" si="33"/>
        <v/>
      </c>
      <c r="T213" s="44" t="str">
        <f t="shared" si="28"/>
        <v/>
      </c>
      <c r="W213" s="18">
        <f t="shared" si="29"/>
        <v>0</v>
      </c>
    </row>
    <row r="214" spans="7:23" ht="25.5" customHeight="1" x14ac:dyDescent="0.2">
      <c r="G214" s="12" t="str">
        <f t="shared" si="26"/>
        <v/>
      </c>
      <c r="H214" s="12"/>
      <c r="I214" s="22" t="str">
        <f>IFERROR(VLOOKUP('движение ДВС'!C214,нормативы!$B$2:$C$32,2,FALSE),"")</f>
        <v/>
      </c>
      <c r="K214" s="13" t="str">
        <f t="shared" si="30"/>
        <v/>
      </c>
      <c r="L214" s="13"/>
      <c r="M214" s="22" t="str">
        <f t="shared" si="27"/>
        <v/>
      </c>
      <c r="N214" s="22" t="str">
        <f t="shared" si="31"/>
        <v/>
      </c>
      <c r="P214" s="11" t="str">
        <f t="shared" si="32"/>
        <v xml:space="preserve"> </v>
      </c>
      <c r="Q214" s="11" t="e">
        <f>VLOOKUP(B214,'Комментарии к ремонту'!A:C,2,FALSE)</f>
        <v>#N/A</v>
      </c>
      <c r="R214" s="21" t="str">
        <f t="shared" si="33"/>
        <v/>
      </c>
      <c r="T214" s="44" t="str">
        <f t="shared" si="28"/>
        <v/>
      </c>
      <c r="W214" s="18">
        <f t="shared" si="29"/>
        <v>0</v>
      </c>
    </row>
    <row r="215" spans="7:23" ht="25.5" customHeight="1" x14ac:dyDescent="0.2">
      <c r="G215" s="12" t="str">
        <f t="shared" si="26"/>
        <v/>
      </c>
      <c r="H215" s="12"/>
      <c r="I215" s="22" t="str">
        <f>IFERROR(VLOOKUP('движение ДВС'!C215,нормативы!$B$2:$C$32,2,FALSE),"")</f>
        <v/>
      </c>
      <c r="K215" s="13" t="str">
        <f t="shared" si="30"/>
        <v/>
      </c>
      <c r="L215" s="13"/>
      <c r="M215" s="22" t="str">
        <f t="shared" si="27"/>
        <v/>
      </c>
      <c r="N215" s="22" t="str">
        <f t="shared" si="31"/>
        <v/>
      </c>
      <c r="P215" s="11" t="str">
        <f t="shared" si="32"/>
        <v xml:space="preserve"> </v>
      </c>
      <c r="Q215" s="11" t="e">
        <f>VLOOKUP(B215,'Комментарии к ремонту'!A:C,2,FALSE)</f>
        <v>#N/A</v>
      </c>
      <c r="R215" s="21" t="str">
        <f t="shared" si="33"/>
        <v/>
      </c>
      <c r="T215" s="44" t="str">
        <f t="shared" si="28"/>
        <v/>
      </c>
      <c r="W215" s="18">
        <f t="shared" si="29"/>
        <v>0</v>
      </c>
    </row>
    <row r="216" spans="7:23" ht="25.5" customHeight="1" x14ac:dyDescent="0.2">
      <c r="G216" s="12" t="str">
        <f t="shared" si="26"/>
        <v/>
      </c>
      <c r="H216" s="12"/>
      <c r="I216" s="22" t="str">
        <f>IFERROR(VLOOKUP('движение ДВС'!C216,нормативы!$B$2:$C$32,2,FALSE),"")</f>
        <v/>
      </c>
      <c r="K216" s="13" t="str">
        <f t="shared" si="30"/>
        <v/>
      </c>
      <c r="L216" s="13"/>
      <c r="M216" s="22" t="str">
        <f t="shared" si="27"/>
        <v/>
      </c>
      <c r="N216" s="22" t="str">
        <f t="shared" si="31"/>
        <v/>
      </c>
      <c r="P216" s="11" t="str">
        <f t="shared" si="32"/>
        <v xml:space="preserve"> </v>
      </c>
      <c r="Q216" s="11" t="e">
        <f>VLOOKUP(B216,'Комментарии к ремонту'!A:C,2,FALSE)</f>
        <v>#N/A</v>
      </c>
      <c r="R216" s="21" t="str">
        <f t="shared" si="33"/>
        <v/>
      </c>
      <c r="T216" s="44" t="str">
        <f t="shared" si="28"/>
        <v/>
      </c>
      <c r="W216" s="18">
        <f t="shared" si="29"/>
        <v>0</v>
      </c>
    </row>
    <row r="217" spans="7:23" ht="25.5" customHeight="1" x14ac:dyDescent="0.2">
      <c r="G217" s="12" t="str">
        <f t="shared" si="26"/>
        <v/>
      </c>
      <c r="H217" s="12"/>
      <c r="I217" s="22" t="str">
        <f>IFERROR(VLOOKUP('движение ДВС'!C217,нормативы!$B$2:$C$32,2,FALSE),"")</f>
        <v/>
      </c>
      <c r="K217" s="13" t="str">
        <f t="shared" si="30"/>
        <v/>
      </c>
      <c r="L217" s="13"/>
      <c r="M217" s="22" t="str">
        <f t="shared" si="27"/>
        <v/>
      </c>
      <c r="N217" s="22" t="str">
        <f t="shared" si="31"/>
        <v/>
      </c>
      <c r="P217" s="11" t="str">
        <f t="shared" si="32"/>
        <v xml:space="preserve"> </v>
      </c>
      <c r="Q217" s="11" t="e">
        <f>VLOOKUP(B217,'Комментарии к ремонту'!A:C,2,FALSE)</f>
        <v>#N/A</v>
      </c>
      <c r="R217" s="21" t="str">
        <f t="shared" si="33"/>
        <v/>
      </c>
      <c r="T217" s="44" t="str">
        <f t="shared" si="28"/>
        <v/>
      </c>
      <c r="W217" s="18">
        <f t="shared" si="29"/>
        <v>0</v>
      </c>
    </row>
    <row r="218" spans="7:23" ht="25.5" customHeight="1" x14ac:dyDescent="0.2">
      <c r="G218" s="12" t="str">
        <f t="shared" si="26"/>
        <v/>
      </c>
      <c r="H218" s="12"/>
      <c r="I218" s="22" t="str">
        <f>IFERROR(VLOOKUP('движение ДВС'!C218,нормативы!$B$2:$C$32,2,FALSE),"")</f>
        <v/>
      </c>
      <c r="K218" s="13" t="str">
        <f t="shared" si="30"/>
        <v/>
      </c>
      <c r="L218" s="13"/>
      <c r="M218" s="22" t="str">
        <f t="shared" si="27"/>
        <v/>
      </c>
      <c r="N218" s="22" t="str">
        <f t="shared" si="31"/>
        <v/>
      </c>
      <c r="P218" s="11" t="str">
        <f t="shared" si="32"/>
        <v xml:space="preserve"> </v>
      </c>
      <c r="Q218" s="11" t="e">
        <f>VLOOKUP(B218,'Комментарии к ремонту'!A:C,2,FALSE)</f>
        <v>#N/A</v>
      </c>
      <c r="R218" s="21" t="str">
        <f t="shared" si="33"/>
        <v/>
      </c>
      <c r="T218" s="44" t="str">
        <f t="shared" si="28"/>
        <v/>
      </c>
      <c r="W218" s="18">
        <f t="shared" si="29"/>
        <v>0</v>
      </c>
    </row>
    <row r="219" spans="7:23" ht="25.5" customHeight="1" x14ac:dyDescent="0.2">
      <c r="G219" s="12" t="str">
        <f t="shared" si="26"/>
        <v/>
      </c>
      <c r="H219" s="12"/>
      <c r="I219" s="22" t="str">
        <f>IFERROR(VLOOKUP('движение ДВС'!C219,нормативы!$B$2:$C$32,2,FALSE),"")</f>
        <v/>
      </c>
      <c r="K219" s="13" t="str">
        <f t="shared" si="30"/>
        <v/>
      </c>
      <c r="L219" s="13"/>
      <c r="M219" s="22" t="str">
        <f t="shared" si="27"/>
        <v/>
      </c>
      <c r="N219" s="22" t="str">
        <f t="shared" si="31"/>
        <v/>
      </c>
      <c r="P219" s="11" t="str">
        <f t="shared" si="32"/>
        <v xml:space="preserve"> </v>
      </c>
      <c r="Q219" s="11" t="e">
        <f>VLOOKUP(B219,'Комментарии к ремонту'!A:C,2,FALSE)</f>
        <v>#N/A</v>
      </c>
      <c r="R219" s="21" t="str">
        <f t="shared" si="33"/>
        <v/>
      </c>
      <c r="T219" s="44" t="str">
        <f t="shared" si="28"/>
        <v/>
      </c>
      <c r="W219" s="18">
        <f t="shared" si="29"/>
        <v>0</v>
      </c>
    </row>
    <row r="220" spans="7:23" ht="25.5" customHeight="1" x14ac:dyDescent="0.2">
      <c r="G220" s="12" t="str">
        <f t="shared" si="26"/>
        <v/>
      </c>
      <c r="H220" s="12"/>
      <c r="I220" s="22" t="str">
        <f>IFERROR(VLOOKUP('движение ДВС'!C220,нормативы!$B$2:$C$32,2,FALSE),"")</f>
        <v/>
      </c>
      <c r="K220" s="13" t="str">
        <f t="shared" si="30"/>
        <v/>
      </c>
      <c r="L220" s="13"/>
      <c r="M220" s="22" t="str">
        <f t="shared" si="27"/>
        <v/>
      </c>
      <c r="N220" s="22" t="str">
        <f t="shared" si="31"/>
        <v/>
      </c>
      <c r="P220" s="11" t="str">
        <f t="shared" si="32"/>
        <v xml:space="preserve"> </v>
      </c>
      <c r="Q220" s="11" t="e">
        <f>VLOOKUP(B220,'Комментарии к ремонту'!A:C,2,FALSE)</f>
        <v>#N/A</v>
      </c>
      <c r="R220" s="21" t="str">
        <f t="shared" si="33"/>
        <v/>
      </c>
      <c r="T220" s="44" t="str">
        <f t="shared" si="28"/>
        <v/>
      </c>
      <c r="W220" s="18">
        <f t="shared" si="29"/>
        <v>0</v>
      </c>
    </row>
    <row r="221" spans="7:23" ht="25.5" customHeight="1" x14ac:dyDescent="0.2">
      <c r="G221" s="12" t="str">
        <f t="shared" si="26"/>
        <v/>
      </c>
      <c r="H221" s="12"/>
      <c r="I221" s="22" t="str">
        <f>IFERROR(VLOOKUP('движение ДВС'!C221,нормативы!$B$2:$C$32,2,FALSE),"")</f>
        <v/>
      </c>
      <c r="K221" s="13" t="str">
        <f t="shared" si="30"/>
        <v/>
      </c>
      <c r="L221" s="13"/>
      <c r="M221" s="22" t="str">
        <f t="shared" si="27"/>
        <v/>
      </c>
      <c r="N221" s="22" t="str">
        <f t="shared" si="31"/>
        <v/>
      </c>
      <c r="P221" s="11" t="str">
        <f t="shared" si="32"/>
        <v xml:space="preserve"> </v>
      </c>
      <c r="Q221" s="11" t="e">
        <f>VLOOKUP(B221,'Комментарии к ремонту'!A:C,2,FALSE)</f>
        <v>#N/A</v>
      </c>
      <c r="R221" s="21" t="str">
        <f t="shared" si="33"/>
        <v/>
      </c>
      <c r="T221" s="44" t="str">
        <f t="shared" si="28"/>
        <v/>
      </c>
      <c r="W221" s="18">
        <f t="shared" si="29"/>
        <v>0</v>
      </c>
    </row>
    <row r="222" spans="7:23" ht="25.5" customHeight="1" x14ac:dyDescent="0.2">
      <c r="G222" s="12" t="str">
        <f t="shared" si="26"/>
        <v/>
      </c>
      <c r="H222" s="12"/>
      <c r="I222" s="22" t="str">
        <f>IFERROR(VLOOKUP('движение ДВС'!C222,нормативы!$B$2:$C$32,2,FALSE),"")</f>
        <v/>
      </c>
      <c r="K222" s="13" t="str">
        <f t="shared" si="30"/>
        <v/>
      </c>
      <c r="L222" s="13"/>
      <c r="M222" s="22" t="str">
        <f t="shared" si="27"/>
        <v/>
      </c>
      <c r="N222" s="22" t="str">
        <f t="shared" si="31"/>
        <v/>
      </c>
      <c r="P222" s="11" t="str">
        <f t="shared" si="32"/>
        <v xml:space="preserve"> </v>
      </c>
      <c r="Q222" s="11" t="e">
        <f>VLOOKUP(B222,'Комментарии к ремонту'!A:C,2,FALSE)</f>
        <v>#N/A</v>
      </c>
      <c r="R222" s="21" t="str">
        <f t="shared" si="33"/>
        <v/>
      </c>
      <c r="T222" s="44" t="str">
        <f t="shared" si="28"/>
        <v/>
      </c>
      <c r="W222" s="18">
        <f t="shared" si="29"/>
        <v>0</v>
      </c>
    </row>
    <row r="223" spans="7:23" ht="25.5" customHeight="1" x14ac:dyDescent="0.2">
      <c r="G223" s="12" t="str">
        <f t="shared" si="26"/>
        <v/>
      </c>
      <c r="H223" s="12"/>
      <c r="I223" s="22" t="str">
        <f>IFERROR(VLOOKUP('движение ДВС'!C223,нормативы!$B$2:$C$32,2,FALSE),"")</f>
        <v/>
      </c>
      <c r="K223" s="13" t="str">
        <f t="shared" si="30"/>
        <v/>
      </c>
      <c r="L223" s="13"/>
      <c r="M223" s="22" t="str">
        <f t="shared" si="27"/>
        <v/>
      </c>
      <c r="N223" s="22" t="str">
        <f t="shared" si="31"/>
        <v/>
      </c>
      <c r="P223" s="11" t="str">
        <f t="shared" si="32"/>
        <v xml:space="preserve"> </v>
      </c>
      <c r="Q223" s="11" t="e">
        <f>VLOOKUP(B223,'Комментарии к ремонту'!A:C,2,FALSE)</f>
        <v>#N/A</v>
      </c>
      <c r="R223" s="21" t="str">
        <f t="shared" si="33"/>
        <v/>
      </c>
      <c r="T223" s="44" t="str">
        <f t="shared" si="28"/>
        <v/>
      </c>
      <c r="W223" s="18">
        <f t="shared" si="29"/>
        <v>0</v>
      </c>
    </row>
    <row r="224" spans="7:23" ht="25.5" customHeight="1" x14ac:dyDescent="0.2">
      <c r="G224" s="12" t="str">
        <f t="shared" si="26"/>
        <v/>
      </c>
      <c r="H224" s="12"/>
      <c r="I224" s="22" t="str">
        <f>IFERROR(VLOOKUP('движение ДВС'!C224,нормативы!$B$2:$C$32,2,FALSE),"")</f>
        <v/>
      </c>
      <c r="K224" s="13" t="str">
        <f t="shared" si="30"/>
        <v/>
      </c>
      <c r="L224" s="13"/>
      <c r="M224" s="22" t="str">
        <f t="shared" si="27"/>
        <v/>
      </c>
      <c r="N224" s="22" t="str">
        <f t="shared" si="31"/>
        <v/>
      </c>
      <c r="P224" s="11" t="str">
        <f t="shared" si="32"/>
        <v xml:space="preserve"> </v>
      </c>
      <c r="Q224" s="11" t="e">
        <f>VLOOKUP(B224,'Комментарии к ремонту'!A:C,2,FALSE)</f>
        <v>#N/A</v>
      </c>
      <c r="R224" s="21" t="str">
        <f t="shared" si="33"/>
        <v/>
      </c>
      <c r="T224" s="44" t="str">
        <f t="shared" si="28"/>
        <v/>
      </c>
      <c r="W224" s="18">
        <f t="shared" si="29"/>
        <v>0</v>
      </c>
    </row>
    <row r="225" spans="7:23" ht="25.5" customHeight="1" x14ac:dyDescent="0.2">
      <c r="G225" s="12" t="str">
        <f t="shared" si="26"/>
        <v/>
      </c>
      <c r="H225" s="12"/>
      <c r="I225" s="22" t="str">
        <f>IFERROR(VLOOKUP('движение ДВС'!C225,нормативы!$B$2:$C$32,2,FALSE),"")</f>
        <v/>
      </c>
      <c r="K225" s="13" t="str">
        <f t="shared" si="30"/>
        <v/>
      </c>
      <c r="L225" s="13"/>
      <c r="M225" s="22" t="str">
        <f t="shared" si="27"/>
        <v/>
      </c>
      <c r="N225" s="22" t="str">
        <f t="shared" si="31"/>
        <v/>
      </c>
      <c r="P225" s="11" t="str">
        <f t="shared" si="32"/>
        <v xml:space="preserve"> </v>
      </c>
      <c r="Q225" s="11" t="e">
        <f>VLOOKUP(B225,'Комментарии к ремонту'!A:C,2,FALSE)</f>
        <v>#N/A</v>
      </c>
      <c r="R225" s="21" t="str">
        <f t="shared" si="33"/>
        <v/>
      </c>
      <c r="T225" s="44" t="str">
        <f t="shared" si="28"/>
        <v/>
      </c>
      <c r="W225" s="18">
        <f t="shared" si="29"/>
        <v>0</v>
      </c>
    </row>
    <row r="226" spans="7:23" ht="25.5" customHeight="1" x14ac:dyDescent="0.2">
      <c r="G226" s="12" t="str">
        <f t="shared" si="26"/>
        <v/>
      </c>
      <c r="H226" s="12"/>
      <c r="I226" s="22" t="str">
        <f>IFERROR(VLOOKUP('движение ДВС'!C226,нормативы!$B$2:$C$32,2,FALSE),"")</f>
        <v/>
      </c>
      <c r="K226" s="13" t="str">
        <f t="shared" si="30"/>
        <v/>
      </c>
      <c r="L226" s="13"/>
      <c r="M226" s="22" t="str">
        <f t="shared" si="27"/>
        <v/>
      </c>
      <c r="N226" s="22" t="str">
        <f t="shared" si="31"/>
        <v/>
      </c>
      <c r="P226" s="11" t="str">
        <f t="shared" si="32"/>
        <v xml:space="preserve"> </v>
      </c>
      <c r="Q226" s="11" t="e">
        <f>VLOOKUP(B226,'Комментарии к ремонту'!A:C,2,FALSE)</f>
        <v>#N/A</v>
      </c>
      <c r="R226" s="21" t="str">
        <f t="shared" si="33"/>
        <v/>
      </c>
      <c r="T226" s="44" t="str">
        <f t="shared" si="28"/>
        <v/>
      </c>
      <c r="W226" s="18">
        <f t="shared" si="29"/>
        <v>0</v>
      </c>
    </row>
    <row r="227" spans="7:23" ht="25.5" customHeight="1" x14ac:dyDescent="0.2">
      <c r="G227" s="12" t="str">
        <f t="shared" si="26"/>
        <v/>
      </c>
      <c r="H227" s="12"/>
      <c r="I227" s="22" t="str">
        <f>IFERROR(VLOOKUP('движение ДВС'!C227,нормативы!$B$2:$C$32,2,FALSE),"")</f>
        <v/>
      </c>
      <c r="K227" s="13" t="str">
        <f t="shared" si="30"/>
        <v/>
      </c>
      <c r="L227" s="13"/>
      <c r="M227" s="22" t="str">
        <f t="shared" si="27"/>
        <v/>
      </c>
      <c r="N227" s="22" t="str">
        <f t="shared" si="31"/>
        <v/>
      </c>
      <c r="P227" s="11" t="str">
        <f t="shared" si="32"/>
        <v xml:space="preserve"> </v>
      </c>
      <c r="Q227" s="11" t="e">
        <f>VLOOKUP(B227,'Комментарии к ремонту'!A:C,2,FALSE)</f>
        <v>#N/A</v>
      </c>
      <c r="R227" s="21" t="str">
        <f t="shared" si="33"/>
        <v/>
      </c>
      <c r="T227" s="44" t="str">
        <f t="shared" si="28"/>
        <v/>
      </c>
      <c r="W227" s="18">
        <f t="shared" si="29"/>
        <v>0</v>
      </c>
    </row>
    <row r="228" spans="7:23" ht="25.5" customHeight="1" x14ac:dyDescent="0.2">
      <c r="G228" s="12" t="str">
        <f t="shared" si="26"/>
        <v/>
      </c>
      <c r="H228" s="12"/>
      <c r="I228" s="22" t="str">
        <f>IFERROR(VLOOKUP('движение ДВС'!C228,нормативы!$B$2:$C$32,2,FALSE),"")</f>
        <v/>
      </c>
      <c r="K228" s="13" t="str">
        <f t="shared" si="30"/>
        <v/>
      </c>
      <c r="L228" s="13"/>
      <c r="M228" s="22" t="str">
        <f t="shared" si="27"/>
        <v/>
      </c>
      <c r="N228" s="22" t="str">
        <f t="shared" si="31"/>
        <v/>
      </c>
      <c r="P228" s="11" t="str">
        <f t="shared" si="32"/>
        <v xml:space="preserve"> </v>
      </c>
      <c r="Q228" s="11" t="e">
        <f>VLOOKUP(B228,'Комментарии к ремонту'!A:C,2,FALSE)</f>
        <v>#N/A</v>
      </c>
      <c r="R228" s="21" t="str">
        <f t="shared" si="33"/>
        <v/>
      </c>
      <c r="T228" s="44" t="str">
        <f t="shared" si="28"/>
        <v/>
      </c>
      <c r="W228" s="18">
        <f t="shared" si="29"/>
        <v>0</v>
      </c>
    </row>
    <row r="229" spans="7:23" ht="25.5" customHeight="1" x14ac:dyDescent="0.2">
      <c r="G229" s="12" t="str">
        <f t="shared" si="26"/>
        <v/>
      </c>
      <c r="H229" s="12"/>
      <c r="I229" s="22" t="str">
        <f>IFERROR(VLOOKUP('движение ДВС'!C229,нормативы!$B$2:$C$32,2,FALSE),"")</f>
        <v/>
      </c>
      <c r="K229" s="13" t="str">
        <f t="shared" si="30"/>
        <v/>
      </c>
      <c r="L229" s="13"/>
      <c r="M229" s="22" t="str">
        <f t="shared" si="27"/>
        <v/>
      </c>
      <c r="N229" s="22" t="str">
        <f t="shared" si="31"/>
        <v/>
      </c>
      <c r="P229" s="11" t="str">
        <f t="shared" si="32"/>
        <v xml:space="preserve"> </v>
      </c>
      <c r="Q229" s="11" t="e">
        <f>VLOOKUP(B229,'Комментарии к ремонту'!A:C,2,FALSE)</f>
        <v>#N/A</v>
      </c>
      <c r="R229" s="21" t="str">
        <f t="shared" si="33"/>
        <v/>
      </c>
      <c r="T229" s="44" t="str">
        <f t="shared" si="28"/>
        <v/>
      </c>
      <c r="W229" s="18">
        <f t="shared" si="29"/>
        <v>0</v>
      </c>
    </row>
    <row r="230" spans="7:23" ht="25.5" customHeight="1" x14ac:dyDescent="0.2">
      <c r="G230" s="12" t="str">
        <f t="shared" si="26"/>
        <v/>
      </c>
      <c r="H230" s="12"/>
      <c r="I230" s="22" t="str">
        <f>IFERROR(VLOOKUP('движение ДВС'!C230,нормативы!$B$2:$C$32,2,FALSE),"")</f>
        <v/>
      </c>
      <c r="K230" s="13" t="str">
        <f t="shared" si="30"/>
        <v/>
      </c>
      <c r="L230" s="13"/>
      <c r="M230" s="22" t="str">
        <f t="shared" si="27"/>
        <v/>
      </c>
      <c r="N230" s="22" t="str">
        <f t="shared" si="31"/>
        <v/>
      </c>
      <c r="P230" s="11" t="str">
        <f t="shared" si="32"/>
        <v xml:space="preserve"> </v>
      </c>
      <c r="Q230" s="11" t="e">
        <f>VLOOKUP(B230,'Комментарии к ремонту'!A:C,2,FALSE)</f>
        <v>#N/A</v>
      </c>
      <c r="R230" s="21" t="str">
        <f t="shared" si="33"/>
        <v/>
      </c>
      <c r="T230" s="44" t="str">
        <f t="shared" si="28"/>
        <v/>
      </c>
      <c r="W230" s="18">
        <f t="shared" si="29"/>
        <v>0</v>
      </c>
    </row>
    <row r="231" spans="7:23" ht="25.5" customHeight="1" x14ac:dyDescent="0.2">
      <c r="G231" s="12" t="str">
        <f t="shared" si="26"/>
        <v/>
      </c>
      <c r="H231" s="12"/>
      <c r="I231" s="22" t="str">
        <f>IFERROR(VLOOKUP('движение ДВС'!C231,нормативы!$B$2:$C$32,2,FALSE),"")</f>
        <v/>
      </c>
      <c r="K231" s="13" t="str">
        <f t="shared" si="30"/>
        <v/>
      </c>
      <c r="L231" s="13"/>
      <c r="M231" s="22" t="str">
        <f t="shared" si="27"/>
        <v/>
      </c>
      <c r="N231" s="22" t="str">
        <f t="shared" si="31"/>
        <v/>
      </c>
      <c r="P231" s="11" t="str">
        <f t="shared" si="32"/>
        <v xml:space="preserve"> </v>
      </c>
      <c r="Q231" s="11" t="e">
        <f>VLOOKUP(B231,'Комментарии к ремонту'!A:C,2,FALSE)</f>
        <v>#N/A</v>
      </c>
      <c r="R231" s="21" t="str">
        <f t="shared" si="33"/>
        <v/>
      </c>
      <c r="T231" s="44" t="str">
        <f t="shared" si="28"/>
        <v/>
      </c>
      <c r="W231" s="18">
        <f t="shared" si="29"/>
        <v>0</v>
      </c>
    </row>
    <row r="232" spans="7:23" ht="25.5" customHeight="1" x14ac:dyDescent="0.2">
      <c r="G232" s="12" t="str">
        <f t="shared" si="26"/>
        <v/>
      </c>
      <c r="H232" s="12"/>
      <c r="I232" s="22" t="str">
        <f>IFERROR(VLOOKUP('движение ДВС'!C232,нормативы!$B$2:$C$32,2,FALSE),"")</f>
        <v/>
      </c>
      <c r="K232" s="13" t="str">
        <f t="shared" si="30"/>
        <v/>
      </c>
      <c r="L232" s="13"/>
      <c r="M232" s="22" t="str">
        <f t="shared" si="27"/>
        <v/>
      </c>
      <c r="N232" s="22" t="str">
        <f t="shared" si="31"/>
        <v/>
      </c>
      <c r="P232" s="11" t="str">
        <f t="shared" si="32"/>
        <v xml:space="preserve"> </v>
      </c>
      <c r="Q232" s="11" t="e">
        <f>VLOOKUP(B232,'Комментарии к ремонту'!A:C,2,FALSE)</f>
        <v>#N/A</v>
      </c>
      <c r="R232" s="21" t="str">
        <f t="shared" si="33"/>
        <v/>
      </c>
      <c r="T232" s="44" t="str">
        <f t="shared" si="28"/>
        <v/>
      </c>
      <c r="W232" s="18">
        <f t="shared" si="29"/>
        <v>0</v>
      </c>
    </row>
    <row r="233" spans="7:23" ht="25.5" customHeight="1" x14ac:dyDescent="0.2">
      <c r="G233" s="12" t="str">
        <f t="shared" si="26"/>
        <v/>
      </c>
      <c r="H233" s="12"/>
      <c r="I233" s="22" t="str">
        <f>IFERROR(VLOOKUP('движение ДВС'!C233,нормативы!$B$2:$C$32,2,FALSE),"")</f>
        <v/>
      </c>
      <c r="K233" s="13" t="str">
        <f t="shared" si="30"/>
        <v/>
      </c>
      <c r="L233" s="13"/>
      <c r="M233" s="22" t="str">
        <f t="shared" si="27"/>
        <v/>
      </c>
      <c r="N233" s="22" t="str">
        <f t="shared" si="31"/>
        <v/>
      </c>
      <c r="P233" s="11" t="str">
        <f t="shared" si="32"/>
        <v xml:space="preserve"> </v>
      </c>
      <c r="Q233" s="11" t="e">
        <f>VLOOKUP(B233,'Комментарии к ремонту'!A:C,2,FALSE)</f>
        <v>#N/A</v>
      </c>
      <c r="R233" s="21" t="str">
        <f t="shared" si="33"/>
        <v/>
      </c>
      <c r="T233" s="44" t="str">
        <f t="shared" si="28"/>
        <v/>
      </c>
      <c r="W233" s="18">
        <f t="shared" si="29"/>
        <v>0</v>
      </c>
    </row>
    <row r="234" spans="7:23" ht="25.5" customHeight="1" x14ac:dyDescent="0.2">
      <c r="G234" s="12" t="str">
        <f t="shared" si="26"/>
        <v/>
      </c>
      <c r="H234" s="12"/>
      <c r="I234" s="22" t="str">
        <f>IFERROR(VLOOKUP('движение ДВС'!C234,нормативы!$B$2:$C$32,2,FALSE),"")</f>
        <v/>
      </c>
      <c r="K234" s="13" t="str">
        <f t="shared" si="30"/>
        <v/>
      </c>
      <c r="L234" s="13"/>
      <c r="M234" s="22" t="str">
        <f t="shared" si="27"/>
        <v/>
      </c>
      <c r="N234" s="22" t="str">
        <f t="shared" si="31"/>
        <v/>
      </c>
      <c r="P234" s="11" t="str">
        <f t="shared" si="32"/>
        <v xml:space="preserve"> </v>
      </c>
      <c r="Q234" s="11" t="e">
        <f>VLOOKUP(B234,'Комментарии к ремонту'!A:C,2,FALSE)</f>
        <v>#N/A</v>
      </c>
      <c r="R234" s="21" t="str">
        <f t="shared" si="33"/>
        <v/>
      </c>
      <c r="T234" s="44" t="str">
        <f t="shared" si="28"/>
        <v/>
      </c>
      <c r="W234" s="18">
        <f t="shared" si="29"/>
        <v>0</v>
      </c>
    </row>
    <row r="235" spans="7:23" ht="25.5" customHeight="1" x14ac:dyDescent="0.2">
      <c r="G235" s="12" t="str">
        <f t="shared" si="26"/>
        <v/>
      </c>
      <c r="H235" s="12"/>
      <c r="I235" s="22" t="str">
        <f>IFERROR(VLOOKUP('движение ДВС'!C235,нормативы!$B$2:$C$32,2,FALSE),"")</f>
        <v/>
      </c>
      <c r="K235" s="13" t="str">
        <f t="shared" si="30"/>
        <v/>
      </c>
      <c r="L235" s="13"/>
      <c r="M235" s="22" t="str">
        <f t="shared" si="27"/>
        <v/>
      </c>
      <c r="N235" s="22" t="str">
        <f t="shared" si="31"/>
        <v/>
      </c>
      <c r="P235" s="11" t="str">
        <f t="shared" si="32"/>
        <v xml:space="preserve"> </v>
      </c>
      <c r="Q235" s="11" t="e">
        <f>VLOOKUP(B235,'Комментарии к ремонту'!A:C,2,FALSE)</f>
        <v>#N/A</v>
      </c>
      <c r="R235" s="21" t="str">
        <f t="shared" si="33"/>
        <v/>
      </c>
      <c r="T235" s="44" t="str">
        <f t="shared" si="28"/>
        <v/>
      </c>
      <c r="W235" s="18">
        <f t="shared" si="29"/>
        <v>0</v>
      </c>
    </row>
    <row r="236" spans="7:23" ht="25.5" customHeight="1" x14ac:dyDescent="0.2">
      <c r="G236" s="12" t="str">
        <f t="shared" si="26"/>
        <v/>
      </c>
      <c r="H236" s="12"/>
      <c r="I236" s="22" t="str">
        <f>IFERROR(VLOOKUP('движение ДВС'!C236,нормативы!$B$2:$C$32,2,FALSE),"")</f>
        <v/>
      </c>
      <c r="K236" s="13" t="str">
        <f t="shared" si="30"/>
        <v/>
      </c>
      <c r="L236" s="13"/>
      <c r="M236" s="22" t="str">
        <f t="shared" si="27"/>
        <v/>
      </c>
      <c r="N236" s="22" t="str">
        <f t="shared" si="31"/>
        <v/>
      </c>
      <c r="P236" s="11" t="str">
        <f t="shared" si="32"/>
        <v xml:space="preserve"> </v>
      </c>
      <c r="Q236" s="11" t="e">
        <f>VLOOKUP(B236,'Комментарии к ремонту'!A:C,2,FALSE)</f>
        <v>#N/A</v>
      </c>
      <c r="R236" s="21" t="str">
        <f t="shared" si="33"/>
        <v/>
      </c>
      <c r="T236" s="44" t="str">
        <f t="shared" si="28"/>
        <v/>
      </c>
      <c r="W236" s="18">
        <f t="shared" si="29"/>
        <v>0</v>
      </c>
    </row>
    <row r="237" spans="7:23" ht="25.5" customHeight="1" x14ac:dyDescent="0.2">
      <c r="G237" s="12" t="str">
        <f t="shared" si="26"/>
        <v/>
      </c>
      <c r="H237" s="12"/>
      <c r="I237" s="22" t="str">
        <f>IFERROR(VLOOKUP('движение ДВС'!C237,нормативы!$B$2:$C$32,2,FALSE),"")</f>
        <v/>
      </c>
      <c r="K237" s="13" t="str">
        <f t="shared" si="30"/>
        <v/>
      </c>
      <c r="L237" s="13"/>
      <c r="M237" s="22" t="str">
        <f t="shared" si="27"/>
        <v/>
      </c>
      <c r="N237" s="22" t="str">
        <f t="shared" si="31"/>
        <v/>
      </c>
      <c r="P237" s="11" t="str">
        <f t="shared" si="32"/>
        <v xml:space="preserve"> </v>
      </c>
      <c r="Q237" s="11" t="e">
        <f>VLOOKUP(B237,'Комментарии к ремонту'!A:C,2,FALSE)</f>
        <v>#N/A</v>
      </c>
      <c r="R237" s="21" t="str">
        <f t="shared" si="33"/>
        <v/>
      </c>
      <c r="T237" s="44" t="str">
        <f t="shared" si="28"/>
        <v/>
      </c>
      <c r="W237" s="18">
        <f t="shared" si="29"/>
        <v>0</v>
      </c>
    </row>
    <row r="238" spans="7:23" ht="25.5" customHeight="1" x14ac:dyDescent="0.2">
      <c r="G238" s="12" t="str">
        <f t="shared" si="26"/>
        <v/>
      </c>
      <c r="H238" s="12"/>
      <c r="I238" s="22" t="str">
        <f>IFERROR(VLOOKUP('движение ДВС'!C238,нормативы!$B$2:$C$32,2,FALSE),"")</f>
        <v/>
      </c>
      <c r="K238" s="13" t="str">
        <f t="shared" si="30"/>
        <v/>
      </c>
      <c r="L238" s="13"/>
      <c r="M238" s="22" t="str">
        <f t="shared" si="27"/>
        <v/>
      </c>
      <c r="N238" s="22" t="str">
        <f t="shared" si="31"/>
        <v/>
      </c>
      <c r="P238" s="11" t="str">
        <f t="shared" si="32"/>
        <v xml:space="preserve"> </v>
      </c>
      <c r="Q238" s="11" t="e">
        <f>VLOOKUP(B238,'Комментарии к ремонту'!A:C,2,FALSE)</f>
        <v>#N/A</v>
      </c>
      <c r="R238" s="21" t="str">
        <f t="shared" si="33"/>
        <v/>
      </c>
      <c r="T238" s="44" t="str">
        <f t="shared" si="28"/>
        <v/>
      </c>
      <c r="W238" s="18">
        <f t="shared" si="29"/>
        <v>0</v>
      </c>
    </row>
    <row r="239" spans="7:23" ht="25.5" customHeight="1" x14ac:dyDescent="0.2">
      <c r="G239" s="12" t="str">
        <f t="shared" si="26"/>
        <v/>
      </c>
      <c r="H239" s="12"/>
      <c r="I239" s="22" t="str">
        <f>IFERROR(VLOOKUP('движение ДВС'!C239,нормативы!$B$2:$C$32,2,FALSE),"")</f>
        <v/>
      </c>
      <c r="K239" s="13" t="str">
        <f t="shared" si="30"/>
        <v/>
      </c>
      <c r="L239" s="13"/>
      <c r="M239" s="22" t="str">
        <f t="shared" si="27"/>
        <v/>
      </c>
      <c r="N239" s="22" t="str">
        <f t="shared" si="31"/>
        <v/>
      </c>
      <c r="P239" s="11" t="str">
        <f t="shared" si="32"/>
        <v xml:space="preserve"> </v>
      </c>
      <c r="Q239" s="11" t="e">
        <f>VLOOKUP(B239,'Комментарии к ремонту'!A:C,2,FALSE)</f>
        <v>#N/A</v>
      </c>
      <c r="R239" s="21" t="str">
        <f t="shared" si="33"/>
        <v/>
      </c>
      <c r="T239" s="44" t="str">
        <f t="shared" si="28"/>
        <v/>
      </c>
      <c r="W239" s="18">
        <f t="shared" si="29"/>
        <v>0</v>
      </c>
    </row>
    <row r="240" spans="7:23" ht="25.5" customHeight="1" x14ac:dyDescent="0.2">
      <c r="G240" s="12" t="str">
        <f t="shared" si="26"/>
        <v/>
      </c>
      <c r="H240" s="12"/>
      <c r="I240" s="22" t="str">
        <f>IFERROR(VLOOKUP('движение ДВС'!C240,нормативы!$B$2:$C$32,2,FALSE),"")</f>
        <v/>
      </c>
      <c r="K240" s="13" t="str">
        <f t="shared" si="30"/>
        <v/>
      </c>
      <c r="L240" s="13"/>
      <c r="M240" s="22" t="str">
        <f t="shared" si="27"/>
        <v/>
      </c>
      <c r="N240" s="22" t="str">
        <f t="shared" si="31"/>
        <v/>
      </c>
      <c r="P240" s="11" t="str">
        <f t="shared" si="32"/>
        <v xml:space="preserve"> </v>
      </c>
      <c r="Q240" s="11" t="e">
        <f>VLOOKUP(B240,'Комментарии к ремонту'!A:C,2,FALSE)</f>
        <v>#N/A</v>
      </c>
      <c r="R240" s="21" t="str">
        <f t="shared" si="33"/>
        <v/>
      </c>
      <c r="T240" s="44" t="str">
        <f t="shared" si="28"/>
        <v/>
      </c>
      <c r="W240" s="18">
        <f t="shared" si="29"/>
        <v>0</v>
      </c>
    </row>
    <row r="241" spans="7:23" ht="25.5" customHeight="1" x14ac:dyDescent="0.2">
      <c r="G241" s="12" t="str">
        <f t="shared" si="26"/>
        <v/>
      </c>
      <c r="H241" s="12"/>
      <c r="I241" s="22" t="str">
        <f>IFERROR(VLOOKUP('движение ДВС'!C241,нормативы!$B$2:$C$32,2,FALSE),"")</f>
        <v/>
      </c>
      <c r="K241" s="13" t="str">
        <f t="shared" si="30"/>
        <v/>
      </c>
      <c r="L241" s="13"/>
      <c r="M241" s="22" t="str">
        <f t="shared" si="27"/>
        <v/>
      </c>
      <c r="N241" s="22" t="str">
        <f t="shared" si="31"/>
        <v/>
      </c>
      <c r="P241" s="11" t="str">
        <f t="shared" si="32"/>
        <v xml:space="preserve"> </v>
      </c>
      <c r="Q241" s="11" t="e">
        <f>VLOOKUP(B241,'Комментарии к ремонту'!A:C,2,FALSE)</f>
        <v>#N/A</v>
      </c>
      <c r="R241" s="21" t="str">
        <f t="shared" si="33"/>
        <v/>
      </c>
      <c r="T241" s="44" t="str">
        <f t="shared" si="28"/>
        <v/>
      </c>
      <c r="W241" s="18">
        <f t="shared" si="29"/>
        <v>0</v>
      </c>
    </row>
    <row r="242" spans="7:23" ht="25.5" customHeight="1" x14ac:dyDescent="0.2">
      <c r="G242" s="12" t="str">
        <f t="shared" si="26"/>
        <v/>
      </c>
      <c r="H242" s="12"/>
      <c r="I242" s="22" t="str">
        <f>IFERROR(VLOOKUP('движение ДВС'!C242,нормативы!$B$2:$C$32,2,FALSE),"")</f>
        <v/>
      </c>
      <c r="K242" s="13" t="str">
        <f t="shared" si="30"/>
        <v/>
      </c>
      <c r="L242" s="13"/>
      <c r="M242" s="22" t="str">
        <f t="shared" si="27"/>
        <v/>
      </c>
      <c r="N242" s="22" t="str">
        <f t="shared" si="31"/>
        <v/>
      </c>
      <c r="P242" s="11" t="str">
        <f t="shared" si="32"/>
        <v xml:space="preserve"> </v>
      </c>
      <c r="Q242" s="11" t="e">
        <f>VLOOKUP(B242,'Комментарии к ремонту'!A:C,2,FALSE)</f>
        <v>#N/A</v>
      </c>
      <c r="R242" s="21" t="str">
        <f t="shared" si="33"/>
        <v/>
      </c>
      <c r="T242" s="44" t="str">
        <f t="shared" si="28"/>
        <v/>
      </c>
      <c r="W242" s="18">
        <f t="shared" si="29"/>
        <v>0</v>
      </c>
    </row>
    <row r="243" spans="7:23" ht="25.5" customHeight="1" x14ac:dyDescent="0.2">
      <c r="G243" s="12" t="str">
        <f t="shared" si="26"/>
        <v/>
      </c>
      <c r="H243" s="12"/>
      <c r="I243" s="22" t="str">
        <f>IFERROR(VLOOKUP('движение ДВС'!C243,нормативы!$B$2:$C$32,2,FALSE),"")</f>
        <v/>
      </c>
      <c r="K243" s="13" t="str">
        <f t="shared" si="30"/>
        <v/>
      </c>
      <c r="L243" s="13"/>
      <c r="M243" s="22" t="str">
        <f t="shared" si="27"/>
        <v/>
      </c>
      <c r="N243" s="22" t="str">
        <f t="shared" si="31"/>
        <v/>
      </c>
      <c r="P243" s="11" t="str">
        <f t="shared" si="32"/>
        <v xml:space="preserve"> </v>
      </c>
      <c r="Q243" s="11" t="e">
        <f>VLOOKUP(B243,'Комментарии к ремонту'!A:C,2,FALSE)</f>
        <v>#N/A</v>
      </c>
      <c r="R243" s="21" t="str">
        <f t="shared" si="33"/>
        <v/>
      </c>
      <c r="T243" s="44" t="str">
        <f t="shared" si="28"/>
        <v/>
      </c>
      <c r="W243" s="18">
        <f t="shared" si="29"/>
        <v>0</v>
      </c>
    </row>
    <row r="244" spans="7:23" ht="25.5" customHeight="1" x14ac:dyDescent="0.2">
      <c r="G244" s="12" t="str">
        <f t="shared" si="26"/>
        <v/>
      </c>
      <c r="H244" s="12"/>
      <c r="I244" s="22" t="str">
        <f>IFERROR(VLOOKUP('движение ДВС'!C244,нормативы!$B$2:$C$32,2,FALSE),"")</f>
        <v/>
      </c>
      <c r="K244" s="13" t="str">
        <f t="shared" si="30"/>
        <v/>
      </c>
      <c r="L244" s="13"/>
      <c r="M244" s="22" t="str">
        <f t="shared" si="27"/>
        <v/>
      </c>
      <c r="N244" s="22" t="str">
        <f t="shared" si="31"/>
        <v/>
      </c>
      <c r="P244" s="11" t="str">
        <f t="shared" si="32"/>
        <v xml:space="preserve"> </v>
      </c>
      <c r="Q244" s="11" t="e">
        <f>VLOOKUP(B244,'Комментарии к ремонту'!A:C,2,FALSE)</f>
        <v>#N/A</v>
      </c>
      <c r="R244" s="21" t="str">
        <f t="shared" si="33"/>
        <v/>
      </c>
      <c r="T244" s="44" t="str">
        <f t="shared" si="28"/>
        <v/>
      </c>
      <c r="W244" s="18">
        <f t="shared" si="29"/>
        <v>0</v>
      </c>
    </row>
    <row r="245" spans="7:23" ht="25.5" customHeight="1" x14ac:dyDescent="0.2">
      <c r="G245" s="12" t="str">
        <f t="shared" si="26"/>
        <v/>
      </c>
      <c r="H245" s="12"/>
      <c r="I245" s="22" t="str">
        <f>IFERROR(VLOOKUP('движение ДВС'!C245,нормативы!$B$2:$C$32,2,FALSE),"")</f>
        <v/>
      </c>
      <c r="K245" s="13" t="str">
        <f t="shared" si="30"/>
        <v/>
      </c>
      <c r="L245" s="13"/>
      <c r="M245" s="22" t="str">
        <f t="shared" si="27"/>
        <v/>
      </c>
      <c r="N245" s="22" t="str">
        <f t="shared" si="31"/>
        <v/>
      </c>
      <c r="P245" s="11" t="str">
        <f t="shared" si="32"/>
        <v xml:space="preserve"> </v>
      </c>
      <c r="Q245" s="11" t="e">
        <f>VLOOKUP(B245,'Комментарии к ремонту'!A:C,2,FALSE)</f>
        <v>#N/A</v>
      </c>
      <c r="R245" s="21" t="str">
        <f t="shared" si="33"/>
        <v/>
      </c>
      <c r="T245" s="44" t="str">
        <f t="shared" si="28"/>
        <v/>
      </c>
      <c r="W245" s="18">
        <f t="shared" si="29"/>
        <v>0</v>
      </c>
    </row>
    <row r="246" spans="7:23" ht="25.5" customHeight="1" x14ac:dyDescent="0.2">
      <c r="G246" s="12" t="str">
        <f t="shared" si="26"/>
        <v/>
      </c>
      <c r="H246" s="12"/>
      <c r="I246" s="22" t="str">
        <f>IFERROR(VLOOKUP('движение ДВС'!C246,нормативы!$B$2:$C$32,2,FALSE),"")</f>
        <v/>
      </c>
      <c r="K246" s="13" t="str">
        <f t="shared" si="30"/>
        <v/>
      </c>
      <c r="L246" s="13"/>
      <c r="M246" s="22" t="str">
        <f t="shared" si="27"/>
        <v/>
      </c>
      <c r="N246" s="22" t="str">
        <f t="shared" si="31"/>
        <v/>
      </c>
      <c r="P246" s="11" t="str">
        <f t="shared" si="32"/>
        <v xml:space="preserve"> </v>
      </c>
      <c r="Q246" s="11" t="e">
        <f>VLOOKUP(B246,'Комментарии к ремонту'!A:C,2,FALSE)</f>
        <v>#N/A</v>
      </c>
      <c r="R246" s="21" t="str">
        <f t="shared" si="33"/>
        <v/>
      </c>
      <c r="T246" s="44" t="str">
        <f t="shared" si="28"/>
        <v/>
      </c>
      <c r="W246" s="18">
        <f t="shared" si="29"/>
        <v>0</v>
      </c>
    </row>
    <row r="247" spans="7:23" ht="25.5" customHeight="1" x14ac:dyDescent="0.2">
      <c r="G247" s="12" t="str">
        <f t="shared" si="26"/>
        <v/>
      </c>
      <c r="H247" s="12"/>
      <c r="I247" s="22" t="str">
        <f>IFERROR(VLOOKUP('движение ДВС'!C247,нормативы!$B$2:$C$32,2,FALSE),"")</f>
        <v/>
      </c>
      <c r="K247" s="13" t="str">
        <f t="shared" si="30"/>
        <v/>
      </c>
      <c r="L247" s="13"/>
      <c r="M247" s="22" t="str">
        <f t="shared" si="27"/>
        <v/>
      </c>
      <c r="N247" s="22" t="str">
        <f t="shared" si="31"/>
        <v/>
      </c>
      <c r="P247" s="11" t="str">
        <f t="shared" si="32"/>
        <v xml:space="preserve"> </v>
      </c>
      <c r="Q247" s="11" t="e">
        <f>VLOOKUP(B247,'Комментарии к ремонту'!A:C,2,FALSE)</f>
        <v>#N/A</v>
      </c>
      <c r="R247" s="21" t="str">
        <f t="shared" si="33"/>
        <v/>
      </c>
      <c r="T247" s="44" t="str">
        <f t="shared" si="28"/>
        <v/>
      </c>
      <c r="W247" s="18">
        <f t="shared" si="29"/>
        <v>0</v>
      </c>
    </row>
    <row r="248" spans="7:23" ht="25.5" customHeight="1" x14ac:dyDescent="0.2">
      <c r="G248" s="12" t="str">
        <f t="shared" si="26"/>
        <v/>
      </c>
      <c r="H248" s="12"/>
      <c r="I248" s="22" t="str">
        <f>IFERROR(VLOOKUP('движение ДВС'!C248,нормативы!$B$2:$C$32,2,FALSE),"")</f>
        <v/>
      </c>
      <c r="K248" s="13" t="str">
        <f t="shared" si="30"/>
        <v/>
      </c>
      <c r="L248" s="13"/>
      <c r="M248" s="22" t="str">
        <f t="shared" si="27"/>
        <v/>
      </c>
      <c r="N248" s="22" t="str">
        <f t="shared" si="31"/>
        <v/>
      </c>
      <c r="P248" s="11" t="str">
        <f t="shared" si="32"/>
        <v xml:space="preserve"> </v>
      </c>
      <c r="Q248" s="11" t="e">
        <f>VLOOKUP(B248,'Комментарии к ремонту'!A:C,2,FALSE)</f>
        <v>#N/A</v>
      </c>
      <c r="R248" s="21" t="str">
        <f t="shared" si="33"/>
        <v/>
      </c>
      <c r="T248" s="44" t="str">
        <f t="shared" si="28"/>
        <v/>
      </c>
      <c r="W248" s="18">
        <f t="shared" si="29"/>
        <v>0</v>
      </c>
    </row>
    <row r="249" spans="7:23" ht="25.5" customHeight="1" x14ac:dyDescent="0.2">
      <c r="G249" s="12" t="str">
        <f t="shared" si="26"/>
        <v/>
      </c>
      <c r="H249" s="12"/>
      <c r="I249" s="22" t="str">
        <f>IFERROR(VLOOKUP('движение ДВС'!C249,нормативы!$B$2:$C$32,2,FALSE),"")</f>
        <v/>
      </c>
      <c r="K249" s="13" t="str">
        <f t="shared" si="30"/>
        <v/>
      </c>
      <c r="L249" s="13"/>
      <c r="M249" s="22" t="str">
        <f t="shared" si="27"/>
        <v/>
      </c>
      <c r="N249" s="22" t="str">
        <f t="shared" si="31"/>
        <v/>
      </c>
      <c r="P249" s="11" t="str">
        <f t="shared" si="32"/>
        <v xml:space="preserve"> </v>
      </c>
      <c r="Q249" s="11" t="e">
        <f>VLOOKUP(B249,'Комментарии к ремонту'!A:C,2,FALSE)</f>
        <v>#N/A</v>
      </c>
      <c r="R249" s="21" t="str">
        <f t="shared" si="33"/>
        <v/>
      </c>
      <c r="T249" s="44" t="str">
        <f t="shared" si="28"/>
        <v/>
      </c>
      <c r="W249" s="18">
        <f t="shared" si="29"/>
        <v>0</v>
      </c>
    </row>
    <row r="250" spans="7:23" ht="25.5" customHeight="1" x14ac:dyDescent="0.2">
      <c r="G250" s="12" t="str">
        <f t="shared" si="26"/>
        <v/>
      </c>
      <c r="H250" s="12"/>
      <c r="I250" s="22" t="str">
        <f>IFERROR(VLOOKUP('движение ДВС'!C250,нормативы!$B$2:$C$32,2,FALSE),"")</f>
        <v/>
      </c>
      <c r="K250" s="13" t="str">
        <f t="shared" si="30"/>
        <v/>
      </c>
      <c r="L250" s="13"/>
      <c r="M250" s="22" t="str">
        <f t="shared" si="27"/>
        <v/>
      </c>
      <c r="N250" s="22" t="str">
        <f t="shared" si="31"/>
        <v/>
      </c>
      <c r="P250" s="11" t="str">
        <f t="shared" si="32"/>
        <v xml:space="preserve"> </v>
      </c>
      <c r="Q250" s="11" t="e">
        <f>VLOOKUP(B250,'Комментарии к ремонту'!A:C,2,FALSE)</f>
        <v>#N/A</v>
      </c>
      <c r="R250" s="21" t="str">
        <f t="shared" si="33"/>
        <v/>
      </c>
      <c r="T250" s="44" t="str">
        <f t="shared" si="28"/>
        <v/>
      </c>
      <c r="W250" s="18">
        <f t="shared" si="29"/>
        <v>0</v>
      </c>
    </row>
    <row r="251" spans="7:23" ht="25.5" customHeight="1" x14ac:dyDescent="0.2">
      <c r="G251" s="12" t="str">
        <f t="shared" si="26"/>
        <v/>
      </c>
      <c r="H251" s="12"/>
      <c r="I251" s="22" t="str">
        <f>IFERROR(VLOOKUP('движение ДВС'!C251,нормативы!$B$2:$C$32,2,FALSE),"")</f>
        <v/>
      </c>
      <c r="K251" s="13" t="str">
        <f t="shared" si="30"/>
        <v/>
      </c>
      <c r="L251" s="13"/>
      <c r="M251" s="22" t="str">
        <f t="shared" si="27"/>
        <v/>
      </c>
      <c r="N251" s="22" t="str">
        <f t="shared" si="31"/>
        <v/>
      </c>
      <c r="P251" s="11" t="str">
        <f t="shared" si="32"/>
        <v xml:space="preserve"> </v>
      </c>
      <c r="Q251" s="11" t="e">
        <f>VLOOKUP(B251,'Комментарии к ремонту'!A:C,2,FALSE)</f>
        <v>#N/A</v>
      </c>
      <c r="R251" s="21" t="str">
        <f t="shared" si="33"/>
        <v/>
      </c>
      <c r="T251" s="44" t="str">
        <f t="shared" si="28"/>
        <v/>
      </c>
      <c r="W251" s="18">
        <f t="shared" si="29"/>
        <v>0</v>
      </c>
    </row>
    <row r="252" spans="7:23" ht="25.5" customHeight="1" x14ac:dyDescent="0.2">
      <c r="G252" s="12" t="str">
        <f t="shared" si="26"/>
        <v/>
      </c>
      <c r="H252" s="12"/>
      <c r="I252" s="22" t="str">
        <f>IFERROR(VLOOKUP('движение ДВС'!C252,нормативы!$B$2:$C$32,2,FALSE),"")</f>
        <v/>
      </c>
      <c r="K252" s="13" t="str">
        <f t="shared" si="30"/>
        <v/>
      </c>
      <c r="L252" s="13"/>
      <c r="M252" s="22" t="str">
        <f t="shared" si="27"/>
        <v/>
      </c>
      <c r="N252" s="22" t="str">
        <f t="shared" si="31"/>
        <v/>
      </c>
      <c r="P252" s="11" t="str">
        <f t="shared" si="32"/>
        <v xml:space="preserve"> </v>
      </c>
      <c r="Q252" s="11" t="e">
        <f>VLOOKUP(B252,'Комментарии к ремонту'!A:C,2,FALSE)</f>
        <v>#N/A</v>
      </c>
      <c r="R252" s="21" t="str">
        <f t="shared" si="33"/>
        <v/>
      </c>
      <c r="T252" s="44" t="str">
        <f t="shared" si="28"/>
        <v/>
      </c>
      <c r="W252" s="18">
        <f t="shared" si="29"/>
        <v>0</v>
      </c>
    </row>
    <row r="253" spans="7:23" ht="25.5" customHeight="1" x14ac:dyDescent="0.2">
      <c r="G253" s="12" t="str">
        <f t="shared" si="26"/>
        <v/>
      </c>
      <c r="H253" s="12"/>
      <c r="I253" s="22" t="str">
        <f>IFERROR(VLOOKUP('движение ДВС'!C253,нормативы!$B$2:$C$32,2,FALSE),"")</f>
        <v/>
      </c>
      <c r="K253" s="13" t="str">
        <f t="shared" si="30"/>
        <v/>
      </c>
      <c r="L253" s="13"/>
      <c r="M253" s="22" t="str">
        <f t="shared" si="27"/>
        <v/>
      </c>
      <c r="N253" s="22" t="str">
        <f t="shared" si="31"/>
        <v/>
      </c>
      <c r="P253" s="11" t="str">
        <f t="shared" si="32"/>
        <v xml:space="preserve"> </v>
      </c>
      <c r="Q253" s="11" t="e">
        <f>VLOOKUP(B253,'Комментарии к ремонту'!A:C,2,FALSE)</f>
        <v>#N/A</v>
      </c>
      <c r="R253" s="21" t="str">
        <f t="shared" si="33"/>
        <v/>
      </c>
      <c r="T253" s="44" t="str">
        <f t="shared" si="28"/>
        <v/>
      </c>
      <c r="W253" s="18">
        <f t="shared" si="29"/>
        <v>0</v>
      </c>
    </row>
    <row r="254" spans="7:23" ht="25.5" customHeight="1" x14ac:dyDescent="0.2">
      <c r="G254" s="12" t="str">
        <f t="shared" si="26"/>
        <v/>
      </c>
      <c r="H254" s="12"/>
      <c r="I254" s="22" t="str">
        <f>IFERROR(VLOOKUP('движение ДВС'!C254,нормативы!$B$2:$C$32,2,FALSE),"")</f>
        <v/>
      </c>
      <c r="K254" s="13" t="str">
        <f t="shared" si="30"/>
        <v/>
      </c>
      <c r="L254" s="13"/>
      <c r="M254" s="22" t="str">
        <f t="shared" si="27"/>
        <v/>
      </c>
      <c r="N254" s="22" t="str">
        <f t="shared" si="31"/>
        <v/>
      </c>
      <c r="P254" s="11" t="str">
        <f t="shared" si="32"/>
        <v xml:space="preserve"> </v>
      </c>
      <c r="Q254" s="11" t="e">
        <f>VLOOKUP(B254,'Комментарии к ремонту'!A:C,2,FALSE)</f>
        <v>#N/A</v>
      </c>
      <c r="R254" s="21" t="str">
        <f t="shared" si="33"/>
        <v/>
      </c>
      <c r="T254" s="44" t="str">
        <f t="shared" si="28"/>
        <v/>
      </c>
      <c r="W254" s="18">
        <f t="shared" si="29"/>
        <v>0</v>
      </c>
    </row>
    <row r="255" spans="7:23" ht="25.5" customHeight="1" x14ac:dyDescent="0.2">
      <c r="G255" s="12" t="str">
        <f t="shared" si="26"/>
        <v/>
      </c>
      <c r="H255" s="12"/>
      <c r="I255" s="22" t="str">
        <f>IFERROR(VLOOKUP('движение ДВС'!C255,нормативы!$B$2:$C$32,2,FALSE),"")</f>
        <v/>
      </c>
      <c r="K255" s="13" t="str">
        <f t="shared" si="30"/>
        <v/>
      </c>
      <c r="L255" s="13"/>
      <c r="M255" s="22" t="str">
        <f t="shared" si="27"/>
        <v/>
      </c>
      <c r="N255" s="22" t="str">
        <f t="shared" si="31"/>
        <v/>
      </c>
      <c r="P255" s="11" t="str">
        <f t="shared" si="32"/>
        <v xml:space="preserve"> </v>
      </c>
      <c r="Q255" s="11" t="e">
        <f>VLOOKUP(B255,'Комментарии к ремонту'!A:C,2,FALSE)</f>
        <v>#N/A</v>
      </c>
      <c r="R255" s="21" t="str">
        <f t="shared" si="33"/>
        <v/>
      </c>
      <c r="T255" s="44" t="str">
        <f t="shared" si="28"/>
        <v/>
      </c>
      <c r="W255" s="18">
        <f t="shared" si="29"/>
        <v>0</v>
      </c>
    </row>
    <row r="256" spans="7:23" ht="25.5" customHeight="1" x14ac:dyDescent="0.2">
      <c r="G256" s="12" t="str">
        <f t="shared" si="26"/>
        <v/>
      </c>
      <c r="H256" s="12"/>
      <c r="I256" s="22" t="str">
        <f>IFERROR(VLOOKUP('движение ДВС'!C256,нормативы!$B$2:$C$32,2,FALSE),"")</f>
        <v/>
      </c>
      <c r="K256" s="13" t="str">
        <f t="shared" si="30"/>
        <v/>
      </c>
      <c r="L256" s="13"/>
      <c r="M256" s="22" t="str">
        <f t="shared" si="27"/>
        <v/>
      </c>
      <c r="N256" s="22" t="str">
        <f t="shared" si="31"/>
        <v/>
      </c>
      <c r="P256" s="11" t="str">
        <f t="shared" si="32"/>
        <v xml:space="preserve"> </v>
      </c>
      <c r="Q256" s="11" t="e">
        <f>VLOOKUP(B256,'Комментарии к ремонту'!A:C,2,FALSE)</f>
        <v>#N/A</v>
      </c>
      <c r="R256" s="21" t="str">
        <f t="shared" si="33"/>
        <v/>
      </c>
      <c r="T256" s="44" t="str">
        <f t="shared" si="28"/>
        <v/>
      </c>
      <c r="W256" s="18">
        <f t="shared" si="29"/>
        <v>0</v>
      </c>
    </row>
    <row r="257" spans="7:23" ht="25.5" customHeight="1" x14ac:dyDescent="0.2">
      <c r="G257" s="12" t="str">
        <f t="shared" si="26"/>
        <v/>
      </c>
      <c r="H257" s="12"/>
      <c r="I257" s="22" t="str">
        <f>IFERROR(VLOOKUP('движение ДВС'!C257,нормативы!$B$2:$C$32,2,FALSE),"")</f>
        <v/>
      </c>
      <c r="K257" s="13" t="str">
        <f t="shared" si="30"/>
        <v/>
      </c>
      <c r="L257" s="13"/>
      <c r="M257" s="22" t="str">
        <f t="shared" si="27"/>
        <v/>
      </c>
      <c r="N257" s="22" t="str">
        <f t="shared" si="31"/>
        <v/>
      </c>
      <c r="P257" s="11" t="str">
        <f t="shared" si="32"/>
        <v xml:space="preserve"> </v>
      </c>
      <c r="Q257" s="11" t="e">
        <f>VLOOKUP(B257,'Комментарии к ремонту'!A:C,2,FALSE)</f>
        <v>#N/A</v>
      </c>
      <c r="R257" s="21" t="str">
        <f t="shared" si="33"/>
        <v/>
      </c>
      <c r="T257" s="44" t="str">
        <f t="shared" si="28"/>
        <v/>
      </c>
      <c r="W257" s="18">
        <f t="shared" si="29"/>
        <v>0</v>
      </c>
    </row>
    <row r="258" spans="7:23" ht="25.5" customHeight="1" x14ac:dyDescent="0.2">
      <c r="G258" s="12" t="str">
        <f t="shared" si="26"/>
        <v/>
      </c>
      <c r="H258" s="12"/>
      <c r="I258" s="22" t="str">
        <f>IFERROR(VLOOKUP('движение ДВС'!C258,нормативы!$B$2:$C$32,2,FALSE),"")</f>
        <v/>
      </c>
      <c r="K258" s="13" t="str">
        <f t="shared" si="30"/>
        <v/>
      </c>
      <c r="L258" s="13"/>
      <c r="M258" s="22" t="str">
        <f t="shared" si="27"/>
        <v/>
      </c>
      <c r="N258" s="22" t="str">
        <f t="shared" si="31"/>
        <v/>
      </c>
      <c r="P258" s="11" t="str">
        <f t="shared" si="32"/>
        <v xml:space="preserve"> </v>
      </c>
      <c r="Q258" s="11" t="e">
        <f>VLOOKUP(B258,'Комментарии к ремонту'!A:C,2,FALSE)</f>
        <v>#N/A</v>
      </c>
      <c r="R258" s="21" t="str">
        <f t="shared" si="33"/>
        <v/>
      </c>
      <c r="T258" s="44" t="str">
        <f t="shared" si="28"/>
        <v/>
      </c>
      <c r="W258" s="18">
        <f t="shared" si="29"/>
        <v>0</v>
      </c>
    </row>
    <row r="259" spans="7:23" ht="25.5" customHeight="1" x14ac:dyDescent="0.2">
      <c r="G259" s="12" t="str">
        <f t="shared" ref="G259:G322" si="34">IFERROR(IF(SEARCH("Ожидается",O259),"введите дату",""),"")</f>
        <v/>
      </c>
      <c r="H259" s="12"/>
      <c r="I259" s="22" t="str">
        <f>IFERROR(VLOOKUP('движение ДВС'!C259,нормативы!$B$2:$C$32,2,FALSE),"")</f>
        <v/>
      </c>
      <c r="K259" s="13" t="str">
        <f t="shared" si="30"/>
        <v/>
      </c>
      <c r="L259" s="13"/>
      <c r="M259" s="22" t="str">
        <f t="shared" ref="M259:M322" si="35">IFERROR(IF(ISBLANK(G259),"",_xlfn.ISOWEEKNUM(G259)),"")</f>
        <v/>
      </c>
      <c r="N259" s="22" t="str">
        <f t="shared" si="31"/>
        <v/>
      </c>
      <c r="P259" s="11" t="str">
        <f t="shared" si="32"/>
        <v xml:space="preserve"> </v>
      </c>
      <c r="Q259" s="11" t="e">
        <f>VLOOKUP(B259,'Комментарии к ремонту'!A:C,2,FALSE)</f>
        <v>#N/A</v>
      </c>
      <c r="R259" s="21" t="str">
        <f t="shared" si="33"/>
        <v/>
      </c>
      <c r="T259" s="44" t="str">
        <f t="shared" ref="T259:T322" si="36">IF(O259="Отказной","Опишите причину отказа",IF(O259="Транзит","Опишите инф. о транзите",""))</f>
        <v/>
      </c>
      <c r="W259" s="18">
        <f t="shared" ref="W259:W322" si="37">IFERROR(IF(SEARCH(", заказ",V259),"укажите дату поставки зап. частей",""),0)</f>
        <v>0</v>
      </c>
    </row>
    <row r="260" spans="7:23" ht="25.5" customHeight="1" x14ac:dyDescent="0.2">
      <c r="G260" s="12" t="str">
        <f t="shared" si="34"/>
        <v/>
      </c>
      <c r="H260" s="12"/>
      <c r="I260" s="22" t="str">
        <f>IFERROR(VLOOKUP('движение ДВС'!C260,нормативы!$B$2:$C$32,2,FALSE),"")</f>
        <v/>
      </c>
      <c r="K260" s="13" t="str">
        <f t="shared" ref="K260:K323" si="38">IFERROR(IF(H260&lt;&gt;0,H260+(I260/J260)/8*7/5,""),IF(H260&lt;&gt;0,H260+I260/8*7/5,""))</f>
        <v/>
      </c>
      <c r="L260" s="13"/>
      <c r="M260" s="22" t="str">
        <f t="shared" si="35"/>
        <v/>
      </c>
      <c r="N260" s="22" t="str">
        <f t="shared" ref="N260:N323" si="39">IFERROR(INT((MONTH(G260)+2)/3),"")</f>
        <v/>
      </c>
      <c r="P260" s="11" t="str">
        <f t="shared" ref="P260:P323" si="40">B260&amp;" "&amp;C260</f>
        <v xml:space="preserve"> </v>
      </c>
      <c r="Q260" s="11" t="e">
        <f>VLOOKUP(B260,'Комментарии к ремонту'!A:C,2,FALSE)</f>
        <v>#N/A</v>
      </c>
      <c r="R260" s="21" t="str">
        <f t="shared" ref="R260:R323" si="41">IF(ISBLANK(B260),"",IF(O260="Ремонт остановлен","Укажите причину остановки работ",IF(O260="Отказной","Опишите причину отказа",IF(O260="Транзит","Опишите инф. о транзите",IF(ISNA(Q260),"НЕТ","ЕСТЬ")))))</f>
        <v/>
      </c>
      <c r="T260" s="44" t="str">
        <f t="shared" si="36"/>
        <v/>
      </c>
      <c r="W260" s="18">
        <f t="shared" si="37"/>
        <v>0</v>
      </c>
    </row>
    <row r="261" spans="7:23" ht="25.5" customHeight="1" x14ac:dyDescent="0.2">
      <c r="G261" s="12" t="str">
        <f t="shared" si="34"/>
        <v/>
      </c>
      <c r="H261" s="12"/>
      <c r="I261" s="22" t="str">
        <f>IFERROR(VLOOKUP('движение ДВС'!C261,нормативы!$B$2:$C$32,2,FALSE),"")</f>
        <v/>
      </c>
      <c r="K261" s="13" t="str">
        <f t="shared" si="38"/>
        <v/>
      </c>
      <c r="L261" s="13"/>
      <c r="M261" s="22" t="str">
        <f t="shared" si="35"/>
        <v/>
      </c>
      <c r="N261" s="22" t="str">
        <f t="shared" si="39"/>
        <v/>
      </c>
      <c r="P261" s="11" t="str">
        <f t="shared" si="40"/>
        <v xml:space="preserve"> </v>
      </c>
      <c r="Q261" s="11" t="e">
        <f>VLOOKUP(B261,'Комментарии к ремонту'!A:C,2,FALSE)</f>
        <v>#N/A</v>
      </c>
      <c r="R261" s="21" t="str">
        <f t="shared" si="41"/>
        <v/>
      </c>
      <c r="T261" s="44" t="str">
        <f t="shared" si="36"/>
        <v/>
      </c>
      <c r="W261" s="18">
        <f t="shared" si="37"/>
        <v>0</v>
      </c>
    </row>
    <row r="262" spans="7:23" ht="25.5" customHeight="1" x14ac:dyDescent="0.2">
      <c r="G262" s="12" t="str">
        <f t="shared" si="34"/>
        <v/>
      </c>
      <c r="H262" s="12"/>
      <c r="I262" s="22" t="str">
        <f>IFERROR(VLOOKUP('движение ДВС'!C262,нормативы!$B$2:$C$32,2,FALSE),"")</f>
        <v/>
      </c>
      <c r="K262" s="13" t="str">
        <f t="shared" si="38"/>
        <v/>
      </c>
      <c r="L262" s="13"/>
      <c r="M262" s="22" t="str">
        <f t="shared" si="35"/>
        <v/>
      </c>
      <c r="N262" s="22" t="str">
        <f t="shared" si="39"/>
        <v/>
      </c>
      <c r="P262" s="11" t="str">
        <f t="shared" si="40"/>
        <v xml:space="preserve"> </v>
      </c>
      <c r="Q262" s="11" t="e">
        <f>VLOOKUP(B262,'Комментарии к ремонту'!A:C,2,FALSE)</f>
        <v>#N/A</v>
      </c>
      <c r="R262" s="21" t="str">
        <f t="shared" si="41"/>
        <v/>
      </c>
      <c r="T262" s="44" t="str">
        <f t="shared" si="36"/>
        <v/>
      </c>
      <c r="W262" s="18">
        <f t="shared" si="37"/>
        <v>0</v>
      </c>
    </row>
    <row r="263" spans="7:23" ht="25.5" customHeight="1" x14ac:dyDescent="0.2">
      <c r="G263" s="12" t="str">
        <f t="shared" si="34"/>
        <v/>
      </c>
      <c r="H263" s="12"/>
      <c r="I263" s="22" t="str">
        <f>IFERROR(VLOOKUP('движение ДВС'!C263,нормативы!$B$2:$C$32,2,FALSE),"")</f>
        <v/>
      </c>
      <c r="K263" s="13" t="str">
        <f t="shared" si="38"/>
        <v/>
      </c>
      <c r="L263" s="13"/>
      <c r="M263" s="22" t="str">
        <f t="shared" si="35"/>
        <v/>
      </c>
      <c r="N263" s="22" t="str">
        <f t="shared" si="39"/>
        <v/>
      </c>
      <c r="P263" s="11" t="str">
        <f t="shared" si="40"/>
        <v xml:space="preserve"> </v>
      </c>
      <c r="Q263" s="11" t="e">
        <f>VLOOKUP(B263,'Комментарии к ремонту'!A:C,2,FALSE)</f>
        <v>#N/A</v>
      </c>
      <c r="R263" s="21" t="str">
        <f t="shared" si="41"/>
        <v/>
      </c>
      <c r="T263" s="44" t="str">
        <f t="shared" si="36"/>
        <v/>
      </c>
      <c r="W263" s="18">
        <f t="shared" si="37"/>
        <v>0</v>
      </c>
    </row>
    <row r="264" spans="7:23" ht="25.5" customHeight="1" x14ac:dyDescent="0.2">
      <c r="G264" s="12" t="str">
        <f t="shared" si="34"/>
        <v/>
      </c>
      <c r="H264" s="12"/>
      <c r="I264" s="22" t="str">
        <f>IFERROR(VLOOKUP('движение ДВС'!C264,нормативы!$B$2:$C$32,2,FALSE),"")</f>
        <v/>
      </c>
      <c r="K264" s="13" t="str">
        <f t="shared" si="38"/>
        <v/>
      </c>
      <c r="L264" s="13"/>
      <c r="M264" s="22" t="str">
        <f t="shared" si="35"/>
        <v/>
      </c>
      <c r="N264" s="22" t="str">
        <f t="shared" si="39"/>
        <v/>
      </c>
      <c r="P264" s="11" t="str">
        <f t="shared" si="40"/>
        <v xml:space="preserve"> </v>
      </c>
      <c r="Q264" s="11" t="e">
        <f>VLOOKUP(B264,'Комментарии к ремонту'!A:C,2,FALSE)</f>
        <v>#N/A</v>
      </c>
      <c r="R264" s="21" t="str">
        <f t="shared" si="41"/>
        <v/>
      </c>
      <c r="T264" s="44" t="str">
        <f t="shared" si="36"/>
        <v/>
      </c>
      <c r="W264" s="18">
        <f t="shared" si="37"/>
        <v>0</v>
      </c>
    </row>
    <row r="265" spans="7:23" ht="25.5" customHeight="1" x14ac:dyDescent="0.2">
      <c r="G265" s="12" t="str">
        <f t="shared" si="34"/>
        <v/>
      </c>
      <c r="H265" s="12"/>
      <c r="I265" s="22" t="str">
        <f>IFERROR(VLOOKUP('движение ДВС'!C265,нормативы!$B$2:$C$32,2,FALSE),"")</f>
        <v/>
      </c>
      <c r="K265" s="13" t="str">
        <f t="shared" si="38"/>
        <v/>
      </c>
      <c r="L265" s="13"/>
      <c r="M265" s="22" t="str">
        <f t="shared" si="35"/>
        <v/>
      </c>
      <c r="N265" s="22" t="str">
        <f t="shared" si="39"/>
        <v/>
      </c>
      <c r="P265" s="11" t="str">
        <f t="shared" si="40"/>
        <v xml:space="preserve"> </v>
      </c>
      <c r="Q265" s="11" t="e">
        <f>VLOOKUP(B265,'Комментарии к ремонту'!A:C,2,FALSE)</f>
        <v>#N/A</v>
      </c>
      <c r="R265" s="21" t="str">
        <f t="shared" si="41"/>
        <v/>
      </c>
      <c r="T265" s="44" t="str">
        <f t="shared" si="36"/>
        <v/>
      </c>
      <c r="W265" s="18">
        <f t="shared" si="37"/>
        <v>0</v>
      </c>
    </row>
    <row r="266" spans="7:23" ht="25.5" customHeight="1" x14ac:dyDescent="0.2">
      <c r="G266" s="12" t="str">
        <f t="shared" si="34"/>
        <v/>
      </c>
      <c r="H266" s="12"/>
      <c r="I266" s="22" t="str">
        <f>IFERROR(VLOOKUP('движение ДВС'!C266,нормативы!$B$2:$C$32,2,FALSE),"")</f>
        <v/>
      </c>
      <c r="K266" s="13" t="str">
        <f t="shared" si="38"/>
        <v/>
      </c>
      <c r="L266" s="13"/>
      <c r="M266" s="22" t="str">
        <f t="shared" si="35"/>
        <v/>
      </c>
      <c r="N266" s="22" t="str">
        <f t="shared" si="39"/>
        <v/>
      </c>
      <c r="P266" s="11" t="str">
        <f t="shared" si="40"/>
        <v xml:space="preserve"> </v>
      </c>
      <c r="Q266" s="11" t="e">
        <f>VLOOKUP(B266,'Комментарии к ремонту'!A:C,2,FALSE)</f>
        <v>#N/A</v>
      </c>
      <c r="R266" s="21" t="str">
        <f t="shared" si="41"/>
        <v/>
      </c>
      <c r="T266" s="44" t="str">
        <f t="shared" si="36"/>
        <v/>
      </c>
      <c r="W266" s="18">
        <f t="shared" si="37"/>
        <v>0</v>
      </c>
    </row>
    <row r="267" spans="7:23" ht="25.5" customHeight="1" x14ac:dyDescent="0.2">
      <c r="G267" s="12" t="str">
        <f t="shared" si="34"/>
        <v/>
      </c>
      <c r="H267" s="12"/>
      <c r="I267" s="22" t="str">
        <f>IFERROR(VLOOKUP('движение ДВС'!C267,нормативы!$B$2:$C$32,2,FALSE),"")</f>
        <v/>
      </c>
      <c r="K267" s="13" t="str">
        <f t="shared" si="38"/>
        <v/>
      </c>
      <c r="L267" s="13"/>
      <c r="M267" s="22" t="str">
        <f t="shared" si="35"/>
        <v/>
      </c>
      <c r="N267" s="22" t="str">
        <f t="shared" si="39"/>
        <v/>
      </c>
      <c r="P267" s="11" t="str">
        <f t="shared" si="40"/>
        <v xml:space="preserve"> </v>
      </c>
      <c r="Q267" s="11" t="e">
        <f>VLOOKUP(B267,'Комментарии к ремонту'!A:C,2,FALSE)</f>
        <v>#N/A</v>
      </c>
      <c r="R267" s="21" t="str">
        <f t="shared" si="41"/>
        <v/>
      </c>
      <c r="T267" s="44" t="str">
        <f t="shared" si="36"/>
        <v/>
      </c>
      <c r="W267" s="18">
        <f t="shared" si="37"/>
        <v>0</v>
      </c>
    </row>
    <row r="268" spans="7:23" ht="25.5" customHeight="1" x14ac:dyDescent="0.2">
      <c r="G268" s="12" t="str">
        <f t="shared" si="34"/>
        <v/>
      </c>
      <c r="H268" s="12"/>
      <c r="I268" s="22" t="str">
        <f>IFERROR(VLOOKUP('движение ДВС'!C268,нормативы!$B$2:$C$32,2,FALSE),"")</f>
        <v/>
      </c>
      <c r="K268" s="13" t="str">
        <f t="shared" si="38"/>
        <v/>
      </c>
      <c r="L268" s="13"/>
      <c r="M268" s="22" t="str">
        <f t="shared" si="35"/>
        <v/>
      </c>
      <c r="N268" s="22" t="str">
        <f t="shared" si="39"/>
        <v/>
      </c>
      <c r="P268" s="11" t="str">
        <f t="shared" si="40"/>
        <v xml:space="preserve"> </v>
      </c>
      <c r="Q268" s="11" t="e">
        <f>VLOOKUP(B268,'Комментарии к ремонту'!A:C,2,FALSE)</f>
        <v>#N/A</v>
      </c>
      <c r="R268" s="21" t="str">
        <f t="shared" si="41"/>
        <v/>
      </c>
      <c r="T268" s="44" t="str">
        <f t="shared" si="36"/>
        <v/>
      </c>
      <c r="W268" s="18">
        <f t="shared" si="37"/>
        <v>0</v>
      </c>
    </row>
    <row r="269" spans="7:23" ht="25.5" customHeight="1" x14ac:dyDescent="0.2">
      <c r="G269" s="12" t="str">
        <f t="shared" si="34"/>
        <v/>
      </c>
      <c r="H269" s="12"/>
      <c r="I269" s="22" t="str">
        <f>IFERROR(VLOOKUP('движение ДВС'!C269,нормативы!$B$2:$C$32,2,FALSE),"")</f>
        <v/>
      </c>
      <c r="K269" s="13" t="str">
        <f t="shared" si="38"/>
        <v/>
      </c>
      <c r="L269" s="13"/>
      <c r="M269" s="22" t="str">
        <f t="shared" si="35"/>
        <v/>
      </c>
      <c r="N269" s="22" t="str">
        <f t="shared" si="39"/>
        <v/>
      </c>
      <c r="P269" s="11" t="str">
        <f t="shared" si="40"/>
        <v xml:space="preserve"> </v>
      </c>
      <c r="Q269" s="11" t="e">
        <f>VLOOKUP(B269,'Комментарии к ремонту'!A:C,2,FALSE)</f>
        <v>#N/A</v>
      </c>
      <c r="R269" s="21" t="str">
        <f t="shared" si="41"/>
        <v/>
      </c>
      <c r="T269" s="44" t="str">
        <f t="shared" si="36"/>
        <v/>
      </c>
      <c r="W269" s="18">
        <f t="shared" si="37"/>
        <v>0</v>
      </c>
    </row>
    <row r="270" spans="7:23" ht="25.5" customHeight="1" x14ac:dyDescent="0.2">
      <c r="G270" s="12" t="str">
        <f t="shared" si="34"/>
        <v/>
      </c>
      <c r="H270" s="12"/>
      <c r="I270" s="22" t="str">
        <f>IFERROR(VLOOKUP('движение ДВС'!C270,нормативы!$B$2:$C$32,2,FALSE),"")</f>
        <v/>
      </c>
      <c r="K270" s="13" t="str">
        <f t="shared" si="38"/>
        <v/>
      </c>
      <c r="L270" s="13"/>
      <c r="M270" s="22" t="str">
        <f t="shared" si="35"/>
        <v/>
      </c>
      <c r="N270" s="22" t="str">
        <f t="shared" si="39"/>
        <v/>
      </c>
      <c r="P270" s="11" t="str">
        <f t="shared" si="40"/>
        <v xml:space="preserve"> </v>
      </c>
      <c r="Q270" s="11" t="e">
        <f>VLOOKUP(B270,'Комментарии к ремонту'!A:C,2,FALSE)</f>
        <v>#N/A</v>
      </c>
      <c r="R270" s="21" t="str">
        <f t="shared" si="41"/>
        <v/>
      </c>
      <c r="T270" s="44" t="str">
        <f t="shared" si="36"/>
        <v/>
      </c>
      <c r="W270" s="18">
        <f t="shared" si="37"/>
        <v>0</v>
      </c>
    </row>
    <row r="271" spans="7:23" ht="25.5" customHeight="1" x14ac:dyDescent="0.2">
      <c r="G271" s="12" t="str">
        <f t="shared" si="34"/>
        <v/>
      </c>
      <c r="H271" s="12"/>
      <c r="I271" s="22" t="str">
        <f>IFERROR(VLOOKUP('движение ДВС'!C271,нормативы!$B$2:$C$32,2,FALSE),"")</f>
        <v/>
      </c>
      <c r="K271" s="13" t="str">
        <f t="shared" si="38"/>
        <v/>
      </c>
      <c r="L271" s="13"/>
      <c r="M271" s="22" t="str">
        <f t="shared" si="35"/>
        <v/>
      </c>
      <c r="N271" s="22" t="str">
        <f t="shared" si="39"/>
        <v/>
      </c>
      <c r="P271" s="11" t="str">
        <f t="shared" si="40"/>
        <v xml:space="preserve"> </v>
      </c>
      <c r="Q271" s="11" t="e">
        <f>VLOOKUP(B271,'Комментарии к ремонту'!A:C,2,FALSE)</f>
        <v>#N/A</v>
      </c>
      <c r="R271" s="21" t="str">
        <f t="shared" si="41"/>
        <v/>
      </c>
      <c r="T271" s="44" t="str">
        <f t="shared" si="36"/>
        <v/>
      </c>
      <c r="W271" s="18">
        <f t="shared" si="37"/>
        <v>0</v>
      </c>
    </row>
    <row r="272" spans="7:23" ht="25.5" customHeight="1" x14ac:dyDescent="0.2">
      <c r="G272" s="12" t="str">
        <f t="shared" si="34"/>
        <v/>
      </c>
      <c r="H272" s="12"/>
      <c r="I272" s="22" t="str">
        <f>IFERROR(VLOOKUP('движение ДВС'!C272,нормативы!$B$2:$C$32,2,FALSE),"")</f>
        <v/>
      </c>
      <c r="K272" s="13" t="str">
        <f t="shared" si="38"/>
        <v/>
      </c>
      <c r="L272" s="13"/>
      <c r="M272" s="22" t="str">
        <f t="shared" si="35"/>
        <v/>
      </c>
      <c r="N272" s="22" t="str">
        <f t="shared" si="39"/>
        <v/>
      </c>
      <c r="P272" s="11" t="str">
        <f t="shared" si="40"/>
        <v xml:space="preserve"> </v>
      </c>
      <c r="Q272" s="11" t="e">
        <f>VLOOKUP(B272,'Комментарии к ремонту'!A:C,2,FALSE)</f>
        <v>#N/A</v>
      </c>
      <c r="R272" s="21" t="str">
        <f t="shared" si="41"/>
        <v/>
      </c>
      <c r="T272" s="44" t="str">
        <f t="shared" si="36"/>
        <v/>
      </c>
      <c r="W272" s="18">
        <f t="shared" si="37"/>
        <v>0</v>
      </c>
    </row>
    <row r="273" spans="7:23" ht="25.5" customHeight="1" x14ac:dyDescent="0.2">
      <c r="G273" s="12" t="str">
        <f t="shared" si="34"/>
        <v/>
      </c>
      <c r="H273" s="12"/>
      <c r="I273" s="22" t="str">
        <f>IFERROR(VLOOKUP('движение ДВС'!C273,нормативы!$B$2:$C$32,2,FALSE),"")</f>
        <v/>
      </c>
      <c r="K273" s="13" t="str">
        <f t="shared" si="38"/>
        <v/>
      </c>
      <c r="L273" s="13"/>
      <c r="M273" s="22" t="str">
        <f t="shared" si="35"/>
        <v/>
      </c>
      <c r="N273" s="22" t="str">
        <f t="shared" si="39"/>
        <v/>
      </c>
      <c r="P273" s="11" t="str">
        <f t="shared" si="40"/>
        <v xml:space="preserve"> </v>
      </c>
      <c r="Q273" s="11" t="e">
        <f>VLOOKUP(B273,'Комментарии к ремонту'!A:C,2,FALSE)</f>
        <v>#N/A</v>
      </c>
      <c r="R273" s="21" t="str">
        <f t="shared" si="41"/>
        <v/>
      </c>
      <c r="T273" s="44" t="str">
        <f t="shared" si="36"/>
        <v/>
      </c>
      <c r="W273" s="18">
        <f t="shared" si="37"/>
        <v>0</v>
      </c>
    </row>
    <row r="274" spans="7:23" ht="25.5" customHeight="1" x14ac:dyDescent="0.2">
      <c r="G274" s="12" t="str">
        <f t="shared" si="34"/>
        <v/>
      </c>
      <c r="H274" s="12"/>
      <c r="I274" s="22" t="str">
        <f>IFERROR(VLOOKUP('движение ДВС'!C274,нормативы!$B$2:$C$32,2,FALSE),"")</f>
        <v/>
      </c>
      <c r="K274" s="13" t="str">
        <f t="shared" si="38"/>
        <v/>
      </c>
      <c r="L274" s="13"/>
      <c r="M274" s="22" t="str">
        <f t="shared" si="35"/>
        <v/>
      </c>
      <c r="N274" s="22" t="str">
        <f t="shared" si="39"/>
        <v/>
      </c>
      <c r="P274" s="11" t="str">
        <f t="shared" si="40"/>
        <v xml:space="preserve"> </v>
      </c>
      <c r="Q274" s="11" t="e">
        <f>VLOOKUP(B274,'Комментарии к ремонту'!A:C,2,FALSE)</f>
        <v>#N/A</v>
      </c>
      <c r="R274" s="21" t="str">
        <f t="shared" si="41"/>
        <v/>
      </c>
      <c r="T274" s="44" t="str">
        <f t="shared" si="36"/>
        <v/>
      </c>
      <c r="W274" s="18">
        <f t="shared" si="37"/>
        <v>0</v>
      </c>
    </row>
    <row r="275" spans="7:23" ht="25.5" customHeight="1" x14ac:dyDescent="0.2">
      <c r="G275" s="12" t="str">
        <f t="shared" si="34"/>
        <v/>
      </c>
      <c r="H275" s="12"/>
      <c r="I275" s="22" t="str">
        <f>IFERROR(VLOOKUP('движение ДВС'!C275,нормативы!$B$2:$C$32,2,FALSE),"")</f>
        <v/>
      </c>
      <c r="K275" s="13" t="str">
        <f t="shared" si="38"/>
        <v/>
      </c>
      <c r="L275" s="13"/>
      <c r="M275" s="22" t="str">
        <f t="shared" si="35"/>
        <v/>
      </c>
      <c r="N275" s="22" t="str">
        <f t="shared" si="39"/>
        <v/>
      </c>
      <c r="P275" s="11" t="str">
        <f t="shared" si="40"/>
        <v xml:space="preserve"> </v>
      </c>
      <c r="Q275" s="11" t="e">
        <f>VLOOKUP(B275,'Комментарии к ремонту'!A:C,2,FALSE)</f>
        <v>#N/A</v>
      </c>
      <c r="R275" s="21" t="str">
        <f t="shared" si="41"/>
        <v/>
      </c>
      <c r="T275" s="44" t="str">
        <f t="shared" si="36"/>
        <v/>
      </c>
      <c r="W275" s="18">
        <f t="shared" si="37"/>
        <v>0</v>
      </c>
    </row>
    <row r="276" spans="7:23" ht="25.5" customHeight="1" x14ac:dyDescent="0.2">
      <c r="G276" s="12" t="str">
        <f t="shared" si="34"/>
        <v/>
      </c>
      <c r="H276" s="12"/>
      <c r="I276" s="22" t="str">
        <f>IFERROR(VLOOKUP('движение ДВС'!C276,нормативы!$B$2:$C$32,2,FALSE),"")</f>
        <v/>
      </c>
      <c r="K276" s="13" t="str">
        <f t="shared" si="38"/>
        <v/>
      </c>
      <c r="L276" s="13"/>
      <c r="M276" s="22" t="str">
        <f t="shared" si="35"/>
        <v/>
      </c>
      <c r="N276" s="22" t="str">
        <f t="shared" si="39"/>
        <v/>
      </c>
      <c r="P276" s="11" t="str">
        <f t="shared" si="40"/>
        <v xml:space="preserve"> </v>
      </c>
      <c r="Q276" s="11" t="e">
        <f>VLOOKUP(B276,'Комментарии к ремонту'!A:C,2,FALSE)</f>
        <v>#N/A</v>
      </c>
      <c r="R276" s="21" t="str">
        <f t="shared" si="41"/>
        <v/>
      </c>
      <c r="T276" s="44" t="str">
        <f t="shared" si="36"/>
        <v/>
      </c>
      <c r="W276" s="18">
        <f t="shared" si="37"/>
        <v>0</v>
      </c>
    </row>
    <row r="277" spans="7:23" ht="25.5" customHeight="1" x14ac:dyDescent="0.2">
      <c r="G277" s="12" t="str">
        <f t="shared" si="34"/>
        <v/>
      </c>
      <c r="H277" s="12"/>
      <c r="I277" s="22" t="str">
        <f>IFERROR(VLOOKUP('движение ДВС'!C277,нормативы!$B$2:$C$32,2,FALSE),"")</f>
        <v/>
      </c>
      <c r="K277" s="13" t="str">
        <f t="shared" si="38"/>
        <v/>
      </c>
      <c r="L277" s="13"/>
      <c r="M277" s="22" t="str">
        <f t="shared" si="35"/>
        <v/>
      </c>
      <c r="N277" s="22" t="str">
        <f t="shared" si="39"/>
        <v/>
      </c>
      <c r="P277" s="11" t="str">
        <f t="shared" si="40"/>
        <v xml:space="preserve"> </v>
      </c>
      <c r="Q277" s="11" t="e">
        <f>VLOOKUP(B277,'Комментарии к ремонту'!A:C,2,FALSE)</f>
        <v>#N/A</v>
      </c>
      <c r="R277" s="21" t="str">
        <f t="shared" si="41"/>
        <v/>
      </c>
      <c r="T277" s="44" t="str">
        <f t="shared" si="36"/>
        <v/>
      </c>
      <c r="W277" s="18">
        <f t="shared" si="37"/>
        <v>0</v>
      </c>
    </row>
    <row r="278" spans="7:23" ht="25.5" customHeight="1" x14ac:dyDescent="0.2">
      <c r="G278" s="12" t="str">
        <f t="shared" si="34"/>
        <v/>
      </c>
      <c r="H278" s="12"/>
      <c r="I278" s="22" t="str">
        <f>IFERROR(VLOOKUP('движение ДВС'!C278,нормативы!$B$2:$C$32,2,FALSE),"")</f>
        <v/>
      </c>
      <c r="K278" s="13" t="str">
        <f t="shared" si="38"/>
        <v/>
      </c>
      <c r="L278" s="13"/>
      <c r="M278" s="22" t="str">
        <f t="shared" si="35"/>
        <v/>
      </c>
      <c r="N278" s="22" t="str">
        <f t="shared" si="39"/>
        <v/>
      </c>
      <c r="P278" s="11" t="str">
        <f t="shared" si="40"/>
        <v xml:space="preserve"> </v>
      </c>
      <c r="Q278" s="11" t="e">
        <f>VLOOKUP(B278,'Комментарии к ремонту'!A:C,2,FALSE)</f>
        <v>#N/A</v>
      </c>
      <c r="R278" s="21" t="str">
        <f t="shared" si="41"/>
        <v/>
      </c>
      <c r="T278" s="44" t="str">
        <f t="shared" si="36"/>
        <v/>
      </c>
      <c r="W278" s="18">
        <f t="shared" si="37"/>
        <v>0</v>
      </c>
    </row>
    <row r="279" spans="7:23" ht="25.5" customHeight="1" x14ac:dyDescent="0.2">
      <c r="G279" s="12" t="str">
        <f t="shared" si="34"/>
        <v/>
      </c>
      <c r="H279" s="12"/>
      <c r="I279" s="22" t="str">
        <f>IFERROR(VLOOKUP('движение ДВС'!C279,нормативы!$B$2:$C$32,2,FALSE),"")</f>
        <v/>
      </c>
      <c r="K279" s="13" t="str">
        <f t="shared" si="38"/>
        <v/>
      </c>
      <c r="L279" s="13"/>
      <c r="M279" s="22" t="str">
        <f t="shared" si="35"/>
        <v/>
      </c>
      <c r="N279" s="22" t="str">
        <f t="shared" si="39"/>
        <v/>
      </c>
      <c r="P279" s="11" t="str">
        <f t="shared" si="40"/>
        <v xml:space="preserve"> </v>
      </c>
      <c r="Q279" s="11" t="e">
        <f>VLOOKUP(B279,'Комментарии к ремонту'!A:C,2,FALSE)</f>
        <v>#N/A</v>
      </c>
      <c r="R279" s="21" t="str">
        <f t="shared" si="41"/>
        <v/>
      </c>
      <c r="T279" s="44" t="str">
        <f t="shared" si="36"/>
        <v/>
      </c>
      <c r="W279" s="18">
        <f t="shared" si="37"/>
        <v>0</v>
      </c>
    </row>
    <row r="280" spans="7:23" ht="25.5" customHeight="1" x14ac:dyDescent="0.2">
      <c r="G280" s="12" t="str">
        <f t="shared" si="34"/>
        <v/>
      </c>
      <c r="H280" s="12"/>
      <c r="I280" s="22" t="str">
        <f>IFERROR(VLOOKUP('движение ДВС'!C280,нормативы!$B$2:$C$32,2,FALSE),"")</f>
        <v/>
      </c>
      <c r="K280" s="13" t="str">
        <f t="shared" si="38"/>
        <v/>
      </c>
      <c r="L280" s="13"/>
      <c r="M280" s="22" t="str">
        <f t="shared" si="35"/>
        <v/>
      </c>
      <c r="N280" s="22" t="str">
        <f t="shared" si="39"/>
        <v/>
      </c>
      <c r="P280" s="11" t="str">
        <f t="shared" si="40"/>
        <v xml:space="preserve"> </v>
      </c>
      <c r="Q280" s="11" t="e">
        <f>VLOOKUP(B280,'Комментарии к ремонту'!A:C,2,FALSE)</f>
        <v>#N/A</v>
      </c>
      <c r="R280" s="21" t="str">
        <f t="shared" si="41"/>
        <v/>
      </c>
      <c r="T280" s="44" t="str">
        <f t="shared" si="36"/>
        <v/>
      </c>
      <c r="W280" s="18">
        <f t="shared" si="37"/>
        <v>0</v>
      </c>
    </row>
    <row r="281" spans="7:23" ht="25.5" customHeight="1" x14ac:dyDescent="0.2">
      <c r="G281" s="12" t="str">
        <f t="shared" si="34"/>
        <v/>
      </c>
      <c r="H281" s="12"/>
      <c r="I281" s="22" t="str">
        <f>IFERROR(VLOOKUP('движение ДВС'!C281,нормативы!$B$2:$C$32,2,FALSE),"")</f>
        <v/>
      </c>
      <c r="K281" s="13" t="str">
        <f t="shared" si="38"/>
        <v/>
      </c>
      <c r="L281" s="13"/>
      <c r="M281" s="22" t="str">
        <f t="shared" si="35"/>
        <v/>
      </c>
      <c r="N281" s="22" t="str">
        <f t="shared" si="39"/>
        <v/>
      </c>
      <c r="P281" s="11" t="str">
        <f t="shared" si="40"/>
        <v xml:space="preserve"> </v>
      </c>
      <c r="Q281" s="11" t="e">
        <f>VLOOKUP(B281,'Комментарии к ремонту'!A:C,2,FALSE)</f>
        <v>#N/A</v>
      </c>
      <c r="R281" s="21" t="str">
        <f t="shared" si="41"/>
        <v/>
      </c>
      <c r="T281" s="44" t="str">
        <f t="shared" si="36"/>
        <v/>
      </c>
      <c r="W281" s="18">
        <f t="shared" si="37"/>
        <v>0</v>
      </c>
    </row>
    <row r="282" spans="7:23" ht="25.5" customHeight="1" x14ac:dyDescent="0.2">
      <c r="G282" s="12" t="str">
        <f t="shared" si="34"/>
        <v/>
      </c>
      <c r="H282" s="12"/>
      <c r="I282" s="22" t="str">
        <f>IFERROR(VLOOKUP('движение ДВС'!C282,нормативы!$B$2:$C$32,2,FALSE),"")</f>
        <v/>
      </c>
      <c r="K282" s="13" t="str">
        <f t="shared" si="38"/>
        <v/>
      </c>
      <c r="L282" s="13"/>
      <c r="M282" s="22" t="str">
        <f t="shared" si="35"/>
        <v/>
      </c>
      <c r="N282" s="22" t="str">
        <f t="shared" si="39"/>
        <v/>
      </c>
      <c r="P282" s="11" t="str">
        <f t="shared" si="40"/>
        <v xml:space="preserve"> </v>
      </c>
      <c r="Q282" s="11" t="e">
        <f>VLOOKUP(B282,'Комментарии к ремонту'!A:C,2,FALSE)</f>
        <v>#N/A</v>
      </c>
      <c r="R282" s="21" t="str">
        <f t="shared" si="41"/>
        <v/>
      </c>
      <c r="T282" s="44" t="str">
        <f t="shared" si="36"/>
        <v/>
      </c>
      <c r="W282" s="18">
        <f t="shared" si="37"/>
        <v>0</v>
      </c>
    </row>
    <row r="283" spans="7:23" ht="25.5" customHeight="1" x14ac:dyDescent="0.2">
      <c r="G283" s="12" t="str">
        <f t="shared" si="34"/>
        <v/>
      </c>
      <c r="H283" s="12"/>
      <c r="I283" s="22" t="str">
        <f>IFERROR(VLOOKUP('движение ДВС'!C283,нормативы!$B$2:$C$32,2,FALSE),"")</f>
        <v/>
      </c>
      <c r="K283" s="13" t="str">
        <f t="shared" si="38"/>
        <v/>
      </c>
      <c r="L283" s="13"/>
      <c r="M283" s="22" t="str">
        <f t="shared" si="35"/>
        <v/>
      </c>
      <c r="N283" s="22" t="str">
        <f t="shared" si="39"/>
        <v/>
      </c>
      <c r="P283" s="11" t="str">
        <f t="shared" si="40"/>
        <v xml:space="preserve"> </v>
      </c>
      <c r="Q283" s="11" t="e">
        <f>VLOOKUP(B283,'Комментарии к ремонту'!A:C,2,FALSE)</f>
        <v>#N/A</v>
      </c>
      <c r="R283" s="21" t="str">
        <f t="shared" si="41"/>
        <v/>
      </c>
      <c r="T283" s="44" t="str">
        <f t="shared" si="36"/>
        <v/>
      </c>
      <c r="W283" s="18">
        <f t="shared" si="37"/>
        <v>0</v>
      </c>
    </row>
    <row r="284" spans="7:23" ht="25.5" customHeight="1" x14ac:dyDescent="0.2">
      <c r="G284" s="12" t="str">
        <f t="shared" si="34"/>
        <v/>
      </c>
      <c r="H284" s="12"/>
      <c r="I284" s="22" t="str">
        <f>IFERROR(VLOOKUP('движение ДВС'!C284,нормативы!$B$2:$C$32,2,FALSE),"")</f>
        <v/>
      </c>
      <c r="K284" s="13" t="str">
        <f t="shared" si="38"/>
        <v/>
      </c>
      <c r="L284" s="13"/>
      <c r="M284" s="22" t="str">
        <f t="shared" si="35"/>
        <v/>
      </c>
      <c r="N284" s="22" t="str">
        <f t="shared" si="39"/>
        <v/>
      </c>
      <c r="P284" s="11" t="str">
        <f t="shared" si="40"/>
        <v xml:space="preserve"> </v>
      </c>
      <c r="Q284" s="11" t="e">
        <f>VLOOKUP(B284,'Комментарии к ремонту'!A:C,2,FALSE)</f>
        <v>#N/A</v>
      </c>
      <c r="R284" s="21" t="str">
        <f t="shared" si="41"/>
        <v/>
      </c>
      <c r="T284" s="44" t="str">
        <f t="shared" si="36"/>
        <v/>
      </c>
      <c r="W284" s="18">
        <f t="shared" si="37"/>
        <v>0</v>
      </c>
    </row>
    <row r="285" spans="7:23" ht="25.5" customHeight="1" x14ac:dyDescent="0.2">
      <c r="G285" s="12" t="str">
        <f t="shared" si="34"/>
        <v/>
      </c>
      <c r="H285" s="12"/>
      <c r="I285" s="22" t="str">
        <f>IFERROR(VLOOKUP('движение ДВС'!C285,нормативы!$B$2:$C$32,2,FALSE),"")</f>
        <v/>
      </c>
      <c r="K285" s="13" t="str">
        <f t="shared" si="38"/>
        <v/>
      </c>
      <c r="L285" s="13"/>
      <c r="M285" s="22" t="str">
        <f t="shared" si="35"/>
        <v/>
      </c>
      <c r="N285" s="22" t="str">
        <f t="shared" si="39"/>
        <v/>
      </c>
      <c r="P285" s="11" t="str">
        <f t="shared" si="40"/>
        <v xml:space="preserve"> </v>
      </c>
      <c r="Q285" s="11" t="e">
        <f>VLOOKUP(B285,'Комментарии к ремонту'!A:C,2,FALSE)</f>
        <v>#N/A</v>
      </c>
      <c r="R285" s="21" t="str">
        <f t="shared" si="41"/>
        <v/>
      </c>
      <c r="T285" s="44" t="str">
        <f t="shared" si="36"/>
        <v/>
      </c>
      <c r="W285" s="18">
        <f t="shared" si="37"/>
        <v>0</v>
      </c>
    </row>
    <row r="286" spans="7:23" ht="25.5" customHeight="1" x14ac:dyDescent="0.2">
      <c r="G286" s="12" t="str">
        <f t="shared" si="34"/>
        <v/>
      </c>
      <c r="H286" s="12"/>
      <c r="I286" s="22" t="str">
        <f>IFERROR(VLOOKUP('движение ДВС'!C286,нормативы!$B$2:$C$32,2,FALSE),"")</f>
        <v/>
      </c>
      <c r="K286" s="13" t="str">
        <f t="shared" si="38"/>
        <v/>
      </c>
      <c r="L286" s="13"/>
      <c r="M286" s="22" t="str">
        <f t="shared" si="35"/>
        <v/>
      </c>
      <c r="N286" s="22" t="str">
        <f t="shared" si="39"/>
        <v/>
      </c>
      <c r="P286" s="11" t="str">
        <f t="shared" si="40"/>
        <v xml:space="preserve"> </v>
      </c>
      <c r="Q286" s="11" t="e">
        <f>VLOOKUP(B286,'Комментарии к ремонту'!A:C,2,FALSE)</f>
        <v>#N/A</v>
      </c>
      <c r="R286" s="21" t="str">
        <f t="shared" si="41"/>
        <v/>
      </c>
      <c r="T286" s="44" t="str">
        <f t="shared" si="36"/>
        <v/>
      </c>
      <c r="W286" s="18">
        <f t="shared" si="37"/>
        <v>0</v>
      </c>
    </row>
    <row r="287" spans="7:23" ht="25.5" customHeight="1" x14ac:dyDescent="0.2">
      <c r="G287" s="12" t="str">
        <f t="shared" si="34"/>
        <v/>
      </c>
      <c r="H287" s="12"/>
      <c r="I287" s="22" t="str">
        <f>IFERROR(VLOOKUP('движение ДВС'!C287,нормативы!$B$2:$C$32,2,FALSE),"")</f>
        <v/>
      </c>
      <c r="K287" s="13" t="str">
        <f t="shared" si="38"/>
        <v/>
      </c>
      <c r="L287" s="13"/>
      <c r="M287" s="22" t="str">
        <f t="shared" si="35"/>
        <v/>
      </c>
      <c r="N287" s="22" t="str">
        <f t="shared" si="39"/>
        <v/>
      </c>
      <c r="P287" s="11" t="str">
        <f t="shared" si="40"/>
        <v xml:space="preserve"> </v>
      </c>
      <c r="Q287" s="11" t="e">
        <f>VLOOKUP(B287,'Комментарии к ремонту'!A:C,2,FALSE)</f>
        <v>#N/A</v>
      </c>
      <c r="R287" s="21" t="str">
        <f t="shared" si="41"/>
        <v/>
      </c>
      <c r="T287" s="44" t="str">
        <f t="shared" si="36"/>
        <v/>
      </c>
      <c r="W287" s="18">
        <f t="shared" si="37"/>
        <v>0</v>
      </c>
    </row>
    <row r="288" spans="7:23" ht="25.5" customHeight="1" x14ac:dyDescent="0.2">
      <c r="G288" s="12" t="str">
        <f t="shared" si="34"/>
        <v/>
      </c>
      <c r="H288" s="12"/>
      <c r="I288" s="22" t="str">
        <f>IFERROR(VLOOKUP('движение ДВС'!C288,нормативы!$B$2:$C$32,2,FALSE),"")</f>
        <v/>
      </c>
      <c r="K288" s="13" t="str">
        <f t="shared" si="38"/>
        <v/>
      </c>
      <c r="L288" s="13"/>
      <c r="M288" s="22" t="str">
        <f t="shared" si="35"/>
        <v/>
      </c>
      <c r="N288" s="22" t="str">
        <f t="shared" si="39"/>
        <v/>
      </c>
      <c r="P288" s="11" t="str">
        <f t="shared" si="40"/>
        <v xml:space="preserve"> </v>
      </c>
      <c r="Q288" s="11" t="e">
        <f>VLOOKUP(B288,'Комментарии к ремонту'!A:C,2,FALSE)</f>
        <v>#N/A</v>
      </c>
      <c r="R288" s="21" t="str">
        <f t="shared" si="41"/>
        <v/>
      </c>
      <c r="T288" s="44" t="str">
        <f t="shared" si="36"/>
        <v/>
      </c>
      <c r="W288" s="18">
        <f t="shared" si="37"/>
        <v>0</v>
      </c>
    </row>
    <row r="289" spans="7:23" ht="25.5" customHeight="1" x14ac:dyDescent="0.2">
      <c r="G289" s="12" t="str">
        <f t="shared" si="34"/>
        <v/>
      </c>
      <c r="H289" s="12"/>
      <c r="I289" s="22" t="str">
        <f>IFERROR(VLOOKUP('движение ДВС'!C289,нормативы!$B$2:$C$32,2,FALSE),"")</f>
        <v/>
      </c>
      <c r="K289" s="13" t="str">
        <f t="shared" si="38"/>
        <v/>
      </c>
      <c r="L289" s="13"/>
      <c r="M289" s="22" t="str">
        <f t="shared" si="35"/>
        <v/>
      </c>
      <c r="N289" s="22" t="str">
        <f t="shared" si="39"/>
        <v/>
      </c>
      <c r="P289" s="11" t="str">
        <f t="shared" si="40"/>
        <v xml:space="preserve"> </v>
      </c>
      <c r="Q289" s="11" t="e">
        <f>VLOOKUP(B289,'Комментарии к ремонту'!A:C,2,FALSE)</f>
        <v>#N/A</v>
      </c>
      <c r="R289" s="21" t="str">
        <f t="shared" si="41"/>
        <v/>
      </c>
      <c r="T289" s="44" t="str">
        <f t="shared" si="36"/>
        <v/>
      </c>
      <c r="W289" s="18">
        <f t="shared" si="37"/>
        <v>0</v>
      </c>
    </row>
    <row r="290" spans="7:23" ht="25.5" customHeight="1" x14ac:dyDescent="0.2">
      <c r="G290" s="12" t="str">
        <f t="shared" si="34"/>
        <v/>
      </c>
      <c r="H290" s="12"/>
      <c r="I290" s="22" t="str">
        <f>IFERROR(VLOOKUP('движение ДВС'!C290,нормативы!$B$2:$C$32,2,FALSE),"")</f>
        <v/>
      </c>
      <c r="K290" s="13" t="str">
        <f t="shared" si="38"/>
        <v/>
      </c>
      <c r="L290" s="13"/>
      <c r="M290" s="22" t="str">
        <f t="shared" si="35"/>
        <v/>
      </c>
      <c r="N290" s="22" t="str">
        <f t="shared" si="39"/>
        <v/>
      </c>
      <c r="P290" s="11" t="str">
        <f t="shared" si="40"/>
        <v xml:space="preserve"> </v>
      </c>
      <c r="Q290" s="11" t="e">
        <f>VLOOKUP(B290,'Комментарии к ремонту'!A:C,2,FALSE)</f>
        <v>#N/A</v>
      </c>
      <c r="R290" s="21" t="str">
        <f t="shared" si="41"/>
        <v/>
      </c>
      <c r="T290" s="44" t="str">
        <f t="shared" si="36"/>
        <v/>
      </c>
      <c r="W290" s="18">
        <f t="shared" si="37"/>
        <v>0</v>
      </c>
    </row>
    <row r="291" spans="7:23" ht="25.5" customHeight="1" x14ac:dyDescent="0.2">
      <c r="G291" s="12" t="str">
        <f t="shared" si="34"/>
        <v/>
      </c>
      <c r="H291" s="12"/>
      <c r="I291" s="22" t="str">
        <f>IFERROR(VLOOKUP('движение ДВС'!C291,нормативы!$B$2:$C$32,2,FALSE),"")</f>
        <v/>
      </c>
      <c r="K291" s="13" t="str">
        <f t="shared" si="38"/>
        <v/>
      </c>
      <c r="L291" s="13"/>
      <c r="M291" s="22" t="str">
        <f t="shared" si="35"/>
        <v/>
      </c>
      <c r="N291" s="22" t="str">
        <f t="shared" si="39"/>
        <v/>
      </c>
      <c r="P291" s="11" t="str">
        <f t="shared" si="40"/>
        <v xml:space="preserve"> </v>
      </c>
      <c r="Q291" s="11" t="e">
        <f>VLOOKUP(B291,'Комментарии к ремонту'!A:C,2,FALSE)</f>
        <v>#N/A</v>
      </c>
      <c r="R291" s="21" t="str">
        <f t="shared" si="41"/>
        <v/>
      </c>
      <c r="T291" s="44" t="str">
        <f t="shared" si="36"/>
        <v/>
      </c>
      <c r="W291" s="18">
        <f t="shared" si="37"/>
        <v>0</v>
      </c>
    </row>
    <row r="292" spans="7:23" ht="25.5" customHeight="1" x14ac:dyDescent="0.2">
      <c r="G292" s="12" t="str">
        <f t="shared" si="34"/>
        <v/>
      </c>
      <c r="H292" s="12"/>
      <c r="I292" s="22" t="str">
        <f>IFERROR(VLOOKUP('движение ДВС'!C292,нормативы!$B$2:$C$32,2,FALSE),"")</f>
        <v/>
      </c>
      <c r="K292" s="13" t="str">
        <f t="shared" si="38"/>
        <v/>
      </c>
      <c r="L292" s="13"/>
      <c r="M292" s="22" t="str">
        <f t="shared" si="35"/>
        <v/>
      </c>
      <c r="N292" s="22" t="str">
        <f t="shared" si="39"/>
        <v/>
      </c>
      <c r="P292" s="11" t="str">
        <f t="shared" si="40"/>
        <v xml:space="preserve"> </v>
      </c>
      <c r="Q292" s="11" t="e">
        <f>VLOOKUP(B292,'Комментарии к ремонту'!A:C,2,FALSE)</f>
        <v>#N/A</v>
      </c>
      <c r="R292" s="21" t="str">
        <f t="shared" si="41"/>
        <v/>
      </c>
      <c r="T292" s="44" t="str">
        <f t="shared" si="36"/>
        <v/>
      </c>
      <c r="W292" s="18">
        <f t="shared" si="37"/>
        <v>0</v>
      </c>
    </row>
    <row r="293" spans="7:23" ht="25.5" customHeight="1" x14ac:dyDescent="0.2">
      <c r="G293" s="12" t="str">
        <f t="shared" si="34"/>
        <v/>
      </c>
      <c r="H293" s="12"/>
      <c r="I293" s="22" t="str">
        <f>IFERROR(VLOOKUP('движение ДВС'!C293,нормативы!$B$2:$C$32,2,FALSE),"")</f>
        <v/>
      </c>
      <c r="K293" s="13" t="str">
        <f t="shared" si="38"/>
        <v/>
      </c>
      <c r="L293" s="13"/>
      <c r="M293" s="22" t="str">
        <f t="shared" si="35"/>
        <v/>
      </c>
      <c r="N293" s="22" t="str">
        <f t="shared" si="39"/>
        <v/>
      </c>
      <c r="P293" s="11" t="str">
        <f t="shared" si="40"/>
        <v xml:space="preserve"> </v>
      </c>
      <c r="Q293" s="11" t="e">
        <f>VLOOKUP(B293,'Комментарии к ремонту'!A:C,2,FALSE)</f>
        <v>#N/A</v>
      </c>
      <c r="R293" s="21" t="str">
        <f t="shared" si="41"/>
        <v/>
      </c>
      <c r="T293" s="44" t="str">
        <f t="shared" si="36"/>
        <v/>
      </c>
      <c r="W293" s="18">
        <f t="shared" si="37"/>
        <v>0</v>
      </c>
    </row>
    <row r="294" spans="7:23" ht="25.5" customHeight="1" x14ac:dyDescent="0.2">
      <c r="G294" s="12" t="str">
        <f t="shared" si="34"/>
        <v/>
      </c>
      <c r="H294" s="12"/>
      <c r="I294" s="22" t="str">
        <f>IFERROR(VLOOKUP('движение ДВС'!C294,нормативы!$B$2:$C$32,2,FALSE),"")</f>
        <v/>
      </c>
      <c r="K294" s="13" t="str">
        <f t="shared" si="38"/>
        <v/>
      </c>
      <c r="L294" s="13"/>
      <c r="M294" s="22" t="str">
        <f t="shared" si="35"/>
        <v/>
      </c>
      <c r="N294" s="22" t="str">
        <f t="shared" si="39"/>
        <v/>
      </c>
      <c r="P294" s="11" t="str">
        <f t="shared" si="40"/>
        <v xml:space="preserve"> </v>
      </c>
      <c r="Q294" s="11" t="e">
        <f>VLOOKUP(B294,'Комментарии к ремонту'!A:C,2,FALSE)</f>
        <v>#N/A</v>
      </c>
      <c r="R294" s="21" t="str">
        <f t="shared" si="41"/>
        <v/>
      </c>
      <c r="T294" s="44" t="str">
        <f t="shared" si="36"/>
        <v/>
      </c>
      <c r="W294" s="18">
        <f t="shared" si="37"/>
        <v>0</v>
      </c>
    </row>
    <row r="295" spans="7:23" ht="25.5" customHeight="1" x14ac:dyDescent="0.2">
      <c r="G295" s="12" t="str">
        <f t="shared" si="34"/>
        <v/>
      </c>
      <c r="H295" s="12"/>
      <c r="I295" s="22" t="str">
        <f>IFERROR(VLOOKUP('движение ДВС'!C295,нормативы!$B$2:$C$32,2,FALSE),"")</f>
        <v/>
      </c>
      <c r="K295" s="13" t="str">
        <f t="shared" si="38"/>
        <v/>
      </c>
      <c r="L295" s="13"/>
      <c r="M295" s="22" t="str">
        <f t="shared" si="35"/>
        <v/>
      </c>
      <c r="N295" s="22" t="str">
        <f t="shared" si="39"/>
        <v/>
      </c>
      <c r="P295" s="11" t="str">
        <f t="shared" si="40"/>
        <v xml:space="preserve"> </v>
      </c>
      <c r="Q295" s="11" t="e">
        <f>VLOOKUP(B295,'Комментарии к ремонту'!A:C,2,FALSE)</f>
        <v>#N/A</v>
      </c>
      <c r="R295" s="21" t="str">
        <f t="shared" si="41"/>
        <v/>
      </c>
      <c r="T295" s="44" t="str">
        <f t="shared" si="36"/>
        <v/>
      </c>
      <c r="W295" s="18">
        <f t="shared" si="37"/>
        <v>0</v>
      </c>
    </row>
    <row r="296" spans="7:23" ht="25.5" customHeight="1" x14ac:dyDescent="0.2">
      <c r="G296" s="12" t="str">
        <f t="shared" si="34"/>
        <v/>
      </c>
      <c r="H296" s="12"/>
      <c r="I296" s="22" t="str">
        <f>IFERROR(VLOOKUP('движение ДВС'!C296,нормативы!$B$2:$C$32,2,FALSE),"")</f>
        <v/>
      </c>
      <c r="K296" s="13" t="str">
        <f t="shared" si="38"/>
        <v/>
      </c>
      <c r="L296" s="13"/>
      <c r="M296" s="22" t="str">
        <f t="shared" si="35"/>
        <v/>
      </c>
      <c r="N296" s="22" t="str">
        <f t="shared" si="39"/>
        <v/>
      </c>
      <c r="P296" s="11" t="str">
        <f t="shared" si="40"/>
        <v xml:space="preserve"> </v>
      </c>
      <c r="Q296" s="11" t="e">
        <f>VLOOKUP(B296,'Комментарии к ремонту'!A:C,2,FALSE)</f>
        <v>#N/A</v>
      </c>
      <c r="R296" s="21" t="str">
        <f t="shared" si="41"/>
        <v/>
      </c>
      <c r="T296" s="44" t="str">
        <f t="shared" si="36"/>
        <v/>
      </c>
      <c r="W296" s="18">
        <f t="shared" si="37"/>
        <v>0</v>
      </c>
    </row>
    <row r="297" spans="7:23" ht="25.5" customHeight="1" x14ac:dyDescent="0.2">
      <c r="G297" s="12" t="str">
        <f t="shared" si="34"/>
        <v/>
      </c>
      <c r="H297" s="12"/>
      <c r="I297" s="22" t="str">
        <f>IFERROR(VLOOKUP('движение ДВС'!C297,нормативы!$B$2:$C$32,2,FALSE),"")</f>
        <v/>
      </c>
      <c r="K297" s="13" t="str">
        <f t="shared" si="38"/>
        <v/>
      </c>
      <c r="L297" s="13"/>
      <c r="M297" s="22" t="str">
        <f t="shared" si="35"/>
        <v/>
      </c>
      <c r="N297" s="22" t="str">
        <f t="shared" si="39"/>
        <v/>
      </c>
      <c r="P297" s="11" t="str">
        <f t="shared" si="40"/>
        <v xml:space="preserve"> </v>
      </c>
      <c r="Q297" s="11" t="e">
        <f>VLOOKUP(B297,'Комментарии к ремонту'!A:C,2,FALSE)</f>
        <v>#N/A</v>
      </c>
      <c r="R297" s="21" t="str">
        <f t="shared" si="41"/>
        <v/>
      </c>
      <c r="T297" s="44" t="str">
        <f t="shared" si="36"/>
        <v/>
      </c>
      <c r="W297" s="18">
        <f t="shared" si="37"/>
        <v>0</v>
      </c>
    </row>
    <row r="298" spans="7:23" ht="25.5" customHeight="1" x14ac:dyDescent="0.2">
      <c r="G298" s="12" t="str">
        <f t="shared" si="34"/>
        <v/>
      </c>
      <c r="H298" s="12"/>
      <c r="I298" s="22" t="str">
        <f>IFERROR(VLOOKUP('движение ДВС'!C298,нормативы!$B$2:$C$32,2,FALSE),"")</f>
        <v/>
      </c>
      <c r="K298" s="13" t="str">
        <f t="shared" si="38"/>
        <v/>
      </c>
      <c r="L298" s="13"/>
      <c r="M298" s="22" t="str">
        <f t="shared" si="35"/>
        <v/>
      </c>
      <c r="N298" s="22" t="str">
        <f t="shared" si="39"/>
        <v/>
      </c>
      <c r="P298" s="11" t="str">
        <f t="shared" si="40"/>
        <v xml:space="preserve"> </v>
      </c>
      <c r="Q298" s="11" t="e">
        <f>VLOOKUP(B298,'Комментарии к ремонту'!A:C,2,FALSE)</f>
        <v>#N/A</v>
      </c>
      <c r="R298" s="21" t="str">
        <f t="shared" si="41"/>
        <v/>
      </c>
      <c r="T298" s="44" t="str">
        <f t="shared" si="36"/>
        <v/>
      </c>
      <c r="W298" s="18">
        <f t="shared" si="37"/>
        <v>0</v>
      </c>
    </row>
    <row r="299" spans="7:23" ht="25.5" customHeight="1" x14ac:dyDescent="0.2">
      <c r="G299" s="12" t="str">
        <f t="shared" si="34"/>
        <v/>
      </c>
      <c r="H299" s="12"/>
      <c r="I299" s="22" t="str">
        <f>IFERROR(VLOOKUP('движение ДВС'!C299,нормативы!$B$2:$C$32,2,FALSE),"")</f>
        <v/>
      </c>
      <c r="K299" s="13" t="str">
        <f t="shared" si="38"/>
        <v/>
      </c>
      <c r="L299" s="13"/>
      <c r="M299" s="22" t="str">
        <f t="shared" si="35"/>
        <v/>
      </c>
      <c r="N299" s="22" t="str">
        <f t="shared" si="39"/>
        <v/>
      </c>
      <c r="P299" s="11" t="str">
        <f t="shared" si="40"/>
        <v xml:space="preserve"> </v>
      </c>
      <c r="Q299" s="11" t="e">
        <f>VLOOKUP(B299,'Комментарии к ремонту'!A:C,2,FALSE)</f>
        <v>#N/A</v>
      </c>
      <c r="R299" s="21" t="str">
        <f t="shared" si="41"/>
        <v/>
      </c>
      <c r="T299" s="44" t="str">
        <f t="shared" si="36"/>
        <v/>
      </c>
      <c r="W299" s="18">
        <f t="shared" si="37"/>
        <v>0</v>
      </c>
    </row>
    <row r="300" spans="7:23" ht="25.5" customHeight="1" x14ac:dyDescent="0.2">
      <c r="G300" s="12" t="str">
        <f t="shared" si="34"/>
        <v/>
      </c>
      <c r="H300" s="12"/>
      <c r="I300" s="22" t="str">
        <f>IFERROR(VLOOKUP('движение ДВС'!C300,нормативы!$B$2:$C$32,2,FALSE),"")</f>
        <v/>
      </c>
      <c r="K300" s="13" t="str">
        <f t="shared" si="38"/>
        <v/>
      </c>
      <c r="L300" s="13"/>
      <c r="M300" s="22" t="str">
        <f t="shared" si="35"/>
        <v/>
      </c>
      <c r="N300" s="22" t="str">
        <f t="shared" si="39"/>
        <v/>
      </c>
      <c r="P300" s="11" t="str">
        <f t="shared" si="40"/>
        <v xml:space="preserve"> </v>
      </c>
      <c r="Q300" s="11" t="e">
        <f>VLOOKUP(B300,'Комментарии к ремонту'!A:C,2,FALSE)</f>
        <v>#N/A</v>
      </c>
      <c r="R300" s="21" t="str">
        <f t="shared" si="41"/>
        <v/>
      </c>
      <c r="T300" s="44" t="str">
        <f t="shared" si="36"/>
        <v/>
      </c>
      <c r="W300" s="18">
        <f t="shared" si="37"/>
        <v>0</v>
      </c>
    </row>
    <row r="301" spans="7:23" ht="25.5" customHeight="1" x14ac:dyDescent="0.2">
      <c r="G301" s="12" t="str">
        <f t="shared" si="34"/>
        <v/>
      </c>
      <c r="H301" s="12"/>
      <c r="I301" s="22" t="str">
        <f>IFERROR(VLOOKUP('движение ДВС'!C301,нормативы!$B$2:$C$32,2,FALSE),"")</f>
        <v/>
      </c>
      <c r="K301" s="13" t="str">
        <f t="shared" si="38"/>
        <v/>
      </c>
      <c r="L301" s="13"/>
      <c r="M301" s="22" t="str">
        <f t="shared" si="35"/>
        <v/>
      </c>
      <c r="N301" s="22" t="str">
        <f t="shared" si="39"/>
        <v/>
      </c>
      <c r="P301" s="11" t="str">
        <f t="shared" si="40"/>
        <v xml:space="preserve"> </v>
      </c>
      <c r="Q301" s="11" t="e">
        <f>VLOOKUP(B301,'Комментарии к ремонту'!A:C,2,FALSE)</f>
        <v>#N/A</v>
      </c>
      <c r="R301" s="21" t="str">
        <f t="shared" si="41"/>
        <v/>
      </c>
      <c r="T301" s="44" t="str">
        <f t="shared" si="36"/>
        <v/>
      </c>
      <c r="W301" s="18">
        <f t="shared" si="37"/>
        <v>0</v>
      </c>
    </row>
    <row r="302" spans="7:23" ht="25.5" customHeight="1" x14ac:dyDescent="0.2">
      <c r="G302" s="12" t="str">
        <f t="shared" si="34"/>
        <v/>
      </c>
      <c r="H302" s="12"/>
      <c r="I302" s="22" t="str">
        <f>IFERROR(VLOOKUP('движение ДВС'!C302,нормативы!$B$2:$C$32,2,FALSE),"")</f>
        <v/>
      </c>
      <c r="K302" s="13" t="str">
        <f t="shared" si="38"/>
        <v/>
      </c>
      <c r="L302" s="13"/>
      <c r="M302" s="22" t="str">
        <f t="shared" si="35"/>
        <v/>
      </c>
      <c r="N302" s="22" t="str">
        <f t="shared" si="39"/>
        <v/>
      </c>
      <c r="P302" s="11" t="str">
        <f t="shared" si="40"/>
        <v xml:space="preserve"> </v>
      </c>
      <c r="Q302" s="11" t="e">
        <f>VLOOKUP(B302,'Комментарии к ремонту'!A:C,2,FALSE)</f>
        <v>#N/A</v>
      </c>
      <c r="R302" s="21" t="str">
        <f t="shared" si="41"/>
        <v/>
      </c>
      <c r="T302" s="44" t="str">
        <f t="shared" si="36"/>
        <v/>
      </c>
      <c r="W302" s="18">
        <f t="shared" si="37"/>
        <v>0</v>
      </c>
    </row>
    <row r="303" spans="7:23" ht="25.5" customHeight="1" x14ac:dyDescent="0.2">
      <c r="G303" s="12" t="str">
        <f t="shared" si="34"/>
        <v/>
      </c>
      <c r="H303" s="12"/>
      <c r="I303" s="22" t="str">
        <f>IFERROR(VLOOKUP('движение ДВС'!C303,нормативы!$B$2:$C$32,2,FALSE),"")</f>
        <v/>
      </c>
      <c r="K303" s="13" t="str">
        <f t="shared" si="38"/>
        <v/>
      </c>
      <c r="L303" s="13"/>
      <c r="M303" s="22" t="str">
        <f t="shared" si="35"/>
        <v/>
      </c>
      <c r="N303" s="22" t="str">
        <f t="shared" si="39"/>
        <v/>
      </c>
      <c r="P303" s="11" t="str">
        <f t="shared" si="40"/>
        <v xml:space="preserve"> </v>
      </c>
      <c r="Q303" s="11" t="e">
        <f>VLOOKUP(B303,'Комментарии к ремонту'!A:C,2,FALSE)</f>
        <v>#N/A</v>
      </c>
      <c r="R303" s="21" t="str">
        <f t="shared" si="41"/>
        <v/>
      </c>
      <c r="T303" s="44" t="str">
        <f t="shared" si="36"/>
        <v/>
      </c>
      <c r="W303" s="18">
        <f t="shared" si="37"/>
        <v>0</v>
      </c>
    </row>
    <row r="304" spans="7:23" ht="25.5" customHeight="1" x14ac:dyDescent="0.2">
      <c r="G304" s="12" t="str">
        <f t="shared" si="34"/>
        <v/>
      </c>
      <c r="H304" s="12"/>
      <c r="I304" s="22" t="str">
        <f>IFERROR(VLOOKUP('движение ДВС'!C304,нормативы!$B$2:$C$32,2,FALSE),"")</f>
        <v/>
      </c>
      <c r="K304" s="13" t="str">
        <f t="shared" si="38"/>
        <v/>
      </c>
      <c r="L304" s="13"/>
      <c r="M304" s="22" t="str">
        <f t="shared" si="35"/>
        <v/>
      </c>
      <c r="N304" s="22" t="str">
        <f t="shared" si="39"/>
        <v/>
      </c>
      <c r="P304" s="11" t="str">
        <f t="shared" si="40"/>
        <v xml:space="preserve"> </v>
      </c>
      <c r="Q304" s="11" t="e">
        <f>VLOOKUP(B304,'Комментарии к ремонту'!A:C,2,FALSE)</f>
        <v>#N/A</v>
      </c>
      <c r="R304" s="21" t="str">
        <f t="shared" si="41"/>
        <v/>
      </c>
      <c r="T304" s="44" t="str">
        <f t="shared" si="36"/>
        <v/>
      </c>
      <c r="W304" s="18">
        <f t="shared" si="37"/>
        <v>0</v>
      </c>
    </row>
    <row r="305" spans="7:23" ht="25.5" customHeight="1" x14ac:dyDescent="0.2">
      <c r="G305" s="12" t="str">
        <f t="shared" si="34"/>
        <v/>
      </c>
      <c r="H305" s="12"/>
      <c r="I305" s="22" t="str">
        <f>IFERROR(VLOOKUP('движение ДВС'!C305,нормативы!$B$2:$C$32,2,FALSE),"")</f>
        <v/>
      </c>
      <c r="K305" s="13" t="str">
        <f t="shared" si="38"/>
        <v/>
      </c>
      <c r="L305" s="13"/>
      <c r="M305" s="22" t="str">
        <f t="shared" si="35"/>
        <v/>
      </c>
      <c r="N305" s="22" t="str">
        <f t="shared" si="39"/>
        <v/>
      </c>
      <c r="P305" s="11" t="str">
        <f t="shared" si="40"/>
        <v xml:space="preserve"> </v>
      </c>
      <c r="Q305" s="11" t="e">
        <f>VLOOKUP(B305,'Комментарии к ремонту'!A:C,2,FALSE)</f>
        <v>#N/A</v>
      </c>
      <c r="R305" s="21" t="str">
        <f t="shared" si="41"/>
        <v/>
      </c>
      <c r="T305" s="44" t="str">
        <f t="shared" si="36"/>
        <v/>
      </c>
      <c r="W305" s="18">
        <f t="shared" si="37"/>
        <v>0</v>
      </c>
    </row>
    <row r="306" spans="7:23" ht="25.5" customHeight="1" x14ac:dyDescent="0.2">
      <c r="G306" s="12" t="str">
        <f t="shared" si="34"/>
        <v/>
      </c>
      <c r="H306" s="12"/>
      <c r="I306" s="22" t="str">
        <f>IFERROR(VLOOKUP('движение ДВС'!C306,нормативы!$B$2:$C$32,2,FALSE),"")</f>
        <v/>
      </c>
      <c r="K306" s="13" t="str">
        <f t="shared" si="38"/>
        <v/>
      </c>
      <c r="L306" s="13"/>
      <c r="M306" s="22" t="str">
        <f t="shared" si="35"/>
        <v/>
      </c>
      <c r="N306" s="22" t="str">
        <f t="shared" si="39"/>
        <v/>
      </c>
      <c r="P306" s="11" t="str">
        <f t="shared" si="40"/>
        <v xml:space="preserve"> </v>
      </c>
      <c r="Q306" s="11" t="e">
        <f>VLOOKUP(B306,'Комментарии к ремонту'!A:C,2,FALSE)</f>
        <v>#N/A</v>
      </c>
      <c r="R306" s="21" t="str">
        <f t="shared" si="41"/>
        <v/>
      </c>
      <c r="T306" s="44" t="str">
        <f t="shared" si="36"/>
        <v/>
      </c>
      <c r="W306" s="18">
        <f t="shared" si="37"/>
        <v>0</v>
      </c>
    </row>
    <row r="307" spans="7:23" ht="25.5" customHeight="1" x14ac:dyDescent="0.2">
      <c r="G307" s="12" t="str">
        <f t="shared" si="34"/>
        <v/>
      </c>
      <c r="H307" s="12"/>
      <c r="I307" s="22" t="str">
        <f>IFERROR(VLOOKUP('движение ДВС'!C307,нормативы!$B$2:$C$32,2,FALSE),"")</f>
        <v/>
      </c>
      <c r="K307" s="13" t="str">
        <f t="shared" si="38"/>
        <v/>
      </c>
      <c r="L307" s="13"/>
      <c r="M307" s="22" t="str">
        <f t="shared" si="35"/>
        <v/>
      </c>
      <c r="N307" s="22" t="str">
        <f t="shared" si="39"/>
        <v/>
      </c>
      <c r="P307" s="11" t="str">
        <f t="shared" si="40"/>
        <v xml:space="preserve"> </v>
      </c>
      <c r="Q307" s="11" t="e">
        <f>VLOOKUP(B307,'Комментарии к ремонту'!A:C,2,FALSE)</f>
        <v>#N/A</v>
      </c>
      <c r="R307" s="21" t="str">
        <f t="shared" si="41"/>
        <v/>
      </c>
      <c r="T307" s="44" t="str">
        <f t="shared" si="36"/>
        <v/>
      </c>
      <c r="W307" s="18">
        <f t="shared" si="37"/>
        <v>0</v>
      </c>
    </row>
    <row r="308" spans="7:23" ht="25.5" customHeight="1" x14ac:dyDescent="0.2">
      <c r="G308" s="12" t="str">
        <f t="shared" si="34"/>
        <v/>
      </c>
      <c r="H308" s="12"/>
      <c r="I308" s="22" t="str">
        <f>IFERROR(VLOOKUP('движение ДВС'!C308,нормативы!$B$2:$C$32,2,FALSE),"")</f>
        <v/>
      </c>
      <c r="K308" s="13" t="str">
        <f t="shared" si="38"/>
        <v/>
      </c>
      <c r="L308" s="13"/>
      <c r="M308" s="22" t="str">
        <f t="shared" si="35"/>
        <v/>
      </c>
      <c r="N308" s="22" t="str">
        <f t="shared" si="39"/>
        <v/>
      </c>
      <c r="P308" s="11" t="str">
        <f t="shared" si="40"/>
        <v xml:space="preserve"> </v>
      </c>
      <c r="Q308" s="11" t="e">
        <f>VLOOKUP(B308,'Комментарии к ремонту'!A:C,2,FALSE)</f>
        <v>#N/A</v>
      </c>
      <c r="R308" s="21" t="str">
        <f t="shared" si="41"/>
        <v/>
      </c>
      <c r="T308" s="44" t="str">
        <f t="shared" si="36"/>
        <v/>
      </c>
      <c r="W308" s="18">
        <f t="shared" si="37"/>
        <v>0</v>
      </c>
    </row>
    <row r="309" spans="7:23" ht="25.5" customHeight="1" x14ac:dyDescent="0.2">
      <c r="G309" s="12" t="str">
        <f t="shared" si="34"/>
        <v/>
      </c>
      <c r="H309" s="12"/>
      <c r="I309" s="22" t="str">
        <f>IFERROR(VLOOKUP('движение ДВС'!C309,нормативы!$B$2:$C$32,2,FALSE),"")</f>
        <v/>
      </c>
      <c r="K309" s="13" t="str">
        <f t="shared" si="38"/>
        <v/>
      </c>
      <c r="L309" s="13"/>
      <c r="M309" s="22" t="str">
        <f t="shared" si="35"/>
        <v/>
      </c>
      <c r="N309" s="22" t="str">
        <f t="shared" si="39"/>
        <v/>
      </c>
      <c r="P309" s="11" t="str">
        <f t="shared" si="40"/>
        <v xml:space="preserve"> </v>
      </c>
      <c r="Q309" s="11" t="e">
        <f>VLOOKUP(B309,'Комментарии к ремонту'!A:C,2,FALSE)</f>
        <v>#N/A</v>
      </c>
      <c r="R309" s="21" t="str">
        <f t="shared" si="41"/>
        <v/>
      </c>
      <c r="T309" s="44" t="str">
        <f t="shared" si="36"/>
        <v/>
      </c>
      <c r="W309" s="18">
        <f t="shared" si="37"/>
        <v>0</v>
      </c>
    </row>
    <row r="310" spans="7:23" ht="25.5" customHeight="1" x14ac:dyDescent="0.2">
      <c r="G310" s="12" t="str">
        <f t="shared" si="34"/>
        <v/>
      </c>
      <c r="H310" s="12"/>
      <c r="I310" s="22" t="str">
        <f>IFERROR(VLOOKUP('движение ДВС'!C310,нормативы!$B$2:$C$32,2,FALSE),"")</f>
        <v/>
      </c>
      <c r="K310" s="13" t="str">
        <f t="shared" si="38"/>
        <v/>
      </c>
      <c r="L310" s="13"/>
      <c r="M310" s="22" t="str">
        <f t="shared" si="35"/>
        <v/>
      </c>
      <c r="N310" s="22" t="str">
        <f t="shared" si="39"/>
        <v/>
      </c>
      <c r="P310" s="11" t="str">
        <f t="shared" si="40"/>
        <v xml:space="preserve"> </v>
      </c>
      <c r="Q310" s="11" t="e">
        <f>VLOOKUP(B310,'Комментарии к ремонту'!A:C,2,FALSE)</f>
        <v>#N/A</v>
      </c>
      <c r="R310" s="21" t="str">
        <f t="shared" si="41"/>
        <v/>
      </c>
      <c r="T310" s="44" t="str">
        <f t="shared" si="36"/>
        <v/>
      </c>
      <c r="W310" s="18">
        <f t="shared" si="37"/>
        <v>0</v>
      </c>
    </row>
    <row r="311" spans="7:23" ht="25.5" customHeight="1" x14ac:dyDescent="0.2">
      <c r="G311" s="12" t="str">
        <f t="shared" si="34"/>
        <v/>
      </c>
      <c r="H311" s="12"/>
      <c r="I311" s="22" t="str">
        <f>IFERROR(VLOOKUP('движение ДВС'!C311,нормативы!$B$2:$C$32,2,FALSE),"")</f>
        <v/>
      </c>
      <c r="K311" s="13" t="str">
        <f t="shared" si="38"/>
        <v/>
      </c>
      <c r="L311" s="13"/>
      <c r="M311" s="22" t="str">
        <f t="shared" si="35"/>
        <v/>
      </c>
      <c r="N311" s="22" t="str">
        <f t="shared" si="39"/>
        <v/>
      </c>
      <c r="P311" s="11" t="str">
        <f t="shared" si="40"/>
        <v xml:space="preserve"> </v>
      </c>
      <c r="Q311" s="11" t="e">
        <f>VLOOKUP(B311,'Комментарии к ремонту'!A:C,2,FALSE)</f>
        <v>#N/A</v>
      </c>
      <c r="R311" s="21" t="str">
        <f t="shared" si="41"/>
        <v/>
      </c>
      <c r="T311" s="44" t="str">
        <f t="shared" si="36"/>
        <v/>
      </c>
      <c r="W311" s="18">
        <f t="shared" si="37"/>
        <v>0</v>
      </c>
    </row>
    <row r="312" spans="7:23" ht="25.5" customHeight="1" x14ac:dyDescent="0.2">
      <c r="G312" s="12" t="str">
        <f t="shared" si="34"/>
        <v/>
      </c>
      <c r="H312" s="12"/>
      <c r="I312" s="22" t="str">
        <f>IFERROR(VLOOKUP('движение ДВС'!C312,нормативы!$B$2:$C$32,2,FALSE),"")</f>
        <v/>
      </c>
      <c r="K312" s="13" t="str">
        <f t="shared" si="38"/>
        <v/>
      </c>
      <c r="L312" s="13"/>
      <c r="M312" s="22" t="str">
        <f t="shared" si="35"/>
        <v/>
      </c>
      <c r="N312" s="22" t="str">
        <f t="shared" si="39"/>
        <v/>
      </c>
      <c r="P312" s="11" t="str">
        <f t="shared" si="40"/>
        <v xml:space="preserve"> </v>
      </c>
      <c r="Q312" s="11" t="e">
        <f>VLOOKUP(B312,'Комментарии к ремонту'!A:C,2,FALSE)</f>
        <v>#N/A</v>
      </c>
      <c r="R312" s="21" t="str">
        <f t="shared" si="41"/>
        <v/>
      </c>
      <c r="T312" s="44" t="str">
        <f t="shared" si="36"/>
        <v/>
      </c>
      <c r="W312" s="18">
        <f t="shared" si="37"/>
        <v>0</v>
      </c>
    </row>
    <row r="313" spans="7:23" ht="25.5" customHeight="1" x14ac:dyDescent="0.2">
      <c r="G313" s="12" t="str">
        <f t="shared" si="34"/>
        <v/>
      </c>
      <c r="H313" s="12"/>
      <c r="I313" s="22" t="str">
        <f>IFERROR(VLOOKUP('движение ДВС'!C313,нормативы!$B$2:$C$32,2,FALSE),"")</f>
        <v/>
      </c>
      <c r="K313" s="13" t="str">
        <f t="shared" si="38"/>
        <v/>
      </c>
      <c r="L313" s="13"/>
      <c r="M313" s="22" t="str">
        <f t="shared" si="35"/>
        <v/>
      </c>
      <c r="N313" s="22" t="str">
        <f t="shared" si="39"/>
        <v/>
      </c>
      <c r="P313" s="11" t="str">
        <f t="shared" si="40"/>
        <v xml:space="preserve"> </v>
      </c>
      <c r="Q313" s="11" t="e">
        <f>VLOOKUP(B313,'Комментарии к ремонту'!A:C,2,FALSE)</f>
        <v>#N/A</v>
      </c>
      <c r="R313" s="21" t="str">
        <f t="shared" si="41"/>
        <v/>
      </c>
      <c r="T313" s="44" t="str">
        <f t="shared" si="36"/>
        <v/>
      </c>
      <c r="W313" s="18">
        <f t="shared" si="37"/>
        <v>0</v>
      </c>
    </row>
    <row r="314" spans="7:23" ht="25.5" customHeight="1" x14ac:dyDescent="0.2">
      <c r="G314" s="12" t="str">
        <f t="shared" si="34"/>
        <v/>
      </c>
      <c r="H314" s="12"/>
      <c r="I314" s="22" t="str">
        <f>IFERROR(VLOOKUP('движение ДВС'!C314,нормативы!$B$2:$C$32,2,FALSE),"")</f>
        <v/>
      </c>
      <c r="K314" s="13" t="str">
        <f t="shared" si="38"/>
        <v/>
      </c>
      <c r="L314" s="13"/>
      <c r="M314" s="22" t="str">
        <f t="shared" si="35"/>
        <v/>
      </c>
      <c r="N314" s="22" t="str">
        <f t="shared" si="39"/>
        <v/>
      </c>
      <c r="P314" s="11" t="str">
        <f t="shared" si="40"/>
        <v xml:space="preserve"> </v>
      </c>
      <c r="Q314" s="11" t="e">
        <f>VLOOKUP(B314,'Комментарии к ремонту'!A:C,2,FALSE)</f>
        <v>#N/A</v>
      </c>
      <c r="R314" s="21" t="str">
        <f t="shared" si="41"/>
        <v/>
      </c>
      <c r="T314" s="44" t="str">
        <f t="shared" si="36"/>
        <v/>
      </c>
      <c r="W314" s="18">
        <f t="shared" si="37"/>
        <v>0</v>
      </c>
    </row>
    <row r="315" spans="7:23" ht="25.5" customHeight="1" x14ac:dyDescent="0.2">
      <c r="G315" s="12" t="str">
        <f t="shared" si="34"/>
        <v/>
      </c>
      <c r="H315" s="12"/>
      <c r="I315" s="22" t="str">
        <f>IFERROR(VLOOKUP('движение ДВС'!C315,нормативы!$B$2:$C$32,2,FALSE),"")</f>
        <v/>
      </c>
      <c r="K315" s="13" t="str">
        <f t="shared" si="38"/>
        <v/>
      </c>
      <c r="L315" s="13"/>
      <c r="M315" s="22" t="str">
        <f t="shared" si="35"/>
        <v/>
      </c>
      <c r="N315" s="22" t="str">
        <f t="shared" si="39"/>
        <v/>
      </c>
      <c r="P315" s="11" t="str">
        <f t="shared" si="40"/>
        <v xml:space="preserve"> </v>
      </c>
      <c r="Q315" s="11" t="e">
        <f>VLOOKUP(B315,'Комментарии к ремонту'!A:C,2,FALSE)</f>
        <v>#N/A</v>
      </c>
      <c r="R315" s="21" t="str">
        <f t="shared" si="41"/>
        <v/>
      </c>
      <c r="T315" s="44" t="str">
        <f t="shared" si="36"/>
        <v/>
      </c>
      <c r="W315" s="18">
        <f t="shared" si="37"/>
        <v>0</v>
      </c>
    </row>
    <row r="316" spans="7:23" ht="25.5" customHeight="1" x14ac:dyDescent="0.2">
      <c r="G316" s="12" t="str">
        <f t="shared" si="34"/>
        <v/>
      </c>
      <c r="H316" s="12"/>
      <c r="I316" s="22" t="str">
        <f>IFERROR(VLOOKUP('движение ДВС'!C316,нормативы!$B$2:$C$32,2,FALSE),"")</f>
        <v/>
      </c>
      <c r="K316" s="13" t="str">
        <f t="shared" si="38"/>
        <v/>
      </c>
      <c r="L316" s="13"/>
      <c r="M316" s="22" t="str">
        <f t="shared" si="35"/>
        <v/>
      </c>
      <c r="N316" s="22" t="str">
        <f t="shared" si="39"/>
        <v/>
      </c>
      <c r="P316" s="11" t="str">
        <f t="shared" si="40"/>
        <v xml:space="preserve"> </v>
      </c>
      <c r="Q316" s="11" t="e">
        <f>VLOOKUP(B316,'Комментарии к ремонту'!A:C,2,FALSE)</f>
        <v>#N/A</v>
      </c>
      <c r="R316" s="21" t="str">
        <f t="shared" si="41"/>
        <v/>
      </c>
      <c r="T316" s="44" t="str">
        <f t="shared" si="36"/>
        <v/>
      </c>
      <c r="W316" s="18">
        <f t="shared" si="37"/>
        <v>0</v>
      </c>
    </row>
    <row r="317" spans="7:23" ht="25.5" customHeight="1" x14ac:dyDescent="0.2">
      <c r="G317" s="12" t="str">
        <f t="shared" si="34"/>
        <v/>
      </c>
      <c r="H317" s="12"/>
      <c r="I317" s="22" t="str">
        <f>IFERROR(VLOOKUP('движение ДВС'!C317,нормативы!$B$2:$C$32,2,FALSE),"")</f>
        <v/>
      </c>
      <c r="K317" s="13" t="str">
        <f t="shared" si="38"/>
        <v/>
      </c>
      <c r="L317" s="13"/>
      <c r="M317" s="22" t="str">
        <f t="shared" si="35"/>
        <v/>
      </c>
      <c r="N317" s="22" t="str">
        <f t="shared" si="39"/>
        <v/>
      </c>
      <c r="P317" s="11" t="str">
        <f t="shared" si="40"/>
        <v xml:space="preserve"> </v>
      </c>
      <c r="Q317" s="11" t="e">
        <f>VLOOKUP(B317,'Комментарии к ремонту'!A:C,2,FALSE)</f>
        <v>#N/A</v>
      </c>
      <c r="R317" s="21" t="str">
        <f t="shared" si="41"/>
        <v/>
      </c>
      <c r="T317" s="44" t="str">
        <f t="shared" si="36"/>
        <v/>
      </c>
      <c r="W317" s="18">
        <f t="shared" si="37"/>
        <v>0</v>
      </c>
    </row>
    <row r="318" spans="7:23" ht="25.5" customHeight="1" x14ac:dyDescent="0.2">
      <c r="G318" s="12" t="str">
        <f t="shared" si="34"/>
        <v/>
      </c>
      <c r="H318" s="12"/>
      <c r="I318" s="22" t="str">
        <f>IFERROR(VLOOKUP('движение ДВС'!C318,нормативы!$B$2:$C$32,2,FALSE),"")</f>
        <v/>
      </c>
      <c r="K318" s="13" t="str">
        <f t="shared" si="38"/>
        <v/>
      </c>
      <c r="L318" s="13"/>
      <c r="M318" s="22" t="str">
        <f t="shared" si="35"/>
        <v/>
      </c>
      <c r="N318" s="22" t="str">
        <f t="shared" si="39"/>
        <v/>
      </c>
      <c r="P318" s="11" t="str">
        <f t="shared" si="40"/>
        <v xml:space="preserve"> </v>
      </c>
      <c r="Q318" s="11" t="e">
        <f>VLOOKUP(B318,'Комментарии к ремонту'!A:C,2,FALSE)</f>
        <v>#N/A</v>
      </c>
      <c r="R318" s="21" t="str">
        <f t="shared" si="41"/>
        <v/>
      </c>
      <c r="T318" s="44" t="str">
        <f t="shared" si="36"/>
        <v/>
      </c>
      <c r="W318" s="18">
        <f t="shared" si="37"/>
        <v>0</v>
      </c>
    </row>
    <row r="319" spans="7:23" ht="25.5" customHeight="1" x14ac:dyDescent="0.2">
      <c r="G319" s="12" t="str">
        <f t="shared" si="34"/>
        <v/>
      </c>
      <c r="H319" s="12"/>
      <c r="I319" s="22" t="str">
        <f>IFERROR(VLOOKUP('движение ДВС'!C319,нормативы!$B$2:$C$32,2,FALSE),"")</f>
        <v/>
      </c>
      <c r="K319" s="13" t="str">
        <f t="shared" si="38"/>
        <v/>
      </c>
      <c r="L319" s="13"/>
      <c r="M319" s="22" t="str">
        <f t="shared" si="35"/>
        <v/>
      </c>
      <c r="N319" s="22" t="str">
        <f t="shared" si="39"/>
        <v/>
      </c>
      <c r="P319" s="11" t="str">
        <f t="shared" si="40"/>
        <v xml:space="preserve"> </v>
      </c>
      <c r="Q319" s="11" t="e">
        <f>VLOOKUP(B319,'Комментарии к ремонту'!A:C,2,FALSE)</f>
        <v>#N/A</v>
      </c>
      <c r="R319" s="21" t="str">
        <f t="shared" si="41"/>
        <v/>
      </c>
      <c r="T319" s="44" t="str">
        <f t="shared" si="36"/>
        <v/>
      </c>
      <c r="W319" s="18">
        <f t="shared" si="37"/>
        <v>0</v>
      </c>
    </row>
    <row r="320" spans="7:23" ht="25.5" customHeight="1" x14ac:dyDescent="0.2">
      <c r="G320" s="12" t="str">
        <f t="shared" si="34"/>
        <v/>
      </c>
      <c r="H320" s="12"/>
      <c r="I320" s="22" t="str">
        <f>IFERROR(VLOOKUP('движение ДВС'!C320,нормативы!$B$2:$C$32,2,FALSE),"")</f>
        <v/>
      </c>
      <c r="K320" s="13" t="str">
        <f t="shared" si="38"/>
        <v/>
      </c>
      <c r="L320" s="13"/>
      <c r="M320" s="22" t="str">
        <f t="shared" si="35"/>
        <v/>
      </c>
      <c r="N320" s="22" t="str">
        <f t="shared" si="39"/>
        <v/>
      </c>
      <c r="P320" s="11" t="str">
        <f t="shared" si="40"/>
        <v xml:space="preserve"> </v>
      </c>
      <c r="Q320" s="11" t="e">
        <f>VLOOKUP(B320,'Комментарии к ремонту'!A:C,2,FALSE)</f>
        <v>#N/A</v>
      </c>
      <c r="R320" s="21" t="str">
        <f t="shared" si="41"/>
        <v/>
      </c>
      <c r="T320" s="44" t="str">
        <f t="shared" si="36"/>
        <v/>
      </c>
      <c r="W320" s="18">
        <f t="shared" si="37"/>
        <v>0</v>
      </c>
    </row>
    <row r="321" spans="7:23" ht="25.5" customHeight="1" x14ac:dyDescent="0.2">
      <c r="G321" s="12" t="str">
        <f t="shared" si="34"/>
        <v/>
      </c>
      <c r="H321" s="12"/>
      <c r="I321" s="22" t="str">
        <f>IFERROR(VLOOKUP('движение ДВС'!C321,нормативы!$B$2:$C$32,2,FALSE),"")</f>
        <v/>
      </c>
      <c r="K321" s="13" t="str">
        <f t="shared" si="38"/>
        <v/>
      </c>
      <c r="L321" s="13"/>
      <c r="M321" s="22" t="str">
        <f t="shared" si="35"/>
        <v/>
      </c>
      <c r="N321" s="22" t="str">
        <f t="shared" si="39"/>
        <v/>
      </c>
      <c r="P321" s="11" t="str">
        <f t="shared" si="40"/>
        <v xml:space="preserve"> </v>
      </c>
      <c r="Q321" s="11" t="e">
        <f>VLOOKUP(B321,'Комментарии к ремонту'!A:C,2,FALSE)</f>
        <v>#N/A</v>
      </c>
      <c r="R321" s="21" t="str">
        <f t="shared" si="41"/>
        <v/>
      </c>
      <c r="T321" s="44" t="str">
        <f t="shared" si="36"/>
        <v/>
      </c>
      <c r="W321" s="18">
        <f t="shared" si="37"/>
        <v>0</v>
      </c>
    </row>
    <row r="322" spans="7:23" ht="25.5" customHeight="1" x14ac:dyDescent="0.2">
      <c r="G322" s="12" t="str">
        <f t="shared" si="34"/>
        <v/>
      </c>
      <c r="H322" s="12"/>
      <c r="I322" s="22" t="str">
        <f>IFERROR(VLOOKUP('движение ДВС'!C322,нормативы!$B$2:$C$32,2,FALSE),"")</f>
        <v/>
      </c>
      <c r="K322" s="13" t="str">
        <f t="shared" si="38"/>
        <v/>
      </c>
      <c r="L322" s="13"/>
      <c r="M322" s="22" t="str">
        <f t="shared" si="35"/>
        <v/>
      </c>
      <c r="N322" s="22" t="str">
        <f t="shared" si="39"/>
        <v/>
      </c>
      <c r="P322" s="11" t="str">
        <f t="shared" si="40"/>
        <v xml:space="preserve"> </v>
      </c>
      <c r="Q322" s="11" t="e">
        <f>VLOOKUP(B322,'Комментарии к ремонту'!A:C,2,FALSE)</f>
        <v>#N/A</v>
      </c>
      <c r="R322" s="21" t="str">
        <f t="shared" si="41"/>
        <v/>
      </c>
      <c r="T322" s="44" t="str">
        <f t="shared" si="36"/>
        <v/>
      </c>
      <c r="W322" s="18">
        <f t="shared" si="37"/>
        <v>0</v>
      </c>
    </row>
    <row r="323" spans="7:23" ht="25.5" customHeight="1" x14ac:dyDescent="0.2">
      <c r="G323" s="12" t="str">
        <f t="shared" ref="G323:G386" si="42">IFERROR(IF(SEARCH("Ожидается",O323),"введите дату",""),"")</f>
        <v/>
      </c>
      <c r="H323" s="12"/>
      <c r="I323" s="22" t="str">
        <f>IFERROR(VLOOKUP('движение ДВС'!C323,нормативы!$B$2:$C$32,2,FALSE),"")</f>
        <v/>
      </c>
      <c r="K323" s="13" t="str">
        <f t="shared" si="38"/>
        <v/>
      </c>
      <c r="L323" s="13"/>
      <c r="M323" s="22" t="str">
        <f t="shared" ref="M323:M386" si="43">IFERROR(IF(ISBLANK(G323),"",_xlfn.ISOWEEKNUM(G323)),"")</f>
        <v/>
      </c>
      <c r="N323" s="22" t="str">
        <f t="shared" si="39"/>
        <v/>
      </c>
      <c r="P323" s="11" t="str">
        <f t="shared" si="40"/>
        <v xml:space="preserve"> </v>
      </c>
      <c r="Q323" s="11" t="e">
        <f>VLOOKUP(B323,'Комментарии к ремонту'!A:C,2,FALSE)</f>
        <v>#N/A</v>
      </c>
      <c r="R323" s="21" t="str">
        <f t="shared" si="41"/>
        <v/>
      </c>
      <c r="T323" s="44" t="str">
        <f t="shared" ref="T323:T386" si="44">IF(O323="Отказной","Опишите причину отказа",IF(O323="Транзит","Опишите инф. о транзите",""))</f>
        <v/>
      </c>
      <c r="W323" s="18">
        <f t="shared" ref="W323:W386" si="45">IFERROR(IF(SEARCH(", заказ",V323),"укажите дату поставки зап. частей",""),0)</f>
        <v>0</v>
      </c>
    </row>
    <row r="324" spans="7:23" ht="25.5" customHeight="1" x14ac:dyDescent="0.2">
      <c r="G324" s="12" t="str">
        <f t="shared" si="42"/>
        <v/>
      </c>
      <c r="H324" s="12"/>
      <c r="I324" s="22" t="str">
        <f>IFERROR(VLOOKUP('движение ДВС'!C324,нормативы!$B$2:$C$32,2,FALSE),"")</f>
        <v/>
      </c>
      <c r="K324" s="13" t="str">
        <f t="shared" ref="K324:K387" si="46">IFERROR(IF(H324&lt;&gt;0,H324+(I324/J324)/8*7/5,""),IF(H324&lt;&gt;0,H324+I324/8*7/5,""))</f>
        <v/>
      </c>
      <c r="L324" s="13"/>
      <c r="M324" s="22" t="str">
        <f t="shared" si="43"/>
        <v/>
      </c>
      <c r="N324" s="22" t="str">
        <f t="shared" ref="N324:N387" si="47">IFERROR(INT((MONTH(G324)+2)/3),"")</f>
        <v/>
      </c>
      <c r="P324" s="11" t="str">
        <f t="shared" ref="P324:P387" si="48">B324&amp;" "&amp;C324</f>
        <v xml:space="preserve"> </v>
      </c>
      <c r="Q324" s="11" t="e">
        <f>VLOOKUP(B324,'Комментарии к ремонту'!A:C,2,FALSE)</f>
        <v>#N/A</v>
      </c>
      <c r="R324" s="21" t="str">
        <f t="shared" ref="R324:R387" si="49">IF(ISBLANK(B324),"",IF(O324="Ремонт остановлен","Укажите причину остановки работ",IF(O324="Отказной","Опишите причину отказа",IF(O324="Транзит","Опишите инф. о транзите",IF(ISNA(Q324),"НЕТ","ЕСТЬ")))))</f>
        <v/>
      </c>
      <c r="T324" s="44" t="str">
        <f t="shared" si="44"/>
        <v/>
      </c>
      <c r="W324" s="18">
        <f t="shared" si="45"/>
        <v>0</v>
      </c>
    </row>
    <row r="325" spans="7:23" ht="25.5" customHeight="1" x14ac:dyDescent="0.2">
      <c r="G325" s="12" t="str">
        <f t="shared" si="42"/>
        <v/>
      </c>
      <c r="H325" s="12"/>
      <c r="I325" s="22" t="str">
        <f>IFERROR(VLOOKUP('движение ДВС'!C325,нормативы!$B$2:$C$32,2,FALSE),"")</f>
        <v/>
      </c>
      <c r="K325" s="13" t="str">
        <f t="shared" si="46"/>
        <v/>
      </c>
      <c r="L325" s="13"/>
      <c r="M325" s="22" t="str">
        <f t="shared" si="43"/>
        <v/>
      </c>
      <c r="N325" s="22" t="str">
        <f t="shared" si="47"/>
        <v/>
      </c>
      <c r="P325" s="11" t="str">
        <f t="shared" si="48"/>
        <v xml:space="preserve"> </v>
      </c>
      <c r="Q325" s="11" t="e">
        <f>VLOOKUP(B325,'Комментарии к ремонту'!A:C,2,FALSE)</f>
        <v>#N/A</v>
      </c>
      <c r="R325" s="21" t="str">
        <f t="shared" si="49"/>
        <v/>
      </c>
      <c r="T325" s="44" t="str">
        <f t="shared" si="44"/>
        <v/>
      </c>
      <c r="W325" s="18">
        <f t="shared" si="45"/>
        <v>0</v>
      </c>
    </row>
    <row r="326" spans="7:23" ht="25.5" customHeight="1" x14ac:dyDescent="0.2">
      <c r="G326" s="12" t="str">
        <f t="shared" si="42"/>
        <v/>
      </c>
      <c r="H326" s="12"/>
      <c r="I326" s="22" t="str">
        <f>IFERROR(VLOOKUP('движение ДВС'!C326,нормативы!$B$2:$C$32,2,FALSE),"")</f>
        <v/>
      </c>
      <c r="K326" s="13" t="str">
        <f t="shared" si="46"/>
        <v/>
      </c>
      <c r="L326" s="13"/>
      <c r="M326" s="22" t="str">
        <f t="shared" si="43"/>
        <v/>
      </c>
      <c r="N326" s="22" t="str">
        <f t="shared" si="47"/>
        <v/>
      </c>
      <c r="P326" s="11" t="str">
        <f t="shared" si="48"/>
        <v xml:space="preserve"> </v>
      </c>
      <c r="Q326" s="11" t="e">
        <f>VLOOKUP(B326,'Комментарии к ремонту'!A:C,2,FALSE)</f>
        <v>#N/A</v>
      </c>
      <c r="R326" s="21" t="str">
        <f t="shared" si="49"/>
        <v/>
      </c>
      <c r="T326" s="44" t="str">
        <f t="shared" si="44"/>
        <v/>
      </c>
      <c r="W326" s="18">
        <f t="shared" si="45"/>
        <v>0</v>
      </c>
    </row>
    <row r="327" spans="7:23" ht="25.5" customHeight="1" x14ac:dyDescent="0.2">
      <c r="G327" s="12" t="str">
        <f t="shared" si="42"/>
        <v/>
      </c>
      <c r="H327" s="12"/>
      <c r="I327" s="22" t="str">
        <f>IFERROR(VLOOKUP('движение ДВС'!C327,нормативы!$B$2:$C$32,2,FALSE),"")</f>
        <v/>
      </c>
      <c r="K327" s="13" t="str">
        <f t="shared" si="46"/>
        <v/>
      </c>
      <c r="L327" s="13"/>
      <c r="M327" s="22" t="str">
        <f t="shared" si="43"/>
        <v/>
      </c>
      <c r="N327" s="22" t="str">
        <f t="shared" si="47"/>
        <v/>
      </c>
      <c r="P327" s="11" t="str">
        <f t="shared" si="48"/>
        <v xml:space="preserve"> </v>
      </c>
      <c r="Q327" s="11" t="e">
        <f>VLOOKUP(B327,'Комментарии к ремонту'!A:C,2,FALSE)</f>
        <v>#N/A</v>
      </c>
      <c r="R327" s="21" t="str">
        <f t="shared" si="49"/>
        <v/>
      </c>
      <c r="T327" s="44" t="str">
        <f t="shared" si="44"/>
        <v/>
      </c>
      <c r="W327" s="18">
        <f t="shared" si="45"/>
        <v>0</v>
      </c>
    </row>
    <row r="328" spans="7:23" ht="25.5" customHeight="1" x14ac:dyDescent="0.2">
      <c r="G328" s="12" t="str">
        <f t="shared" si="42"/>
        <v/>
      </c>
      <c r="H328" s="12"/>
      <c r="I328" s="22" t="str">
        <f>IFERROR(VLOOKUP('движение ДВС'!C328,нормативы!$B$2:$C$32,2,FALSE),"")</f>
        <v/>
      </c>
      <c r="K328" s="13" t="str">
        <f t="shared" si="46"/>
        <v/>
      </c>
      <c r="L328" s="13"/>
      <c r="M328" s="22" t="str">
        <f t="shared" si="43"/>
        <v/>
      </c>
      <c r="N328" s="22" t="str">
        <f t="shared" si="47"/>
        <v/>
      </c>
      <c r="P328" s="11" t="str">
        <f t="shared" si="48"/>
        <v xml:space="preserve"> </v>
      </c>
      <c r="Q328" s="11" t="e">
        <f>VLOOKUP(B328,'Комментарии к ремонту'!A:C,2,FALSE)</f>
        <v>#N/A</v>
      </c>
      <c r="R328" s="21" t="str">
        <f t="shared" si="49"/>
        <v/>
      </c>
      <c r="T328" s="44" t="str">
        <f t="shared" si="44"/>
        <v/>
      </c>
      <c r="W328" s="18">
        <f t="shared" si="45"/>
        <v>0</v>
      </c>
    </row>
    <row r="329" spans="7:23" ht="25.5" customHeight="1" x14ac:dyDescent="0.2">
      <c r="G329" s="12" t="str">
        <f t="shared" si="42"/>
        <v/>
      </c>
      <c r="H329" s="12"/>
      <c r="I329" s="22" t="str">
        <f>IFERROR(VLOOKUP('движение ДВС'!C329,нормативы!$B$2:$C$32,2,FALSE),"")</f>
        <v/>
      </c>
      <c r="K329" s="13" t="str">
        <f t="shared" si="46"/>
        <v/>
      </c>
      <c r="L329" s="13"/>
      <c r="M329" s="22" t="str">
        <f t="shared" si="43"/>
        <v/>
      </c>
      <c r="N329" s="22" t="str">
        <f t="shared" si="47"/>
        <v/>
      </c>
      <c r="P329" s="11" t="str">
        <f t="shared" si="48"/>
        <v xml:space="preserve"> </v>
      </c>
      <c r="Q329" s="11" t="e">
        <f>VLOOKUP(B329,'Комментарии к ремонту'!A:C,2,FALSE)</f>
        <v>#N/A</v>
      </c>
      <c r="R329" s="21" t="str">
        <f t="shared" si="49"/>
        <v/>
      </c>
      <c r="T329" s="44" t="str">
        <f t="shared" si="44"/>
        <v/>
      </c>
      <c r="W329" s="18">
        <f t="shared" si="45"/>
        <v>0</v>
      </c>
    </row>
    <row r="330" spans="7:23" ht="25.5" customHeight="1" x14ac:dyDescent="0.2">
      <c r="G330" s="12" t="str">
        <f t="shared" si="42"/>
        <v/>
      </c>
      <c r="H330" s="12"/>
      <c r="I330" s="22" t="str">
        <f>IFERROR(VLOOKUP('движение ДВС'!C330,нормативы!$B$2:$C$32,2,FALSE),"")</f>
        <v/>
      </c>
      <c r="K330" s="13" t="str">
        <f t="shared" si="46"/>
        <v/>
      </c>
      <c r="L330" s="13"/>
      <c r="M330" s="22" t="str">
        <f t="shared" si="43"/>
        <v/>
      </c>
      <c r="N330" s="22" t="str">
        <f t="shared" si="47"/>
        <v/>
      </c>
      <c r="P330" s="11" t="str">
        <f t="shared" si="48"/>
        <v xml:space="preserve"> </v>
      </c>
      <c r="Q330" s="11" t="e">
        <f>VLOOKUP(B330,'Комментарии к ремонту'!A:C,2,FALSE)</f>
        <v>#N/A</v>
      </c>
      <c r="R330" s="21" t="str">
        <f t="shared" si="49"/>
        <v/>
      </c>
      <c r="T330" s="44" t="str">
        <f t="shared" si="44"/>
        <v/>
      </c>
      <c r="W330" s="18">
        <f t="shared" si="45"/>
        <v>0</v>
      </c>
    </row>
    <row r="331" spans="7:23" ht="25.5" customHeight="1" x14ac:dyDescent="0.2">
      <c r="G331" s="12" t="str">
        <f t="shared" si="42"/>
        <v/>
      </c>
      <c r="H331" s="12"/>
      <c r="I331" s="22" t="str">
        <f>IFERROR(VLOOKUP('движение ДВС'!C331,нормативы!$B$2:$C$32,2,FALSE),"")</f>
        <v/>
      </c>
      <c r="K331" s="13" t="str">
        <f t="shared" si="46"/>
        <v/>
      </c>
      <c r="L331" s="13"/>
      <c r="M331" s="22" t="str">
        <f t="shared" si="43"/>
        <v/>
      </c>
      <c r="N331" s="22" t="str">
        <f t="shared" si="47"/>
        <v/>
      </c>
      <c r="P331" s="11" t="str">
        <f t="shared" si="48"/>
        <v xml:space="preserve"> </v>
      </c>
      <c r="Q331" s="11" t="e">
        <f>VLOOKUP(B331,'Комментарии к ремонту'!A:C,2,FALSE)</f>
        <v>#N/A</v>
      </c>
      <c r="R331" s="21" t="str">
        <f t="shared" si="49"/>
        <v/>
      </c>
      <c r="T331" s="44" t="str">
        <f t="shared" si="44"/>
        <v/>
      </c>
      <c r="W331" s="18">
        <f t="shared" si="45"/>
        <v>0</v>
      </c>
    </row>
    <row r="332" spans="7:23" ht="25.5" customHeight="1" x14ac:dyDescent="0.2">
      <c r="G332" s="12" t="str">
        <f t="shared" si="42"/>
        <v/>
      </c>
      <c r="H332" s="12"/>
      <c r="I332" s="22" t="str">
        <f>IFERROR(VLOOKUP('движение ДВС'!C332,нормативы!$B$2:$C$32,2,FALSE),"")</f>
        <v/>
      </c>
      <c r="K332" s="13" t="str">
        <f t="shared" si="46"/>
        <v/>
      </c>
      <c r="L332" s="13"/>
      <c r="M332" s="22" t="str">
        <f t="shared" si="43"/>
        <v/>
      </c>
      <c r="N332" s="22" t="str">
        <f t="shared" si="47"/>
        <v/>
      </c>
      <c r="P332" s="11" t="str">
        <f t="shared" si="48"/>
        <v xml:space="preserve"> </v>
      </c>
      <c r="Q332" s="11" t="e">
        <f>VLOOKUP(B332,'Комментарии к ремонту'!A:C,2,FALSE)</f>
        <v>#N/A</v>
      </c>
      <c r="R332" s="21" t="str">
        <f t="shared" si="49"/>
        <v/>
      </c>
      <c r="T332" s="44" t="str">
        <f t="shared" si="44"/>
        <v/>
      </c>
      <c r="W332" s="18">
        <f t="shared" si="45"/>
        <v>0</v>
      </c>
    </row>
    <row r="333" spans="7:23" ht="25.5" customHeight="1" x14ac:dyDescent="0.2">
      <c r="G333" s="12" t="str">
        <f t="shared" si="42"/>
        <v/>
      </c>
      <c r="H333" s="12"/>
      <c r="I333" s="22" t="str">
        <f>IFERROR(VLOOKUP('движение ДВС'!C333,нормативы!$B$2:$C$32,2,FALSE),"")</f>
        <v/>
      </c>
      <c r="K333" s="13" t="str">
        <f t="shared" si="46"/>
        <v/>
      </c>
      <c r="L333" s="13"/>
      <c r="M333" s="22" t="str">
        <f t="shared" si="43"/>
        <v/>
      </c>
      <c r="N333" s="22" t="str">
        <f t="shared" si="47"/>
        <v/>
      </c>
      <c r="P333" s="11" t="str">
        <f t="shared" si="48"/>
        <v xml:space="preserve"> </v>
      </c>
      <c r="Q333" s="11" t="e">
        <f>VLOOKUP(B333,'Комментарии к ремонту'!A:C,2,FALSE)</f>
        <v>#N/A</v>
      </c>
      <c r="R333" s="21" t="str">
        <f t="shared" si="49"/>
        <v/>
      </c>
      <c r="T333" s="44" t="str">
        <f t="shared" si="44"/>
        <v/>
      </c>
      <c r="W333" s="18">
        <f t="shared" si="45"/>
        <v>0</v>
      </c>
    </row>
    <row r="334" spans="7:23" ht="25.5" customHeight="1" x14ac:dyDescent="0.2">
      <c r="G334" s="12" t="str">
        <f t="shared" si="42"/>
        <v/>
      </c>
      <c r="H334" s="12"/>
      <c r="I334" s="22" t="str">
        <f>IFERROR(VLOOKUP('движение ДВС'!C334,нормативы!$B$2:$C$32,2,FALSE),"")</f>
        <v/>
      </c>
      <c r="K334" s="13" t="str">
        <f t="shared" si="46"/>
        <v/>
      </c>
      <c r="L334" s="13"/>
      <c r="M334" s="22" t="str">
        <f t="shared" si="43"/>
        <v/>
      </c>
      <c r="N334" s="22" t="str">
        <f t="shared" si="47"/>
        <v/>
      </c>
      <c r="P334" s="11" t="str">
        <f t="shared" si="48"/>
        <v xml:space="preserve"> </v>
      </c>
      <c r="Q334" s="11" t="e">
        <f>VLOOKUP(B334,'Комментарии к ремонту'!A:C,2,FALSE)</f>
        <v>#N/A</v>
      </c>
      <c r="R334" s="21" t="str">
        <f t="shared" si="49"/>
        <v/>
      </c>
      <c r="T334" s="44" t="str">
        <f t="shared" si="44"/>
        <v/>
      </c>
      <c r="W334" s="18">
        <f t="shared" si="45"/>
        <v>0</v>
      </c>
    </row>
    <row r="335" spans="7:23" ht="25.5" customHeight="1" x14ac:dyDescent="0.2">
      <c r="G335" s="12" t="str">
        <f t="shared" si="42"/>
        <v/>
      </c>
      <c r="H335" s="12"/>
      <c r="I335" s="22" t="str">
        <f>IFERROR(VLOOKUP('движение ДВС'!C335,нормативы!$B$2:$C$32,2,FALSE),"")</f>
        <v/>
      </c>
      <c r="K335" s="13" t="str">
        <f t="shared" si="46"/>
        <v/>
      </c>
      <c r="L335" s="13"/>
      <c r="M335" s="22" t="str">
        <f t="shared" si="43"/>
        <v/>
      </c>
      <c r="N335" s="22" t="str">
        <f t="shared" si="47"/>
        <v/>
      </c>
      <c r="P335" s="11" t="str">
        <f t="shared" si="48"/>
        <v xml:space="preserve"> </v>
      </c>
      <c r="Q335" s="11" t="e">
        <f>VLOOKUP(B335,'Комментарии к ремонту'!A:C,2,FALSE)</f>
        <v>#N/A</v>
      </c>
      <c r="R335" s="21" t="str">
        <f t="shared" si="49"/>
        <v/>
      </c>
      <c r="T335" s="44" t="str">
        <f t="shared" si="44"/>
        <v/>
      </c>
      <c r="W335" s="18">
        <f t="shared" si="45"/>
        <v>0</v>
      </c>
    </row>
    <row r="336" spans="7:23" ht="25.5" customHeight="1" x14ac:dyDescent="0.2">
      <c r="G336" s="12" t="str">
        <f t="shared" si="42"/>
        <v/>
      </c>
      <c r="H336" s="12"/>
      <c r="I336" s="22" t="str">
        <f>IFERROR(VLOOKUP('движение ДВС'!C336,нормативы!$B$2:$C$32,2,FALSE),"")</f>
        <v/>
      </c>
      <c r="K336" s="13" t="str">
        <f t="shared" si="46"/>
        <v/>
      </c>
      <c r="L336" s="13"/>
      <c r="M336" s="22" t="str">
        <f t="shared" si="43"/>
        <v/>
      </c>
      <c r="N336" s="22" t="str">
        <f t="shared" si="47"/>
        <v/>
      </c>
      <c r="P336" s="11" t="str">
        <f t="shared" si="48"/>
        <v xml:space="preserve"> </v>
      </c>
      <c r="Q336" s="11" t="e">
        <f>VLOOKUP(B336,'Комментарии к ремонту'!A:C,2,FALSE)</f>
        <v>#N/A</v>
      </c>
      <c r="R336" s="21" t="str">
        <f t="shared" si="49"/>
        <v/>
      </c>
      <c r="T336" s="44" t="str">
        <f t="shared" si="44"/>
        <v/>
      </c>
      <c r="W336" s="18">
        <f t="shared" si="45"/>
        <v>0</v>
      </c>
    </row>
    <row r="337" spans="7:23" ht="25.5" customHeight="1" x14ac:dyDescent="0.2">
      <c r="G337" s="12" t="str">
        <f t="shared" si="42"/>
        <v/>
      </c>
      <c r="H337" s="12"/>
      <c r="I337" s="22" t="str">
        <f>IFERROR(VLOOKUP('движение ДВС'!C337,нормативы!$B$2:$C$32,2,FALSE),"")</f>
        <v/>
      </c>
      <c r="K337" s="13" t="str">
        <f t="shared" si="46"/>
        <v/>
      </c>
      <c r="L337" s="13"/>
      <c r="M337" s="22" t="str">
        <f t="shared" si="43"/>
        <v/>
      </c>
      <c r="N337" s="22" t="str">
        <f t="shared" si="47"/>
        <v/>
      </c>
      <c r="P337" s="11" t="str">
        <f t="shared" si="48"/>
        <v xml:space="preserve"> </v>
      </c>
      <c r="Q337" s="11" t="e">
        <f>VLOOKUP(B337,'Комментарии к ремонту'!A:C,2,FALSE)</f>
        <v>#N/A</v>
      </c>
      <c r="R337" s="21" t="str">
        <f t="shared" si="49"/>
        <v/>
      </c>
      <c r="T337" s="44" t="str">
        <f t="shared" si="44"/>
        <v/>
      </c>
      <c r="W337" s="18">
        <f t="shared" si="45"/>
        <v>0</v>
      </c>
    </row>
    <row r="338" spans="7:23" ht="25.5" customHeight="1" x14ac:dyDescent="0.2">
      <c r="G338" s="12" t="str">
        <f t="shared" si="42"/>
        <v/>
      </c>
      <c r="H338" s="12"/>
      <c r="I338" s="22" t="str">
        <f>IFERROR(VLOOKUP('движение ДВС'!C338,нормативы!$B$2:$C$32,2,FALSE),"")</f>
        <v/>
      </c>
      <c r="K338" s="13" t="str">
        <f t="shared" si="46"/>
        <v/>
      </c>
      <c r="L338" s="13"/>
      <c r="M338" s="22" t="str">
        <f t="shared" si="43"/>
        <v/>
      </c>
      <c r="N338" s="22" t="str">
        <f t="shared" si="47"/>
        <v/>
      </c>
      <c r="P338" s="11" t="str">
        <f t="shared" si="48"/>
        <v xml:space="preserve"> </v>
      </c>
      <c r="Q338" s="11" t="e">
        <f>VLOOKUP(B338,'Комментарии к ремонту'!A:C,2,FALSE)</f>
        <v>#N/A</v>
      </c>
      <c r="R338" s="21" t="str">
        <f t="shared" si="49"/>
        <v/>
      </c>
      <c r="T338" s="44" t="str">
        <f t="shared" si="44"/>
        <v/>
      </c>
      <c r="W338" s="18">
        <f t="shared" si="45"/>
        <v>0</v>
      </c>
    </row>
    <row r="339" spans="7:23" ht="25.5" customHeight="1" x14ac:dyDescent="0.2">
      <c r="G339" s="12" t="str">
        <f t="shared" si="42"/>
        <v/>
      </c>
      <c r="H339" s="12"/>
      <c r="I339" s="22" t="str">
        <f>IFERROR(VLOOKUP('движение ДВС'!C339,нормативы!$B$2:$C$32,2,FALSE),"")</f>
        <v/>
      </c>
      <c r="K339" s="13" t="str">
        <f t="shared" si="46"/>
        <v/>
      </c>
      <c r="L339" s="13"/>
      <c r="M339" s="22" t="str">
        <f t="shared" si="43"/>
        <v/>
      </c>
      <c r="N339" s="22" t="str">
        <f t="shared" si="47"/>
        <v/>
      </c>
      <c r="P339" s="11" t="str">
        <f t="shared" si="48"/>
        <v xml:space="preserve"> </v>
      </c>
      <c r="Q339" s="11" t="e">
        <f>VLOOKUP(B339,'Комментарии к ремонту'!A:C,2,FALSE)</f>
        <v>#N/A</v>
      </c>
      <c r="R339" s="21" t="str">
        <f t="shared" si="49"/>
        <v/>
      </c>
      <c r="T339" s="44" t="str">
        <f t="shared" si="44"/>
        <v/>
      </c>
      <c r="W339" s="18">
        <f t="shared" si="45"/>
        <v>0</v>
      </c>
    </row>
    <row r="340" spans="7:23" ht="25.5" customHeight="1" x14ac:dyDescent="0.2">
      <c r="G340" s="12" t="str">
        <f t="shared" si="42"/>
        <v/>
      </c>
      <c r="H340" s="12"/>
      <c r="I340" s="22" t="str">
        <f>IFERROR(VLOOKUP('движение ДВС'!C340,нормативы!$B$2:$C$32,2,FALSE),"")</f>
        <v/>
      </c>
      <c r="K340" s="13" t="str">
        <f t="shared" si="46"/>
        <v/>
      </c>
      <c r="L340" s="13"/>
      <c r="M340" s="22" t="str">
        <f t="shared" si="43"/>
        <v/>
      </c>
      <c r="N340" s="22" t="str">
        <f t="shared" si="47"/>
        <v/>
      </c>
      <c r="P340" s="11" t="str">
        <f t="shared" si="48"/>
        <v xml:space="preserve"> </v>
      </c>
      <c r="Q340" s="11" t="e">
        <f>VLOOKUP(B340,'Комментарии к ремонту'!A:C,2,FALSE)</f>
        <v>#N/A</v>
      </c>
      <c r="R340" s="21" t="str">
        <f t="shared" si="49"/>
        <v/>
      </c>
      <c r="T340" s="44" t="str">
        <f t="shared" si="44"/>
        <v/>
      </c>
      <c r="W340" s="18">
        <f t="shared" si="45"/>
        <v>0</v>
      </c>
    </row>
    <row r="341" spans="7:23" ht="25.5" customHeight="1" x14ac:dyDescent="0.2">
      <c r="G341" s="12" t="str">
        <f t="shared" si="42"/>
        <v/>
      </c>
      <c r="H341" s="12"/>
      <c r="I341" s="22" t="str">
        <f>IFERROR(VLOOKUP('движение ДВС'!C341,нормативы!$B$2:$C$32,2,FALSE),"")</f>
        <v/>
      </c>
      <c r="K341" s="13" t="str">
        <f t="shared" si="46"/>
        <v/>
      </c>
      <c r="L341" s="13"/>
      <c r="M341" s="22" t="str">
        <f t="shared" si="43"/>
        <v/>
      </c>
      <c r="N341" s="22" t="str">
        <f t="shared" si="47"/>
        <v/>
      </c>
      <c r="P341" s="11" t="str">
        <f t="shared" si="48"/>
        <v xml:space="preserve"> </v>
      </c>
      <c r="Q341" s="11" t="e">
        <f>VLOOKUP(B341,'Комментарии к ремонту'!A:C,2,FALSE)</f>
        <v>#N/A</v>
      </c>
      <c r="R341" s="21" t="str">
        <f t="shared" si="49"/>
        <v/>
      </c>
      <c r="T341" s="44" t="str">
        <f t="shared" si="44"/>
        <v/>
      </c>
      <c r="W341" s="18">
        <f t="shared" si="45"/>
        <v>0</v>
      </c>
    </row>
    <row r="342" spans="7:23" ht="25.5" customHeight="1" x14ac:dyDescent="0.2">
      <c r="G342" s="12" t="str">
        <f t="shared" si="42"/>
        <v/>
      </c>
      <c r="H342" s="12"/>
      <c r="I342" s="22" t="str">
        <f>IFERROR(VLOOKUP('движение ДВС'!C342,нормативы!$B$2:$C$32,2,FALSE),"")</f>
        <v/>
      </c>
      <c r="K342" s="13" t="str">
        <f t="shared" si="46"/>
        <v/>
      </c>
      <c r="L342" s="13"/>
      <c r="M342" s="22" t="str">
        <f t="shared" si="43"/>
        <v/>
      </c>
      <c r="N342" s="22" t="str">
        <f t="shared" si="47"/>
        <v/>
      </c>
      <c r="P342" s="11" t="str">
        <f t="shared" si="48"/>
        <v xml:space="preserve"> </v>
      </c>
      <c r="Q342" s="11" t="e">
        <f>VLOOKUP(B342,'Комментарии к ремонту'!A:C,2,FALSE)</f>
        <v>#N/A</v>
      </c>
      <c r="R342" s="21" t="str">
        <f t="shared" si="49"/>
        <v/>
      </c>
      <c r="T342" s="44" t="str">
        <f t="shared" si="44"/>
        <v/>
      </c>
      <c r="W342" s="18">
        <f t="shared" si="45"/>
        <v>0</v>
      </c>
    </row>
    <row r="343" spans="7:23" ht="25.5" customHeight="1" x14ac:dyDescent="0.2">
      <c r="G343" s="12" t="str">
        <f t="shared" si="42"/>
        <v/>
      </c>
      <c r="H343" s="12"/>
      <c r="I343" s="22" t="str">
        <f>IFERROR(VLOOKUP('движение ДВС'!C343,нормативы!$B$2:$C$32,2,FALSE),"")</f>
        <v/>
      </c>
      <c r="K343" s="13" t="str">
        <f t="shared" si="46"/>
        <v/>
      </c>
      <c r="L343" s="13"/>
      <c r="M343" s="22" t="str">
        <f t="shared" si="43"/>
        <v/>
      </c>
      <c r="N343" s="22" t="str">
        <f t="shared" si="47"/>
        <v/>
      </c>
      <c r="P343" s="11" t="str">
        <f t="shared" si="48"/>
        <v xml:space="preserve"> </v>
      </c>
      <c r="Q343" s="11" t="e">
        <f>VLOOKUP(B343,'Комментарии к ремонту'!A:C,2,FALSE)</f>
        <v>#N/A</v>
      </c>
      <c r="R343" s="21" t="str">
        <f t="shared" si="49"/>
        <v/>
      </c>
      <c r="T343" s="44" t="str">
        <f t="shared" si="44"/>
        <v/>
      </c>
      <c r="W343" s="18">
        <f t="shared" si="45"/>
        <v>0</v>
      </c>
    </row>
    <row r="344" spans="7:23" ht="25.5" customHeight="1" x14ac:dyDescent="0.2">
      <c r="G344" s="12" t="str">
        <f t="shared" si="42"/>
        <v/>
      </c>
      <c r="H344" s="12"/>
      <c r="I344" s="22" t="str">
        <f>IFERROR(VLOOKUP('движение ДВС'!C344,нормативы!$B$2:$C$32,2,FALSE),"")</f>
        <v/>
      </c>
      <c r="K344" s="13" t="str">
        <f t="shared" si="46"/>
        <v/>
      </c>
      <c r="L344" s="13"/>
      <c r="M344" s="22" t="str">
        <f t="shared" si="43"/>
        <v/>
      </c>
      <c r="N344" s="22" t="str">
        <f t="shared" si="47"/>
        <v/>
      </c>
      <c r="P344" s="11" t="str">
        <f t="shared" si="48"/>
        <v xml:space="preserve"> </v>
      </c>
      <c r="Q344" s="11" t="e">
        <f>VLOOKUP(B344,'Комментарии к ремонту'!A:C,2,FALSE)</f>
        <v>#N/A</v>
      </c>
      <c r="R344" s="21" t="str">
        <f t="shared" si="49"/>
        <v/>
      </c>
      <c r="T344" s="44" t="str">
        <f t="shared" si="44"/>
        <v/>
      </c>
      <c r="W344" s="18">
        <f t="shared" si="45"/>
        <v>0</v>
      </c>
    </row>
    <row r="345" spans="7:23" ht="25.5" customHeight="1" x14ac:dyDescent="0.2">
      <c r="G345" s="12" t="str">
        <f t="shared" si="42"/>
        <v/>
      </c>
      <c r="H345" s="12"/>
      <c r="I345" s="22" t="str">
        <f>IFERROR(VLOOKUP('движение ДВС'!C345,нормативы!$B$2:$C$32,2,FALSE),"")</f>
        <v/>
      </c>
      <c r="K345" s="13" t="str">
        <f t="shared" si="46"/>
        <v/>
      </c>
      <c r="L345" s="13"/>
      <c r="M345" s="22" t="str">
        <f t="shared" si="43"/>
        <v/>
      </c>
      <c r="N345" s="22" t="str">
        <f t="shared" si="47"/>
        <v/>
      </c>
      <c r="P345" s="11" t="str">
        <f t="shared" si="48"/>
        <v xml:space="preserve"> </v>
      </c>
      <c r="Q345" s="11" t="e">
        <f>VLOOKUP(B345,'Комментарии к ремонту'!A:C,2,FALSE)</f>
        <v>#N/A</v>
      </c>
      <c r="R345" s="21" t="str">
        <f t="shared" si="49"/>
        <v/>
      </c>
      <c r="T345" s="44" t="str">
        <f t="shared" si="44"/>
        <v/>
      </c>
      <c r="W345" s="18">
        <f t="shared" si="45"/>
        <v>0</v>
      </c>
    </row>
    <row r="346" spans="7:23" ht="25.5" customHeight="1" x14ac:dyDescent="0.2">
      <c r="G346" s="12" t="str">
        <f t="shared" si="42"/>
        <v/>
      </c>
      <c r="H346" s="12"/>
      <c r="I346" s="22" t="str">
        <f>IFERROR(VLOOKUP('движение ДВС'!C346,нормативы!$B$2:$C$32,2,FALSE),"")</f>
        <v/>
      </c>
      <c r="K346" s="13" t="str">
        <f t="shared" si="46"/>
        <v/>
      </c>
      <c r="L346" s="13"/>
      <c r="M346" s="22" t="str">
        <f t="shared" si="43"/>
        <v/>
      </c>
      <c r="N346" s="22" t="str">
        <f t="shared" si="47"/>
        <v/>
      </c>
      <c r="P346" s="11" t="str">
        <f t="shared" si="48"/>
        <v xml:space="preserve"> </v>
      </c>
      <c r="Q346" s="11" t="e">
        <f>VLOOKUP(B346,'Комментарии к ремонту'!A:C,2,FALSE)</f>
        <v>#N/A</v>
      </c>
      <c r="R346" s="21" t="str">
        <f t="shared" si="49"/>
        <v/>
      </c>
      <c r="T346" s="44" t="str">
        <f t="shared" si="44"/>
        <v/>
      </c>
      <c r="W346" s="18">
        <f t="shared" si="45"/>
        <v>0</v>
      </c>
    </row>
    <row r="347" spans="7:23" ht="25.5" customHeight="1" x14ac:dyDescent="0.2">
      <c r="G347" s="12" t="str">
        <f t="shared" si="42"/>
        <v/>
      </c>
      <c r="H347" s="12"/>
      <c r="I347" s="22" t="str">
        <f>IFERROR(VLOOKUP('движение ДВС'!C347,нормативы!$B$2:$C$32,2,FALSE),"")</f>
        <v/>
      </c>
      <c r="K347" s="13" t="str">
        <f t="shared" si="46"/>
        <v/>
      </c>
      <c r="L347" s="13"/>
      <c r="M347" s="22" t="str">
        <f t="shared" si="43"/>
        <v/>
      </c>
      <c r="N347" s="22" t="str">
        <f t="shared" si="47"/>
        <v/>
      </c>
      <c r="P347" s="11" t="str">
        <f t="shared" si="48"/>
        <v xml:space="preserve"> </v>
      </c>
      <c r="Q347" s="11" t="e">
        <f>VLOOKUP(B347,'Комментарии к ремонту'!A:C,2,FALSE)</f>
        <v>#N/A</v>
      </c>
      <c r="R347" s="21" t="str">
        <f t="shared" si="49"/>
        <v/>
      </c>
      <c r="T347" s="44" t="str">
        <f t="shared" si="44"/>
        <v/>
      </c>
      <c r="W347" s="18">
        <f t="shared" si="45"/>
        <v>0</v>
      </c>
    </row>
    <row r="348" spans="7:23" ht="25.5" customHeight="1" x14ac:dyDescent="0.2">
      <c r="G348" s="12" t="str">
        <f t="shared" si="42"/>
        <v/>
      </c>
      <c r="H348" s="12"/>
      <c r="I348" s="22" t="str">
        <f>IFERROR(VLOOKUP('движение ДВС'!C348,нормативы!$B$2:$C$32,2,FALSE),"")</f>
        <v/>
      </c>
      <c r="K348" s="13" t="str">
        <f t="shared" si="46"/>
        <v/>
      </c>
      <c r="L348" s="13"/>
      <c r="M348" s="22" t="str">
        <f t="shared" si="43"/>
        <v/>
      </c>
      <c r="N348" s="22" t="str">
        <f t="shared" si="47"/>
        <v/>
      </c>
      <c r="P348" s="11" t="str">
        <f t="shared" si="48"/>
        <v xml:space="preserve"> </v>
      </c>
      <c r="Q348" s="11" t="e">
        <f>VLOOKUP(B348,'Комментарии к ремонту'!A:C,2,FALSE)</f>
        <v>#N/A</v>
      </c>
      <c r="R348" s="21" t="str">
        <f t="shared" si="49"/>
        <v/>
      </c>
      <c r="T348" s="44" t="str">
        <f t="shared" si="44"/>
        <v/>
      </c>
      <c r="W348" s="18">
        <f t="shared" si="45"/>
        <v>0</v>
      </c>
    </row>
    <row r="349" spans="7:23" ht="25.5" customHeight="1" x14ac:dyDescent="0.2">
      <c r="G349" s="12" t="str">
        <f t="shared" si="42"/>
        <v/>
      </c>
      <c r="H349" s="12"/>
      <c r="I349" s="22" t="str">
        <f>IFERROR(VLOOKUP('движение ДВС'!C349,нормативы!$B$2:$C$32,2,FALSE),"")</f>
        <v/>
      </c>
      <c r="K349" s="13" t="str">
        <f t="shared" si="46"/>
        <v/>
      </c>
      <c r="L349" s="13"/>
      <c r="M349" s="22" t="str">
        <f t="shared" si="43"/>
        <v/>
      </c>
      <c r="N349" s="22" t="str">
        <f t="shared" si="47"/>
        <v/>
      </c>
      <c r="P349" s="11" t="str">
        <f t="shared" si="48"/>
        <v xml:space="preserve"> </v>
      </c>
      <c r="Q349" s="11" t="e">
        <f>VLOOKUP(B349,'Комментарии к ремонту'!A:C,2,FALSE)</f>
        <v>#N/A</v>
      </c>
      <c r="R349" s="21" t="str">
        <f t="shared" si="49"/>
        <v/>
      </c>
      <c r="T349" s="44" t="str">
        <f t="shared" si="44"/>
        <v/>
      </c>
      <c r="W349" s="18">
        <f t="shared" si="45"/>
        <v>0</v>
      </c>
    </row>
    <row r="350" spans="7:23" ht="25.5" customHeight="1" x14ac:dyDescent="0.2">
      <c r="G350" s="12" t="str">
        <f t="shared" si="42"/>
        <v/>
      </c>
      <c r="H350" s="12"/>
      <c r="I350" s="22" t="str">
        <f>IFERROR(VLOOKUP('движение ДВС'!C350,нормативы!$B$2:$C$32,2,FALSE),"")</f>
        <v/>
      </c>
      <c r="K350" s="13" t="str">
        <f t="shared" si="46"/>
        <v/>
      </c>
      <c r="L350" s="13"/>
      <c r="M350" s="22" t="str">
        <f t="shared" si="43"/>
        <v/>
      </c>
      <c r="N350" s="22" t="str">
        <f t="shared" si="47"/>
        <v/>
      </c>
      <c r="P350" s="11" t="str">
        <f t="shared" si="48"/>
        <v xml:space="preserve"> </v>
      </c>
      <c r="Q350" s="11" t="e">
        <f>VLOOKUP(B350,'Комментарии к ремонту'!A:C,2,FALSE)</f>
        <v>#N/A</v>
      </c>
      <c r="R350" s="21" t="str">
        <f t="shared" si="49"/>
        <v/>
      </c>
      <c r="T350" s="44" t="str">
        <f t="shared" si="44"/>
        <v/>
      </c>
      <c r="W350" s="18">
        <f t="shared" si="45"/>
        <v>0</v>
      </c>
    </row>
    <row r="351" spans="7:23" ht="25.5" customHeight="1" x14ac:dyDescent="0.2">
      <c r="G351" s="12" t="str">
        <f t="shared" si="42"/>
        <v/>
      </c>
      <c r="H351" s="12"/>
      <c r="I351" s="22" t="str">
        <f>IFERROR(VLOOKUP('движение ДВС'!C351,нормативы!$B$2:$C$32,2,FALSE),"")</f>
        <v/>
      </c>
      <c r="K351" s="13" t="str">
        <f t="shared" si="46"/>
        <v/>
      </c>
      <c r="L351" s="13"/>
      <c r="M351" s="22" t="str">
        <f t="shared" si="43"/>
        <v/>
      </c>
      <c r="N351" s="22" t="str">
        <f t="shared" si="47"/>
        <v/>
      </c>
      <c r="P351" s="11" t="str">
        <f t="shared" si="48"/>
        <v xml:space="preserve"> </v>
      </c>
      <c r="Q351" s="11" t="e">
        <f>VLOOKUP(B351,'Комментарии к ремонту'!A:C,2,FALSE)</f>
        <v>#N/A</v>
      </c>
      <c r="R351" s="21" t="str">
        <f t="shared" si="49"/>
        <v/>
      </c>
      <c r="T351" s="44" t="str">
        <f t="shared" si="44"/>
        <v/>
      </c>
      <c r="W351" s="18">
        <f t="shared" si="45"/>
        <v>0</v>
      </c>
    </row>
    <row r="352" spans="7:23" ht="25.5" customHeight="1" x14ac:dyDescent="0.2">
      <c r="G352" s="12" t="str">
        <f t="shared" si="42"/>
        <v/>
      </c>
      <c r="H352" s="12"/>
      <c r="I352" s="22" t="str">
        <f>IFERROR(VLOOKUP('движение ДВС'!C352,нормативы!$B$2:$C$32,2,FALSE),"")</f>
        <v/>
      </c>
      <c r="K352" s="13" t="str">
        <f t="shared" si="46"/>
        <v/>
      </c>
      <c r="L352" s="13"/>
      <c r="M352" s="22" t="str">
        <f t="shared" si="43"/>
        <v/>
      </c>
      <c r="N352" s="22" t="str">
        <f t="shared" si="47"/>
        <v/>
      </c>
      <c r="P352" s="11" t="str">
        <f t="shared" si="48"/>
        <v xml:space="preserve"> </v>
      </c>
      <c r="Q352" s="11" t="e">
        <f>VLOOKUP(B352,'Комментарии к ремонту'!A:C,2,FALSE)</f>
        <v>#N/A</v>
      </c>
      <c r="R352" s="21" t="str">
        <f t="shared" si="49"/>
        <v/>
      </c>
      <c r="T352" s="44" t="str">
        <f t="shared" si="44"/>
        <v/>
      </c>
      <c r="W352" s="18">
        <f t="shared" si="45"/>
        <v>0</v>
      </c>
    </row>
    <row r="353" spans="7:23" ht="25.5" customHeight="1" x14ac:dyDescent="0.2">
      <c r="G353" s="12" t="str">
        <f t="shared" si="42"/>
        <v/>
      </c>
      <c r="H353" s="12"/>
      <c r="I353" s="22" t="str">
        <f>IFERROR(VLOOKUP('движение ДВС'!C353,нормативы!$B$2:$C$32,2,FALSE),"")</f>
        <v/>
      </c>
      <c r="K353" s="13" t="str">
        <f t="shared" si="46"/>
        <v/>
      </c>
      <c r="L353" s="13"/>
      <c r="M353" s="22" t="str">
        <f t="shared" si="43"/>
        <v/>
      </c>
      <c r="N353" s="22" t="str">
        <f t="shared" si="47"/>
        <v/>
      </c>
      <c r="P353" s="11" t="str">
        <f t="shared" si="48"/>
        <v xml:space="preserve"> </v>
      </c>
      <c r="Q353" s="11" t="e">
        <f>VLOOKUP(B353,'Комментарии к ремонту'!A:C,2,FALSE)</f>
        <v>#N/A</v>
      </c>
      <c r="R353" s="21" t="str">
        <f t="shared" si="49"/>
        <v/>
      </c>
      <c r="T353" s="44" t="str">
        <f t="shared" si="44"/>
        <v/>
      </c>
      <c r="W353" s="18">
        <f t="shared" si="45"/>
        <v>0</v>
      </c>
    </row>
    <row r="354" spans="7:23" ht="25.5" customHeight="1" x14ac:dyDescent="0.2">
      <c r="G354" s="12" t="str">
        <f t="shared" si="42"/>
        <v/>
      </c>
      <c r="H354" s="12"/>
      <c r="I354" s="22" t="str">
        <f>IFERROR(VLOOKUP('движение ДВС'!C354,нормативы!$B$2:$C$32,2,FALSE),"")</f>
        <v/>
      </c>
      <c r="K354" s="13" t="str">
        <f t="shared" si="46"/>
        <v/>
      </c>
      <c r="L354" s="13"/>
      <c r="M354" s="22" t="str">
        <f t="shared" si="43"/>
        <v/>
      </c>
      <c r="N354" s="22" t="str">
        <f t="shared" si="47"/>
        <v/>
      </c>
      <c r="P354" s="11" t="str">
        <f t="shared" si="48"/>
        <v xml:space="preserve"> </v>
      </c>
      <c r="Q354" s="11" t="e">
        <f>VLOOKUP(B354,'Комментарии к ремонту'!A:C,2,FALSE)</f>
        <v>#N/A</v>
      </c>
      <c r="R354" s="21" t="str">
        <f t="shared" si="49"/>
        <v/>
      </c>
      <c r="T354" s="44" t="str">
        <f t="shared" si="44"/>
        <v/>
      </c>
      <c r="W354" s="18">
        <f t="shared" si="45"/>
        <v>0</v>
      </c>
    </row>
    <row r="355" spans="7:23" ht="25.5" customHeight="1" x14ac:dyDescent="0.2">
      <c r="G355" s="12" t="str">
        <f t="shared" si="42"/>
        <v/>
      </c>
      <c r="H355" s="12"/>
      <c r="I355" s="22" t="str">
        <f>IFERROR(VLOOKUP('движение ДВС'!C355,нормативы!$B$2:$C$32,2,FALSE),"")</f>
        <v/>
      </c>
      <c r="K355" s="13" t="str">
        <f t="shared" si="46"/>
        <v/>
      </c>
      <c r="L355" s="13"/>
      <c r="M355" s="22" t="str">
        <f t="shared" si="43"/>
        <v/>
      </c>
      <c r="N355" s="22" t="str">
        <f t="shared" si="47"/>
        <v/>
      </c>
      <c r="P355" s="11" t="str">
        <f t="shared" si="48"/>
        <v xml:space="preserve"> </v>
      </c>
      <c r="Q355" s="11" t="e">
        <f>VLOOKUP(B355,'Комментарии к ремонту'!A:C,2,FALSE)</f>
        <v>#N/A</v>
      </c>
      <c r="R355" s="21" t="str">
        <f t="shared" si="49"/>
        <v/>
      </c>
      <c r="T355" s="44" t="str">
        <f t="shared" si="44"/>
        <v/>
      </c>
      <c r="W355" s="18">
        <f t="shared" si="45"/>
        <v>0</v>
      </c>
    </row>
    <row r="356" spans="7:23" ht="25.5" customHeight="1" x14ac:dyDescent="0.2">
      <c r="G356" s="12" t="str">
        <f t="shared" si="42"/>
        <v/>
      </c>
      <c r="H356" s="12"/>
      <c r="I356" s="22" t="str">
        <f>IFERROR(VLOOKUP('движение ДВС'!C356,нормативы!$B$2:$C$32,2,FALSE),"")</f>
        <v/>
      </c>
      <c r="K356" s="13" t="str">
        <f t="shared" si="46"/>
        <v/>
      </c>
      <c r="L356" s="13"/>
      <c r="M356" s="22" t="str">
        <f t="shared" si="43"/>
        <v/>
      </c>
      <c r="N356" s="22" t="str">
        <f t="shared" si="47"/>
        <v/>
      </c>
      <c r="P356" s="11" t="str">
        <f t="shared" si="48"/>
        <v xml:space="preserve"> </v>
      </c>
      <c r="Q356" s="11" t="e">
        <f>VLOOKUP(B356,'Комментарии к ремонту'!A:C,2,FALSE)</f>
        <v>#N/A</v>
      </c>
      <c r="R356" s="21" t="str">
        <f t="shared" si="49"/>
        <v/>
      </c>
      <c r="T356" s="44" t="str">
        <f t="shared" si="44"/>
        <v/>
      </c>
      <c r="W356" s="18">
        <f t="shared" si="45"/>
        <v>0</v>
      </c>
    </row>
    <row r="357" spans="7:23" ht="25.5" customHeight="1" x14ac:dyDescent="0.2">
      <c r="G357" s="12" t="str">
        <f t="shared" si="42"/>
        <v/>
      </c>
      <c r="H357" s="12"/>
      <c r="I357" s="22" t="str">
        <f>IFERROR(VLOOKUP('движение ДВС'!C357,нормативы!$B$2:$C$32,2,FALSE),"")</f>
        <v/>
      </c>
      <c r="K357" s="13" t="str">
        <f t="shared" si="46"/>
        <v/>
      </c>
      <c r="L357" s="13"/>
      <c r="M357" s="22" t="str">
        <f t="shared" si="43"/>
        <v/>
      </c>
      <c r="N357" s="22" t="str">
        <f t="shared" si="47"/>
        <v/>
      </c>
      <c r="P357" s="11" t="str">
        <f t="shared" si="48"/>
        <v xml:space="preserve"> </v>
      </c>
      <c r="Q357" s="11" t="e">
        <f>VLOOKUP(B357,'Комментарии к ремонту'!A:C,2,FALSE)</f>
        <v>#N/A</v>
      </c>
      <c r="R357" s="21" t="str">
        <f t="shared" si="49"/>
        <v/>
      </c>
      <c r="T357" s="44" t="str">
        <f t="shared" si="44"/>
        <v/>
      </c>
      <c r="W357" s="18">
        <f t="shared" si="45"/>
        <v>0</v>
      </c>
    </row>
    <row r="358" spans="7:23" ht="25.5" customHeight="1" x14ac:dyDescent="0.2">
      <c r="G358" s="12" t="str">
        <f t="shared" si="42"/>
        <v/>
      </c>
      <c r="H358" s="12"/>
      <c r="I358" s="22" t="str">
        <f>IFERROR(VLOOKUP('движение ДВС'!C358,нормативы!$B$2:$C$32,2,FALSE),"")</f>
        <v/>
      </c>
      <c r="K358" s="13" t="str">
        <f t="shared" si="46"/>
        <v/>
      </c>
      <c r="L358" s="13"/>
      <c r="M358" s="22" t="str">
        <f t="shared" si="43"/>
        <v/>
      </c>
      <c r="N358" s="22" t="str">
        <f t="shared" si="47"/>
        <v/>
      </c>
      <c r="P358" s="11" t="str">
        <f t="shared" si="48"/>
        <v xml:space="preserve"> </v>
      </c>
      <c r="Q358" s="11" t="e">
        <f>VLOOKUP(B358,'Комментарии к ремонту'!A:C,2,FALSE)</f>
        <v>#N/A</v>
      </c>
      <c r="R358" s="21" t="str">
        <f t="shared" si="49"/>
        <v/>
      </c>
      <c r="T358" s="44" t="str">
        <f t="shared" si="44"/>
        <v/>
      </c>
      <c r="W358" s="18">
        <f t="shared" si="45"/>
        <v>0</v>
      </c>
    </row>
    <row r="359" spans="7:23" ht="25.5" customHeight="1" x14ac:dyDescent="0.2">
      <c r="G359" s="12" t="str">
        <f t="shared" si="42"/>
        <v/>
      </c>
      <c r="H359" s="12"/>
      <c r="I359" s="22" t="str">
        <f>IFERROR(VLOOKUP('движение ДВС'!C359,нормативы!$B$2:$C$32,2,FALSE),"")</f>
        <v/>
      </c>
      <c r="K359" s="13" t="str">
        <f t="shared" si="46"/>
        <v/>
      </c>
      <c r="L359" s="13"/>
      <c r="M359" s="22" t="str">
        <f t="shared" si="43"/>
        <v/>
      </c>
      <c r="N359" s="22" t="str">
        <f t="shared" si="47"/>
        <v/>
      </c>
      <c r="P359" s="11" t="str">
        <f t="shared" si="48"/>
        <v xml:space="preserve"> </v>
      </c>
      <c r="Q359" s="11" t="e">
        <f>VLOOKUP(B359,'Комментарии к ремонту'!A:C,2,FALSE)</f>
        <v>#N/A</v>
      </c>
      <c r="R359" s="21" t="str">
        <f t="shared" si="49"/>
        <v/>
      </c>
      <c r="T359" s="44" t="str">
        <f t="shared" si="44"/>
        <v/>
      </c>
      <c r="W359" s="18">
        <f t="shared" si="45"/>
        <v>0</v>
      </c>
    </row>
    <row r="360" spans="7:23" ht="25.5" customHeight="1" x14ac:dyDescent="0.2">
      <c r="G360" s="12" t="str">
        <f t="shared" si="42"/>
        <v/>
      </c>
      <c r="H360" s="12"/>
      <c r="I360" s="22" t="str">
        <f>IFERROR(VLOOKUP('движение ДВС'!C360,нормативы!$B$2:$C$32,2,FALSE),"")</f>
        <v/>
      </c>
      <c r="K360" s="13" t="str">
        <f t="shared" si="46"/>
        <v/>
      </c>
      <c r="L360" s="13"/>
      <c r="M360" s="22" t="str">
        <f t="shared" si="43"/>
        <v/>
      </c>
      <c r="N360" s="22" t="str">
        <f t="shared" si="47"/>
        <v/>
      </c>
      <c r="P360" s="11" t="str">
        <f t="shared" si="48"/>
        <v xml:space="preserve"> </v>
      </c>
      <c r="Q360" s="11" t="e">
        <f>VLOOKUP(B360,'Комментарии к ремонту'!A:C,2,FALSE)</f>
        <v>#N/A</v>
      </c>
      <c r="R360" s="21" t="str">
        <f t="shared" si="49"/>
        <v/>
      </c>
      <c r="T360" s="44" t="str">
        <f t="shared" si="44"/>
        <v/>
      </c>
      <c r="W360" s="18">
        <f t="shared" si="45"/>
        <v>0</v>
      </c>
    </row>
    <row r="361" spans="7:23" ht="25.5" customHeight="1" x14ac:dyDescent="0.2">
      <c r="G361" s="12" t="str">
        <f t="shared" si="42"/>
        <v/>
      </c>
      <c r="H361" s="12"/>
      <c r="I361" s="22" t="str">
        <f>IFERROR(VLOOKUP('движение ДВС'!C361,нормативы!$B$2:$C$32,2,FALSE),"")</f>
        <v/>
      </c>
      <c r="K361" s="13" t="str">
        <f t="shared" si="46"/>
        <v/>
      </c>
      <c r="L361" s="13"/>
      <c r="M361" s="22" t="str">
        <f t="shared" si="43"/>
        <v/>
      </c>
      <c r="N361" s="22" t="str">
        <f t="shared" si="47"/>
        <v/>
      </c>
      <c r="P361" s="11" t="str">
        <f t="shared" si="48"/>
        <v xml:space="preserve"> </v>
      </c>
      <c r="Q361" s="11" t="e">
        <f>VLOOKUP(B361,'Комментарии к ремонту'!A:C,2,FALSE)</f>
        <v>#N/A</v>
      </c>
      <c r="R361" s="21" t="str">
        <f t="shared" si="49"/>
        <v/>
      </c>
      <c r="T361" s="44" t="str">
        <f t="shared" si="44"/>
        <v/>
      </c>
      <c r="W361" s="18">
        <f t="shared" si="45"/>
        <v>0</v>
      </c>
    </row>
    <row r="362" spans="7:23" ht="25.5" customHeight="1" x14ac:dyDescent="0.2">
      <c r="G362" s="12" t="str">
        <f t="shared" si="42"/>
        <v/>
      </c>
      <c r="H362" s="12"/>
      <c r="I362" s="22" t="str">
        <f>IFERROR(VLOOKUP('движение ДВС'!C362,нормативы!$B$2:$C$32,2,FALSE),"")</f>
        <v/>
      </c>
      <c r="K362" s="13" t="str">
        <f t="shared" si="46"/>
        <v/>
      </c>
      <c r="L362" s="13"/>
      <c r="M362" s="22" t="str">
        <f t="shared" si="43"/>
        <v/>
      </c>
      <c r="N362" s="22" t="str">
        <f t="shared" si="47"/>
        <v/>
      </c>
      <c r="P362" s="11" t="str">
        <f t="shared" si="48"/>
        <v xml:space="preserve"> </v>
      </c>
      <c r="Q362" s="11" t="e">
        <f>VLOOKUP(B362,'Комментарии к ремонту'!A:C,2,FALSE)</f>
        <v>#N/A</v>
      </c>
      <c r="R362" s="21" t="str">
        <f t="shared" si="49"/>
        <v/>
      </c>
      <c r="T362" s="44" t="str">
        <f t="shared" si="44"/>
        <v/>
      </c>
      <c r="W362" s="18">
        <f t="shared" si="45"/>
        <v>0</v>
      </c>
    </row>
    <row r="363" spans="7:23" ht="25.5" customHeight="1" x14ac:dyDescent="0.2">
      <c r="G363" s="12" t="str">
        <f t="shared" si="42"/>
        <v/>
      </c>
      <c r="H363" s="12"/>
      <c r="I363" s="22" t="str">
        <f>IFERROR(VLOOKUP('движение ДВС'!C363,нормативы!$B$2:$C$32,2,FALSE),"")</f>
        <v/>
      </c>
      <c r="K363" s="13" t="str">
        <f t="shared" si="46"/>
        <v/>
      </c>
      <c r="L363" s="13"/>
      <c r="M363" s="22" t="str">
        <f t="shared" si="43"/>
        <v/>
      </c>
      <c r="N363" s="22" t="str">
        <f t="shared" si="47"/>
        <v/>
      </c>
      <c r="P363" s="11" t="str">
        <f t="shared" si="48"/>
        <v xml:space="preserve"> </v>
      </c>
      <c r="Q363" s="11" t="e">
        <f>VLOOKUP(B363,'Комментарии к ремонту'!A:C,2,FALSE)</f>
        <v>#N/A</v>
      </c>
      <c r="R363" s="21" t="str">
        <f t="shared" si="49"/>
        <v/>
      </c>
      <c r="T363" s="44" t="str">
        <f t="shared" si="44"/>
        <v/>
      </c>
      <c r="W363" s="18">
        <f t="shared" si="45"/>
        <v>0</v>
      </c>
    </row>
    <row r="364" spans="7:23" ht="25.5" customHeight="1" x14ac:dyDescent="0.2">
      <c r="G364" s="12" t="str">
        <f t="shared" si="42"/>
        <v/>
      </c>
      <c r="H364" s="12"/>
      <c r="I364" s="22" t="str">
        <f>IFERROR(VLOOKUP('движение ДВС'!C364,нормативы!$B$2:$C$32,2,FALSE),"")</f>
        <v/>
      </c>
      <c r="K364" s="13" t="str">
        <f t="shared" si="46"/>
        <v/>
      </c>
      <c r="L364" s="13"/>
      <c r="M364" s="22" t="str">
        <f t="shared" si="43"/>
        <v/>
      </c>
      <c r="N364" s="22" t="str">
        <f t="shared" si="47"/>
        <v/>
      </c>
      <c r="P364" s="11" t="str">
        <f t="shared" si="48"/>
        <v xml:space="preserve"> </v>
      </c>
      <c r="Q364" s="11" t="e">
        <f>VLOOKUP(B364,'Комментарии к ремонту'!A:C,2,FALSE)</f>
        <v>#N/A</v>
      </c>
      <c r="R364" s="21" t="str">
        <f t="shared" si="49"/>
        <v/>
      </c>
      <c r="T364" s="44" t="str">
        <f t="shared" si="44"/>
        <v/>
      </c>
      <c r="W364" s="18">
        <f t="shared" si="45"/>
        <v>0</v>
      </c>
    </row>
    <row r="365" spans="7:23" ht="25.5" customHeight="1" x14ac:dyDescent="0.2">
      <c r="G365" s="12" t="str">
        <f t="shared" si="42"/>
        <v/>
      </c>
      <c r="H365" s="12"/>
      <c r="I365" s="22" t="str">
        <f>IFERROR(VLOOKUP('движение ДВС'!C365,нормативы!$B$2:$C$32,2,FALSE),"")</f>
        <v/>
      </c>
      <c r="K365" s="13" t="str">
        <f t="shared" si="46"/>
        <v/>
      </c>
      <c r="L365" s="13"/>
      <c r="M365" s="22" t="str">
        <f t="shared" si="43"/>
        <v/>
      </c>
      <c r="N365" s="22" t="str">
        <f t="shared" si="47"/>
        <v/>
      </c>
      <c r="P365" s="11" t="str">
        <f t="shared" si="48"/>
        <v xml:space="preserve"> </v>
      </c>
      <c r="Q365" s="11" t="e">
        <f>VLOOKUP(B365,'Комментарии к ремонту'!A:C,2,FALSE)</f>
        <v>#N/A</v>
      </c>
      <c r="R365" s="21" t="str">
        <f t="shared" si="49"/>
        <v/>
      </c>
      <c r="T365" s="44" t="str">
        <f t="shared" si="44"/>
        <v/>
      </c>
      <c r="W365" s="18">
        <f t="shared" si="45"/>
        <v>0</v>
      </c>
    </row>
    <row r="366" spans="7:23" ht="25.5" customHeight="1" x14ac:dyDescent="0.2">
      <c r="G366" s="12" t="str">
        <f t="shared" si="42"/>
        <v/>
      </c>
      <c r="H366" s="12"/>
      <c r="I366" s="22" t="str">
        <f>IFERROR(VLOOKUP('движение ДВС'!C366,нормативы!$B$2:$C$32,2,FALSE),"")</f>
        <v/>
      </c>
      <c r="K366" s="13" t="str">
        <f t="shared" si="46"/>
        <v/>
      </c>
      <c r="L366" s="13"/>
      <c r="M366" s="22" t="str">
        <f t="shared" si="43"/>
        <v/>
      </c>
      <c r="N366" s="22" t="str">
        <f t="shared" si="47"/>
        <v/>
      </c>
      <c r="P366" s="11" t="str">
        <f t="shared" si="48"/>
        <v xml:space="preserve"> </v>
      </c>
      <c r="Q366" s="11" t="e">
        <f>VLOOKUP(B366,'Комментарии к ремонту'!A:C,2,FALSE)</f>
        <v>#N/A</v>
      </c>
      <c r="R366" s="21" t="str">
        <f t="shared" si="49"/>
        <v/>
      </c>
      <c r="T366" s="44" t="str">
        <f t="shared" si="44"/>
        <v/>
      </c>
      <c r="W366" s="18">
        <f t="shared" si="45"/>
        <v>0</v>
      </c>
    </row>
    <row r="367" spans="7:23" ht="25.5" customHeight="1" x14ac:dyDescent="0.2">
      <c r="G367" s="12" t="str">
        <f t="shared" si="42"/>
        <v/>
      </c>
      <c r="H367" s="12"/>
      <c r="I367" s="22" t="str">
        <f>IFERROR(VLOOKUP('движение ДВС'!C367,нормативы!$B$2:$C$32,2,FALSE),"")</f>
        <v/>
      </c>
      <c r="K367" s="13" t="str">
        <f t="shared" si="46"/>
        <v/>
      </c>
      <c r="L367" s="13"/>
      <c r="M367" s="22" t="str">
        <f t="shared" si="43"/>
        <v/>
      </c>
      <c r="N367" s="22" t="str">
        <f t="shared" si="47"/>
        <v/>
      </c>
      <c r="P367" s="11" t="str">
        <f t="shared" si="48"/>
        <v xml:space="preserve"> </v>
      </c>
      <c r="Q367" s="11" t="e">
        <f>VLOOKUP(B367,'Комментарии к ремонту'!A:C,2,FALSE)</f>
        <v>#N/A</v>
      </c>
      <c r="R367" s="21" t="str">
        <f t="shared" si="49"/>
        <v/>
      </c>
      <c r="T367" s="44" t="str">
        <f t="shared" si="44"/>
        <v/>
      </c>
      <c r="W367" s="18">
        <f t="shared" si="45"/>
        <v>0</v>
      </c>
    </row>
    <row r="368" spans="7:23" ht="25.5" customHeight="1" x14ac:dyDescent="0.2">
      <c r="G368" s="12" t="str">
        <f t="shared" si="42"/>
        <v/>
      </c>
      <c r="H368" s="12"/>
      <c r="I368" s="22" t="str">
        <f>IFERROR(VLOOKUP('движение ДВС'!C368,нормативы!$B$2:$C$32,2,FALSE),"")</f>
        <v/>
      </c>
      <c r="K368" s="13" t="str">
        <f t="shared" si="46"/>
        <v/>
      </c>
      <c r="L368" s="13"/>
      <c r="M368" s="22" t="str">
        <f t="shared" si="43"/>
        <v/>
      </c>
      <c r="N368" s="22" t="str">
        <f t="shared" si="47"/>
        <v/>
      </c>
      <c r="P368" s="11" t="str">
        <f t="shared" si="48"/>
        <v xml:space="preserve"> </v>
      </c>
      <c r="Q368" s="11" t="e">
        <f>VLOOKUP(B368,'Комментарии к ремонту'!A:C,2,FALSE)</f>
        <v>#N/A</v>
      </c>
      <c r="R368" s="21" t="str">
        <f t="shared" si="49"/>
        <v/>
      </c>
      <c r="T368" s="44" t="str">
        <f t="shared" si="44"/>
        <v/>
      </c>
      <c r="W368" s="18">
        <f t="shared" si="45"/>
        <v>0</v>
      </c>
    </row>
    <row r="369" spans="7:23" ht="25.5" customHeight="1" x14ac:dyDescent="0.2">
      <c r="G369" s="12" t="str">
        <f t="shared" si="42"/>
        <v/>
      </c>
      <c r="H369" s="12"/>
      <c r="I369" s="22" t="str">
        <f>IFERROR(VLOOKUP('движение ДВС'!C369,нормативы!$B$2:$C$32,2,FALSE),"")</f>
        <v/>
      </c>
      <c r="K369" s="13" t="str">
        <f t="shared" si="46"/>
        <v/>
      </c>
      <c r="L369" s="13"/>
      <c r="M369" s="22" t="str">
        <f t="shared" si="43"/>
        <v/>
      </c>
      <c r="N369" s="22" t="str">
        <f t="shared" si="47"/>
        <v/>
      </c>
      <c r="P369" s="11" t="str">
        <f t="shared" si="48"/>
        <v xml:space="preserve"> </v>
      </c>
      <c r="Q369" s="11" t="e">
        <f>VLOOKUP(B369,'Комментарии к ремонту'!A:C,2,FALSE)</f>
        <v>#N/A</v>
      </c>
      <c r="R369" s="21" t="str">
        <f t="shared" si="49"/>
        <v/>
      </c>
      <c r="T369" s="44" t="str">
        <f t="shared" si="44"/>
        <v/>
      </c>
      <c r="W369" s="18">
        <f t="shared" si="45"/>
        <v>0</v>
      </c>
    </row>
    <row r="370" spans="7:23" ht="25.5" customHeight="1" x14ac:dyDescent="0.2">
      <c r="G370" s="12" t="str">
        <f t="shared" si="42"/>
        <v/>
      </c>
      <c r="H370" s="12"/>
      <c r="I370" s="22" t="str">
        <f>IFERROR(VLOOKUP('движение ДВС'!C370,нормативы!$B$2:$C$32,2,FALSE),"")</f>
        <v/>
      </c>
      <c r="K370" s="13" t="str">
        <f t="shared" si="46"/>
        <v/>
      </c>
      <c r="L370" s="13"/>
      <c r="M370" s="22" t="str">
        <f t="shared" si="43"/>
        <v/>
      </c>
      <c r="N370" s="22" t="str">
        <f t="shared" si="47"/>
        <v/>
      </c>
      <c r="P370" s="11" t="str">
        <f t="shared" si="48"/>
        <v xml:space="preserve"> </v>
      </c>
      <c r="Q370" s="11" t="e">
        <f>VLOOKUP(B370,'Комментарии к ремонту'!A:C,2,FALSE)</f>
        <v>#N/A</v>
      </c>
      <c r="R370" s="21" t="str">
        <f t="shared" si="49"/>
        <v/>
      </c>
      <c r="T370" s="44" t="str">
        <f t="shared" si="44"/>
        <v/>
      </c>
      <c r="W370" s="18">
        <f t="shared" si="45"/>
        <v>0</v>
      </c>
    </row>
    <row r="371" spans="7:23" ht="25.5" customHeight="1" x14ac:dyDescent="0.2">
      <c r="G371" s="12" t="str">
        <f t="shared" si="42"/>
        <v/>
      </c>
      <c r="H371" s="12"/>
      <c r="I371" s="22" t="str">
        <f>IFERROR(VLOOKUP('движение ДВС'!C371,нормативы!$B$2:$C$32,2,FALSE),"")</f>
        <v/>
      </c>
      <c r="K371" s="13" t="str">
        <f t="shared" si="46"/>
        <v/>
      </c>
      <c r="L371" s="13"/>
      <c r="M371" s="22" t="str">
        <f t="shared" si="43"/>
        <v/>
      </c>
      <c r="N371" s="22" t="str">
        <f t="shared" si="47"/>
        <v/>
      </c>
      <c r="P371" s="11" t="str">
        <f t="shared" si="48"/>
        <v xml:space="preserve"> </v>
      </c>
      <c r="Q371" s="11" t="e">
        <f>VLOOKUP(B371,'Комментарии к ремонту'!A:C,2,FALSE)</f>
        <v>#N/A</v>
      </c>
      <c r="R371" s="21" t="str">
        <f t="shared" si="49"/>
        <v/>
      </c>
      <c r="T371" s="44" t="str">
        <f t="shared" si="44"/>
        <v/>
      </c>
      <c r="W371" s="18">
        <f t="shared" si="45"/>
        <v>0</v>
      </c>
    </row>
    <row r="372" spans="7:23" ht="25.5" customHeight="1" x14ac:dyDescent="0.2">
      <c r="G372" s="12" t="str">
        <f t="shared" si="42"/>
        <v/>
      </c>
      <c r="H372" s="12"/>
      <c r="I372" s="22" t="str">
        <f>IFERROR(VLOOKUP('движение ДВС'!C372,нормативы!$B$2:$C$32,2,FALSE),"")</f>
        <v/>
      </c>
      <c r="K372" s="13" t="str">
        <f t="shared" si="46"/>
        <v/>
      </c>
      <c r="L372" s="13"/>
      <c r="M372" s="22" t="str">
        <f t="shared" si="43"/>
        <v/>
      </c>
      <c r="N372" s="22" t="str">
        <f t="shared" si="47"/>
        <v/>
      </c>
      <c r="P372" s="11" t="str">
        <f t="shared" si="48"/>
        <v xml:space="preserve"> </v>
      </c>
      <c r="Q372" s="11" t="e">
        <f>VLOOKUP(B372,'Комментарии к ремонту'!A:C,2,FALSE)</f>
        <v>#N/A</v>
      </c>
      <c r="R372" s="21" t="str">
        <f t="shared" si="49"/>
        <v/>
      </c>
      <c r="T372" s="44" t="str">
        <f t="shared" si="44"/>
        <v/>
      </c>
      <c r="W372" s="18">
        <f t="shared" si="45"/>
        <v>0</v>
      </c>
    </row>
    <row r="373" spans="7:23" ht="25.5" customHeight="1" x14ac:dyDescent="0.2">
      <c r="G373" s="12" t="str">
        <f t="shared" si="42"/>
        <v/>
      </c>
      <c r="H373" s="12"/>
      <c r="I373" s="22" t="str">
        <f>IFERROR(VLOOKUP('движение ДВС'!C373,нормативы!$B$2:$C$32,2,FALSE),"")</f>
        <v/>
      </c>
      <c r="K373" s="13" t="str">
        <f t="shared" si="46"/>
        <v/>
      </c>
      <c r="L373" s="13"/>
      <c r="M373" s="22" t="str">
        <f t="shared" si="43"/>
        <v/>
      </c>
      <c r="N373" s="22" t="str">
        <f t="shared" si="47"/>
        <v/>
      </c>
      <c r="P373" s="11" t="str">
        <f t="shared" si="48"/>
        <v xml:space="preserve"> </v>
      </c>
      <c r="Q373" s="11" t="e">
        <f>VLOOKUP(B373,'Комментарии к ремонту'!A:C,2,FALSE)</f>
        <v>#N/A</v>
      </c>
      <c r="R373" s="21" t="str">
        <f t="shared" si="49"/>
        <v/>
      </c>
      <c r="T373" s="44" t="str">
        <f t="shared" si="44"/>
        <v/>
      </c>
      <c r="W373" s="18">
        <f t="shared" si="45"/>
        <v>0</v>
      </c>
    </row>
    <row r="374" spans="7:23" ht="25.5" customHeight="1" x14ac:dyDescent="0.2">
      <c r="G374" s="12" t="str">
        <f t="shared" si="42"/>
        <v/>
      </c>
      <c r="H374" s="12"/>
      <c r="I374" s="22" t="str">
        <f>IFERROR(VLOOKUP('движение ДВС'!C374,нормативы!$B$2:$C$32,2,FALSE),"")</f>
        <v/>
      </c>
      <c r="K374" s="13" t="str">
        <f t="shared" si="46"/>
        <v/>
      </c>
      <c r="L374" s="13"/>
      <c r="M374" s="22" t="str">
        <f t="shared" si="43"/>
        <v/>
      </c>
      <c r="N374" s="22" t="str">
        <f t="shared" si="47"/>
        <v/>
      </c>
      <c r="P374" s="11" t="str">
        <f t="shared" si="48"/>
        <v xml:space="preserve"> </v>
      </c>
      <c r="Q374" s="11" t="e">
        <f>VLOOKUP(B374,'Комментарии к ремонту'!A:C,2,FALSE)</f>
        <v>#N/A</v>
      </c>
      <c r="R374" s="21" t="str">
        <f t="shared" si="49"/>
        <v/>
      </c>
      <c r="T374" s="44" t="str">
        <f t="shared" si="44"/>
        <v/>
      </c>
      <c r="W374" s="18">
        <f t="shared" si="45"/>
        <v>0</v>
      </c>
    </row>
    <row r="375" spans="7:23" ht="25.5" customHeight="1" x14ac:dyDescent="0.2">
      <c r="G375" s="12" t="str">
        <f t="shared" si="42"/>
        <v/>
      </c>
      <c r="H375" s="12"/>
      <c r="I375" s="22" t="str">
        <f>IFERROR(VLOOKUP('движение ДВС'!C375,нормативы!$B$2:$C$32,2,FALSE),"")</f>
        <v/>
      </c>
      <c r="K375" s="13" t="str">
        <f t="shared" si="46"/>
        <v/>
      </c>
      <c r="L375" s="13"/>
      <c r="M375" s="22" t="str">
        <f t="shared" si="43"/>
        <v/>
      </c>
      <c r="N375" s="22" t="str">
        <f t="shared" si="47"/>
        <v/>
      </c>
      <c r="P375" s="11" t="str">
        <f t="shared" si="48"/>
        <v xml:space="preserve"> </v>
      </c>
      <c r="Q375" s="11" t="e">
        <f>VLOOKUP(B375,'Комментарии к ремонту'!A:C,2,FALSE)</f>
        <v>#N/A</v>
      </c>
      <c r="R375" s="21" t="str">
        <f t="shared" si="49"/>
        <v/>
      </c>
      <c r="T375" s="44" t="str">
        <f t="shared" si="44"/>
        <v/>
      </c>
      <c r="W375" s="18">
        <f t="shared" si="45"/>
        <v>0</v>
      </c>
    </row>
    <row r="376" spans="7:23" ht="25.5" customHeight="1" x14ac:dyDescent="0.2">
      <c r="G376" s="12" t="str">
        <f t="shared" si="42"/>
        <v/>
      </c>
      <c r="H376" s="12"/>
      <c r="I376" s="22" t="str">
        <f>IFERROR(VLOOKUP('движение ДВС'!C376,нормативы!$B$2:$C$32,2,FALSE),"")</f>
        <v/>
      </c>
      <c r="K376" s="13" t="str">
        <f t="shared" si="46"/>
        <v/>
      </c>
      <c r="L376" s="13"/>
      <c r="M376" s="22" t="str">
        <f t="shared" si="43"/>
        <v/>
      </c>
      <c r="N376" s="22" t="str">
        <f t="shared" si="47"/>
        <v/>
      </c>
      <c r="P376" s="11" t="str">
        <f t="shared" si="48"/>
        <v xml:space="preserve"> </v>
      </c>
      <c r="Q376" s="11" t="e">
        <f>VLOOKUP(B376,'Комментарии к ремонту'!A:C,2,FALSE)</f>
        <v>#N/A</v>
      </c>
      <c r="R376" s="21" t="str">
        <f t="shared" si="49"/>
        <v/>
      </c>
      <c r="T376" s="44" t="str">
        <f t="shared" si="44"/>
        <v/>
      </c>
      <c r="W376" s="18">
        <f t="shared" si="45"/>
        <v>0</v>
      </c>
    </row>
    <row r="377" spans="7:23" ht="25.5" customHeight="1" x14ac:dyDescent="0.2">
      <c r="G377" s="12" t="str">
        <f t="shared" si="42"/>
        <v/>
      </c>
      <c r="H377" s="12"/>
      <c r="I377" s="22" t="str">
        <f>IFERROR(VLOOKUP('движение ДВС'!C377,нормативы!$B$2:$C$32,2,FALSE),"")</f>
        <v/>
      </c>
      <c r="K377" s="13" t="str">
        <f t="shared" si="46"/>
        <v/>
      </c>
      <c r="L377" s="13"/>
      <c r="M377" s="22" t="str">
        <f t="shared" si="43"/>
        <v/>
      </c>
      <c r="N377" s="22" t="str">
        <f t="shared" si="47"/>
        <v/>
      </c>
      <c r="P377" s="11" t="str">
        <f t="shared" si="48"/>
        <v xml:space="preserve"> </v>
      </c>
      <c r="Q377" s="11" t="e">
        <f>VLOOKUP(B377,'Комментарии к ремонту'!A:C,2,FALSE)</f>
        <v>#N/A</v>
      </c>
      <c r="R377" s="21" t="str">
        <f t="shared" si="49"/>
        <v/>
      </c>
      <c r="T377" s="44" t="str">
        <f t="shared" si="44"/>
        <v/>
      </c>
      <c r="W377" s="18">
        <f t="shared" si="45"/>
        <v>0</v>
      </c>
    </row>
    <row r="378" spans="7:23" ht="25.5" customHeight="1" x14ac:dyDescent="0.2">
      <c r="G378" s="12" t="str">
        <f t="shared" si="42"/>
        <v/>
      </c>
      <c r="H378" s="12"/>
      <c r="I378" s="22" t="str">
        <f>IFERROR(VLOOKUP('движение ДВС'!C378,нормативы!$B$2:$C$32,2,FALSE),"")</f>
        <v/>
      </c>
      <c r="K378" s="13" t="str">
        <f t="shared" si="46"/>
        <v/>
      </c>
      <c r="L378" s="13"/>
      <c r="M378" s="22" t="str">
        <f t="shared" si="43"/>
        <v/>
      </c>
      <c r="N378" s="22" t="str">
        <f t="shared" si="47"/>
        <v/>
      </c>
      <c r="P378" s="11" t="str">
        <f t="shared" si="48"/>
        <v xml:space="preserve"> </v>
      </c>
      <c r="Q378" s="11" t="e">
        <f>VLOOKUP(B378,'Комментарии к ремонту'!A:C,2,FALSE)</f>
        <v>#N/A</v>
      </c>
      <c r="R378" s="21" t="str">
        <f t="shared" si="49"/>
        <v/>
      </c>
      <c r="T378" s="44" t="str">
        <f t="shared" si="44"/>
        <v/>
      </c>
      <c r="W378" s="18">
        <f t="shared" si="45"/>
        <v>0</v>
      </c>
    </row>
    <row r="379" spans="7:23" ht="25.5" customHeight="1" x14ac:dyDescent="0.2">
      <c r="G379" s="12" t="str">
        <f t="shared" si="42"/>
        <v/>
      </c>
      <c r="H379" s="12"/>
      <c r="I379" s="22" t="str">
        <f>IFERROR(VLOOKUP('движение ДВС'!C379,нормативы!$B$2:$C$32,2,FALSE),"")</f>
        <v/>
      </c>
      <c r="K379" s="13" t="str">
        <f t="shared" si="46"/>
        <v/>
      </c>
      <c r="L379" s="13"/>
      <c r="M379" s="22" t="str">
        <f t="shared" si="43"/>
        <v/>
      </c>
      <c r="N379" s="22" t="str">
        <f t="shared" si="47"/>
        <v/>
      </c>
      <c r="P379" s="11" t="str">
        <f t="shared" si="48"/>
        <v xml:space="preserve"> </v>
      </c>
      <c r="Q379" s="11" t="e">
        <f>VLOOKUP(B379,'Комментарии к ремонту'!A:C,2,FALSE)</f>
        <v>#N/A</v>
      </c>
      <c r="R379" s="21" t="str">
        <f t="shared" si="49"/>
        <v/>
      </c>
      <c r="T379" s="44" t="str">
        <f t="shared" si="44"/>
        <v/>
      </c>
      <c r="W379" s="18">
        <f t="shared" si="45"/>
        <v>0</v>
      </c>
    </row>
    <row r="380" spans="7:23" ht="25.5" customHeight="1" x14ac:dyDescent="0.2">
      <c r="G380" s="12" t="str">
        <f t="shared" si="42"/>
        <v/>
      </c>
      <c r="H380" s="12"/>
      <c r="I380" s="22" t="str">
        <f>IFERROR(VLOOKUP('движение ДВС'!C380,нормативы!$B$2:$C$32,2,FALSE),"")</f>
        <v/>
      </c>
      <c r="K380" s="13" t="str">
        <f t="shared" si="46"/>
        <v/>
      </c>
      <c r="L380" s="13"/>
      <c r="M380" s="22" t="str">
        <f t="shared" si="43"/>
        <v/>
      </c>
      <c r="N380" s="22" t="str">
        <f t="shared" si="47"/>
        <v/>
      </c>
      <c r="P380" s="11" t="str">
        <f t="shared" si="48"/>
        <v xml:space="preserve"> </v>
      </c>
      <c r="Q380" s="11" t="e">
        <f>VLOOKUP(B380,'Комментарии к ремонту'!A:C,2,FALSE)</f>
        <v>#N/A</v>
      </c>
      <c r="R380" s="21" t="str">
        <f t="shared" si="49"/>
        <v/>
      </c>
      <c r="T380" s="44" t="str">
        <f t="shared" si="44"/>
        <v/>
      </c>
      <c r="W380" s="18">
        <f t="shared" si="45"/>
        <v>0</v>
      </c>
    </row>
    <row r="381" spans="7:23" ht="25.5" customHeight="1" x14ac:dyDescent="0.2">
      <c r="G381" s="12" t="str">
        <f t="shared" si="42"/>
        <v/>
      </c>
      <c r="H381" s="12"/>
      <c r="I381" s="22" t="str">
        <f>IFERROR(VLOOKUP('движение ДВС'!C381,нормативы!$B$2:$C$32,2,FALSE),"")</f>
        <v/>
      </c>
      <c r="K381" s="13" t="str">
        <f t="shared" si="46"/>
        <v/>
      </c>
      <c r="L381" s="13"/>
      <c r="M381" s="22" t="str">
        <f t="shared" si="43"/>
        <v/>
      </c>
      <c r="N381" s="22" t="str">
        <f t="shared" si="47"/>
        <v/>
      </c>
      <c r="P381" s="11" t="str">
        <f t="shared" si="48"/>
        <v xml:space="preserve"> </v>
      </c>
      <c r="Q381" s="11" t="e">
        <f>VLOOKUP(B381,'Комментарии к ремонту'!A:C,2,FALSE)</f>
        <v>#N/A</v>
      </c>
      <c r="R381" s="21" t="str">
        <f t="shared" si="49"/>
        <v/>
      </c>
      <c r="T381" s="44" t="str">
        <f t="shared" si="44"/>
        <v/>
      </c>
      <c r="W381" s="18">
        <f t="shared" si="45"/>
        <v>0</v>
      </c>
    </row>
    <row r="382" spans="7:23" ht="25.5" customHeight="1" x14ac:dyDescent="0.2">
      <c r="G382" s="12" t="str">
        <f t="shared" si="42"/>
        <v/>
      </c>
      <c r="H382" s="12"/>
      <c r="I382" s="22" t="str">
        <f>IFERROR(VLOOKUP('движение ДВС'!C382,нормативы!$B$2:$C$32,2,FALSE),"")</f>
        <v/>
      </c>
      <c r="K382" s="13" t="str">
        <f t="shared" si="46"/>
        <v/>
      </c>
      <c r="L382" s="13"/>
      <c r="M382" s="22" t="str">
        <f t="shared" si="43"/>
        <v/>
      </c>
      <c r="N382" s="22" t="str">
        <f t="shared" si="47"/>
        <v/>
      </c>
      <c r="P382" s="11" t="str">
        <f t="shared" si="48"/>
        <v xml:space="preserve"> </v>
      </c>
      <c r="Q382" s="11" t="e">
        <f>VLOOKUP(B382,'Комментарии к ремонту'!A:C,2,FALSE)</f>
        <v>#N/A</v>
      </c>
      <c r="R382" s="21" t="str">
        <f t="shared" si="49"/>
        <v/>
      </c>
      <c r="T382" s="44" t="str">
        <f t="shared" si="44"/>
        <v/>
      </c>
      <c r="W382" s="18">
        <f t="shared" si="45"/>
        <v>0</v>
      </c>
    </row>
    <row r="383" spans="7:23" ht="25.5" customHeight="1" x14ac:dyDescent="0.2">
      <c r="G383" s="12" t="str">
        <f t="shared" si="42"/>
        <v/>
      </c>
      <c r="H383" s="12"/>
      <c r="I383" s="22" t="str">
        <f>IFERROR(VLOOKUP('движение ДВС'!C383,нормативы!$B$2:$C$32,2,FALSE),"")</f>
        <v/>
      </c>
      <c r="K383" s="13" t="str">
        <f t="shared" si="46"/>
        <v/>
      </c>
      <c r="L383" s="13"/>
      <c r="M383" s="22" t="str">
        <f t="shared" si="43"/>
        <v/>
      </c>
      <c r="N383" s="22" t="str">
        <f t="shared" si="47"/>
        <v/>
      </c>
      <c r="P383" s="11" t="str">
        <f t="shared" si="48"/>
        <v xml:space="preserve"> </v>
      </c>
      <c r="Q383" s="11" t="e">
        <f>VLOOKUP(B383,'Комментарии к ремонту'!A:C,2,FALSE)</f>
        <v>#N/A</v>
      </c>
      <c r="R383" s="21" t="str">
        <f t="shared" si="49"/>
        <v/>
      </c>
      <c r="T383" s="44" t="str">
        <f t="shared" si="44"/>
        <v/>
      </c>
      <c r="W383" s="18">
        <f t="shared" si="45"/>
        <v>0</v>
      </c>
    </row>
    <row r="384" spans="7:23" ht="25.5" customHeight="1" x14ac:dyDescent="0.2">
      <c r="G384" s="12" t="str">
        <f t="shared" si="42"/>
        <v/>
      </c>
      <c r="H384" s="12"/>
      <c r="I384" s="22" t="str">
        <f>IFERROR(VLOOKUP('движение ДВС'!C384,нормативы!$B$2:$C$32,2,FALSE),"")</f>
        <v/>
      </c>
      <c r="K384" s="13" t="str">
        <f t="shared" si="46"/>
        <v/>
      </c>
      <c r="L384" s="13"/>
      <c r="M384" s="22" t="str">
        <f t="shared" si="43"/>
        <v/>
      </c>
      <c r="N384" s="22" t="str">
        <f t="shared" si="47"/>
        <v/>
      </c>
      <c r="P384" s="11" t="str">
        <f t="shared" si="48"/>
        <v xml:space="preserve"> </v>
      </c>
      <c r="Q384" s="11" t="e">
        <f>VLOOKUP(B384,'Комментарии к ремонту'!A:C,2,FALSE)</f>
        <v>#N/A</v>
      </c>
      <c r="R384" s="21" t="str">
        <f t="shared" si="49"/>
        <v/>
      </c>
      <c r="T384" s="44" t="str">
        <f t="shared" si="44"/>
        <v/>
      </c>
      <c r="W384" s="18">
        <f t="shared" si="45"/>
        <v>0</v>
      </c>
    </row>
    <row r="385" spans="7:23" ht="25.5" customHeight="1" x14ac:dyDescent="0.2">
      <c r="G385" s="12" t="str">
        <f t="shared" si="42"/>
        <v/>
      </c>
      <c r="H385" s="12"/>
      <c r="I385" s="22" t="str">
        <f>IFERROR(VLOOKUP('движение ДВС'!C385,нормативы!$B$2:$C$32,2,FALSE),"")</f>
        <v/>
      </c>
      <c r="K385" s="13" t="str">
        <f t="shared" si="46"/>
        <v/>
      </c>
      <c r="L385" s="13"/>
      <c r="M385" s="22" t="str">
        <f t="shared" si="43"/>
        <v/>
      </c>
      <c r="N385" s="22" t="str">
        <f t="shared" si="47"/>
        <v/>
      </c>
      <c r="P385" s="11" t="str">
        <f t="shared" si="48"/>
        <v xml:space="preserve"> </v>
      </c>
      <c r="Q385" s="11" t="e">
        <f>VLOOKUP(B385,'Комментарии к ремонту'!A:C,2,FALSE)</f>
        <v>#N/A</v>
      </c>
      <c r="R385" s="21" t="str">
        <f t="shared" si="49"/>
        <v/>
      </c>
      <c r="T385" s="44" t="str">
        <f t="shared" si="44"/>
        <v/>
      </c>
      <c r="W385" s="18">
        <f t="shared" si="45"/>
        <v>0</v>
      </c>
    </row>
    <row r="386" spans="7:23" ht="25.5" customHeight="1" x14ac:dyDescent="0.2">
      <c r="G386" s="12" t="str">
        <f t="shared" si="42"/>
        <v/>
      </c>
      <c r="H386" s="12"/>
      <c r="I386" s="22" t="str">
        <f>IFERROR(VLOOKUP('движение ДВС'!C386,нормативы!$B$2:$C$32,2,FALSE),"")</f>
        <v/>
      </c>
      <c r="K386" s="13" t="str">
        <f t="shared" si="46"/>
        <v/>
      </c>
      <c r="L386" s="13"/>
      <c r="M386" s="22" t="str">
        <f t="shared" si="43"/>
        <v/>
      </c>
      <c r="N386" s="22" t="str">
        <f t="shared" si="47"/>
        <v/>
      </c>
      <c r="P386" s="11" t="str">
        <f t="shared" si="48"/>
        <v xml:space="preserve"> </v>
      </c>
      <c r="Q386" s="11" t="e">
        <f>VLOOKUP(B386,'Комментарии к ремонту'!A:C,2,FALSE)</f>
        <v>#N/A</v>
      </c>
      <c r="R386" s="21" t="str">
        <f t="shared" si="49"/>
        <v/>
      </c>
      <c r="T386" s="44" t="str">
        <f t="shared" si="44"/>
        <v/>
      </c>
      <c r="W386" s="18">
        <f t="shared" si="45"/>
        <v>0</v>
      </c>
    </row>
    <row r="387" spans="7:23" ht="25.5" customHeight="1" x14ac:dyDescent="0.2">
      <c r="G387" s="12" t="str">
        <f t="shared" ref="G387:G450" si="50">IFERROR(IF(SEARCH("Ожидается",O387),"введите дату",""),"")</f>
        <v/>
      </c>
      <c r="H387" s="12"/>
      <c r="I387" s="22" t="str">
        <f>IFERROR(VLOOKUP('движение ДВС'!C387,нормативы!$B$2:$C$32,2,FALSE),"")</f>
        <v/>
      </c>
      <c r="K387" s="13" t="str">
        <f t="shared" si="46"/>
        <v/>
      </c>
      <c r="L387" s="13"/>
      <c r="M387" s="22" t="str">
        <f t="shared" ref="M387:M450" si="51">IFERROR(IF(ISBLANK(G387),"",_xlfn.ISOWEEKNUM(G387)),"")</f>
        <v/>
      </c>
      <c r="N387" s="22" t="str">
        <f t="shared" si="47"/>
        <v/>
      </c>
      <c r="P387" s="11" t="str">
        <f t="shared" si="48"/>
        <v xml:space="preserve"> </v>
      </c>
      <c r="Q387" s="11" t="e">
        <f>VLOOKUP(B387,'Комментарии к ремонту'!A:C,2,FALSE)</f>
        <v>#N/A</v>
      </c>
      <c r="R387" s="21" t="str">
        <f t="shared" si="49"/>
        <v/>
      </c>
      <c r="T387" s="44" t="str">
        <f t="shared" ref="T387:T450" si="52">IF(O387="Отказной","Опишите причину отказа",IF(O387="Транзит","Опишите инф. о транзите",""))</f>
        <v/>
      </c>
      <c r="W387" s="18">
        <f t="shared" ref="W387:W450" si="53">IFERROR(IF(SEARCH(", заказ",V387),"укажите дату поставки зап. частей",""),0)</f>
        <v>0</v>
      </c>
    </row>
    <row r="388" spans="7:23" ht="25.5" customHeight="1" x14ac:dyDescent="0.2">
      <c r="G388" s="12" t="str">
        <f t="shared" si="50"/>
        <v/>
      </c>
      <c r="H388" s="12"/>
      <c r="I388" s="22" t="str">
        <f>IFERROR(VLOOKUP('движение ДВС'!C388,нормативы!$B$2:$C$32,2,FALSE),"")</f>
        <v/>
      </c>
      <c r="K388" s="13" t="str">
        <f t="shared" ref="K388:K451" si="54">IFERROR(IF(H388&lt;&gt;0,H388+(I388/J388)/8*7/5,""),IF(H388&lt;&gt;0,H388+I388/8*7/5,""))</f>
        <v/>
      </c>
      <c r="L388" s="13"/>
      <c r="M388" s="22" t="str">
        <f t="shared" si="51"/>
        <v/>
      </c>
      <c r="N388" s="22" t="str">
        <f t="shared" ref="N388:N451" si="55">IFERROR(INT((MONTH(G388)+2)/3),"")</f>
        <v/>
      </c>
      <c r="P388" s="11" t="str">
        <f t="shared" ref="P388:P451" si="56">B388&amp;" "&amp;C388</f>
        <v xml:space="preserve"> </v>
      </c>
      <c r="Q388" s="11" t="e">
        <f>VLOOKUP(B388,'Комментарии к ремонту'!A:C,2,FALSE)</f>
        <v>#N/A</v>
      </c>
      <c r="R388" s="21" t="str">
        <f t="shared" ref="R388:R451" si="57">IF(ISBLANK(B388),"",IF(O388="Ремонт остановлен","Укажите причину остановки работ",IF(O388="Отказной","Опишите причину отказа",IF(O388="Транзит","Опишите инф. о транзите",IF(ISNA(Q388),"НЕТ","ЕСТЬ")))))</f>
        <v/>
      </c>
      <c r="T388" s="44" t="str">
        <f t="shared" si="52"/>
        <v/>
      </c>
      <c r="W388" s="18">
        <f t="shared" si="53"/>
        <v>0</v>
      </c>
    </row>
    <row r="389" spans="7:23" ht="25.5" customHeight="1" x14ac:dyDescent="0.2">
      <c r="G389" s="12" t="str">
        <f t="shared" si="50"/>
        <v/>
      </c>
      <c r="H389" s="12"/>
      <c r="I389" s="22" t="str">
        <f>IFERROR(VLOOKUP('движение ДВС'!C389,нормативы!$B$2:$C$32,2,FALSE),"")</f>
        <v/>
      </c>
      <c r="K389" s="13" t="str">
        <f t="shared" si="54"/>
        <v/>
      </c>
      <c r="L389" s="13"/>
      <c r="M389" s="22" t="str">
        <f t="shared" si="51"/>
        <v/>
      </c>
      <c r="N389" s="22" t="str">
        <f t="shared" si="55"/>
        <v/>
      </c>
      <c r="P389" s="11" t="str">
        <f t="shared" si="56"/>
        <v xml:space="preserve"> </v>
      </c>
      <c r="Q389" s="11" t="e">
        <f>VLOOKUP(B389,'Комментарии к ремонту'!A:C,2,FALSE)</f>
        <v>#N/A</v>
      </c>
      <c r="R389" s="21" t="str">
        <f t="shared" si="57"/>
        <v/>
      </c>
      <c r="T389" s="44" t="str">
        <f t="shared" si="52"/>
        <v/>
      </c>
      <c r="W389" s="18">
        <f t="shared" si="53"/>
        <v>0</v>
      </c>
    </row>
    <row r="390" spans="7:23" ht="25.5" customHeight="1" x14ac:dyDescent="0.2">
      <c r="G390" s="12" t="str">
        <f t="shared" si="50"/>
        <v/>
      </c>
      <c r="H390" s="12"/>
      <c r="I390" s="22" t="str">
        <f>IFERROR(VLOOKUP('движение ДВС'!C390,нормативы!$B$2:$C$32,2,FALSE),"")</f>
        <v/>
      </c>
      <c r="K390" s="13" t="str">
        <f t="shared" si="54"/>
        <v/>
      </c>
      <c r="L390" s="13"/>
      <c r="M390" s="22" t="str">
        <f t="shared" si="51"/>
        <v/>
      </c>
      <c r="N390" s="22" t="str">
        <f t="shared" si="55"/>
        <v/>
      </c>
      <c r="P390" s="11" t="str">
        <f t="shared" si="56"/>
        <v xml:space="preserve"> </v>
      </c>
      <c r="Q390" s="11" t="e">
        <f>VLOOKUP(B390,'Комментарии к ремонту'!A:C,2,FALSE)</f>
        <v>#N/A</v>
      </c>
      <c r="R390" s="21" t="str">
        <f t="shared" si="57"/>
        <v/>
      </c>
      <c r="T390" s="44" t="str">
        <f t="shared" si="52"/>
        <v/>
      </c>
      <c r="W390" s="18">
        <f t="shared" si="53"/>
        <v>0</v>
      </c>
    </row>
    <row r="391" spans="7:23" ht="25.5" customHeight="1" x14ac:dyDescent="0.2">
      <c r="G391" s="12" t="str">
        <f t="shared" si="50"/>
        <v/>
      </c>
      <c r="H391" s="12"/>
      <c r="I391" s="22" t="str">
        <f>IFERROR(VLOOKUP('движение ДВС'!C391,нормативы!$B$2:$C$32,2,FALSE),"")</f>
        <v/>
      </c>
      <c r="K391" s="13" t="str">
        <f t="shared" si="54"/>
        <v/>
      </c>
      <c r="L391" s="13"/>
      <c r="M391" s="22" t="str">
        <f t="shared" si="51"/>
        <v/>
      </c>
      <c r="N391" s="22" t="str">
        <f t="shared" si="55"/>
        <v/>
      </c>
      <c r="P391" s="11" t="str">
        <f t="shared" si="56"/>
        <v xml:space="preserve"> </v>
      </c>
      <c r="Q391" s="11" t="e">
        <f>VLOOKUP(B391,'Комментарии к ремонту'!A:C,2,FALSE)</f>
        <v>#N/A</v>
      </c>
      <c r="R391" s="21" t="str">
        <f t="shared" si="57"/>
        <v/>
      </c>
      <c r="T391" s="44" t="str">
        <f t="shared" si="52"/>
        <v/>
      </c>
      <c r="W391" s="18">
        <f t="shared" si="53"/>
        <v>0</v>
      </c>
    </row>
    <row r="392" spans="7:23" ht="25.5" customHeight="1" x14ac:dyDescent="0.2">
      <c r="G392" s="12" t="str">
        <f t="shared" si="50"/>
        <v/>
      </c>
      <c r="H392" s="12"/>
      <c r="I392" s="22" t="str">
        <f>IFERROR(VLOOKUP('движение ДВС'!C392,нормативы!$B$2:$C$32,2,FALSE),"")</f>
        <v/>
      </c>
      <c r="K392" s="13" t="str">
        <f t="shared" si="54"/>
        <v/>
      </c>
      <c r="L392" s="13"/>
      <c r="M392" s="22" t="str">
        <f t="shared" si="51"/>
        <v/>
      </c>
      <c r="N392" s="22" t="str">
        <f t="shared" si="55"/>
        <v/>
      </c>
      <c r="P392" s="11" t="str">
        <f t="shared" si="56"/>
        <v xml:space="preserve"> </v>
      </c>
      <c r="Q392" s="11" t="e">
        <f>VLOOKUP(B392,'Комментарии к ремонту'!A:C,2,FALSE)</f>
        <v>#N/A</v>
      </c>
      <c r="R392" s="21" t="str">
        <f t="shared" si="57"/>
        <v/>
      </c>
      <c r="T392" s="44" t="str">
        <f t="shared" si="52"/>
        <v/>
      </c>
      <c r="W392" s="18">
        <f t="shared" si="53"/>
        <v>0</v>
      </c>
    </row>
    <row r="393" spans="7:23" ht="25.5" customHeight="1" x14ac:dyDescent="0.2">
      <c r="G393" s="12" t="str">
        <f t="shared" si="50"/>
        <v/>
      </c>
      <c r="H393" s="12"/>
      <c r="I393" s="22" t="str">
        <f>IFERROR(VLOOKUP('движение ДВС'!C393,нормативы!$B$2:$C$32,2,FALSE),"")</f>
        <v/>
      </c>
      <c r="K393" s="13" t="str">
        <f t="shared" si="54"/>
        <v/>
      </c>
      <c r="L393" s="13"/>
      <c r="M393" s="22" t="str">
        <f t="shared" si="51"/>
        <v/>
      </c>
      <c r="N393" s="22" t="str">
        <f t="shared" si="55"/>
        <v/>
      </c>
      <c r="P393" s="11" t="str">
        <f t="shared" si="56"/>
        <v xml:space="preserve"> </v>
      </c>
      <c r="Q393" s="11" t="e">
        <f>VLOOKUP(B393,'Комментарии к ремонту'!A:C,2,FALSE)</f>
        <v>#N/A</v>
      </c>
      <c r="R393" s="21" t="str">
        <f t="shared" si="57"/>
        <v/>
      </c>
      <c r="T393" s="44" t="str">
        <f t="shared" si="52"/>
        <v/>
      </c>
      <c r="W393" s="18">
        <f t="shared" si="53"/>
        <v>0</v>
      </c>
    </row>
    <row r="394" spans="7:23" ht="25.5" customHeight="1" x14ac:dyDescent="0.2">
      <c r="G394" s="12" t="str">
        <f t="shared" si="50"/>
        <v/>
      </c>
      <c r="H394" s="12"/>
      <c r="I394" s="22" t="str">
        <f>IFERROR(VLOOKUP('движение ДВС'!C394,нормативы!$B$2:$C$32,2,FALSE),"")</f>
        <v/>
      </c>
      <c r="K394" s="13" t="str">
        <f t="shared" si="54"/>
        <v/>
      </c>
      <c r="L394" s="13"/>
      <c r="M394" s="22" t="str">
        <f t="shared" si="51"/>
        <v/>
      </c>
      <c r="N394" s="22" t="str">
        <f t="shared" si="55"/>
        <v/>
      </c>
      <c r="P394" s="11" t="str">
        <f t="shared" si="56"/>
        <v xml:space="preserve"> </v>
      </c>
      <c r="Q394" s="11" t="e">
        <f>VLOOKUP(B394,'Комментарии к ремонту'!A:C,2,FALSE)</f>
        <v>#N/A</v>
      </c>
      <c r="R394" s="21" t="str">
        <f t="shared" si="57"/>
        <v/>
      </c>
      <c r="T394" s="44" t="str">
        <f t="shared" si="52"/>
        <v/>
      </c>
      <c r="W394" s="18">
        <f t="shared" si="53"/>
        <v>0</v>
      </c>
    </row>
    <row r="395" spans="7:23" ht="25.5" customHeight="1" x14ac:dyDescent="0.2">
      <c r="G395" s="12" t="str">
        <f t="shared" si="50"/>
        <v/>
      </c>
      <c r="H395" s="12"/>
      <c r="I395" s="22" t="str">
        <f>IFERROR(VLOOKUP('движение ДВС'!C395,нормативы!$B$2:$C$32,2,FALSE),"")</f>
        <v/>
      </c>
      <c r="K395" s="13" t="str">
        <f t="shared" si="54"/>
        <v/>
      </c>
      <c r="L395" s="13"/>
      <c r="M395" s="22" t="str">
        <f t="shared" si="51"/>
        <v/>
      </c>
      <c r="N395" s="22" t="str">
        <f t="shared" si="55"/>
        <v/>
      </c>
      <c r="P395" s="11" t="str">
        <f t="shared" si="56"/>
        <v xml:space="preserve"> </v>
      </c>
      <c r="Q395" s="11" t="e">
        <f>VLOOKUP(B395,'Комментарии к ремонту'!A:C,2,FALSE)</f>
        <v>#N/A</v>
      </c>
      <c r="R395" s="21" t="str">
        <f t="shared" si="57"/>
        <v/>
      </c>
      <c r="T395" s="44" t="str">
        <f t="shared" si="52"/>
        <v/>
      </c>
      <c r="W395" s="18">
        <f t="shared" si="53"/>
        <v>0</v>
      </c>
    </row>
    <row r="396" spans="7:23" ht="25.5" customHeight="1" x14ac:dyDescent="0.2">
      <c r="G396" s="12" t="str">
        <f t="shared" si="50"/>
        <v/>
      </c>
      <c r="H396" s="12"/>
      <c r="I396" s="22" t="str">
        <f>IFERROR(VLOOKUP('движение ДВС'!C396,нормативы!$B$2:$C$32,2,FALSE),"")</f>
        <v/>
      </c>
      <c r="K396" s="13" t="str">
        <f t="shared" si="54"/>
        <v/>
      </c>
      <c r="L396" s="13"/>
      <c r="M396" s="22" t="str">
        <f t="shared" si="51"/>
        <v/>
      </c>
      <c r="N396" s="22" t="str">
        <f t="shared" si="55"/>
        <v/>
      </c>
      <c r="P396" s="11" t="str">
        <f t="shared" si="56"/>
        <v xml:space="preserve"> </v>
      </c>
      <c r="Q396" s="11" t="e">
        <f>VLOOKUP(B396,'Комментарии к ремонту'!A:C,2,FALSE)</f>
        <v>#N/A</v>
      </c>
      <c r="R396" s="21" t="str">
        <f t="shared" si="57"/>
        <v/>
      </c>
      <c r="T396" s="44" t="str">
        <f t="shared" si="52"/>
        <v/>
      </c>
      <c r="W396" s="18">
        <f t="shared" si="53"/>
        <v>0</v>
      </c>
    </row>
    <row r="397" spans="7:23" ht="25.5" customHeight="1" x14ac:dyDescent="0.2">
      <c r="G397" s="12" t="str">
        <f t="shared" si="50"/>
        <v/>
      </c>
      <c r="H397" s="12"/>
      <c r="I397" s="22" t="str">
        <f>IFERROR(VLOOKUP('движение ДВС'!C397,нормативы!$B$2:$C$32,2,FALSE),"")</f>
        <v/>
      </c>
      <c r="K397" s="13" t="str">
        <f t="shared" si="54"/>
        <v/>
      </c>
      <c r="L397" s="13"/>
      <c r="M397" s="22" t="str">
        <f t="shared" si="51"/>
        <v/>
      </c>
      <c r="N397" s="22" t="str">
        <f t="shared" si="55"/>
        <v/>
      </c>
      <c r="P397" s="11" t="str">
        <f t="shared" si="56"/>
        <v xml:space="preserve"> </v>
      </c>
      <c r="Q397" s="11" t="e">
        <f>VLOOKUP(B397,'Комментарии к ремонту'!A:C,2,FALSE)</f>
        <v>#N/A</v>
      </c>
      <c r="R397" s="21" t="str">
        <f t="shared" si="57"/>
        <v/>
      </c>
      <c r="T397" s="44" t="str">
        <f t="shared" si="52"/>
        <v/>
      </c>
      <c r="W397" s="18">
        <f t="shared" si="53"/>
        <v>0</v>
      </c>
    </row>
    <row r="398" spans="7:23" ht="25.5" customHeight="1" x14ac:dyDescent="0.2">
      <c r="G398" s="12" t="str">
        <f t="shared" si="50"/>
        <v/>
      </c>
      <c r="H398" s="12"/>
      <c r="I398" s="22" t="str">
        <f>IFERROR(VLOOKUP('движение ДВС'!C398,нормативы!$B$2:$C$32,2,FALSE),"")</f>
        <v/>
      </c>
      <c r="K398" s="13" t="str">
        <f t="shared" si="54"/>
        <v/>
      </c>
      <c r="L398" s="13"/>
      <c r="M398" s="22" t="str">
        <f t="shared" si="51"/>
        <v/>
      </c>
      <c r="N398" s="22" t="str">
        <f t="shared" si="55"/>
        <v/>
      </c>
      <c r="P398" s="11" t="str">
        <f t="shared" si="56"/>
        <v xml:space="preserve"> </v>
      </c>
      <c r="Q398" s="11" t="e">
        <f>VLOOKUP(B398,'Комментарии к ремонту'!A:C,2,FALSE)</f>
        <v>#N/A</v>
      </c>
      <c r="R398" s="21" t="str">
        <f t="shared" si="57"/>
        <v/>
      </c>
      <c r="T398" s="44" t="str">
        <f t="shared" si="52"/>
        <v/>
      </c>
      <c r="W398" s="18">
        <f t="shared" si="53"/>
        <v>0</v>
      </c>
    </row>
    <row r="399" spans="7:23" ht="25.5" customHeight="1" x14ac:dyDescent="0.2">
      <c r="G399" s="12" t="str">
        <f t="shared" si="50"/>
        <v/>
      </c>
      <c r="H399" s="12"/>
      <c r="I399" s="22" t="str">
        <f>IFERROR(VLOOKUP('движение ДВС'!C399,нормативы!$B$2:$C$32,2,FALSE),"")</f>
        <v/>
      </c>
      <c r="K399" s="13" t="str">
        <f t="shared" si="54"/>
        <v/>
      </c>
      <c r="L399" s="13"/>
      <c r="M399" s="22" t="str">
        <f t="shared" si="51"/>
        <v/>
      </c>
      <c r="N399" s="22" t="str">
        <f t="shared" si="55"/>
        <v/>
      </c>
      <c r="P399" s="11" t="str">
        <f t="shared" si="56"/>
        <v xml:space="preserve"> </v>
      </c>
      <c r="Q399" s="11" t="e">
        <f>VLOOKUP(B399,'Комментарии к ремонту'!A:C,2,FALSE)</f>
        <v>#N/A</v>
      </c>
      <c r="R399" s="21" t="str">
        <f t="shared" si="57"/>
        <v/>
      </c>
      <c r="T399" s="44" t="str">
        <f t="shared" si="52"/>
        <v/>
      </c>
      <c r="W399" s="18">
        <f t="shared" si="53"/>
        <v>0</v>
      </c>
    </row>
    <row r="400" spans="7:23" ht="25.5" customHeight="1" x14ac:dyDescent="0.2">
      <c r="G400" s="12" t="str">
        <f t="shared" si="50"/>
        <v/>
      </c>
      <c r="H400" s="12"/>
      <c r="I400" s="22" t="str">
        <f>IFERROR(VLOOKUP('движение ДВС'!C400,нормативы!$B$2:$C$32,2,FALSE),"")</f>
        <v/>
      </c>
      <c r="K400" s="13" t="str">
        <f t="shared" si="54"/>
        <v/>
      </c>
      <c r="L400" s="13"/>
      <c r="M400" s="22" t="str">
        <f t="shared" si="51"/>
        <v/>
      </c>
      <c r="N400" s="22" t="str">
        <f t="shared" si="55"/>
        <v/>
      </c>
      <c r="P400" s="11" t="str">
        <f t="shared" si="56"/>
        <v xml:space="preserve"> </v>
      </c>
      <c r="Q400" s="11" t="e">
        <f>VLOOKUP(B400,'Комментарии к ремонту'!A:C,2,FALSE)</f>
        <v>#N/A</v>
      </c>
      <c r="R400" s="21" t="str">
        <f t="shared" si="57"/>
        <v/>
      </c>
      <c r="T400" s="44" t="str">
        <f t="shared" si="52"/>
        <v/>
      </c>
      <c r="W400" s="18">
        <f t="shared" si="53"/>
        <v>0</v>
      </c>
    </row>
    <row r="401" spans="7:23" ht="25.5" customHeight="1" x14ac:dyDescent="0.2">
      <c r="G401" s="12" t="str">
        <f t="shared" si="50"/>
        <v/>
      </c>
      <c r="H401" s="12"/>
      <c r="I401" s="22" t="str">
        <f>IFERROR(VLOOKUP('движение ДВС'!C401,нормативы!$B$2:$C$32,2,FALSE),"")</f>
        <v/>
      </c>
      <c r="K401" s="13" t="str">
        <f t="shared" si="54"/>
        <v/>
      </c>
      <c r="L401" s="13"/>
      <c r="M401" s="22" t="str">
        <f t="shared" si="51"/>
        <v/>
      </c>
      <c r="N401" s="22" t="str">
        <f t="shared" si="55"/>
        <v/>
      </c>
      <c r="P401" s="11" t="str">
        <f t="shared" si="56"/>
        <v xml:space="preserve"> </v>
      </c>
      <c r="Q401" s="11" t="e">
        <f>VLOOKUP(B401,'Комментарии к ремонту'!A:C,2,FALSE)</f>
        <v>#N/A</v>
      </c>
      <c r="R401" s="21" t="str">
        <f t="shared" si="57"/>
        <v/>
      </c>
      <c r="T401" s="44" t="str">
        <f t="shared" si="52"/>
        <v/>
      </c>
      <c r="W401" s="18">
        <f t="shared" si="53"/>
        <v>0</v>
      </c>
    </row>
    <row r="402" spans="7:23" ht="25.5" customHeight="1" x14ac:dyDescent="0.2">
      <c r="G402" s="12" t="str">
        <f t="shared" si="50"/>
        <v/>
      </c>
      <c r="H402" s="12"/>
      <c r="I402" s="22" t="str">
        <f>IFERROR(VLOOKUP('движение ДВС'!C402,нормативы!$B$2:$C$32,2,FALSE),"")</f>
        <v/>
      </c>
      <c r="K402" s="13" t="str">
        <f t="shared" si="54"/>
        <v/>
      </c>
      <c r="L402" s="13"/>
      <c r="M402" s="22" t="str">
        <f t="shared" si="51"/>
        <v/>
      </c>
      <c r="N402" s="22" t="str">
        <f t="shared" si="55"/>
        <v/>
      </c>
      <c r="P402" s="11" t="str">
        <f t="shared" si="56"/>
        <v xml:space="preserve"> </v>
      </c>
      <c r="Q402" s="11" t="e">
        <f>VLOOKUP(B402,'Комментарии к ремонту'!A:C,2,FALSE)</f>
        <v>#N/A</v>
      </c>
      <c r="R402" s="21" t="str">
        <f t="shared" si="57"/>
        <v/>
      </c>
      <c r="T402" s="44" t="str">
        <f t="shared" si="52"/>
        <v/>
      </c>
      <c r="W402" s="18">
        <f t="shared" si="53"/>
        <v>0</v>
      </c>
    </row>
    <row r="403" spans="7:23" ht="25.5" customHeight="1" x14ac:dyDescent="0.2">
      <c r="G403" s="12" t="str">
        <f t="shared" si="50"/>
        <v/>
      </c>
      <c r="H403" s="12"/>
      <c r="I403" s="22" t="str">
        <f>IFERROR(VLOOKUP('движение ДВС'!C403,нормативы!$B$2:$C$32,2,FALSE),"")</f>
        <v/>
      </c>
      <c r="K403" s="13" t="str">
        <f t="shared" si="54"/>
        <v/>
      </c>
      <c r="L403" s="13"/>
      <c r="M403" s="22" t="str">
        <f t="shared" si="51"/>
        <v/>
      </c>
      <c r="N403" s="22" t="str">
        <f t="shared" si="55"/>
        <v/>
      </c>
      <c r="P403" s="11" t="str">
        <f t="shared" si="56"/>
        <v xml:space="preserve"> </v>
      </c>
      <c r="Q403" s="11" t="e">
        <f>VLOOKUP(B403,'Комментарии к ремонту'!A:C,2,FALSE)</f>
        <v>#N/A</v>
      </c>
      <c r="R403" s="21" t="str">
        <f t="shared" si="57"/>
        <v/>
      </c>
      <c r="T403" s="44" t="str">
        <f t="shared" si="52"/>
        <v/>
      </c>
      <c r="W403" s="18">
        <f t="shared" si="53"/>
        <v>0</v>
      </c>
    </row>
    <row r="404" spans="7:23" ht="25.5" customHeight="1" x14ac:dyDescent="0.2">
      <c r="G404" s="12" t="str">
        <f t="shared" si="50"/>
        <v/>
      </c>
      <c r="H404" s="12"/>
      <c r="I404" s="22" t="str">
        <f>IFERROR(VLOOKUP('движение ДВС'!C404,нормативы!$B$2:$C$32,2,FALSE),"")</f>
        <v/>
      </c>
      <c r="K404" s="13" t="str">
        <f t="shared" si="54"/>
        <v/>
      </c>
      <c r="L404" s="13"/>
      <c r="M404" s="22" t="str">
        <f t="shared" si="51"/>
        <v/>
      </c>
      <c r="N404" s="22" t="str">
        <f t="shared" si="55"/>
        <v/>
      </c>
      <c r="P404" s="11" t="str">
        <f t="shared" si="56"/>
        <v xml:space="preserve"> </v>
      </c>
      <c r="Q404" s="11" t="e">
        <f>VLOOKUP(B404,'Комментарии к ремонту'!A:C,2,FALSE)</f>
        <v>#N/A</v>
      </c>
      <c r="R404" s="21" t="str">
        <f t="shared" si="57"/>
        <v/>
      </c>
      <c r="T404" s="44" t="str">
        <f t="shared" si="52"/>
        <v/>
      </c>
      <c r="W404" s="18">
        <f t="shared" si="53"/>
        <v>0</v>
      </c>
    </row>
    <row r="405" spans="7:23" ht="25.5" customHeight="1" x14ac:dyDescent="0.2">
      <c r="G405" s="12" t="str">
        <f t="shared" si="50"/>
        <v/>
      </c>
      <c r="H405" s="12"/>
      <c r="I405" s="22" t="str">
        <f>IFERROR(VLOOKUP('движение ДВС'!C405,нормативы!$B$2:$C$32,2,FALSE),"")</f>
        <v/>
      </c>
      <c r="K405" s="13" t="str">
        <f t="shared" si="54"/>
        <v/>
      </c>
      <c r="L405" s="13"/>
      <c r="M405" s="22" t="str">
        <f t="shared" si="51"/>
        <v/>
      </c>
      <c r="N405" s="22" t="str">
        <f t="shared" si="55"/>
        <v/>
      </c>
      <c r="P405" s="11" t="str">
        <f t="shared" si="56"/>
        <v xml:space="preserve"> </v>
      </c>
      <c r="Q405" s="11" t="e">
        <f>VLOOKUP(B405,'Комментарии к ремонту'!A:C,2,FALSE)</f>
        <v>#N/A</v>
      </c>
      <c r="R405" s="21" t="str">
        <f t="shared" si="57"/>
        <v/>
      </c>
      <c r="T405" s="44" t="str">
        <f t="shared" si="52"/>
        <v/>
      </c>
      <c r="W405" s="18">
        <f t="shared" si="53"/>
        <v>0</v>
      </c>
    </row>
    <row r="406" spans="7:23" ht="25.5" customHeight="1" x14ac:dyDescent="0.2">
      <c r="G406" s="12" t="str">
        <f t="shared" si="50"/>
        <v/>
      </c>
      <c r="H406" s="12"/>
      <c r="I406" s="22" t="str">
        <f>IFERROR(VLOOKUP('движение ДВС'!C406,нормативы!$B$2:$C$32,2,FALSE),"")</f>
        <v/>
      </c>
      <c r="K406" s="13" t="str">
        <f t="shared" si="54"/>
        <v/>
      </c>
      <c r="L406" s="13"/>
      <c r="M406" s="22" t="str">
        <f t="shared" si="51"/>
        <v/>
      </c>
      <c r="N406" s="22" t="str">
        <f t="shared" si="55"/>
        <v/>
      </c>
      <c r="P406" s="11" t="str">
        <f t="shared" si="56"/>
        <v xml:space="preserve"> </v>
      </c>
      <c r="Q406" s="11" t="e">
        <f>VLOOKUP(B406,'Комментарии к ремонту'!A:C,2,FALSE)</f>
        <v>#N/A</v>
      </c>
      <c r="R406" s="21" t="str">
        <f t="shared" si="57"/>
        <v/>
      </c>
      <c r="T406" s="44" t="str">
        <f t="shared" si="52"/>
        <v/>
      </c>
      <c r="W406" s="18">
        <f t="shared" si="53"/>
        <v>0</v>
      </c>
    </row>
    <row r="407" spans="7:23" ht="25.5" customHeight="1" x14ac:dyDescent="0.2">
      <c r="G407" s="12" t="str">
        <f t="shared" si="50"/>
        <v/>
      </c>
      <c r="H407" s="12"/>
      <c r="I407" s="22" t="str">
        <f>IFERROR(VLOOKUP('движение ДВС'!C407,нормативы!$B$2:$C$32,2,FALSE),"")</f>
        <v/>
      </c>
      <c r="K407" s="13" t="str">
        <f t="shared" si="54"/>
        <v/>
      </c>
      <c r="L407" s="13"/>
      <c r="M407" s="22" t="str">
        <f t="shared" si="51"/>
        <v/>
      </c>
      <c r="N407" s="22" t="str">
        <f t="shared" si="55"/>
        <v/>
      </c>
      <c r="P407" s="11" t="str">
        <f t="shared" si="56"/>
        <v xml:space="preserve"> </v>
      </c>
      <c r="Q407" s="11" t="e">
        <f>VLOOKUP(B407,'Комментарии к ремонту'!A:C,2,FALSE)</f>
        <v>#N/A</v>
      </c>
      <c r="R407" s="21" t="str">
        <f t="shared" si="57"/>
        <v/>
      </c>
      <c r="T407" s="44" t="str">
        <f t="shared" si="52"/>
        <v/>
      </c>
      <c r="W407" s="18">
        <f t="shared" si="53"/>
        <v>0</v>
      </c>
    </row>
    <row r="408" spans="7:23" ht="25.5" customHeight="1" x14ac:dyDescent="0.2">
      <c r="G408" s="12" t="str">
        <f t="shared" si="50"/>
        <v/>
      </c>
      <c r="H408" s="12"/>
      <c r="I408" s="22" t="str">
        <f>IFERROR(VLOOKUP('движение ДВС'!C408,нормативы!$B$2:$C$32,2,FALSE),"")</f>
        <v/>
      </c>
      <c r="K408" s="13" t="str">
        <f t="shared" si="54"/>
        <v/>
      </c>
      <c r="L408" s="13"/>
      <c r="M408" s="22" t="str">
        <f t="shared" si="51"/>
        <v/>
      </c>
      <c r="N408" s="22" t="str">
        <f t="shared" si="55"/>
        <v/>
      </c>
      <c r="P408" s="11" t="str">
        <f t="shared" si="56"/>
        <v xml:space="preserve"> </v>
      </c>
      <c r="Q408" s="11" t="e">
        <f>VLOOKUP(B408,'Комментарии к ремонту'!A:C,2,FALSE)</f>
        <v>#N/A</v>
      </c>
      <c r="R408" s="21" t="str">
        <f t="shared" si="57"/>
        <v/>
      </c>
      <c r="T408" s="44" t="str">
        <f t="shared" si="52"/>
        <v/>
      </c>
      <c r="W408" s="18">
        <f t="shared" si="53"/>
        <v>0</v>
      </c>
    </row>
    <row r="409" spans="7:23" ht="25.5" customHeight="1" x14ac:dyDescent="0.2">
      <c r="G409" s="12" t="str">
        <f t="shared" si="50"/>
        <v/>
      </c>
      <c r="H409" s="12"/>
      <c r="I409" s="22" t="str">
        <f>IFERROR(VLOOKUP('движение ДВС'!C409,нормативы!$B$2:$C$32,2,FALSE),"")</f>
        <v/>
      </c>
      <c r="K409" s="13" t="str">
        <f t="shared" si="54"/>
        <v/>
      </c>
      <c r="L409" s="13"/>
      <c r="M409" s="22" t="str">
        <f t="shared" si="51"/>
        <v/>
      </c>
      <c r="N409" s="22" t="str">
        <f t="shared" si="55"/>
        <v/>
      </c>
      <c r="P409" s="11" t="str">
        <f t="shared" si="56"/>
        <v xml:space="preserve"> </v>
      </c>
      <c r="Q409" s="11" t="e">
        <f>VLOOKUP(B409,'Комментарии к ремонту'!A:C,2,FALSE)</f>
        <v>#N/A</v>
      </c>
      <c r="R409" s="21" t="str">
        <f t="shared" si="57"/>
        <v/>
      </c>
      <c r="T409" s="44" t="str">
        <f t="shared" si="52"/>
        <v/>
      </c>
      <c r="W409" s="18">
        <f t="shared" si="53"/>
        <v>0</v>
      </c>
    </row>
    <row r="410" spans="7:23" ht="25.5" customHeight="1" x14ac:dyDescent="0.2">
      <c r="G410" s="12" t="str">
        <f t="shared" si="50"/>
        <v/>
      </c>
      <c r="H410" s="12"/>
      <c r="I410" s="22" t="str">
        <f>IFERROR(VLOOKUP('движение ДВС'!C410,нормативы!$B$2:$C$32,2,FALSE),"")</f>
        <v/>
      </c>
      <c r="K410" s="13" t="str">
        <f t="shared" si="54"/>
        <v/>
      </c>
      <c r="L410" s="13"/>
      <c r="M410" s="22" t="str">
        <f t="shared" si="51"/>
        <v/>
      </c>
      <c r="N410" s="22" t="str">
        <f t="shared" si="55"/>
        <v/>
      </c>
      <c r="P410" s="11" t="str">
        <f t="shared" si="56"/>
        <v xml:space="preserve"> </v>
      </c>
      <c r="Q410" s="11" t="e">
        <f>VLOOKUP(B410,'Комментарии к ремонту'!A:C,2,FALSE)</f>
        <v>#N/A</v>
      </c>
      <c r="R410" s="21" t="str">
        <f t="shared" si="57"/>
        <v/>
      </c>
      <c r="T410" s="44" t="str">
        <f t="shared" si="52"/>
        <v/>
      </c>
      <c r="W410" s="18">
        <f t="shared" si="53"/>
        <v>0</v>
      </c>
    </row>
    <row r="411" spans="7:23" ht="25.5" customHeight="1" x14ac:dyDescent="0.2">
      <c r="G411" s="12" t="str">
        <f t="shared" si="50"/>
        <v/>
      </c>
      <c r="H411" s="12"/>
      <c r="I411" s="22" t="str">
        <f>IFERROR(VLOOKUP('движение ДВС'!C411,нормативы!$B$2:$C$32,2,FALSE),"")</f>
        <v/>
      </c>
      <c r="K411" s="13" t="str">
        <f t="shared" si="54"/>
        <v/>
      </c>
      <c r="L411" s="13"/>
      <c r="M411" s="22" t="str">
        <f t="shared" si="51"/>
        <v/>
      </c>
      <c r="N411" s="22" t="str">
        <f t="shared" si="55"/>
        <v/>
      </c>
      <c r="P411" s="11" t="str">
        <f t="shared" si="56"/>
        <v xml:space="preserve"> </v>
      </c>
      <c r="Q411" s="11" t="e">
        <f>VLOOKUP(B411,'Комментарии к ремонту'!A:C,2,FALSE)</f>
        <v>#N/A</v>
      </c>
      <c r="R411" s="21" t="str">
        <f t="shared" si="57"/>
        <v/>
      </c>
      <c r="T411" s="44" t="str">
        <f t="shared" si="52"/>
        <v/>
      </c>
      <c r="W411" s="18">
        <f t="shared" si="53"/>
        <v>0</v>
      </c>
    </row>
    <row r="412" spans="7:23" ht="25.5" customHeight="1" x14ac:dyDescent="0.2">
      <c r="G412" s="12" t="str">
        <f t="shared" si="50"/>
        <v/>
      </c>
      <c r="H412" s="12"/>
      <c r="I412" s="22" t="str">
        <f>IFERROR(VLOOKUP('движение ДВС'!C412,нормативы!$B$2:$C$32,2,FALSE),"")</f>
        <v/>
      </c>
      <c r="K412" s="13" t="str">
        <f t="shared" si="54"/>
        <v/>
      </c>
      <c r="L412" s="13"/>
      <c r="M412" s="22" t="str">
        <f t="shared" si="51"/>
        <v/>
      </c>
      <c r="N412" s="22" t="str">
        <f t="shared" si="55"/>
        <v/>
      </c>
      <c r="P412" s="11" t="str">
        <f t="shared" si="56"/>
        <v xml:space="preserve"> </v>
      </c>
      <c r="Q412" s="11" t="e">
        <f>VLOOKUP(B412,'Комментарии к ремонту'!A:C,2,FALSE)</f>
        <v>#N/A</v>
      </c>
      <c r="R412" s="21" t="str">
        <f t="shared" si="57"/>
        <v/>
      </c>
      <c r="T412" s="44" t="str">
        <f t="shared" si="52"/>
        <v/>
      </c>
      <c r="W412" s="18">
        <f t="shared" si="53"/>
        <v>0</v>
      </c>
    </row>
    <row r="413" spans="7:23" ht="25.5" customHeight="1" x14ac:dyDescent="0.2">
      <c r="G413" s="12" t="str">
        <f t="shared" si="50"/>
        <v/>
      </c>
      <c r="H413" s="12"/>
      <c r="I413" s="22" t="str">
        <f>IFERROR(VLOOKUP('движение ДВС'!C413,нормативы!$B$2:$C$32,2,FALSE),"")</f>
        <v/>
      </c>
      <c r="K413" s="13" t="str">
        <f t="shared" si="54"/>
        <v/>
      </c>
      <c r="L413" s="13"/>
      <c r="M413" s="22" t="str">
        <f t="shared" si="51"/>
        <v/>
      </c>
      <c r="N413" s="22" t="str">
        <f t="shared" si="55"/>
        <v/>
      </c>
      <c r="P413" s="11" t="str">
        <f t="shared" si="56"/>
        <v xml:space="preserve"> </v>
      </c>
      <c r="Q413" s="11" t="e">
        <f>VLOOKUP(B413,'Комментарии к ремонту'!A:C,2,FALSE)</f>
        <v>#N/A</v>
      </c>
      <c r="R413" s="21" t="str">
        <f t="shared" si="57"/>
        <v/>
      </c>
      <c r="T413" s="44" t="str">
        <f t="shared" si="52"/>
        <v/>
      </c>
      <c r="W413" s="18">
        <f t="shared" si="53"/>
        <v>0</v>
      </c>
    </row>
    <row r="414" spans="7:23" ht="25.5" customHeight="1" x14ac:dyDescent="0.2">
      <c r="G414" s="12" t="str">
        <f t="shared" si="50"/>
        <v/>
      </c>
      <c r="H414" s="12"/>
      <c r="I414" s="22" t="str">
        <f>IFERROR(VLOOKUP('движение ДВС'!C414,нормативы!$B$2:$C$32,2,FALSE),"")</f>
        <v/>
      </c>
      <c r="K414" s="13" t="str">
        <f t="shared" si="54"/>
        <v/>
      </c>
      <c r="L414" s="13"/>
      <c r="M414" s="22" t="str">
        <f t="shared" si="51"/>
        <v/>
      </c>
      <c r="N414" s="22" t="str">
        <f t="shared" si="55"/>
        <v/>
      </c>
      <c r="P414" s="11" t="str">
        <f t="shared" si="56"/>
        <v xml:space="preserve"> </v>
      </c>
      <c r="Q414" s="11" t="e">
        <f>VLOOKUP(B414,'Комментарии к ремонту'!A:C,2,FALSE)</f>
        <v>#N/A</v>
      </c>
      <c r="R414" s="21" t="str">
        <f t="shared" si="57"/>
        <v/>
      </c>
      <c r="T414" s="44" t="str">
        <f t="shared" si="52"/>
        <v/>
      </c>
      <c r="W414" s="18">
        <f t="shared" si="53"/>
        <v>0</v>
      </c>
    </row>
    <row r="415" spans="7:23" ht="25.5" customHeight="1" x14ac:dyDescent="0.2">
      <c r="G415" s="12" t="str">
        <f t="shared" si="50"/>
        <v/>
      </c>
      <c r="H415" s="12"/>
      <c r="I415" s="22" t="str">
        <f>IFERROR(VLOOKUP('движение ДВС'!C415,нормативы!$B$2:$C$32,2,FALSE),"")</f>
        <v/>
      </c>
      <c r="K415" s="13" t="str">
        <f t="shared" si="54"/>
        <v/>
      </c>
      <c r="L415" s="13"/>
      <c r="M415" s="22" t="str">
        <f t="shared" si="51"/>
        <v/>
      </c>
      <c r="N415" s="22" t="str">
        <f t="shared" si="55"/>
        <v/>
      </c>
      <c r="P415" s="11" t="str">
        <f t="shared" si="56"/>
        <v xml:space="preserve"> </v>
      </c>
      <c r="Q415" s="11" t="e">
        <f>VLOOKUP(B415,'Комментарии к ремонту'!A:C,2,FALSE)</f>
        <v>#N/A</v>
      </c>
      <c r="R415" s="21" t="str">
        <f t="shared" si="57"/>
        <v/>
      </c>
      <c r="T415" s="44" t="str">
        <f t="shared" si="52"/>
        <v/>
      </c>
      <c r="W415" s="18">
        <f t="shared" si="53"/>
        <v>0</v>
      </c>
    </row>
    <row r="416" spans="7:23" ht="25.5" customHeight="1" x14ac:dyDescent="0.2">
      <c r="G416" s="12" t="str">
        <f t="shared" si="50"/>
        <v/>
      </c>
      <c r="H416" s="12"/>
      <c r="I416" s="22" t="str">
        <f>IFERROR(VLOOKUP('движение ДВС'!C416,нормативы!$B$2:$C$32,2,FALSE),"")</f>
        <v/>
      </c>
      <c r="K416" s="13" t="str">
        <f t="shared" si="54"/>
        <v/>
      </c>
      <c r="L416" s="13"/>
      <c r="M416" s="22" t="str">
        <f t="shared" si="51"/>
        <v/>
      </c>
      <c r="N416" s="22" t="str">
        <f t="shared" si="55"/>
        <v/>
      </c>
      <c r="P416" s="11" t="str">
        <f t="shared" si="56"/>
        <v xml:space="preserve"> </v>
      </c>
      <c r="Q416" s="11" t="e">
        <f>VLOOKUP(B416,'Комментарии к ремонту'!A:C,2,FALSE)</f>
        <v>#N/A</v>
      </c>
      <c r="R416" s="21" t="str">
        <f t="shared" si="57"/>
        <v/>
      </c>
      <c r="T416" s="44" t="str">
        <f t="shared" si="52"/>
        <v/>
      </c>
      <c r="W416" s="18">
        <f t="shared" si="53"/>
        <v>0</v>
      </c>
    </row>
    <row r="417" spans="7:23" ht="25.5" customHeight="1" x14ac:dyDescent="0.2">
      <c r="G417" s="12" t="str">
        <f t="shared" si="50"/>
        <v/>
      </c>
      <c r="H417" s="12"/>
      <c r="I417" s="22" t="str">
        <f>IFERROR(VLOOKUP('движение ДВС'!C417,нормативы!$B$2:$C$32,2,FALSE),"")</f>
        <v/>
      </c>
      <c r="K417" s="13" t="str">
        <f t="shared" si="54"/>
        <v/>
      </c>
      <c r="L417" s="13"/>
      <c r="M417" s="22" t="str">
        <f t="shared" si="51"/>
        <v/>
      </c>
      <c r="N417" s="22" t="str">
        <f t="shared" si="55"/>
        <v/>
      </c>
      <c r="P417" s="11" t="str">
        <f t="shared" si="56"/>
        <v xml:space="preserve"> </v>
      </c>
      <c r="Q417" s="11" t="e">
        <f>VLOOKUP(B417,'Комментарии к ремонту'!A:C,2,FALSE)</f>
        <v>#N/A</v>
      </c>
      <c r="R417" s="21" t="str">
        <f t="shared" si="57"/>
        <v/>
      </c>
      <c r="T417" s="44" t="str">
        <f t="shared" si="52"/>
        <v/>
      </c>
      <c r="W417" s="18">
        <f t="shared" si="53"/>
        <v>0</v>
      </c>
    </row>
    <row r="418" spans="7:23" ht="25.5" customHeight="1" x14ac:dyDescent="0.2">
      <c r="G418" s="12" t="str">
        <f t="shared" si="50"/>
        <v/>
      </c>
      <c r="H418" s="12"/>
      <c r="I418" s="22" t="str">
        <f>IFERROR(VLOOKUP('движение ДВС'!C418,нормативы!$B$2:$C$32,2,FALSE),"")</f>
        <v/>
      </c>
      <c r="K418" s="13" t="str">
        <f t="shared" si="54"/>
        <v/>
      </c>
      <c r="L418" s="13"/>
      <c r="M418" s="22" t="str">
        <f t="shared" si="51"/>
        <v/>
      </c>
      <c r="N418" s="22" t="str">
        <f t="shared" si="55"/>
        <v/>
      </c>
      <c r="P418" s="11" t="str">
        <f t="shared" si="56"/>
        <v xml:space="preserve"> </v>
      </c>
      <c r="Q418" s="11" t="e">
        <f>VLOOKUP(B418,'Комментарии к ремонту'!A:C,2,FALSE)</f>
        <v>#N/A</v>
      </c>
      <c r="R418" s="21" t="str">
        <f t="shared" si="57"/>
        <v/>
      </c>
      <c r="T418" s="44" t="str">
        <f t="shared" si="52"/>
        <v/>
      </c>
      <c r="W418" s="18">
        <f t="shared" si="53"/>
        <v>0</v>
      </c>
    </row>
    <row r="419" spans="7:23" ht="25.5" customHeight="1" x14ac:dyDescent="0.2">
      <c r="G419" s="12" t="str">
        <f t="shared" si="50"/>
        <v/>
      </c>
      <c r="H419" s="12"/>
      <c r="I419" s="22" t="str">
        <f>IFERROR(VLOOKUP('движение ДВС'!C419,нормативы!$B$2:$C$32,2,FALSE),"")</f>
        <v/>
      </c>
      <c r="K419" s="13" t="str">
        <f t="shared" si="54"/>
        <v/>
      </c>
      <c r="L419" s="13"/>
      <c r="M419" s="22" t="str">
        <f t="shared" si="51"/>
        <v/>
      </c>
      <c r="N419" s="22" t="str">
        <f t="shared" si="55"/>
        <v/>
      </c>
      <c r="P419" s="11" t="str">
        <f t="shared" si="56"/>
        <v xml:space="preserve"> </v>
      </c>
      <c r="Q419" s="11" t="e">
        <f>VLOOKUP(B419,'Комментарии к ремонту'!A:C,2,FALSE)</f>
        <v>#N/A</v>
      </c>
      <c r="R419" s="21" t="str">
        <f t="shared" si="57"/>
        <v/>
      </c>
      <c r="T419" s="44" t="str">
        <f t="shared" si="52"/>
        <v/>
      </c>
      <c r="W419" s="18">
        <f t="shared" si="53"/>
        <v>0</v>
      </c>
    </row>
    <row r="420" spans="7:23" ht="25.5" customHeight="1" x14ac:dyDescent="0.2">
      <c r="G420" s="12" t="str">
        <f t="shared" si="50"/>
        <v/>
      </c>
      <c r="H420" s="12"/>
      <c r="I420" s="22" t="str">
        <f>IFERROR(VLOOKUP('движение ДВС'!C420,нормативы!$B$2:$C$32,2,FALSE),"")</f>
        <v/>
      </c>
      <c r="K420" s="13" t="str">
        <f t="shared" si="54"/>
        <v/>
      </c>
      <c r="L420" s="13"/>
      <c r="M420" s="22" t="str">
        <f t="shared" si="51"/>
        <v/>
      </c>
      <c r="N420" s="22" t="str">
        <f t="shared" si="55"/>
        <v/>
      </c>
      <c r="P420" s="11" t="str">
        <f t="shared" si="56"/>
        <v xml:space="preserve"> </v>
      </c>
      <c r="Q420" s="11" t="e">
        <f>VLOOKUP(B420,'Комментарии к ремонту'!A:C,2,FALSE)</f>
        <v>#N/A</v>
      </c>
      <c r="R420" s="21" t="str">
        <f t="shared" si="57"/>
        <v/>
      </c>
      <c r="T420" s="44" t="str">
        <f t="shared" si="52"/>
        <v/>
      </c>
      <c r="W420" s="18">
        <f t="shared" si="53"/>
        <v>0</v>
      </c>
    </row>
    <row r="421" spans="7:23" ht="25.5" customHeight="1" x14ac:dyDescent="0.2">
      <c r="G421" s="12" t="str">
        <f t="shared" si="50"/>
        <v/>
      </c>
      <c r="H421" s="12"/>
      <c r="I421" s="22" t="str">
        <f>IFERROR(VLOOKUP('движение ДВС'!C421,нормативы!$B$2:$C$32,2,FALSE),"")</f>
        <v/>
      </c>
      <c r="K421" s="13" t="str">
        <f t="shared" si="54"/>
        <v/>
      </c>
      <c r="L421" s="13"/>
      <c r="M421" s="22" t="str">
        <f t="shared" si="51"/>
        <v/>
      </c>
      <c r="N421" s="22" t="str">
        <f t="shared" si="55"/>
        <v/>
      </c>
      <c r="P421" s="11" t="str">
        <f t="shared" si="56"/>
        <v xml:space="preserve"> </v>
      </c>
      <c r="Q421" s="11" t="e">
        <f>VLOOKUP(B421,'Комментарии к ремонту'!A:C,2,FALSE)</f>
        <v>#N/A</v>
      </c>
      <c r="R421" s="21" t="str">
        <f t="shared" si="57"/>
        <v/>
      </c>
      <c r="T421" s="44" t="str">
        <f t="shared" si="52"/>
        <v/>
      </c>
      <c r="W421" s="18">
        <f t="shared" si="53"/>
        <v>0</v>
      </c>
    </row>
    <row r="422" spans="7:23" ht="25.5" customHeight="1" x14ac:dyDescent="0.2">
      <c r="G422" s="12" t="str">
        <f t="shared" si="50"/>
        <v/>
      </c>
      <c r="H422" s="12"/>
      <c r="I422" s="22" t="str">
        <f>IFERROR(VLOOKUP('движение ДВС'!C422,нормативы!$B$2:$C$32,2,FALSE),"")</f>
        <v/>
      </c>
      <c r="K422" s="13" t="str">
        <f t="shared" si="54"/>
        <v/>
      </c>
      <c r="L422" s="13"/>
      <c r="M422" s="22" t="str">
        <f t="shared" si="51"/>
        <v/>
      </c>
      <c r="N422" s="22" t="str">
        <f t="shared" si="55"/>
        <v/>
      </c>
      <c r="P422" s="11" t="str">
        <f t="shared" si="56"/>
        <v xml:space="preserve"> </v>
      </c>
      <c r="Q422" s="11" t="e">
        <f>VLOOKUP(B422,'Комментарии к ремонту'!A:C,2,FALSE)</f>
        <v>#N/A</v>
      </c>
      <c r="R422" s="21" t="str">
        <f t="shared" si="57"/>
        <v/>
      </c>
      <c r="T422" s="44" t="str">
        <f t="shared" si="52"/>
        <v/>
      </c>
      <c r="W422" s="18">
        <f t="shared" si="53"/>
        <v>0</v>
      </c>
    </row>
    <row r="423" spans="7:23" ht="25.5" customHeight="1" x14ac:dyDescent="0.2">
      <c r="G423" s="12" t="str">
        <f t="shared" si="50"/>
        <v/>
      </c>
      <c r="H423" s="12"/>
      <c r="I423" s="22" t="str">
        <f>IFERROR(VLOOKUP('движение ДВС'!C423,нормативы!$B$2:$C$32,2,FALSE),"")</f>
        <v/>
      </c>
      <c r="K423" s="13" t="str">
        <f t="shared" si="54"/>
        <v/>
      </c>
      <c r="L423" s="13"/>
      <c r="M423" s="22" t="str">
        <f t="shared" si="51"/>
        <v/>
      </c>
      <c r="N423" s="22" t="str">
        <f t="shared" si="55"/>
        <v/>
      </c>
      <c r="P423" s="11" t="str">
        <f t="shared" si="56"/>
        <v xml:space="preserve"> </v>
      </c>
      <c r="Q423" s="11" t="e">
        <f>VLOOKUP(B423,'Комментарии к ремонту'!A:C,2,FALSE)</f>
        <v>#N/A</v>
      </c>
      <c r="R423" s="21" t="str">
        <f t="shared" si="57"/>
        <v/>
      </c>
      <c r="T423" s="44" t="str">
        <f t="shared" si="52"/>
        <v/>
      </c>
      <c r="W423" s="18">
        <f t="shared" si="53"/>
        <v>0</v>
      </c>
    </row>
    <row r="424" spans="7:23" ht="25.5" customHeight="1" x14ac:dyDescent="0.2">
      <c r="G424" s="12" t="str">
        <f t="shared" si="50"/>
        <v/>
      </c>
      <c r="H424" s="12"/>
      <c r="I424" s="22" t="str">
        <f>IFERROR(VLOOKUP('движение ДВС'!C424,нормативы!$B$2:$C$32,2,FALSE),"")</f>
        <v/>
      </c>
      <c r="K424" s="13" t="str">
        <f t="shared" si="54"/>
        <v/>
      </c>
      <c r="L424" s="13"/>
      <c r="M424" s="22" t="str">
        <f t="shared" si="51"/>
        <v/>
      </c>
      <c r="N424" s="22" t="str">
        <f t="shared" si="55"/>
        <v/>
      </c>
      <c r="P424" s="11" t="str">
        <f t="shared" si="56"/>
        <v xml:space="preserve"> </v>
      </c>
      <c r="Q424" s="11" t="e">
        <f>VLOOKUP(B424,'Комментарии к ремонту'!A:C,2,FALSE)</f>
        <v>#N/A</v>
      </c>
      <c r="R424" s="21" t="str">
        <f t="shared" si="57"/>
        <v/>
      </c>
      <c r="T424" s="44" t="str">
        <f t="shared" si="52"/>
        <v/>
      </c>
      <c r="W424" s="18">
        <f t="shared" si="53"/>
        <v>0</v>
      </c>
    </row>
    <row r="425" spans="7:23" ht="25.5" customHeight="1" x14ac:dyDescent="0.2">
      <c r="G425" s="12" t="str">
        <f t="shared" si="50"/>
        <v/>
      </c>
      <c r="H425" s="12"/>
      <c r="I425" s="22" t="str">
        <f>IFERROR(VLOOKUP('движение ДВС'!C425,нормативы!$B$2:$C$32,2,FALSE),"")</f>
        <v/>
      </c>
      <c r="K425" s="13" t="str">
        <f t="shared" si="54"/>
        <v/>
      </c>
      <c r="L425" s="13"/>
      <c r="M425" s="22" t="str">
        <f t="shared" si="51"/>
        <v/>
      </c>
      <c r="N425" s="22" t="str">
        <f t="shared" si="55"/>
        <v/>
      </c>
      <c r="P425" s="11" t="str">
        <f t="shared" si="56"/>
        <v xml:space="preserve"> </v>
      </c>
      <c r="Q425" s="11" t="e">
        <f>VLOOKUP(B425,'Комментарии к ремонту'!A:C,2,FALSE)</f>
        <v>#N/A</v>
      </c>
      <c r="R425" s="21" t="str">
        <f t="shared" si="57"/>
        <v/>
      </c>
      <c r="T425" s="44" t="str">
        <f t="shared" si="52"/>
        <v/>
      </c>
      <c r="W425" s="18">
        <f t="shared" si="53"/>
        <v>0</v>
      </c>
    </row>
    <row r="426" spans="7:23" ht="25.5" customHeight="1" x14ac:dyDescent="0.2">
      <c r="G426" s="12" t="str">
        <f t="shared" si="50"/>
        <v/>
      </c>
      <c r="H426" s="12"/>
      <c r="I426" s="22" t="str">
        <f>IFERROR(VLOOKUP('движение ДВС'!C426,нормативы!$B$2:$C$32,2,FALSE),"")</f>
        <v/>
      </c>
      <c r="K426" s="13" t="str">
        <f t="shared" si="54"/>
        <v/>
      </c>
      <c r="L426" s="13"/>
      <c r="M426" s="22" t="str">
        <f t="shared" si="51"/>
        <v/>
      </c>
      <c r="N426" s="22" t="str">
        <f t="shared" si="55"/>
        <v/>
      </c>
      <c r="P426" s="11" t="str">
        <f t="shared" si="56"/>
        <v xml:space="preserve"> </v>
      </c>
      <c r="Q426" s="11" t="e">
        <f>VLOOKUP(B426,'Комментарии к ремонту'!A:C,2,FALSE)</f>
        <v>#N/A</v>
      </c>
      <c r="R426" s="21" t="str">
        <f t="shared" si="57"/>
        <v/>
      </c>
      <c r="T426" s="44" t="str">
        <f t="shared" si="52"/>
        <v/>
      </c>
      <c r="W426" s="18">
        <f t="shared" si="53"/>
        <v>0</v>
      </c>
    </row>
    <row r="427" spans="7:23" ht="25.5" customHeight="1" x14ac:dyDescent="0.2">
      <c r="G427" s="12" t="str">
        <f t="shared" si="50"/>
        <v/>
      </c>
      <c r="H427" s="12"/>
      <c r="I427" s="22" t="str">
        <f>IFERROR(VLOOKUP('движение ДВС'!C427,нормативы!$B$2:$C$32,2,FALSE),"")</f>
        <v/>
      </c>
      <c r="K427" s="13" t="str">
        <f t="shared" si="54"/>
        <v/>
      </c>
      <c r="L427" s="13"/>
      <c r="M427" s="22" t="str">
        <f t="shared" si="51"/>
        <v/>
      </c>
      <c r="N427" s="22" t="str">
        <f t="shared" si="55"/>
        <v/>
      </c>
      <c r="P427" s="11" t="str">
        <f t="shared" si="56"/>
        <v xml:space="preserve"> </v>
      </c>
      <c r="Q427" s="11" t="e">
        <f>VLOOKUP(B427,'Комментарии к ремонту'!A:C,2,FALSE)</f>
        <v>#N/A</v>
      </c>
      <c r="R427" s="21" t="str">
        <f t="shared" si="57"/>
        <v/>
      </c>
      <c r="T427" s="44" t="str">
        <f t="shared" si="52"/>
        <v/>
      </c>
      <c r="W427" s="18">
        <f t="shared" si="53"/>
        <v>0</v>
      </c>
    </row>
    <row r="428" spans="7:23" ht="25.5" customHeight="1" x14ac:dyDescent="0.2">
      <c r="G428" s="12" t="str">
        <f t="shared" si="50"/>
        <v/>
      </c>
      <c r="H428" s="12"/>
      <c r="I428" s="22" t="str">
        <f>IFERROR(VLOOKUP('движение ДВС'!C428,нормативы!$B$2:$C$32,2,FALSE),"")</f>
        <v/>
      </c>
      <c r="K428" s="13" t="str">
        <f t="shared" si="54"/>
        <v/>
      </c>
      <c r="L428" s="13"/>
      <c r="M428" s="22" t="str">
        <f t="shared" si="51"/>
        <v/>
      </c>
      <c r="N428" s="22" t="str">
        <f t="shared" si="55"/>
        <v/>
      </c>
      <c r="P428" s="11" t="str">
        <f t="shared" si="56"/>
        <v xml:space="preserve"> </v>
      </c>
      <c r="Q428" s="11" t="e">
        <f>VLOOKUP(B428,'Комментарии к ремонту'!A:C,2,FALSE)</f>
        <v>#N/A</v>
      </c>
      <c r="R428" s="21" t="str">
        <f t="shared" si="57"/>
        <v/>
      </c>
      <c r="T428" s="44" t="str">
        <f t="shared" si="52"/>
        <v/>
      </c>
      <c r="W428" s="18">
        <f t="shared" si="53"/>
        <v>0</v>
      </c>
    </row>
    <row r="429" spans="7:23" ht="25.5" customHeight="1" x14ac:dyDescent="0.2">
      <c r="G429" s="12" t="str">
        <f t="shared" si="50"/>
        <v/>
      </c>
      <c r="H429" s="12"/>
      <c r="I429" s="22" t="str">
        <f>IFERROR(VLOOKUP('движение ДВС'!C429,нормативы!$B$2:$C$32,2,FALSE),"")</f>
        <v/>
      </c>
      <c r="K429" s="13" t="str">
        <f t="shared" si="54"/>
        <v/>
      </c>
      <c r="L429" s="13"/>
      <c r="M429" s="22" t="str">
        <f t="shared" si="51"/>
        <v/>
      </c>
      <c r="N429" s="22" t="str">
        <f t="shared" si="55"/>
        <v/>
      </c>
      <c r="P429" s="11" t="str">
        <f t="shared" si="56"/>
        <v xml:space="preserve"> </v>
      </c>
      <c r="Q429" s="11" t="e">
        <f>VLOOKUP(B429,'Комментарии к ремонту'!A:C,2,FALSE)</f>
        <v>#N/A</v>
      </c>
      <c r="R429" s="21" t="str">
        <f t="shared" si="57"/>
        <v/>
      </c>
      <c r="T429" s="44" t="str">
        <f t="shared" si="52"/>
        <v/>
      </c>
      <c r="W429" s="18">
        <f t="shared" si="53"/>
        <v>0</v>
      </c>
    </row>
    <row r="430" spans="7:23" ht="25.5" customHeight="1" x14ac:dyDescent="0.2">
      <c r="G430" s="12" t="str">
        <f t="shared" si="50"/>
        <v/>
      </c>
      <c r="H430" s="12"/>
      <c r="I430" s="22" t="str">
        <f>IFERROR(VLOOKUP('движение ДВС'!C430,нормативы!$B$2:$C$32,2,FALSE),"")</f>
        <v/>
      </c>
      <c r="K430" s="13" t="str">
        <f t="shared" si="54"/>
        <v/>
      </c>
      <c r="L430" s="13"/>
      <c r="M430" s="22" t="str">
        <f t="shared" si="51"/>
        <v/>
      </c>
      <c r="N430" s="22" t="str">
        <f t="shared" si="55"/>
        <v/>
      </c>
      <c r="P430" s="11" t="str">
        <f t="shared" si="56"/>
        <v xml:space="preserve"> </v>
      </c>
      <c r="Q430" s="11" t="e">
        <f>VLOOKUP(B430,'Комментарии к ремонту'!A:C,2,FALSE)</f>
        <v>#N/A</v>
      </c>
      <c r="R430" s="21" t="str">
        <f t="shared" si="57"/>
        <v/>
      </c>
      <c r="T430" s="44" t="str">
        <f t="shared" si="52"/>
        <v/>
      </c>
      <c r="W430" s="18">
        <f t="shared" si="53"/>
        <v>0</v>
      </c>
    </row>
    <row r="431" spans="7:23" ht="25.5" customHeight="1" x14ac:dyDescent="0.2">
      <c r="G431" s="12" t="str">
        <f t="shared" si="50"/>
        <v/>
      </c>
      <c r="H431" s="12"/>
      <c r="I431" s="22" t="str">
        <f>IFERROR(VLOOKUP('движение ДВС'!C431,нормативы!$B$2:$C$32,2,FALSE),"")</f>
        <v/>
      </c>
      <c r="K431" s="13" t="str">
        <f t="shared" si="54"/>
        <v/>
      </c>
      <c r="L431" s="13"/>
      <c r="M431" s="22" t="str">
        <f t="shared" si="51"/>
        <v/>
      </c>
      <c r="N431" s="22" t="str">
        <f t="shared" si="55"/>
        <v/>
      </c>
      <c r="P431" s="11" t="str">
        <f t="shared" si="56"/>
        <v xml:space="preserve"> </v>
      </c>
      <c r="Q431" s="11" t="e">
        <f>VLOOKUP(B431,'Комментарии к ремонту'!A:C,2,FALSE)</f>
        <v>#N/A</v>
      </c>
      <c r="R431" s="21" t="str">
        <f t="shared" si="57"/>
        <v/>
      </c>
      <c r="T431" s="44" t="str">
        <f t="shared" si="52"/>
        <v/>
      </c>
      <c r="W431" s="18">
        <f t="shared" si="53"/>
        <v>0</v>
      </c>
    </row>
    <row r="432" spans="7:23" ht="25.5" customHeight="1" x14ac:dyDescent="0.2">
      <c r="G432" s="12" t="str">
        <f t="shared" si="50"/>
        <v/>
      </c>
      <c r="H432" s="12"/>
      <c r="I432" s="22" t="str">
        <f>IFERROR(VLOOKUP('движение ДВС'!C432,нормативы!$B$2:$C$32,2,FALSE),"")</f>
        <v/>
      </c>
      <c r="K432" s="13" t="str">
        <f t="shared" si="54"/>
        <v/>
      </c>
      <c r="L432" s="13"/>
      <c r="M432" s="22" t="str">
        <f t="shared" si="51"/>
        <v/>
      </c>
      <c r="N432" s="22" t="str">
        <f t="shared" si="55"/>
        <v/>
      </c>
      <c r="P432" s="11" t="str">
        <f t="shared" si="56"/>
        <v xml:space="preserve"> </v>
      </c>
      <c r="Q432" s="11" t="e">
        <f>VLOOKUP(B432,'Комментарии к ремонту'!A:C,2,FALSE)</f>
        <v>#N/A</v>
      </c>
      <c r="R432" s="21" t="str">
        <f t="shared" si="57"/>
        <v/>
      </c>
      <c r="T432" s="44" t="str">
        <f t="shared" si="52"/>
        <v/>
      </c>
      <c r="W432" s="18">
        <f t="shared" si="53"/>
        <v>0</v>
      </c>
    </row>
    <row r="433" spans="7:23" ht="25.5" customHeight="1" x14ac:dyDescent="0.2">
      <c r="G433" s="12" t="str">
        <f t="shared" si="50"/>
        <v/>
      </c>
      <c r="H433" s="12"/>
      <c r="I433" s="22" t="str">
        <f>IFERROR(VLOOKUP('движение ДВС'!C433,нормативы!$B$2:$C$32,2,FALSE),"")</f>
        <v/>
      </c>
      <c r="K433" s="13" t="str">
        <f t="shared" si="54"/>
        <v/>
      </c>
      <c r="L433" s="13"/>
      <c r="M433" s="22" t="str">
        <f t="shared" si="51"/>
        <v/>
      </c>
      <c r="N433" s="22" t="str">
        <f t="shared" si="55"/>
        <v/>
      </c>
      <c r="P433" s="11" t="str">
        <f t="shared" si="56"/>
        <v xml:space="preserve"> </v>
      </c>
      <c r="Q433" s="11" t="e">
        <f>VLOOKUP(B433,'Комментарии к ремонту'!A:C,2,FALSE)</f>
        <v>#N/A</v>
      </c>
      <c r="R433" s="21" t="str">
        <f t="shared" si="57"/>
        <v/>
      </c>
      <c r="T433" s="44" t="str">
        <f t="shared" si="52"/>
        <v/>
      </c>
      <c r="W433" s="18">
        <f t="shared" si="53"/>
        <v>0</v>
      </c>
    </row>
    <row r="434" spans="7:23" ht="25.5" customHeight="1" x14ac:dyDescent="0.2">
      <c r="G434" s="12" t="str">
        <f t="shared" si="50"/>
        <v/>
      </c>
      <c r="H434" s="12"/>
      <c r="I434" s="22" t="str">
        <f>IFERROR(VLOOKUP('движение ДВС'!C434,нормативы!$B$2:$C$32,2,FALSE),"")</f>
        <v/>
      </c>
      <c r="K434" s="13" t="str">
        <f t="shared" si="54"/>
        <v/>
      </c>
      <c r="L434" s="13"/>
      <c r="M434" s="22" t="str">
        <f t="shared" si="51"/>
        <v/>
      </c>
      <c r="N434" s="22" t="str">
        <f t="shared" si="55"/>
        <v/>
      </c>
      <c r="P434" s="11" t="str">
        <f t="shared" si="56"/>
        <v xml:space="preserve"> </v>
      </c>
      <c r="Q434" s="11" t="e">
        <f>VLOOKUP(B434,'Комментарии к ремонту'!A:C,2,FALSE)</f>
        <v>#N/A</v>
      </c>
      <c r="R434" s="21" t="str">
        <f t="shared" si="57"/>
        <v/>
      </c>
      <c r="T434" s="44" t="str">
        <f t="shared" si="52"/>
        <v/>
      </c>
      <c r="W434" s="18">
        <f t="shared" si="53"/>
        <v>0</v>
      </c>
    </row>
    <row r="435" spans="7:23" ht="25.5" customHeight="1" x14ac:dyDescent="0.2">
      <c r="G435" s="12" t="str">
        <f t="shared" si="50"/>
        <v/>
      </c>
      <c r="H435" s="12"/>
      <c r="I435" s="22" t="str">
        <f>IFERROR(VLOOKUP('движение ДВС'!C435,нормативы!$B$2:$C$32,2,FALSE),"")</f>
        <v/>
      </c>
      <c r="K435" s="13" t="str">
        <f t="shared" si="54"/>
        <v/>
      </c>
      <c r="L435" s="13"/>
      <c r="M435" s="22" t="str">
        <f t="shared" si="51"/>
        <v/>
      </c>
      <c r="N435" s="22" t="str">
        <f t="shared" si="55"/>
        <v/>
      </c>
      <c r="P435" s="11" t="str">
        <f t="shared" si="56"/>
        <v xml:space="preserve"> </v>
      </c>
      <c r="Q435" s="11" t="e">
        <f>VLOOKUP(B435,'Комментарии к ремонту'!A:C,2,FALSE)</f>
        <v>#N/A</v>
      </c>
      <c r="R435" s="21" t="str">
        <f t="shared" si="57"/>
        <v/>
      </c>
      <c r="T435" s="44" t="str">
        <f t="shared" si="52"/>
        <v/>
      </c>
      <c r="W435" s="18">
        <f t="shared" si="53"/>
        <v>0</v>
      </c>
    </row>
    <row r="436" spans="7:23" ht="25.5" customHeight="1" x14ac:dyDescent="0.2">
      <c r="G436" s="12" t="str">
        <f t="shared" si="50"/>
        <v/>
      </c>
      <c r="H436" s="12"/>
      <c r="I436" s="22" t="str">
        <f>IFERROR(VLOOKUP('движение ДВС'!C436,нормативы!$B$2:$C$32,2,FALSE),"")</f>
        <v/>
      </c>
      <c r="K436" s="13" t="str">
        <f t="shared" si="54"/>
        <v/>
      </c>
      <c r="L436" s="13"/>
      <c r="M436" s="22" t="str">
        <f t="shared" si="51"/>
        <v/>
      </c>
      <c r="N436" s="22" t="str">
        <f t="shared" si="55"/>
        <v/>
      </c>
      <c r="P436" s="11" t="str">
        <f t="shared" si="56"/>
        <v xml:space="preserve"> </v>
      </c>
      <c r="Q436" s="11" t="e">
        <f>VLOOKUP(B436,'Комментарии к ремонту'!A:C,2,FALSE)</f>
        <v>#N/A</v>
      </c>
      <c r="R436" s="21" t="str">
        <f t="shared" si="57"/>
        <v/>
      </c>
      <c r="T436" s="44" t="str">
        <f t="shared" si="52"/>
        <v/>
      </c>
      <c r="W436" s="18">
        <f t="shared" si="53"/>
        <v>0</v>
      </c>
    </row>
    <row r="437" spans="7:23" ht="25.5" customHeight="1" x14ac:dyDescent="0.2">
      <c r="G437" s="12" t="str">
        <f t="shared" si="50"/>
        <v/>
      </c>
      <c r="H437" s="12"/>
      <c r="I437" s="22" t="str">
        <f>IFERROR(VLOOKUP('движение ДВС'!C437,нормативы!$B$2:$C$32,2,FALSE),"")</f>
        <v/>
      </c>
      <c r="K437" s="13" t="str">
        <f t="shared" si="54"/>
        <v/>
      </c>
      <c r="L437" s="13"/>
      <c r="M437" s="22" t="str">
        <f t="shared" si="51"/>
        <v/>
      </c>
      <c r="N437" s="22" t="str">
        <f t="shared" si="55"/>
        <v/>
      </c>
      <c r="P437" s="11" t="str">
        <f t="shared" si="56"/>
        <v xml:space="preserve"> </v>
      </c>
      <c r="Q437" s="11" t="e">
        <f>VLOOKUP(B437,'Комментарии к ремонту'!A:C,2,FALSE)</f>
        <v>#N/A</v>
      </c>
      <c r="R437" s="21" t="str">
        <f t="shared" si="57"/>
        <v/>
      </c>
      <c r="T437" s="44" t="str">
        <f t="shared" si="52"/>
        <v/>
      </c>
      <c r="W437" s="18">
        <f t="shared" si="53"/>
        <v>0</v>
      </c>
    </row>
    <row r="438" spans="7:23" ht="25.5" customHeight="1" x14ac:dyDescent="0.2">
      <c r="G438" s="12" t="str">
        <f t="shared" si="50"/>
        <v/>
      </c>
      <c r="H438" s="12"/>
      <c r="I438" s="22" t="str">
        <f>IFERROR(VLOOKUP('движение ДВС'!C438,нормативы!$B$2:$C$32,2,FALSE),"")</f>
        <v/>
      </c>
      <c r="K438" s="13" t="str">
        <f t="shared" si="54"/>
        <v/>
      </c>
      <c r="L438" s="13"/>
      <c r="M438" s="22" t="str">
        <f t="shared" si="51"/>
        <v/>
      </c>
      <c r="N438" s="22" t="str">
        <f t="shared" si="55"/>
        <v/>
      </c>
      <c r="P438" s="11" t="str">
        <f t="shared" si="56"/>
        <v xml:space="preserve"> </v>
      </c>
      <c r="Q438" s="11" t="e">
        <f>VLOOKUP(B438,'Комментарии к ремонту'!A:C,2,FALSE)</f>
        <v>#N/A</v>
      </c>
      <c r="R438" s="21" t="str">
        <f t="shared" si="57"/>
        <v/>
      </c>
      <c r="T438" s="44" t="str">
        <f t="shared" si="52"/>
        <v/>
      </c>
      <c r="W438" s="18">
        <f t="shared" si="53"/>
        <v>0</v>
      </c>
    </row>
    <row r="439" spans="7:23" ht="25.5" customHeight="1" x14ac:dyDescent="0.2">
      <c r="G439" s="12" t="str">
        <f t="shared" si="50"/>
        <v/>
      </c>
      <c r="H439" s="12"/>
      <c r="I439" s="22" t="str">
        <f>IFERROR(VLOOKUP('движение ДВС'!C439,нормативы!$B$2:$C$32,2,FALSE),"")</f>
        <v/>
      </c>
      <c r="K439" s="13" t="str">
        <f t="shared" si="54"/>
        <v/>
      </c>
      <c r="L439" s="13"/>
      <c r="M439" s="22" t="str">
        <f t="shared" si="51"/>
        <v/>
      </c>
      <c r="N439" s="22" t="str">
        <f t="shared" si="55"/>
        <v/>
      </c>
      <c r="P439" s="11" t="str">
        <f t="shared" si="56"/>
        <v xml:space="preserve"> </v>
      </c>
      <c r="Q439" s="11" t="e">
        <f>VLOOKUP(B439,'Комментарии к ремонту'!A:C,2,FALSE)</f>
        <v>#N/A</v>
      </c>
      <c r="R439" s="21" t="str">
        <f t="shared" si="57"/>
        <v/>
      </c>
      <c r="T439" s="44" t="str">
        <f t="shared" si="52"/>
        <v/>
      </c>
      <c r="W439" s="18">
        <f t="shared" si="53"/>
        <v>0</v>
      </c>
    </row>
    <row r="440" spans="7:23" ht="25.5" customHeight="1" x14ac:dyDescent="0.2">
      <c r="G440" s="12" t="str">
        <f t="shared" si="50"/>
        <v/>
      </c>
      <c r="H440" s="12"/>
      <c r="I440" s="22" t="str">
        <f>IFERROR(VLOOKUP('движение ДВС'!C440,нормативы!$B$2:$C$32,2,FALSE),"")</f>
        <v/>
      </c>
      <c r="K440" s="13" t="str">
        <f t="shared" si="54"/>
        <v/>
      </c>
      <c r="L440" s="13"/>
      <c r="M440" s="22" t="str">
        <f t="shared" si="51"/>
        <v/>
      </c>
      <c r="N440" s="22" t="str">
        <f t="shared" si="55"/>
        <v/>
      </c>
      <c r="P440" s="11" t="str">
        <f t="shared" si="56"/>
        <v xml:space="preserve"> </v>
      </c>
      <c r="Q440" s="11" t="e">
        <f>VLOOKUP(B440,'Комментарии к ремонту'!A:C,2,FALSE)</f>
        <v>#N/A</v>
      </c>
      <c r="R440" s="21" t="str">
        <f t="shared" si="57"/>
        <v/>
      </c>
      <c r="T440" s="44" t="str">
        <f t="shared" si="52"/>
        <v/>
      </c>
      <c r="W440" s="18">
        <f t="shared" si="53"/>
        <v>0</v>
      </c>
    </row>
    <row r="441" spans="7:23" ht="25.5" customHeight="1" x14ac:dyDescent="0.2">
      <c r="G441" s="12" t="str">
        <f t="shared" si="50"/>
        <v/>
      </c>
      <c r="H441" s="12"/>
      <c r="I441" s="22" t="str">
        <f>IFERROR(VLOOKUP('движение ДВС'!C441,нормативы!$B$2:$C$32,2,FALSE),"")</f>
        <v/>
      </c>
      <c r="K441" s="13" t="str">
        <f t="shared" si="54"/>
        <v/>
      </c>
      <c r="L441" s="13"/>
      <c r="M441" s="22" t="str">
        <f t="shared" si="51"/>
        <v/>
      </c>
      <c r="N441" s="22" t="str">
        <f t="shared" si="55"/>
        <v/>
      </c>
      <c r="P441" s="11" t="str">
        <f t="shared" si="56"/>
        <v xml:space="preserve"> </v>
      </c>
      <c r="Q441" s="11" t="e">
        <f>VLOOKUP(B441,'Комментарии к ремонту'!A:C,2,FALSE)</f>
        <v>#N/A</v>
      </c>
      <c r="R441" s="21" t="str">
        <f t="shared" si="57"/>
        <v/>
      </c>
      <c r="T441" s="44" t="str">
        <f t="shared" si="52"/>
        <v/>
      </c>
      <c r="W441" s="18">
        <f t="shared" si="53"/>
        <v>0</v>
      </c>
    </row>
    <row r="442" spans="7:23" ht="25.5" customHeight="1" x14ac:dyDescent="0.2">
      <c r="G442" s="12" t="str">
        <f t="shared" si="50"/>
        <v/>
      </c>
      <c r="H442" s="12"/>
      <c r="I442" s="22" t="str">
        <f>IFERROR(VLOOKUP('движение ДВС'!C442,нормативы!$B$2:$C$32,2,FALSE),"")</f>
        <v/>
      </c>
      <c r="K442" s="13" t="str">
        <f t="shared" si="54"/>
        <v/>
      </c>
      <c r="L442" s="13"/>
      <c r="M442" s="22" t="str">
        <f t="shared" si="51"/>
        <v/>
      </c>
      <c r="N442" s="22" t="str">
        <f t="shared" si="55"/>
        <v/>
      </c>
      <c r="P442" s="11" t="str">
        <f t="shared" si="56"/>
        <v xml:space="preserve"> </v>
      </c>
      <c r="Q442" s="11" t="e">
        <f>VLOOKUP(B442,'Комментарии к ремонту'!A:C,2,FALSE)</f>
        <v>#N/A</v>
      </c>
      <c r="R442" s="21" t="str">
        <f t="shared" si="57"/>
        <v/>
      </c>
      <c r="T442" s="44" t="str">
        <f t="shared" si="52"/>
        <v/>
      </c>
      <c r="W442" s="18">
        <f t="shared" si="53"/>
        <v>0</v>
      </c>
    </row>
    <row r="443" spans="7:23" ht="25.5" customHeight="1" x14ac:dyDescent="0.2">
      <c r="G443" s="12" t="str">
        <f t="shared" si="50"/>
        <v/>
      </c>
      <c r="H443" s="12"/>
      <c r="I443" s="22" t="str">
        <f>IFERROR(VLOOKUP('движение ДВС'!C443,нормативы!$B$2:$C$32,2,FALSE),"")</f>
        <v/>
      </c>
      <c r="K443" s="13" t="str">
        <f t="shared" si="54"/>
        <v/>
      </c>
      <c r="L443" s="13"/>
      <c r="M443" s="22" t="str">
        <f t="shared" si="51"/>
        <v/>
      </c>
      <c r="N443" s="22" t="str">
        <f t="shared" si="55"/>
        <v/>
      </c>
      <c r="P443" s="11" t="str">
        <f t="shared" si="56"/>
        <v xml:space="preserve"> </v>
      </c>
      <c r="Q443" s="11" t="e">
        <f>VLOOKUP(B443,'Комментарии к ремонту'!A:C,2,FALSE)</f>
        <v>#N/A</v>
      </c>
      <c r="R443" s="21" t="str">
        <f t="shared" si="57"/>
        <v/>
      </c>
      <c r="T443" s="44" t="str">
        <f t="shared" si="52"/>
        <v/>
      </c>
      <c r="W443" s="18">
        <f t="shared" si="53"/>
        <v>0</v>
      </c>
    </row>
    <row r="444" spans="7:23" ht="25.5" customHeight="1" x14ac:dyDescent="0.2">
      <c r="G444" s="12" t="str">
        <f t="shared" si="50"/>
        <v/>
      </c>
      <c r="H444" s="12"/>
      <c r="I444" s="22" t="str">
        <f>IFERROR(VLOOKUP('движение ДВС'!C444,нормативы!$B$2:$C$32,2,FALSE),"")</f>
        <v/>
      </c>
      <c r="K444" s="13" t="str">
        <f t="shared" si="54"/>
        <v/>
      </c>
      <c r="L444" s="13"/>
      <c r="M444" s="22" t="str">
        <f t="shared" si="51"/>
        <v/>
      </c>
      <c r="N444" s="22" t="str">
        <f t="shared" si="55"/>
        <v/>
      </c>
      <c r="P444" s="11" t="str">
        <f t="shared" si="56"/>
        <v xml:space="preserve"> </v>
      </c>
      <c r="Q444" s="11" t="e">
        <f>VLOOKUP(B444,'Комментарии к ремонту'!A:C,2,FALSE)</f>
        <v>#N/A</v>
      </c>
      <c r="R444" s="21" t="str">
        <f t="shared" si="57"/>
        <v/>
      </c>
      <c r="T444" s="44" t="str">
        <f t="shared" si="52"/>
        <v/>
      </c>
      <c r="W444" s="18">
        <f t="shared" si="53"/>
        <v>0</v>
      </c>
    </row>
    <row r="445" spans="7:23" ht="25.5" customHeight="1" x14ac:dyDescent="0.2">
      <c r="G445" s="12" t="str">
        <f t="shared" si="50"/>
        <v/>
      </c>
      <c r="H445" s="12"/>
      <c r="I445" s="22" t="str">
        <f>IFERROR(VLOOKUP('движение ДВС'!C445,нормативы!$B$2:$C$32,2,FALSE),"")</f>
        <v/>
      </c>
      <c r="K445" s="13" t="str">
        <f t="shared" si="54"/>
        <v/>
      </c>
      <c r="L445" s="13"/>
      <c r="M445" s="22" t="str">
        <f t="shared" si="51"/>
        <v/>
      </c>
      <c r="N445" s="22" t="str">
        <f t="shared" si="55"/>
        <v/>
      </c>
      <c r="P445" s="11" t="str">
        <f t="shared" si="56"/>
        <v xml:space="preserve"> </v>
      </c>
      <c r="Q445" s="11" t="e">
        <f>VLOOKUP(B445,'Комментарии к ремонту'!A:C,2,FALSE)</f>
        <v>#N/A</v>
      </c>
      <c r="R445" s="21" t="str">
        <f t="shared" si="57"/>
        <v/>
      </c>
      <c r="T445" s="44" t="str">
        <f t="shared" si="52"/>
        <v/>
      </c>
      <c r="W445" s="18">
        <f t="shared" si="53"/>
        <v>0</v>
      </c>
    </row>
    <row r="446" spans="7:23" ht="25.5" customHeight="1" x14ac:dyDescent="0.2">
      <c r="G446" s="12" t="str">
        <f t="shared" si="50"/>
        <v/>
      </c>
      <c r="H446" s="12"/>
      <c r="I446" s="22" t="str">
        <f>IFERROR(VLOOKUP('движение ДВС'!C446,нормативы!$B$2:$C$32,2,FALSE),"")</f>
        <v/>
      </c>
      <c r="K446" s="13" t="str">
        <f t="shared" si="54"/>
        <v/>
      </c>
      <c r="L446" s="13"/>
      <c r="M446" s="22" t="str">
        <f t="shared" si="51"/>
        <v/>
      </c>
      <c r="N446" s="22" t="str">
        <f t="shared" si="55"/>
        <v/>
      </c>
      <c r="P446" s="11" t="str">
        <f t="shared" si="56"/>
        <v xml:space="preserve"> </v>
      </c>
      <c r="Q446" s="11" t="e">
        <f>VLOOKUP(B446,'Комментарии к ремонту'!A:C,2,FALSE)</f>
        <v>#N/A</v>
      </c>
      <c r="R446" s="21" t="str">
        <f t="shared" si="57"/>
        <v/>
      </c>
      <c r="T446" s="44" t="str">
        <f t="shared" si="52"/>
        <v/>
      </c>
      <c r="W446" s="18">
        <f t="shared" si="53"/>
        <v>0</v>
      </c>
    </row>
    <row r="447" spans="7:23" ht="25.5" customHeight="1" x14ac:dyDescent="0.2">
      <c r="G447" s="12" t="str">
        <f t="shared" si="50"/>
        <v/>
      </c>
      <c r="H447" s="12"/>
      <c r="I447" s="22" t="str">
        <f>IFERROR(VLOOKUP('движение ДВС'!C447,нормативы!$B$2:$C$32,2,FALSE),"")</f>
        <v/>
      </c>
      <c r="K447" s="13" t="str">
        <f t="shared" si="54"/>
        <v/>
      </c>
      <c r="L447" s="13"/>
      <c r="M447" s="22" t="str">
        <f t="shared" si="51"/>
        <v/>
      </c>
      <c r="N447" s="22" t="str">
        <f t="shared" si="55"/>
        <v/>
      </c>
      <c r="P447" s="11" t="str">
        <f t="shared" si="56"/>
        <v xml:space="preserve"> </v>
      </c>
      <c r="Q447" s="11" t="e">
        <f>VLOOKUP(B447,'Комментарии к ремонту'!A:C,2,FALSE)</f>
        <v>#N/A</v>
      </c>
      <c r="R447" s="21" t="str">
        <f t="shared" si="57"/>
        <v/>
      </c>
      <c r="T447" s="44" t="str">
        <f t="shared" si="52"/>
        <v/>
      </c>
      <c r="W447" s="18">
        <f t="shared" si="53"/>
        <v>0</v>
      </c>
    </row>
    <row r="448" spans="7:23" ht="25.5" customHeight="1" x14ac:dyDescent="0.2">
      <c r="G448" s="12" t="str">
        <f t="shared" si="50"/>
        <v/>
      </c>
      <c r="H448" s="12"/>
      <c r="I448" s="22" t="str">
        <f>IFERROR(VLOOKUP('движение ДВС'!C448,нормативы!$B$2:$C$32,2,FALSE),"")</f>
        <v/>
      </c>
      <c r="K448" s="13" t="str">
        <f t="shared" si="54"/>
        <v/>
      </c>
      <c r="L448" s="13"/>
      <c r="M448" s="22" t="str">
        <f t="shared" si="51"/>
        <v/>
      </c>
      <c r="N448" s="22" t="str">
        <f t="shared" si="55"/>
        <v/>
      </c>
      <c r="P448" s="11" t="str">
        <f t="shared" si="56"/>
        <v xml:space="preserve"> </v>
      </c>
      <c r="Q448" s="11" t="e">
        <f>VLOOKUP(B448,'Комментарии к ремонту'!A:C,2,FALSE)</f>
        <v>#N/A</v>
      </c>
      <c r="R448" s="21" t="str">
        <f t="shared" si="57"/>
        <v/>
      </c>
      <c r="T448" s="44" t="str">
        <f t="shared" si="52"/>
        <v/>
      </c>
      <c r="W448" s="18">
        <f t="shared" si="53"/>
        <v>0</v>
      </c>
    </row>
    <row r="449" spans="7:23" ht="25.5" customHeight="1" x14ac:dyDescent="0.2">
      <c r="G449" s="12" t="str">
        <f t="shared" si="50"/>
        <v/>
      </c>
      <c r="H449" s="12"/>
      <c r="I449" s="22" t="str">
        <f>IFERROR(VLOOKUP('движение ДВС'!C449,нормативы!$B$2:$C$32,2,FALSE),"")</f>
        <v/>
      </c>
      <c r="K449" s="13" t="str">
        <f t="shared" si="54"/>
        <v/>
      </c>
      <c r="L449" s="13"/>
      <c r="M449" s="22" t="str">
        <f t="shared" si="51"/>
        <v/>
      </c>
      <c r="N449" s="22" t="str">
        <f t="shared" si="55"/>
        <v/>
      </c>
      <c r="P449" s="11" t="str">
        <f t="shared" si="56"/>
        <v xml:space="preserve"> </v>
      </c>
      <c r="Q449" s="11" t="e">
        <f>VLOOKUP(B449,'Комментарии к ремонту'!A:C,2,FALSE)</f>
        <v>#N/A</v>
      </c>
      <c r="R449" s="21" t="str">
        <f t="shared" si="57"/>
        <v/>
      </c>
      <c r="T449" s="44" t="str">
        <f t="shared" si="52"/>
        <v/>
      </c>
      <c r="W449" s="18">
        <f t="shared" si="53"/>
        <v>0</v>
      </c>
    </row>
    <row r="450" spans="7:23" ht="25.5" customHeight="1" x14ac:dyDescent="0.2">
      <c r="G450" s="12" t="str">
        <f t="shared" si="50"/>
        <v/>
      </c>
      <c r="H450" s="12"/>
      <c r="I450" s="22" t="str">
        <f>IFERROR(VLOOKUP('движение ДВС'!C450,нормативы!$B$2:$C$32,2,FALSE),"")</f>
        <v/>
      </c>
      <c r="K450" s="13" t="str">
        <f t="shared" si="54"/>
        <v/>
      </c>
      <c r="L450" s="13"/>
      <c r="M450" s="22" t="str">
        <f t="shared" si="51"/>
        <v/>
      </c>
      <c r="N450" s="22" t="str">
        <f t="shared" si="55"/>
        <v/>
      </c>
      <c r="P450" s="11" t="str">
        <f t="shared" si="56"/>
        <v xml:space="preserve"> </v>
      </c>
      <c r="Q450" s="11" t="e">
        <f>VLOOKUP(B450,'Комментарии к ремонту'!A:C,2,FALSE)</f>
        <v>#N/A</v>
      </c>
      <c r="R450" s="21" t="str">
        <f t="shared" si="57"/>
        <v/>
      </c>
      <c r="T450" s="44" t="str">
        <f t="shared" si="52"/>
        <v/>
      </c>
      <c r="W450" s="18">
        <f t="shared" si="53"/>
        <v>0</v>
      </c>
    </row>
    <row r="451" spans="7:23" ht="25.5" customHeight="1" x14ac:dyDescent="0.2">
      <c r="G451" s="12" t="str">
        <f t="shared" ref="G451:G514" si="58">IFERROR(IF(SEARCH("Ожидается",O451),"введите дату",""),"")</f>
        <v/>
      </c>
      <c r="H451" s="12"/>
      <c r="I451" s="22" t="str">
        <f>IFERROR(VLOOKUP('движение ДВС'!C451,нормативы!$B$2:$C$32,2,FALSE),"")</f>
        <v/>
      </c>
      <c r="K451" s="13" t="str">
        <f t="shared" si="54"/>
        <v/>
      </c>
      <c r="L451" s="13"/>
      <c r="M451" s="22" t="str">
        <f t="shared" ref="M451:M514" si="59">IFERROR(IF(ISBLANK(G451),"",_xlfn.ISOWEEKNUM(G451)),"")</f>
        <v/>
      </c>
      <c r="N451" s="22" t="str">
        <f t="shared" si="55"/>
        <v/>
      </c>
      <c r="P451" s="11" t="str">
        <f t="shared" si="56"/>
        <v xml:space="preserve"> </v>
      </c>
      <c r="Q451" s="11" t="e">
        <f>VLOOKUP(B451,'Комментарии к ремонту'!A:C,2,FALSE)</f>
        <v>#N/A</v>
      </c>
      <c r="R451" s="21" t="str">
        <f t="shared" si="57"/>
        <v/>
      </c>
      <c r="T451" s="44" t="str">
        <f t="shared" ref="T451:T514" si="60">IF(O451="Отказной","Опишите причину отказа",IF(O451="Транзит","Опишите инф. о транзите",""))</f>
        <v/>
      </c>
      <c r="W451" s="18">
        <f t="shared" ref="W451:W514" si="61">IFERROR(IF(SEARCH(", заказ",V451),"укажите дату поставки зап. частей",""),0)</f>
        <v>0</v>
      </c>
    </row>
    <row r="452" spans="7:23" ht="25.5" customHeight="1" x14ac:dyDescent="0.2">
      <c r="G452" s="12" t="str">
        <f t="shared" si="58"/>
        <v/>
      </c>
      <c r="H452" s="12"/>
      <c r="I452" s="22" t="str">
        <f>IFERROR(VLOOKUP('движение ДВС'!C452,нормативы!$B$2:$C$32,2,FALSE),"")</f>
        <v/>
      </c>
      <c r="K452" s="13" t="str">
        <f t="shared" ref="K452:K515" si="62">IFERROR(IF(H452&lt;&gt;0,H452+(I452/J452)/8*7/5,""),IF(H452&lt;&gt;0,H452+I452/8*7/5,""))</f>
        <v/>
      </c>
      <c r="L452" s="13"/>
      <c r="M452" s="22" t="str">
        <f t="shared" si="59"/>
        <v/>
      </c>
      <c r="N452" s="22" t="str">
        <f t="shared" ref="N452:N515" si="63">IFERROR(INT((MONTH(G452)+2)/3),"")</f>
        <v/>
      </c>
      <c r="P452" s="11" t="str">
        <f t="shared" ref="P452:P515" si="64">B452&amp;" "&amp;C452</f>
        <v xml:space="preserve"> </v>
      </c>
      <c r="Q452" s="11" t="e">
        <f>VLOOKUP(B452,'Комментарии к ремонту'!A:C,2,FALSE)</f>
        <v>#N/A</v>
      </c>
      <c r="R452" s="21" t="str">
        <f t="shared" ref="R452:R515" si="65">IF(ISBLANK(B452),"",IF(O452="Ремонт остановлен","Укажите причину остановки работ",IF(O452="Отказной","Опишите причину отказа",IF(O452="Транзит","Опишите инф. о транзите",IF(ISNA(Q452),"НЕТ","ЕСТЬ")))))</f>
        <v/>
      </c>
      <c r="T452" s="44" t="str">
        <f t="shared" si="60"/>
        <v/>
      </c>
      <c r="W452" s="18">
        <f t="shared" si="61"/>
        <v>0</v>
      </c>
    </row>
    <row r="453" spans="7:23" ht="25.5" customHeight="1" x14ac:dyDescent="0.2">
      <c r="G453" s="12" t="str">
        <f t="shared" si="58"/>
        <v/>
      </c>
      <c r="H453" s="12"/>
      <c r="I453" s="22" t="str">
        <f>IFERROR(VLOOKUP('движение ДВС'!C453,нормативы!$B$2:$C$32,2,FALSE),"")</f>
        <v/>
      </c>
      <c r="K453" s="13" t="str">
        <f t="shared" si="62"/>
        <v/>
      </c>
      <c r="L453" s="13"/>
      <c r="M453" s="22" t="str">
        <f t="shared" si="59"/>
        <v/>
      </c>
      <c r="N453" s="22" t="str">
        <f t="shared" si="63"/>
        <v/>
      </c>
      <c r="P453" s="11" t="str">
        <f t="shared" si="64"/>
        <v xml:space="preserve"> </v>
      </c>
      <c r="Q453" s="11" t="e">
        <f>VLOOKUP(B453,'Комментарии к ремонту'!A:C,2,FALSE)</f>
        <v>#N/A</v>
      </c>
      <c r="R453" s="21" t="str">
        <f t="shared" si="65"/>
        <v/>
      </c>
      <c r="T453" s="44" t="str">
        <f t="shared" si="60"/>
        <v/>
      </c>
      <c r="W453" s="18">
        <f t="shared" si="61"/>
        <v>0</v>
      </c>
    </row>
    <row r="454" spans="7:23" ht="25.5" customHeight="1" x14ac:dyDescent="0.2">
      <c r="G454" s="12" t="str">
        <f t="shared" si="58"/>
        <v/>
      </c>
      <c r="H454" s="12"/>
      <c r="I454" s="22" t="str">
        <f>IFERROR(VLOOKUP('движение ДВС'!C454,нормативы!$B$2:$C$32,2,FALSE),"")</f>
        <v/>
      </c>
      <c r="K454" s="13" t="str">
        <f t="shared" si="62"/>
        <v/>
      </c>
      <c r="L454" s="13"/>
      <c r="M454" s="22" t="str">
        <f t="shared" si="59"/>
        <v/>
      </c>
      <c r="N454" s="22" t="str">
        <f t="shared" si="63"/>
        <v/>
      </c>
      <c r="P454" s="11" t="str">
        <f t="shared" si="64"/>
        <v xml:space="preserve"> </v>
      </c>
      <c r="Q454" s="11" t="e">
        <f>VLOOKUP(B454,'Комментарии к ремонту'!A:C,2,FALSE)</f>
        <v>#N/A</v>
      </c>
      <c r="R454" s="21" t="str">
        <f t="shared" si="65"/>
        <v/>
      </c>
      <c r="T454" s="44" t="str">
        <f t="shared" si="60"/>
        <v/>
      </c>
      <c r="W454" s="18">
        <f t="shared" si="61"/>
        <v>0</v>
      </c>
    </row>
    <row r="455" spans="7:23" ht="25.5" customHeight="1" x14ac:dyDescent="0.2">
      <c r="G455" s="12" t="str">
        <f t="shared" si="58"/>
        <v/>
      </c>
      <c r="H455" s="12"/>
      <c r="I455" s="22" t="str">
        <f>IFERROR(VLOOKUP('движение ДВС'!C455,нормативы!$B$2:$C$32,2,FALSE),"")</f>
        <v/>
      </c>
      <c r="K455" s="13" t="str">
        <f t="shared" si="62"/>
        <v/>
      </c>
      <c r="L455" s="13"/>
      <c r="M455" s="22" t="str">
        <f t="shared" si="59"/>
        <v/>
      </c>
      <c r="N455" s="22" t="str">
        <f t="shared" si="63"/>
        <v/>
      </c>
      <c r="P455" s="11" t="str">
        <f t="shared" si="64"/>
        <v xml:space="preserve"> </v>
      </c>
      <c r="Q455" s="11" t="e">
        <f>VLOOKUP(B455,'Комментарии к ремонту'!A:C,2,FALSE)</f>
        <v>#N/A</v>
      </c>
      <c r="R455" s="21" t="str">
        <f t="shared" si="65"/>
        <v/>
      </c>
      <c r="T455" s="44" t="str">
        <f t="shared" si="60"/>
        <v/>
      </c>
      <c r="W455" s="18">
        <f t="shared" si="61"/>
        <v>0</v>
      </c>
    </row>
    <row r="456" spans="7:23" ht="25.5" customHeight="1" x14ac:dyDescent="0.2">
      <c r="G456" s="12" t="str">
        <f t="shared" si="58"/>
        <v/>
      </c>
      <c r="H456" s="12"/>
      <c r="I456" s="22" t="str">
        <f>IFERROR(VLOOKUP('движение ДВС'!C456,нормативы!$B$2:$C$32,2,FALSE),"")</f>
        <v/>
      </c>
      <c r="K456" s="13" t="str">
        <f t="shared" si="62"/>
        <v/>
      </c>
      <c r="L456" s="13"/>
      <c r="M456" s="22" t="str">
        <f t="shared" si="59"/>
        <v/>
      </c>
      <c r="N456" s="22" t="str">
        <f t="shared" si="63"/>
        <v/>
      </c>
      <c r="P456" s="11" t="str">
        <f t="shared" si="64"/>
        <v xml:space="preserve"> </v>
      </c>
      <c r="Q456" s="11" t="e">
        <f>VLOOKUP(B456,'Комментарии к ремонту'!A:C,2,FALSE)</f>
        <v>#N/A</v>
      </c>
      <c r="R456" s="21" t="str">
        <f t="shared" si="65"/>
        <v/>
      </c>
      <c r="T456" s="44" t="str">
        <f t="shared" si="60"/>
        <v/>
      </c>
      <c r="W456" s="18">
        <f t="shared" si="61"/>
        <v>0</v>
      </c>
    </row>
    <row r="457" spans="7:23" ht="25.5" customHeight="1" x14ac:dyDescent="0.2">
      <c r="G457" s="12" t="str">
        <f t="shared" si="58"/>
        <v/>
      </c>
      <c r="H457" s="12"/>
      <c r="I457" s="22" t="str">
        <f>IFERROR(VLOOKUP('движение ДВС'!C457,нормативы!$B$2:$C$32,2,FALSE),"")</f>
        <v/>
      </c>
      <c r="K457" s="13" t="str">
        <f t="shared" si="62"/>
        <v/>
      </c>
      <c r="L457" s="13"/>
      <c r="M457" s="22" t="str">
        <f t="shared" si="59"/>
        <v/>
      </c>
      <c r="N457" s="22" t="str">
        <f t="shared" si="63"/>
        <v/>
      </c>
      <c r="P457" s="11" t="str">
        <f t="shared" si="64"/>
        <v xml:space="preserve"> </v>
      </c>
      <c r="Q457" s="11" t="e">
        <f>VLOOKUP(B457,'Комментарии к ремонту'!A:C,2,FALSE)</f>
        <v>#N/A</v>
      </c>
      <c r="R457" s="21" t="str">
        <f t="shared" si="65"/>
        <v/>
      </c>
      <c r="T457" s="44" t="str">
        <f t="shared" si="60"/>
        <v/>
      </c>
      <c r="W457" s="18">
        <f t="shared" si="61"/>
        <v>0</v>
      </c>
    </row>
    <row r="458" spans="7:23" ht="25.5" customHeight="1" x14ac:dyDescent="0.2">
      <c r="G458" s="12" t="str">
        <f t="shared" si="58"/>
        <v/>
      </c>
      <c r="H458" s="12"/>
      <c r="I458" s="22" t="str">
        <f>IFERROR(VLOOKUP('движение ДВС'!C458,нормативы!$B$2:$C$32,2,FALSE),"")</f>
        <v/>
      </c>
      <c r="K458" s="13" t="str">
        <f t="shared" si="62"/>
        <v/>
      </c>
      <c r="L458" s="13"/>
      <c r="M458" s="22" t="str">
        <f t="shared" si="59"/>
        <v/>
      </c>
      <c r="N458" s="22" t="str">
        <f t="shared" si="63"/>
        <v/>
      </c>
      <c r="P458" s="11" t="str">
        <f t="shared" si="64"/>
        <v xml:space="preserve"> </v>
      </c>
      <c r="Q458" s="11" t="e">
        <f>VLOOKUP(B458,'Комментарии к ремонту'!A:C,2,FALSE)</f>
        <v>#N/A</v>
      </c>
      <c r="R458" s="21" t="str">
        <f t="shared" si="65"/>
        <v/>
      </c>
      <c r="T458" s="44" t="str">
        <f t="shared" si="60"/>
        <v/>
      </c>
      <c r="W458" s="18">
        <f t="shared" si="61"/>
        <v>0</v>
      </c>
    </row>
    <row r="459" spans="7:23" ht="25.5" customHeight="1" x14ac:dyDescent="0.2">
      <c r="G459" s="12" t="str">
        <f t="shared" si="58"/>
        <v/>
      </c>
      <c r="H459" s="12"/>
      <c r="I459" s="22" t="str">
        <f>IFERROR(VLOOKUP('движение ДВС'!C459,нормативы!$B$2:$C$32,2,FALSE),"")</f>
        <v/>
      </c>
      <c r="K459" s="13" t="str">
        <f t="shared" si="62"/>
        <v/>
      </c>
      <c r="L459" s="13"/>
      <c r="M459" s="22" t="str">
        <f t="shared" si="59"/>
        <v/>
      </c>
      <c r="N459" s="22" t="str">
        <f t="shared" si="63"/>
        <v/>
      </c>
      <c r="P459" s="11" t="str">
        <f t="shared" si="64"/>
        <v xml:space="preserve"> </v>
      </c>
      <c r="Q459" s="11" t="e">
        <f>VLOOKUP(B459,'Комментарии к ремонту'!A:C,2,FALSE)</f>
        <v>#N/A</v>
      </c>
      <c r="R459" s="21" t="str">
        <f t="shared" si="65"/>
        <v/>
      </c>
      <c r="T459" s="44" t="str">
        <f t="shared" si="60"/>
        <v/>
      </c>
      <c r="W459" s="18">
        <f t="shared" si="61"/>
        <v>0</v>
      </c>
    </row>
    <row r="460" spans="7:23" ht="25.5" customHeight="1" x14ac:dyDescent="0.2">
      <c r="G460" s="12" t="str">
        <f t="shared" si="58"/>
        <v/>
      </c>
      <c r="H460" s="12"/>
      <c r="I460" s="22" t="str">
        <f>IFERROR(VLOOKUP('движение ДВС'!C460,нормативы!$B$2:$C$32,2,FALSE),"")</f>
        <v/>
      </c>
      <c r="K460" s="13" t="str">
        <f t="shared" si="62"/>
        <v/>
      </c>
      <c r="L460" s="13"/>
      <c r="M460" s="22" t="str">
        <f t="shared" si="59"/>
        <v/>
      </c>
      <c r="N460" s="22" t="str">
        <f t="shared" si="63"/>
        <v/>
      </c>
      <c r="P460" s="11" t="str">
        <f t="shared" si="64"/>
        <v xml:space="preserve"> </v>
      </c>
      <c r="Q460" s="11" t="e">
        <f>VLOOKUP(B460,'Комментарии к ремонту'!A:C,2,FALSE)</f>
        <v>#N/A</v>
      </c>
      <c r="R460" s="21" t="str">
        <f t="shared" si="65"/>
        <v/>
      </c>
      <c r="T460" s="44" t="str">
        <f t="shared" si="60"/>
        <v/>
      </c>
      <c r="W460" s="18">
        <f t="shared" si="61"/>
        <v>0</v>
      </c>
    </row>
    <row r="461" spans="7:23" ht="25.5" customHeight="1" x14ac:dyDescent="0.2">
      <c r="G461" s="12" t="str">
        <f t="shared" si="58"/>
        <v/>
      </c>
      <c r="H461" s="12"/>
      <c r="I461" s="22" t="str">
        <f>IFERROR(VLOOKUP('движение ДВС'!C461,нормативы!$B$2:$C$32,2,FALSE),"")</f>
        <v/>
      </c>
      <c r="K461" s="13" t="str">
        <f t="shared" si="62"/>
        <v/>
      </c>
      <c r="L461" s="13"/>
      <c r="M461" s="22" t="str">
        <f t="shared" si="59"/>
        <v/>
      </c>
      <c r="N461" s="22" t="str">
        <f t="shared" si="63"/>
        <v/>
      </c>
      <c r="P461" s="11" t="str">
        <f t="shared" si="64"/>
        <v xml:space="preserve"> </v>
      </c>
      <c r="Q461" s="11" t="e">
        <f>VLOOKUP(B461,'Комментарии к ремонту'!A:C,2,FALSE)</f>
        <v>#N/A</v>
      </c>
      <c r="R461" s="21" t="str">
        <f t="shared" si="65"/>
        <v/>
      </c>
      <c r="T461" s="44" t="str">
        <f t="shared" si="60"/>
        <v/>
      </c>
      <c r="W461" s="18">
        <f t="shared" si="61"/>
        <v>0</v>
      </c>
    </row>
    <row r="462" spans="7:23" ht="25.5" customHeight="1" x14ac:dyDescent="0.2">
      <c r="G462" s="12" t="str">
        <f t="shared" si="58"/>
        <v/>
      </c>
      <c r="H462" s="12"/>
      <c r="I462" s="22" t="str">
        <f>IFERROR(VLOOKUP('движение ДВС'!C462,нормативы!$B$2:$C$32,2,FALSE),"")</f>
        <v/>
      </c>
      <c r="K462" s="13" t="str">
        <f t="shared" si="62"/>
        <v/>
      </c>
      <c r="L462" s="13"/>
      <c r="M462" s="22" t="str">
        <f t="shared" si="59"/>
        <v/>
      </c>
      <c r="N462" s="22" t="str">
        <f t="shared" si="63"/>
        <v/>
      </c>
      <c r="P462" s="11" t="str">
        <f t="shared" si="64"/>
        <v xml:space="preserve"> </v>
      </c>
      <c r="Q462" s="11" t="e">
        <f>VLOOKUP(B462,'Комментарии к ремонту'!A:C,2,FALSE)</f>
        <v>#N/A</v>
      </c>
      <c r="R462" s="21" t="str">
        <f t="shared" si="65"/>
        <v/>
      </c>
      <c r="T462" s="44" t="str">
        <f t="shared" si="60"/>
        <v/>
      </c>
      <c r="W462" s="18">
        <f t="shared" si="61"/>
        <v>0</v>
      </c>
    </row>
    <row r="463" spans="7:23" ht="25.5" customHeight="1" x14ac:dyDescent="0.2">
      <c r="G463" s="12" t="str">
        <f t="shared" si="58"/>
        <v/>
      </c>
      <c r="H463" s="12"/>
      <c r="I463" s="22" t="str">
        <f>IFERROR(VLOOKUP('движение ДВС'!C463,нормативы!$B$2:$C$32,2,FALSE),"")</f>
        <v/>
      </c>
      <c r="K463" s="13" t="str">
        <f t="shared" si="62"/>
        <v/>
      </c>
      <c r="L463" s="13"/>
      <c r="M463" s="22" t="str">
        <f t="shared" si="59"/>
        <v/>
      </c>
      <c r="N463" s="22" t="str">
        <f t="shared" si="63"/>
        <v/>
      </c>
      <c r="P463" s="11" t="str">
        <f t="shared" si="64"/>
        <v xml:space="preserve"> </v>
      </c>
      <c r="Q463" s="11" t="e">
        <f>VLOOKUP(B463,'Комментарии к ремонту'!A:C,2,FALSE)</f>
        <v>#N/A</v>
      </c>
      <c r="R463" s="21" t="str">
        <f t="shared" si="65"/>
        <v/>
      </c>
      <c r="T463" s="44" t="str">
        <f t="shared" si="60"/>
        <v/>
      </c>
      <c r="W463" s="18">
        <f t="shared" si="61"/>
        <v>0</v>
      </c>
    </row>
    <row r="464" spans="7:23" ht="25.5" customHeight="1" x14ac:dyDescent="0.2">
      <c r="G464" s="12" t="str">
        <f t="shared" si="58"/>
        <v/>
      </c>
      <c r="H464" s="12"/>
      <c r="I464" s="22" t="str">
        <f>IFERROR(VLOOKUP('движение ДВС'!C464,нормативы!$B$2:$C$32,2,FALSE),"")</f>
        <v/>
      </c>
      <c r="K464" s="13" t="str">
        <f t="shared" si="62"/>
        <v/>
      </c>
      <c r="L464" s="13"/>
      <c r="M464" s="22" t="str">
        <f t="shared" si="59"/>
        <v/>
      </c>
      <c r="N464" s="22" t="str">
        <f t="shared" si="63"/>
        <v/>
      </c>
      <c r="P464" s="11" t="str">
        <f t="shared" si="64"/>
        <v xml:space="preserve"> </v>
      </c>
      <c r="Q464" s="11" t="e">
        <f>VLOOKUP(B464,'Комментарии к ремонту'!A:C,2,FALSE)</f>
        <v>#N/A</v>
      </c>
      <c r="R464" s="21" t="str">
        <f t="shared" si="65"/>
        <v/>
      </c>
      <c r="T464" s="44" t="str">
        <f t="shared" si="60"/>
        <v/>
      </c>
      <c r="W464" s="18">
        <f t="shared" si="61"/>
        <v>0</v>
      </c>
    </row>
    <row r="465" spans="7:23" ht="25.5" customHeight="1" x14ac:dyDescent="0.2">
      <c r="G465" s="12" t="str">
        <f t="shared" si="58"/>
        <v/>
      </c>
      <c r="H465" s="12"/>
      <c r="I465" s="22" t="str">
        <f>IFERROR(VLOOKUP('движение ДВС'!C465,нормативы!$B$2:$C$32,2,FALSE),"")</f>
        <v/>
      </c>
      <c r="K465" s="13" t="str">
        <f t="shared" si="62"/>
        <v/>
      </c>
      <c r="L465" s="13"/>
      <c r="M465" s="22" t="str">
        <f t="shared" si="59"/>
        <v/>
      </c>
      <c r="N465" s="22" t="str">
        <f t="shared" si="63"/>
        <v/>
      </c>
      <c r="P465" s="11" t="str">
        <f t="shared" si="64"/>
        <v xml:space="preserve"> </v>
      </c>
      <c r="Q465" s="11" t="e">
        <f>VLOOKUP(B465,'Комментарии к ремонту'!A:C,2,FALSE)</f>
        <v>#N/A</v>
      </c>
      <c r="R465" s="21" t="str">
        <f t="shared" si="65"/>
        <v/>
      </c>
      <c r="T465" s="44" t="str">
        <f t="shared" si="60"/>
        <v/>
      </c>
      <c r="W465" s="18">
        <f t="shared" si="61"/>
        <v>0</v>
      </c>
    </row>
    <row r="466" spans="7:23" ht="25.5" customHeight="1" x14ac:dyDescent="0.2">
      <c r="G466" s="12" t="str">
        <f t="shared" si="58"/>
        <v/>
      </c>
      <c r="H466" s="12"/>
      <c r="I466" s="22" t="str">
        <f>IFERROR(VLOOKUP('движение ДВС'!C466,нормативы!$B$2:$C$32,2,FALSE),"")</f>
        <v/>
      </c>
      <c r="K466" s="13" t="str">
        <f t="shared" si="62"/>
        <v/>
      </c>
      <c r="L466" s="13"/>
      <c r="M466" s="22" t="str">
        <f t="shared" si="59"/>
        <v/>
      </c>
      <c r="N466" s="22" t="str">
        <f t="shared" si="63"/>
        <v/>
      </c>
      <c r="P466" s="11" t="str">
        <f t="shared" si="64"/>
        <v xml:space="preserve"> </v>
      </c>
      <c r="Q466" s="11" t="e">
        <f>VLOOKUP(B466,'Комментарии к ремонту'!A:C,2,FALSE)</f>
        <v>#N/A</v>
      </c>
      <c r="R466" s="21" t="str">
        <f t="shared" si="65"/>
        <v/>
      </c>
      <c r="T466" s="44" t="str">
        <f t="shared" si="60"/>
        <v/>
      </c>
      <c r="W466" s="18">
        <f t="shared" si="61"/>
        <v>0</v>
      </c>
    </row>
    <row r="467" spans="7:23" ht="25.5" customHeight="1" x14ac:dyDescent="0.2">
      <c r="G467" s="12" t="str">
        <f t="shared" si="58"/>
        <v/>
      </c>
      <c r="H467" s="12"/>
      <c r="I467" s="22" t="str">
        <f>IFERROR(VLOOKUP('движение ДВС'!C467,нормативы!$B$2:$C$32,2,FALSE),"")</f>
        <v/>
      </c>
      <c r="K467" s="13" t="str">
        <f t="shared" si="62"/>
        <v/>
      </c>
      <c r="L467" s="13"/>
      <c r="M467" s="22" t="str">
        <f t="shared" si="59"/>
        <v/>
      </c>
      <c r="N467" s="22" t="str">
        <f t="shared" si="63"/>
        <v/>
      </c>
      <c r="P467" s="11" t="str">
        <f t="shared" si="64"/>
        <v xml:space="preserve"> </v>
      </c>
      <c r="Q467" s="11" t="e">
        <f>VLOOKUP(B467,'Комментарии к ремонту'!A:C,2,FALSE)</f>
        <v>#N/A</v>
      </c>
      <c r="R467" s="21" t="str">
        <f t="shared" si="65"/>
        <v/>
      </c>
      <c r="T467" s="44" t="str">
        <f t="shared" si="60"/>
        <v/>
      </c>
      <c r="W467" s="18">
        <f t="shared" si="61"/>
        <v>0</v>
      </c>
    </row>
    <row r="468" spans="7:23" ht="25.5" customHeight="1" x14ac:dyDescent="0.2">
      <c r="G468" s="12" t="str">
        <f t="shared" si="58"/>
        <v/>
      </c>
      <c r="H468" s="12"/>
      <c r="I468" s="22" t="str">
        <f>IFERROR(VLOOKUP('движение ДВС'!C468,нормативы!$B$2:$C$32,2,FALSE),"")</f>
        <v/>
      </c>
      <c r="K468" s="13" t="str">
        <f t="shared" si="62"/>
        <v/>
      </c>
      <c r="L468" s="13"/>
      <c r="M468" s="22" t="str">
        <f t="shared" si="59"/>
        <v/>
      </c>
      <c r="N468" s="22" t="str">
        <f t="shared" si="63"/>
        <v/>
      </c>
      <c r="P468" s="11" t="str">
        <f t="shared" si="64"/>
        <v xml:space="preserve"> </v>
      </c>
      <c r="Q468" s="11" t="e">
        <f>VLOOKUP(B468,'Комментарии к ремонту'!A:C,2,FALSE)</f>
        <v>#N/A</v>
      </c>
      <c r="R468" s="21" t="str">
        <f t="shared" si="65"/>
        <v/>
      </c>
      <c r="T468" s="44" t="str">
        <f t="shared" si="60"/>
        <v/>
      </c>
      <c r="W468" s="18">
        <f t="shared" si="61"/>
        <v>0</v>
      </c>
    </row>
    <row r="469" spans="7:23" ht="25.5" customHeight="1" x14ac:dyDescent="0.2">
      <c r="G469" s="12" t="str">
        <f t="shared" si="58"/>
        <v/>
      </c>
      <c r="H469" s="12"/>
      <c r="I469" s="22" t="str">
        <f>IFERROR(VLOOKUP('движение ДВС'!C469,нормативы!$B$2:$C$32,2,FALSE),"")</f>
        <v/>
      </c>
      <c r="K469" s="13" t="str">
        <f t="shared" si="62"/>
        <v/>
      </c>
      <c r="L469" s="13"/>
      <c r="M469" s="22" t="str">
        <f t="shared" si="59"/>
        <v/>
      </c>
      <c r="N469" s="22" t="str">
        <f t="shared" si="63"/>
        <v/>
      </c>
      <c r="P469" s="11" t="str">
        <f t="shared" si="64"/>
        <v xml:space="preserve"> </v>
      </c>
      <c r="Q469" s="11" t="e">
        <f>VLOOKUP(B469,'Комментарии к ремонту'!A:C,2,FALSE)</f>
        <v>#N/A</v>
      </c>
      <c r="R469" s="21" t="str">
        <f t="shared" si="65"/>
        <v/>
      </c>
      <c r="T469" s="44" t="str">
        <f t="shared" si="60"/>
        <v/>
      </c>
      <c r="W469" s="18">
        <f t="shared" si="61"/>
        <v>0</v>
      </c>
    </row>
    <row r="470" spans="7:23" ht="25.5" customHeight="1" x14ac:dyDescent="0.2">
      <c r="G470" s="12" t="str">
        <f t="shared" si="58"/>
        <v/>
      </c>
      <c r="H470" s="12"/>
      <c r="I470" s="22" t="str">
        <f>IFERROR(VLOOKUP('движение ДВС'!C470,нормативы!$B$2:$C$32,2,FALSE),"")</f>
        <v/>
      </c>
      <c r="K470" s="13" t="str">
        <f t="shared" si="62"/>
        <v/>
      </c>
      <c r="L470" s="13"/>
      <c r="M470" s="22" t="str">
        <f t="shared" si="59"/>
        <v/>
      </c>
      <c r="N470" s="22" t="str">
        <f t="shared" si="63"/>
        <v/>
      </c>
      <c r="P470" s="11" t="str">
        <f t="shared" si="64"/>
        <v xml:space="preserve"> </v>
      </c>
      <c r="Q470" s="11" t="e">
        <f>VLOOKUP(B470,'Комментарии к ремонту'!A:C,2,FALSE)</f>
        <v>#N/A</v>
      </c>
      <c r="R470" s="21" t="str">
        <f t="shared" si="65"/>
        <v/>
      </c>
      <c r="T470" s="44" t="str">
        <f t="shared" si="60"/>
        <v/>
      </c>
      <c r="W470" s="18">
        <f t="shared" si="61"/>
        <v>0</v>
      </c>
    </row>
    <row r="471" spans="7:23" ht="25.5" customHeight="1" x14ac:dyDescent="0.2">
      <c r="G471" s="12" t="str">
        <f t="shared" si="58"/>
        <v/>
      </c>
      <c r="H471" s="12"/>
      <c r="I471" s="22" t="str">
        <f>IFERROR(VLOOKUP('движение ДВС'!C471,нормативы!$B$2:$C$32,2,FALSE),"")</f>
        <v/>
      </c>
      <c r="K471" s="13" t="str">
        <f t="shared" si="62"/>
        <v/>
      </c>
      <c r="L471" s="13"/>
      <c r="M471" s="22" t="str">
        <f t="shared" si="59"/>
        <v/>
      </c>
      <c r="N471" s="22" t="str">
        <f t="shared" si="63"/>
        <v/>
      </c>
      <c r="P471" s="11" t="str">
        <f t="shared" si="64"/>
        <v xml:space="preserve"> </v>
      </c>
      <c r="Q471" s="11" t="e">
        <f>VLOOKUP(B471,'Комментарии к ремонту'!A:C,2,FALSE)</f>
        <v>#N/A</v>
      </c>
      <c r="R471" s="21" t="str">
        <f t="shared" si="65"/>
        <v/>
      </c>
      <c r="T471" s="44" t="str">
        <f t="shared" si="60"/>
        <v/>
      </c>
      <c r="W471" s="18">
        <f t="shared" si="61"/>
        <v>0</v>
      </c>
    </row>
    <row r="472" spans="7:23" ht="25.5" customHeight="1" x14ac:dyDescent="0.2">
      <c r="G472" s="12" t="str">
        <f t="shared" si="58"/>
        <v/>
      </c>
      <c r="H472" s="12"/>
      <c r="I472" s="22" t="str">
        <f>IFERROR(VLOOKUP('движение ДВС'!C472,нормативы!$B$2:$C$32,2,FALSE),"")</f>
        <v/>
      </c>
      <c r="K472" s="13" t="str">
        <f t="shared" si="62"/>
        <v/>
      </c>
      <c r="L472" s="13"/>
      <c r="M472" s="22" t="str">
        <f t="shared" si="59"/>
        <v/>
      </c>
      <c r="N472" s="22" t="str">
        <f t="shared" si="63"/>
        <v/>
      </c>
      <c r="P472" s="11" t="str">
        <f t="shared" si="64"/>
        <v xml:space="preserve"> </v>
      </c>
      <c r="Q472" s="11" t="e">
        <f>VLOOKUP(B472,'Комментарии к ремонту'!A:C,2,FALSE)</f>
        <v>#N/A</v>
      </c>
      <c r="R472" s="21" t="str">
        <f t="shared" si="65"/>
        <v/>
      </c>
      <c r="T472" s="44" t="str">
        <f t="shared" si="60"/>
        <v/>
      </c>
      <c r="W472" s="18">
        <f t="shared" si="61"/>
        <v>0</v>
      </c>
    </row>
    <row r="473" spans="7:23" ht="25.5" customHeight="1" x14ac:dyDescent="0.2">
      <c r="G473" s="12" t="str">
        <f t="shared" si="58"/>
        <v/>
      </c>
      <c r="H473" s="12"/>
      <c r="I473" s="22" t="str">
        <f>IFERROR(VLOOKUP('движение ДВС'!C473,нормативы!$B$2:$C$32,2,FALSE),"")</f>
        <v/>
      </c>
      <c r="K473" s="13" t="str">
        <f t="shared" si="62"/>
        <v/>
      </c>
      <c r="L473" s="13"/>
      <c r="M473" s="22" t="str">
        <f t="shared" si="59"/>
        <v/>
      </c>
      <c r="N473" s="22" t="str">
        <f t="shared" si="63"/>
        <v/>
      </c>
      <c r="P473" s="11" t="str">
        <f t="shared" si="64"/>
        <v xml:space="preserve"> </v>
      </c>
      <c r="Q473" s="11" t="e">
        <f>VLOOKUP(B473,'Комментарии к ремонту'!A:C,2,FALSE)</f>
        <v>#N/A</v>
      </c>
      <c r="R473" s="21" t="str">
        <f t="shared" si="65"/>
        <v/>
      </c>
      <c r="T473" s="44" t="str">
        <f t="shared" si="60"/>
        <v/>
      </c>
      <c r="W473" s="18">
        <f t="shared" si="61"/>
        <v>0</v>
      </c>
    </row>
    <row r="474" spans="7:23" ht="25.5" customHeight="1" x14ac:dyDescent="0.2">
      <c r="G474" s="12" t="str">
        <f t="shared" si="58"/>
        <v/>
      </c>
      <c r="H474" s="12"/>
      <c r="I474" s="22" t="str">
        <f>IFERROR(VLOOKUP('движение ДВС'!C474,нормативы!$B$2:$C$32,2,FALSE),"")</f>
        <v/>
      </c>
      <c r="K474" s="13" t="str">
        <f t="shared" si="62"/>
        <v/>
      </c>
      <c r="L474" s="13"/>
      <c r="M474" s="22" t="str">
        <f t="shared" si="59"/>
        <v/>
      </c>
      <c r="N474" s="22" t="str">
        <f t="shared" si="63"/>
        <v/>
      </c>
      <c r="P474" s="11" t="str">
        <f t="shared" si="64"/>
        <v xml:space="preserve"> </v>
      </c>
      <c r="Q474" s="11" t="e">
        <f>VLOOKUP(B474,'Комментарии к ремонту'!A:C,2,FALSE)</f>
        <v>#N/A</v>
      </c>
      <c r="R474" s="21" t="str">
        <f t="shared" si="65"/>
        <v/>
      </c>
      <c r="T474" s="44" t="str">
        <f t="shared" si="60"/>
        <v/>
      </c>
      <c r="W474" s="18">
        <f t="shared" si="61"/>
        <v>0</v>
      </c>
    </row>
    <row r="475" spans="7:23" ht="25.5" customHeight="1" x14ac:dyDescent="0.2">
      <c r="G475" s="12" t="str">
        <f t="shared" si="58"/>
        <v/>
      </c>
      <c r="H475" s="12"/>
      <c r="I475" s="22" t="str">
        <f>IFERROR(VLOOKUP('движение ДВС'!C475,нормативы!$B$2:$C$32,2,FALSE),"")</f>
        <v/>
      </c>
      <c r="K475" s="13" t="str">
        <f t="shared" si="62"/>
        <v/>
      </c>
      <c r="L475" s="13"/>
      <c r="M475" s="22" t="str">
        <f t="shared" si="59"/>
        <v/>
      </c>
      <c r="N475" s="22" t="str">
        <f t="shared" si="63"/>
        <v/>
      </c>
      <c r="P475" s="11" t="str">
        <f t="shared" si="64"/>
        <v xml:space="preserve"> </v>
      </c>
      <c r="Q475" s="11" t="e">
        <f>VLOOKUP(B475,'Комментарии к ремонту'!A:C,2,FALSE)</f>
        <v>#N/A</v>
      </c>
      <c r="R475" s="21" t="str">
        <f t="shared" si="65"/>
        <v/>
      </c>
      <c r="T475" s="44" t="str">
        <f t="shared" si="60"/>
        <v/>
      </c>
      <c r="W475" s="18">
        <f t="shared" si="61"/>
        <v>0</v>
      </c>
    </row>
    <row r="476" spans="7:23" ht="25.5" customHeight="1" x14ac:dyDescent="0.2">
      <c r="G476" s="12" t="str">
        <f t="shared" si="58"/>
        <v/>
      </c>
      <c r="H476" s="12"/>
      <c r="I476" s="22" t="str">
        <f>IFERROR(VLOOKUP('движение ДВС'!C476,нормативы!$B$2:$C$32,2,FALSE),"")</f>
        <v/>
      </c>
      <c r="K476" s="13" t="str">
        <f t="shared" si="62"/>
        <v/>
      </c>
      <c r="L476" s="13"/>
      <c r="M476" s="22" t="str">
        <f t="shared" si="59"/>
        <v/>
      </c>
      <c r="N476" s="22" t="str">
        <f t="shared" si="63"/>
        <v/>
      </c>
      <c r="P476" s="11" t="str">
        <f t="shared" si="64"/>
        <v xml:space="preserve"> </v>
      </c>
      <c r="Q476" s="11" t="e">
        <f>VLOOKUP(B476,'Комментарии к ремонту'!A:C,2,FALSE)</f>
        <v>#N/A</v>
      </c>
      <c r="R476" s="21" t="str">
        <f t="shared" si="65"/>
        <v/>
      </c>
      <c r="T476" s="44" t="str">
        <f t="shared" si="60"/>
        <v/>
      </c>
      <c r="W476" s="18">
        <f t="shared" si="61"/>
        <v>0</v>
      </c>
    </row>
    <row r="477" spans="7:23" ht="25.5" customHeight="1" x14ac:dyDescent="0.2">
      <c r="G477" s="12" t="str">
        <f t="shared" si="58"/>
        <v/>
      </c>
      <c r="H477" s="12"/>
      <c r="I477" s="22" t="str">
        <f>IFERROR(VLOOKUP('движение ДВС'!C477,нормативы!$B$2:$C$32,2,FALSE),"")</f>
        <v/>
      </c>
      <c r="K477" s="13" t="str">
        <f t="shared" si="62"/>
        <v/>
      </c>
      <c r="L477" s="13"/>
      <c r="M477" s="22" t="str">
        <f t="shared" si="59"/>
        <v/>
      </c>
      <c r="N477" s="22" t="str">
        <f t="shared" si="63"/>
        <v/>
      </c>
      <c r="P477" s="11" t="str">
        <f t="shared" si="64"/>
        <v xml:space="preserve"> </v>
      </c>
      <c r="Q477" s="11" t="e">
        <f>VLOOKUP(B477,'Комментарии к ремонту'!A:C,2,FALSE)</f>
        <v>#N/A</v>
      </c>
      <c r="R477" s="21" t="str">
        <f t="shared" si="65"/>
        <v/>
      </c>
      <c r="T477" s="44" t="str">
        <f t="shared" si="60"/>
        <v/>
      </c>
      <c r="W477" s="18">
        <f t="shared" si="61"/>
        <v>0</v>
      </c>
    </row>
    <row r="478" spans="7:23" ht="25.5" customHeight="1" x14ac:dyDescent="0.2">
      <c r="G478" s="12" t="str">
        <f t="shared" si="58"/>
        <v/>
      </c>
      <c r="H478" s="12"/>
      <c r="I478" s="22" t="str">
        <f>IFERROR(VLOOKUP('движение ДВС'!C478,нормативы!$B$2:$C$32,2,FALSE),"")</f>
        <v/>
      </c>
      <c r="K478" s="13" t="str">
        <f t="shared" si="62"/>
        <v/>
      </c>
      <c r="L478" s="13"/>
      <c r="M478" s="22" t="str">
        <f t="shared" si="59"/>
        <v/>
      </c>
      <c r="N478" s="22" t="str">
        <f t="shared" si="63"/>
        <v/>
      </c>
      <c r="P478" s="11" t="str">
        <f t="shared" si="64"/>
        <v xml:space="preserve"> </v>
      </c>
      <c r="Q478" s="11" t="e">
        <f>VLOOKUP(B478,'Комментарии к ремонту'!A:C,2,FALSE)</f>
        <v>#N/A</v>
      </c>
      <c r="R478" s="21" t="str">
        <f t="shared" si="65"/>
        <v/>
      </c>
      <c r="T478" s="44" t="str">
        <f t="shared" si="60"/>
        <v/>
      </c>
      <c r="W478" s="18">
        <f t="shared" si="61"/>
        <v>0</v>
      </c>
    </row>
    <row r="479" spans="7:23" ht="25.5" customHeight="1" x14ac:dyDescent="0.2">
      <c r="G479" s="12" t="str">
        <f t="shared" si="58"/>
        <v/>
      </c>
      <c r="H479" s="12"/>
      <c r="I479" s="22" t="str">
        <f>IFERROR(VLOOKUP('движение ДВС'!C479,нормативы!$B$2:$C$32,2,FALSE),"")</f>
        <v/>
      </c>
      <c r="K479" s="13" t="str">
        <f t="shared" si="62"/>
        <v/>
      </c>
      <c r="L479" s="13"/>
      <c r="M479" s="22" t="str">
        <f t="shared" si="59"/>
        <v/>
      </c>
      <c r="N479" s="22" t="str">
        <f t="shared" si="63"/>
        <v/>
      </c>
      <c r="P479" s="11" t="str">
        <f t="shared" si="64"/>
        <v xml:space="preserve"> </v>
      </c>
      <c r="Q479" s="11" t="e">
        <f>VLOOKUP(B479,'Комментарии к ремонту'!A:C,2,FALSE)</f>
        <v>#N/A</v>
      </c>
      <c r="R479" s="21" t="str">
        <f t="shared" si="65"/>
        <v/>
      </c>
      <c r="T479" s="44" t="str">
        <f t="shared" si="60"/>
        <v/>
      </c>
      <c r="W479" s="18">
        <f t="shared" si="61"/>
        <v>0</v>
      </c>
    </row>
    <row r="480" spans="7:23" ht="25.5" customHeight="1" x14ac:dyDescent="0.2">
      <c r="G480" s="12" t="str">
        <f t="shared" si="58"/>
        <v/>
      </c>
      <c r="H480" s="12"/>
      <c r="I480" s="22" t="str">
        <f>IFERROR(VLOOKUP('движение ДВС'!C480,нормативы!$B$2:$C$32,2,FALSE),"")</f>
        <v/>
      </c>
      <c r="K480" s="13" t="str">
        <f t="shared" si="62"/>
        <v/>
      </c>
      <c r="L480" s="13"/>
      <c r="M480" s="22" t="str">
        <f t="shared" si="59"/>
        <v/>
      </c>
      <c r="N480" s="22" t="str">
        <f t="shared" si="63"/>
        <v/>
      </c>
      <c r="P480" s="11" t="str">
        <f t="shared" si="64"/>
        <v xml:space="preserve"> </v>
      </c>
      <c r="Q480" s="11" t="e">
        <f>VLOOKUP(B480,'Комментарии к ремонту'!A:C,2,FALSE)</f>
        <v>#N/A</v>
      </c>
      <c r="R480" s="21" t="str">
        <f t="shared" si="65"/>
        <v/>
      </c>
      <c r="T480" s="44" t="str">
        <f t="shared" si="60"/>
        <v/>
      </c>
      <c r="W480" s="18">
        <f t="shared" si="61"/>
        <v>0</v>
      </c>
    </row>
    <row r="481" spans="7:23" ht="25.5" customHeight="1" x14ac:dyDescent="0.2">
      <c r="G481" s="12" t="str">
        <f t="shared" si="58"/>
        <v/>
      </c>
      <c r="H481" s="12"/>
      <c r="I481" s="22" t="str">
        <f>IFERROR(VLOOKUP('движение ДВС'!C481,нормативы!$B$2:$C$32,2,FALSE),"")</f>
        <v/>
      </c>
      <c r="K481" s="13" t="str">
        <f t="shared" si="62"/>
        <v/>
      </c>
      <c r="L481" s="13"/>
      <c r="M481" s="22" t="str">
        <f t="shared" si="59"/>
        <v/>
      </c>
      <c r="N481" s="22" t="str">
        <f t="shared" si="63"/>
        <v/>
      </c>
      <c r="P481" s="11" t="str">
        <f t="shared" si="64"/>
        <v xml:space="preserve"> </v>
      </c>
      <c r="Q481" s="11" t="e">
        <f>VLOOKUP(B481,'Комментарии к ремонту'!A:C,2,FALSE)</f>
        <v>#N/A</v>
      </c>
      <c r="R481" s="21" t="str">
        <f t="shared" si="65"/>
        <v/>
      </c>
      <c r="T481" s="44" t="str">
        <f t="shared" si="60"/>
        <v/>
      </c>
      <c r="W481" s="18">
        <f t="shared" si="61"/>
        <v>0</v>
      </c>
    </row>
    <row r="482" spans="7:23" ht="25.5" customHeight="1" x14ac:dyDescent="0.2">
      <c r="G482" s="12" t="str">
        <f t="shared" si="58"/>
        <v/>
      </c>
      <c r="H482" s="12"/>
      <c r="I482" s="22" t="str">
        <f>IFERROR(VLOOKUP('движение ДВС'!C482,нормативы!$B$2:$C$32,2,FALSE),"")</f>
        <v/>
      </c>
      <c r="K482" s="13" t="str">
        <f t="shared" si="62"/>
        <v/>
      </c>
      <c r="L482" s="13"/>
      <c r="M482" s="22" t="str">
        <f t="shared" si="59"/>
        <v/>
      </c>
      <c r="N482" s="22" t="str">
        <f t="shared" si="63"/>
        <v/>
      </c>
      <c r="P482" s="11" t="str">
        <f t="shared" si="64"/>
        <v xml:space="preserve"> </v>
      </c>
      <c r="Q482" s="11" t="e">
        <f>VLOOKUP(B482,'Комментарии к ремонту'!A:C,2,FALSE)</f>
        <v>#N/A</v>
      </c>
      <c r="R482" s="21" t="str">
        <f t="shared" si="65"/>
        <v/>
      </c>
      <c r="T482" s="44" t="str">
        <f t="shared" si="60"/>
        <v/>
      </c>
      <c r="W482" s="18">
        <f t="shared" si="61"/>
        <v>0</v>
      </c>
    </row>
    <row r="483" spans="7:23" ht="25.5" customHeight="1" x14ac:dyDescent="0.2">
      <c r="G483" s="12" t="str">
        <f t="shared" si="58"/>
        <v/>
      </c>
      <c r="H483" s="12"/>
      <c r="I483" s="22" t="str">
        <f>IFERROR(VLOOKUP('движение ДВС'!C483,нормативы!$B$2:$C$32,2,FALSE),"")</f>
        <v/>
      </c>
      <c r="K483" s="13" t="str">
        <f t="shared" si="62"/>
        <v/>
      </c>
      <c r="L483" s="13"/>
      <c r="M483" s="22" t="str">
        <f t="shared" si="59"/>
        <v/>
      </c>
      <c r="N483" s="22" t="str">
        <f t="shared" si="63"/>
        <v/>
      </c>
      <c r="P483" s="11" t="str">
        <f t="shared" si="64"/>
        <v xml:space="preserve"> </v>
      </c>
      <c r="Q483" s="11" t="e">
        <f>VLOOKUP(B483,'Комментарии к ремонту'!A:C,2,FALSE)</f>
        <v>#N/A</v>
      </c>
      <c r="R483" s="21" t="str">
        <f t="shared" si="65"/>
        <v/>
      </c>
      <c r="T483" s="44" t="str">
        <f t="shared" si="60"/>
        <v/>
      </c>
      <c r="W483" s="18">
        <f t="shared" si="61"/>
        <v>0</v>
      </c>
    </row>
    <row r="484" spans="7:23" ht="25.5" customHeight="1" x14ac:dyDescent="0.2">
      <c r="G484" s="12" t="str">
        <f t="shared" si="58"/>
        <v/>
      </c>
      <c r="H484" s="12"/>
      <c r="I484" s="22" t="str">
        <f>IFERROR(VLOOKUP('движение ДВС'!C484,нормативы!$B$2:$C$32,2,FALSE),"")</f>
        <v/>
      </c>
      <c r="K484" s="13" t="str">
        <f t="shared" si="62"/>
        <v/>
      </c>
      <c r="L484" s="13"/>
      <c r="M484" s="22" t="str">
        <f t="shared" si="59"/>
        <v/>
      </c>
      <c r="N484" s="22" t="str">
        <f t="shared" si="63"/>
        <v/>
      </c>
      <c r="P484" s="11" t="str">
        <f t="shared" si="64"/>
        <v xml:space="preserve"> </v>
      </c>
      <c r="Q484" s="11" t="e">
        <f>VLOOKUP(B484,'Комментарии к ремонту'!A:C,2,FALSE)</f>
        <v>#N/A</v>
      </c>
      <c r="R484" s="21" t="str">
        <f t="shared" si="65"/>
        <v/>
      </c>
      <c r="T484" s="44" t="str">
        <f t="shared" si="60"/>
        <v/>
      </c>
      <c r="W484" s="18">
        <f t="shared" si="61"/>
        <v>0</v>
      </c>
    </row>
    <row r="485" spans="7:23" ht="25.5" customHeight="1" x14ac:dyDescent="0.2">
      <c r="G485" s="12" t="str">
        <f t="shared" si="58"/>
        <v/>
      </c>
      <c r="H485" s="12"/>
      <c r="I485" s="22" t="str">
        <f>IFERROR(VLOOKUP('движение ДВС'!C485,нормативы!$B$2:$C$32,2,FALSE),"")</f>
        <v/>
      </c>
      <c r="K485" s="13" t="str">
        <f t="shared" si="62"/>
        <v/>
      </c>
      <c r="L485" s="13"/>
      <c r="M485" s="22" t="str">
        <f t="shared" si="59"/>
        <v/>
      </c>
      <c r="N485" s="22" t="str">
        <f t="shared" si="63"/>
        <v/>
      </c>
      <c r="P485" s="11" t="str">
        <f t="shared" si="64"/>
        <v xml:space="preserve"> </v>
      </c>
      <c r="Q485" s="11" t="e">
        <f>VLOOKUP(B485,'Комментарии к ремонту'!A:C,2,FALSE)</f>
        <v>#N/A</v>
      </c>
      <c r="R485" s="21" t="str">
        <f t="shared" si="65"/>
        <v/>
      </c>
      <c r="T485" s="44" t="str">
        <f t="shared" si="60"/>
        <v/>
      </c>
      <c r="W485" s="18">
        <f t="shared" si="61"/>
        <v>0</v>
      </c>
    </row>
    <row r="486" spans="7:23" ht="25.5" customHeight="1" x14ac:dyDescent="0.2">
      <c r="G486" s="12" t="str">
        <f t="shared" si="58"/>
        <v/>
      </c>
      <c r="H486" s="12"/>
      <c r="I486" s="22" t="str">
        <f>IFERROR(VLOOKUP('движение ДВС'!C486,нормативы!$B$2:$C$32,2,FALSE),"")</f>
        <v/>
      </c>
      <c r="K486" s="13" t="str">
        <f t="shared" si="62"/>
        <v/>
      </c>
      <c r="L486" s="13"/>
      <c r="M486" s="22" t="str">
        <f t="shared" si="59"/>
        <v/>
      </c>
      <c r="N486" s="22" t="str">
        <f t="shared" si="63"/>
        <v/>
      </c>
      <c r="P486" s="11" t="str">
        <f t="shared" si="64"/>
        <v xml:space="preserve"> </v>
      </c>
      <c r="Q486" s="11" t="e">
        <f>VLOOKUP(B486,'Комментарии к ремонту'!A:C,2,FALSE)</f>
        <v>#N/A</v>
      </c>
      <c r="R486" s="21" t="str">
        <f t="shared" si="65"/>
        <v/>
      </c>
      <c r="T486" s="44" t="str">
        <f t="shared" si="60"/>
        <v/>
      </c>
      <c r="W486" s="18">
        <f t="shared" si="61"/>
        <v>0</v>
      </c>
    </row>
    <row r="487" spans="7:23" ht="25.5" customHeight="1" x14ac:dyDescent="0.2">
      <c r="G487" s="12" t="str">
        <f t="shared" si="58"/>
        <v/>
      </c>
      <c r="H487" s="12"/>
      <c r="I487" s="22" t="str">
        <f>IFERROR(VLOOKUP('движение ДВС'!C487,нормативы!$B$2:$C$32,2,FALSE),"")</f>
        <v/>
      </c>
      <c r="K487" s="13" t="str">
        <f t="shared" si="62"/>
        <v/>
      </c>
      <c r="L487" s="13"/>
      <c r="M487" s="22" t="str">
        <f t="shared" si="59"/>
        <v/>
      </c>
      <c r="N487" s="22" t="str">
        <f t="shared" si="63"/>
        <v/>
      </c>
      <c r="P487" s="11" t="str">
        <f t="shared" si="64"/>
        <v xml:space="preserve"> </v>
      </c>
      <c r="Q487" s="11" t="e">
        <f>VLOOKUP(B487,'Комментарии к ремонту'!A:C,2,FALSE)</f>
        <v>#N/A</v>
      </c>
      <c r="R487" s="21" t="str">
        <f t="shared" si="65"/>
        <v/>
      </c>
      <c r="T487" s="44" t="str">
        <f t="shared" si="60"/>
        <v/>
      </c>
      <c r="W487" s="18">
        <f t="shared" si="61"/>
        <v>0</v>
      </c>
    </row>
    <row r="488" spans="7:23" ht="25.5" customHeight="1" x14ac:dyDescent="0.2">
      <c r="G488" s="12" t="str">
        <f t="shared" si="58"/>
        <v/>
      </c>
      <c r="H488" s="12"/>
      <c r="I488" s="22" t="str">
        <f>IFERROR(VLOOKUP('движение ДВС'!C488,нормативы!$B$2:$C$32,2,FALSE),"")</f>
        <v/>
      </c>
      <c r="K488" s="13" t="str">
        <f t="shared" si="62"/>
        <v/>
      </c>
      <c r="L488" s="13"/>
      <c r="M488" s="22" t="str">
        <f t="shared" si="59"/>
        <v/>
      </c>
      <c r="N488" s="22" t="str">
        <f t="shared" si="63"/>
        <v/>
      </c>
      <c r="P488" s="11" t="str">
        <f t="shared" si="64"/>
        <v xml:space="preserve"> </v>
      </c>
      <c r="Q488" s="11" t="e">
        <f>VLOOKUP(B488,'Комментарии к ремонту'!A:C,2,FALSE)</f>
        <v>#N/A</v>
      </c>
      <c r="R488" s="21" t="str">
        <f t="shared" si="65"/>
        <v/>
      </c>
      <c r="T488" s="44" t="str">
        <f t="shared" si="60"/>
        <v/>
      </c>
      <c r="W488" s="18">
        <f t="shared" si="61"/>
        <v>0</v>
      </c>
    </row>
    <row r="489" spans="7:23" ht="25.5" customHeight="1" x14ac:dyDescent="0.2">
      <c r="G489" s="12" t="str">
        <f t="shared" si="58"/>
        <v/>
      </c>
      <c r="H489" s="12"/>
      <c r="I489" s="22" t="str">
        <f>IFERROR(VLOOKUP('движение ДВС'!C489,нормативы!$B$2:$C$32,2,FALSE),"")</f>
        <v/>
      </c>
      <c r="K489" s="13" t="str">
        <f t="shared" si="62"/>
        <v/>
      </c>
      <c r="L489" s="13"/>
      <c r="M489" s="22" t="str">
        <f t="shared" si="59"/>
        <v/>
      </c>
      <c r="N489" s="22" t="str">
        <f t="shared" si="63"/>
        <v/>
      </c>
      <c r="P489" s="11" t="str">
        <f t="shared" si="64"/>
        <v xml:space="preserve"> </v>
      </c>
      <c r="Q489" s="11" t="e">
        <f>VLOOKUP(B489,'Комментарии к ремонту'!A:C,2,FALSE)</f>
        <v>#N/A</v>
      </c>
      <c r="R489" s="21" t="str">
        <f t="shared" si="65"/>
        <v/>
      </c>
      <c r="T489" s="44" t="str">
        <f t="shared" si="60"/>
        <v/>
      </c>
      <c r="W489" s="18">
        <f t="shared" si="61"/>
        <v>0</v>
      </c>
    </row>
    <row r="490" spans="7:23" ht="25.5" customHeight="1" x14ac:dyDescent="0.2">
      <c r="G490" s="12" t="str">
        <f t="shared" si="58"/>
        <v/>
      </c>
      <c r="H490" s="12"/>
      <c r="I490" s="22" t="str">
        <f>IFERROR(VLOOKUP('движение ДВС'!C490,нормативы!$B$2:$C$32,2,FALSE),"")</f>
        <v/>
      </c>
      <c r="K490" s="13" t="str">
        <f t="shared" si="62"/>
        <v/>
      </c>
      <c r="L490" s="13"/>
      <c r="M490" s="22" t="str">
        <f t="shared" si="59"/>
        <v/>
      </c>
      <c r="N490" s="22" t="str">
        <f t="shared" si="63"/>
        <v/>
      </c>
      <c r="P490" s="11" t="str">
        <f t="shared" si="64"/>
        <v xml:space="preserve"> </v>
      </c>
      <c r="Q490" s="11" t="e">
        <f>VLOOKUP(B490,'Комментарии к ремонту'!A:C,2,FALSE)</f>
        <v>#N/A</v>
      </c>
      <c r="R490" s="21" t="str">
        <f t="shared" si="65"/>
        <v/>
      </c>
      <c r="T490" s="44" t="str">
        <f t="shared" si="60"/>
        <v/>
      </c>
      <c r="W490" s="18">
        <f t="shared" si="61"/>
        <v>0</v>
      </c>
    </row>
    <row r="491" spans="7:23" ht="25.5" customHeight="1" x14ac:dyDescent="0.2">
      <c r="G491" s="12" t="str">
        <f t="shared" si="58"/>
        <v/>
      </c>
      <c r="H491" s="12"/>
      <c r="I491" s="22" t="str">
        <f>IFERROR(VLOOKUP('движение ДВС'!C491,нормативы!$B$2:$C$32,2,FALSE),"")</f>
        <v/>
      </c>
      <c r="K491" s="13" t="str">
        <f t="shared" si="62"/>
        <v/>
      </c>
      <c r="L491" s="13"/>
      <c r="M491" s="22" t="str">
        <f t="shared" si="59"/>
        <v/>
      </c>
      <c r="N491" s="22" t="str">
        <f t="shared" si="63"/>
        <v/>
      </c>
      <c r="P491" s="11" t="str">
        <f t="shared" si="64"/>
        <v xml:space="preserve"> </v>
      </c>
      <c r="Q491" s="11" t="e">
        <f>VLOOKUP(B491,'Комментарии к ремонту'!A:C,2,FALSE)</f>
        <v>#N/A</v>
      </c>
      <c r="R491" s="21" t="str">
        <f t="shared" si="65"/>
        <v/>
      </c>
      <c r="T491" s="44" t="str">
        <f t="shared" si="60"/>
        <v/>
      </c>
      <c r="W491" s="18">
        <f t="shared" si="61"/>
        <v>0</v>
      </c>
    </row>
    <row r="492" spans="7:23" ht="25.5" customHeight="1" x14ac:dyDescent="0.2">
      <c r="G492" s="12" t="str">
        <f t="shared" si="58"/>
        <v/>
      </c>
      <c r="H492" s="12"/>
      <c r="I492" s="22" t="str">
        <f>IFERROR(VLOOKUP('движение ДВС'!C492,нормативы!$B$2:$C$32,2,FALSE),"")</f>
        <v/>
      </c>
      <c r="K492" s="13" t="str">
        <f t="shared" si="62"/>
        <v/>
      </c>
      <c r="L492" s="13"/>
      <c r="M492" s="22" t="str">
        <f t="shared" si="59"/>
        <v/>
      </c>
      <c r="N492" s="22" t="str">
        <f t="shared" si="63"/>
        <v/>
      </c>
      <c r="P492" s="11" t="str">
        <f t="shared" si="64"/>
        <v xml:space="preserve"> </v>
      </c>
      <c r="Q492" s="11" t="e">
        <f>VLOOKUP(B492,'Комментарии к ремонту'!A:C,2,FALSE)</f>
        <v>#N/A</v>
      </c>
      <c r="R492" s="21" t="str">
        <f t="shared" si="65"/>
        <v/>
      </c>
      <c r="T492" s="44" t="str">
        <f t="shared" si="60"/>
        <v/>
      </c>
      <c r="W492" s="18">
        <f t="shared" si="61"/>
        <v>0</v>
      </c>
    </row>
    <row r="493" spans="7:23" ht="25.5" customHeight="1" x14ac:dyDescent="0.2">
      <c r="G493" s="12" t="str">
        <f t="shared" si="58"/>
        <v/>
      </c>
      <c r="H493" s="12"/>
      <c r="I493" s="22" t="str">
        <f>IFERROR(VLOOKUP('движение ДВС'!C493,нормативы!$B$2:$C$32,2,FALSE),"")</f>
        <v/>
      </c>
      <c r="K493" s="13" t="str">
        <f t="shared" si="62"/>
        <v/>
      </c>
      <c r="L493" s="13"/>
      <c r="M493" s="22" t="str">
        <f t="shared" si="59"/>
        <v/>
      </c>
      <c r="N493" s="22" t="str">
        <f t="shared" si="63"/>
        <v/>
      </c>
      <c r="P493" s="11" t="str">
        <f t="shared" si="64"/>
        <v xml:space="preserve"> </v>
      </c>
      <c r="Q493" s="11" t="e">
        <f>VLOOKUP(B493,'Комментарии к ремонту'!A:C,2,FALSE)</f>
        <v>#N/A</v>
      </c>
      <c r="R493" s="21" t="str">
        <f t="shared" si="65"/>
        <v/>
      </c>
      <c r="T493" s="44" t="str">
        <f t="shared" si="60"/>
        <v/>
      </c>
      <c r="W493" s="18">
        <f t="shared" si="61"/>
        <v>0</v>
      </c>
    </row>
    <row r="494" spans="7:23" ht="25.5" customHeight="1" x14ac:dyDescent="0.2">
      <c r="G494" s="12" t="str">
        <f t="shared" si="58"/>
        <v/>
      </c>
      <c r="H494" s="12"/>
      <c r="I494" s="22" t="str">
        <f>IFERROR(VLOOKUP('движение ДВС'!C494,нормативы!$B$2:$C$32,2,FALSE),"")</f>
        <v/>
      </c>
      <c r="K494" s="13" t="str">
        <f t="shared" si="62"/>
        <v/>
      </c>
      <c r="L494" s="13"/>
      <c r="M494" s="22" t="str">
        <f t="shared" si="59"/>
        <v/>
      </c>
      <c r="N494" s="22" t="str">
        <f t="shared" si="63"/>
        <v/>
      </c>
      <c r="P494" s="11" t="str">
        <f t="shared" si="64"/>
        <v xml:space="preserve"> </v>
      </c>
      <c r="Q494" s="11" t="e">
        <f>VLOOKUP(B494,'Комментарии к ремонту'!A:C,2,FALSE)</f>
        <v>#N/A</v>
      </c>
      <c r="R494" s="21" t="str">
        <f t="shared" si="65"/>
        <v/>
      </c>
      <c r="T494" s="44" t="str">
        <f t="shared" si="60"/>
        <v/>
      </c>
      <c r="W494" s="18">
        <f t="shared" si="61"/>
        <v>0</v>
      </c>
    </row>
    <row r="495" spans="7:23" ht="25.5" customHeight="1" x14ac:dyDescent="0.2">
      <c r="G495" s="12" t="str">
        <f t="shared" si="58"/>
        <v/>
      </c>
      <c r="H495" s="12"/>
      <c r="I495" s="22" t="str">
        <f>IFERROR(VLOOKUP('движение ДВС'!C495,нормативы!$B$2:$C$32,2,FALSE),"")</f>
        <v/>
      </c>
      <c r="K495" s="13" t="str">
        <f t="shared" si="62"/>
        <v/>
      </c>
      <c r="L495" s="13"/>
      <c r="M495" s="22" t="str">
        <f t="shared" si="59"/>
        <v/>
      </c>
      <c r="N495" s="22" t="str">
        <f t="shared" si="63"/>
        <v/>
      </c>
      <c r="P495" s="11" t="str">
        <f t="shared" si="64"/>
        <v xml:space="preserve"> </v>
      </c>
      <c r="Q495" s="11" t="e">
        <f>VLOOKUP(B495,'Комментарии к ремонту'!A:C,2,FALSE)</f>
        <v>#N/A</v>
      </c>
      <c r="R495" s="21" t="str">
        <f t="shared" si="65"/>
        <v/>
      </c>
      <c r="T495" s="44" t="str">
        <f t="shared" si="60"/>
        <v/>
      </c>
      <c r="W495" s="18">
        <f t="shared" si="61"/>
        <v>0</v>
      </c>
    </row>
    <row r="496" spans="7:23" ht="25.5" customHeight="1" x14ac:dyDescent="0.2">
      <c r="G496" s="12" t="str">
        <f t="shared" si="58"/>
        <v/>
      </c>
      <c r="H496" s="12"/>
      <c r="I496" s="22" t="str">
        <f>IFERROR(VLOOKUP('движение ДВС'!C496,нормативы!$B$2:$C$32,2,FALSE),"")</f>
        <v/>
      </c>
      <c r="K496" s="13" t="str">
        <f t="shared" si="62"/>
        <v/>
      </c>
      <c r="L496" s="13"/>
      <c r="M496" s="22" t="str">
        <f t="shared" si="59"/>
        <v/>
      </c>
      <c r="N496" s="22" t="str">
        <f t="shared" si="63"/>
        <v/>
      </c>
      <c r="P496" s="11" t="str">
        <f t="shared" si="64"/>
        <v xml:space="preserve"> </v>
      </c>
      <c r="Q496" s="11" t="e">
        <f>VLOOKUP(B496,'Комментарии к ремонту'!A:C,2,FALSE)</f>
        <v>#N/A</v>
      </c>
      <c r="R496" s="21" t="str">
        <f t="shared" si="65"/>
        <v/>
      </c>
      <c r="T496" s="44" t="str">
        <f t="shared" si="60"/>
        <v/>
      </c>
      <c r="W496" s="18">
        <f t="shared" si="61"/>
        <v>0</v>
      </c>
    </row>
    <row r="497" spans="7:23" ht="25.5" customHeight="1" x14ac:dyDescent="0.2">
      <c r="G497" s="12" t="str">
        <f t="shared" si="58"/>
        <v/>
      </c>
      <c r="H497" s="12"/>
      <c r="I497" s="22" t="str">
        <f>IFERROR(VLOOKUP('движение ДВС'!C497,нормативы!$B$2:$C$32,2,FALSE),"")</f>
        <v/>
      </c>
      <c r="K497" s="13" t="str">
        <f t="shared" si="62"/>
        <v/>
      </c>
      <c r="L497" s="13"/>
      <c r="M497" s="22" t="str">
        <f t="shared" si="59"/>
        <v/>
      </c>
      <c r="N497" s="22" t="str">
        <f t="shared" si="63"/>
        <v/>
      </c>
      <c r="P497" s="11" t="str">
        <f t="shared" si="64"/>
        <v xml:space="preserve"> </v>
      </c>
      <c r="Q497" s="11" t="e">
        <f>VLOOKUP(B497,'Комментарии к ремонту'!A:C,2,FALSE)</f>
        <v>#N/A</v>
      </c>
      <c r="R497" s="21" t="str">
        <f t="shared" si="65"/>
        <v/>
      </c>
      <c r="T497" s="44" t="str">
        <f t="shared" si="60"/>
        <v/>
      </c>
      <c r="W497" s="18">
        <f t="shared" si="61"/>
        <v>0</v>
      </c>
    </row>
    <row r="498" spans="7:23" ht="25.5" customHeight="1" x14ac:dyDescent="0.2">
      <c r="G498" s="12" t="str">
        <f t="shared" si="58"/>
        <v/>
      </c>
      <c r="H498" s="12"/>
      <c r="I498" s="22" t="str">
        <f>IFERROR(VLOOKUP('движение ДВС'!C498,нормативы!$B$2:$C$32,2,FALSE),"")</f>
        <v/>
      </c>
      <c r="K498" s="13" t="str">
        <f t="shared" si="62"/>
        <v/>
      </c>
      <c r="L498" s="13"/>
      <c r="M498" s="22" t="str">
        <f t="shared" si="59"/>
        <v/>
      </c>
      <c r="N498" s="22" t="str">
        <f t="shared" si="63"/>
        <v/>
      </c>
      <c r="P498" s="11" t="str">
        <f t="shared" si="64"/>
        <v xml:space="preserve"> </v>
      </c>
      <c r="Q498" s="11" t="e">
        <f>VLOOKUP(B498,'Комментарии к ремонту'!A:C,2,FALSE)</f>
        <v>#N/A</v>
      </c>
      <c r="R498" s="21" t="str">
        <f t="shared" si="65"/>
        <v/>
      </c>
      <c r="T498" s="44" t="str">
        <f t="shared" si="60"/>
        <v/>
      </c>
      <c r="W498" s="18">
        <f t="shared" si="61"/>
        <v>0</v>
      </c>
    </row>
    <row r="499" spans="7:23" ht="25.5" customHeight="1" x14ac:dyDescent="0.2">
      <c r="G499" s="12" t="str">
        <f t="shared" si="58"/>
        <v/>
      </c>
      <c r="H499" s="12"/>
      <c r="I499" s="22" t="str">
        <f>IFERROR(VLOOKUP('движение ДВС'!C499,нормативы!$B$2:$C$32,2,FALSE),"")</f>
        <v/>
      </c>
      <c r="K499" s="13" t="str">
        <f t="shared" si="62"/>
        <v/>
      </c>
      <c r="L499" s="13"/>
      <c r="M499" s="22" t="str">
        <f t="shared" si="59"/>
        <v/>
      </c>
      <c r="N499" s="22" t="str">
        <f t="shared" si="63"/>
        <v/>
      </c>
      <c r="P499" s="11" t="str">
        <f t="shared" si="64"/>
        <v xml:space="preserve"> </v>
      </c>
      <c r="Q499" s="11" t="e">
        <f>VLOOKUP(B499,'Комментарии к ремонту'!A:C,2,FALSE)</f>
        <v>#N/A</v>
      </c>
      <c r="R499" s="21" t="str">
        <f t="shared" si="65"/>
        <v/>
      </c>
      <c r="T499" s="44" t="str">
        <f t="shared" si="60"/>
        <v/>
      </c>
      <c r="W499" s="18">
        <f t="shared" si="61"/>
        <v>0</v>
      </c>
    </row>
    <row r="500" spans="7:23" ht="25.5" customHeight="1" x14ac:dyDescent="0.2">
      <c r="G500" s="12" t="str">
        <f t="shared" si="58"/>
        <v/>
      </c>
      <c r="H500" s="12"/>
      <c r="I500" s="22" t="str">
        <f>IFERROR(VLOOKUP('движение ДВС'!C500,нормативы!$B$2:$C$32,2,FALSE),"")</f>
        <v/>
      </c>
      <c r="K500" s="13" t="str">
        <f t="shared" si="62"/>
        <v/>
      </c>
      <c r="L500" s="13"/>
      <c r="M500" s="22" t="str">
        <f t="shared" si="59"/>
        <v/>
      </c>
      <c r="N500" s="22" t="str">
        <f t="shared" si="63"/>
        <v/>
      </c>
      <c r="P500" s="11" t="str">
        <f t="shared" si="64"/>
        <v xml:space="preserve"> </v>
      </c>
      <c r="Q500" s="11" t="e">
        <f>VLOOKUP(B500,'Комментарии к ремонту'!A:C,2,FALSE)</f>
        <v>#N/A</v>
      </c>
      <c r="R500" s="21" t="str">
        <f t="shared" si="65"/>
        <v/>
      </c>
      <c r="T500" s="44" t="str">
        <f t="shared" si="60"/>
        <v/>
      </c>
      <c r="W500" s="18">
        <f t="shared" si="61"/>
        <v>0</v>
      </c>
    </row>
    <row r="501" spans="7:23" ht="25.5" customHeight="1" x14ac:dyDescent="0.2">
      <c r="G501" s="12" t="str">
        <f t="shared" si="58"/>
        <v/>
      </c>
      <c r="H501" s="12"/>
      <c r="I501" s="22" t="str">
        <f>IFERROR(VLOOKUP('движение ДВС'!C501,нормативы!$B$2:$C$32,2,FALSE),"")</f>
        <v/>
      </c>
      <c r="K501" s="13" t="str">
        <f t="shared" si="62"/>
        <v/>
      </c>
      <c r="L501" s="13"/>
      <c r="M501" s="22" t="str">
        <f t="shared" si="59"/>
        <v/>
      </c>
      <c r="N501" s="22" t="str">
        <f t="shared" si="63"/>
        <v/>
      </c>
      <c r="P501" s="11" t="str">
        <f t="shared" si="64"/>
        <v xml:space="preserve"> </v>
      </c>
      <c r="Q501" s="11" t="e">
        <f>VLOOKUP(B501,'Комментарии к ремонту'!A:C,2,FALSE)</f>
        <v>#N/A</v>
      </c>
      <c r="R501" s="21" t="str">
        <f t="shared" si="65"/>
        <v/>
      </c>
      <c r="T501" s="44" t="str">
        <f t="shared" si="60"/>
        <v/>
      </c>
      <c r="W501" s="18">
        <f t="shared" si="61"/>
        <v>0</v>
      </c>
    </row>
    <row r="502" spans="7:23" ht="25.5" customHeight="1" x14ac:dyDescent="0.2">
      <c r="G502" s="12" t="str">
        <f t="shared" si="58"/>
        <v/>
      </c>
      <c r="H502" s="12"/>
      <c r="I502" s="22" t="str">
        <f>IFERROR(VLOOKUP('движение ДВС'!C502,нормативы!$B$2:$C$32,2,FALSE),"")</f>
        <v/>
      </c>
      <c r="K502" s="13" t="str">
        <f t="shared" si="62"/>
        <v/>
      </c>
      <c r="L502" s="13"/>
      <c r="M502" s="22" t="str">
        <f t="shared" si="59"/>
        <v/>
      </c>
      <c r="N502" s="22" t="str">
        <f t="shared" si="63"/>
        <v/>
      </c>
      <c r="P502" s="11" t="str">
        <f t="shared" si="64"/>
        <v xml:space="preserve"> </v>
      </c>
      <c r="Q502" s="11" t="e">
        <f>VLOOKUP(B502,'Комментарии к ремонту'!A:C,2,FALSE)</f>
        <v>#N/A</v>
      </c>
      <c r="R502" s="21" t="str">
        <f t="shared" si="65"/>
        <v/>
      </c>
      <c r="T502" s="44" t="str">
        <f t="shared" si="60"/>
        <v/>
      </c>
      <c r="W502" s="18">
        <f t="shared" si="61"/>
        <v>0</v>
      </c>
    </row>
    <row r="503" spans="7:23" ht="25.5" customHeight="1" x14ac:dyDescent="0.2">
      <c r="G503" s="12" t="str">
        <f t="shared" si="58"/>
        <v/>
      </c>
      <c r="H503" s="12"/>
      <c r="I503" s="22" t="str">
        <f>IFERROR(VLOOKUP('движение ДВС'!C503,нормативы!$B$2:$C$32,2,FALSE),"")</f>
        <v/>
      </c>
      <c r="K503" s="13" t="str">
        <f t="shared" si="62"/>
        <v/>
      </c>
      <c r="L503" s="13"/>
      <c r="M503" s="22" t="str">
        <f t="shared" si="59"/>
        <v/>
      </c>
      <c r="N503" s="22" t="str">
        <f t="shared" si="63"/>
        <v/>
      </c>
      <c r="P503" s="11" t="str">
        <f t="shared" si="64"/>
        <v xml:space="preserve"> </v>
      </c>
      <c r="Q503" s="11" t="e">
        <f>VLOOKUP(B503,'Комментарии к ремонту'!A:C,2,FALSE)</f>
        <v>#N/A</v>
      </c>
      <c r="R503" s="21" t="str">
        <f t="shared" si="65"/>
        <v/>
      </c>
      <c r="T503" s="44" t="str">
        <f t="shared" si="60"/>
        <v/>
      </c>
      <c r="W503" s="18">
        <f t="shared" si="61"/>
        <v>0</v>
      </c>
    </row>
    <row r="504" spans="7:23" ht="25.5" customHeight="1" x14ac:dyDescent="0.2">
      <c r="G504" s="12" t="str">
        <f t="shared" si="58"/>
        <v/>
      </c>
      <c r="H504" s="12"/>
      <c r="I504" s="22" t="str">
        <f>IFERROR(VLOOKUP('движение ДВС'!C504,нормативы!$B$2:$C$32,2,FALSE),"")</f>
        <v/>
      </c>
      <c r="K504" s="13" t="str">
        <f t="shared" si="62"/>
        <v/>
      </c>
      <c r="L504" s="13"/>
      <c r="M504" s="22" t="str">
        <f t="shared" si="59"/>
        <v/>
      </c>
      <c r="N504" s="22" t="str">
        <f t="shared" si="63"/>
        <v/>
      </c>
      <c r="P504" s="11" t="str">
        <f t="shared" si="64"/>
        <v xml:space="preserve"> </v>
      </c>
      <c r="Q504" s="11" t="e">
        <f>VLOOKUP(B504,'Комментарии к ремонту'!A:C,2,FALSE)</f>
        <v>#N/A</v>
      </c>
      <c r="R504" s="21" t="str">
        <f t="shared" si="65"/>
        <v/>
      </c>
      <c r="T504" s="44" t="str">
        <f t="shared" si="60"/>
        <v/>
      </c>
      <c r="W504" s="18">
        <f t="shared" si="61"/>
        <v>0</v>
      </c>
    </row>
    <row r="505" spans="7:23" ht="25.5" customHeight="1" x14ac:dyDescent="0.2">
      <c r="G505" s="12" t="str">
        <f t="shared" si="58"/>
        <v/>
      </c>
      <c r="H505" s="12"/>
      <c r="I505" s="22" t="str">
        <f>IFERROR(VLOOKUP('движение ДВС'!C505,нормативы!$B$2:$C$32,2,FALSE),"")</f>
        <v/>
      </c>
      <c r="K505" s="13" t="str">
        <f t="shared" si="62"/>
        <v/>
      </c>
      <c r="L505" s="13"/>
      <c r="M505" s="22" t="str">
        <f t="shared" si="59"/>
        <v/>
      </c>
      <c r="N505" s="22" t="str">
        <f t="shared" si="63"/>
        <v/>
      </c>
      <c r="P505" s="11" t="str">
        <f t="shared" si="64"/>
        <v xml:space="preserve"> </v>
      </c>
      <c r="Q505" s="11" t="e">
        <f>VLOOKUP(B505,'Комментарии к ремонту'!A:C,2,FALSE)</f>
        <v>#N/A</v>
      </c>
      <c r="R505" s="21" t="str">
        <f t="shared" si="65"/>
        <v/>
      </c>
      <c r="T505" s="44" t="str">
        <f t="shared" si="60"/>
        <v/>
      </c>
      <c r="W505" s="18">
        <f t="shared" si="61"/>
        <v>0</v>
      </c>
    </row>
    <row r="506" spans="7:23" ht="25.5" customHeight="1" x14ac:dyDescent="0.2">
      <c r="G506" s="12" t="str">
        <f t="shared" si="58"/>
        <v/>
      </c>
      <c r="H506" s="12"/>
      <c r="I506" s="22" t="str">
        <f>IFERROR(VLOOKUP('движение ДВС'!C506,нормативы!$B$2:$C$32,2,FALSE),"")</f>
        <v/>
      </c>
      <c r="K506" s="13" t="str">
        <f t="shared" si="62"/>
        <v/>
      </c>
      <c r="L506" s="13"/>
      <c r="M506" s="22" t="str">
        <f t="shared" si="59"/>
        <v/>
      </c>
      <c r="N506" s="22" t="str">
        <f t="shared" si="63"/>
        <v/>
      </c>
      <c r="P506" s="11" t="str">
        <f t="shared" si="64"/>
        <v xml:space="preserve"> </v>
      </c>
      <c r="Q506" s="11" t="e">
        <f>VLOOKUP(B506,'Комментарии к ремонту'!A:C,2,FALSE)</f>
        <v>#N/A</v>
      </c>
      <c r="R506" s="21" t="str">
        <f t="shared" si="65"/>
        <v/>
      </c>
      <c r="T506" s="44" t="str">
        <f t="shared" si="60"/>
        <v/>
      </c>
      <c r="W506" s="18">
        <f t="shared" si="61"/>
        <v>0</v>
      </c>
    </row>
    <row r="507" spans="7:23" ht="25.5" customHeight="1" x14ac:dyDescent="0.2">
      <c r="G507" s="12" t="str">
        <f t="shared" si="58"/>
        <v/>
      </c>
      <c r="H507" s="12"/>
      <c r="I507" s="22" t="str">
        <f>IFERROR(VLOOKUP('движение ДВС'!C507,нормативы!$B$2:$C$32,2,FALSE),"")</f>
        <v/>
      </c>
      <c r="K507" s="13" t="str">
        <f t="shared" si="62"/>
        <v/>
      </c>
      <c r="L507" s="13"/>
      <c r="M507" s="22" t="str">
        <f t="shared" si="59"/>
        <v/>
      </c>
      <c r="N507" s="22" t="str">
        <f t="shared" si="63"/>
        <v/>
      </c>
      <c r="P507" s="11" t="str">
        <f t="shared" si="64"/>
        <v xml:space="preserve"> </v>
      </c>
      <c r="Q507" s="11" t="e">
        <f>VLOOKUP(B507,'Комментарии к ремонту'!A:C,2,FALSE)</f>
        <v>#N/A</v>
      </c>
      <c r="R507" s="21" t="str">
        <f t="shared" si="65"/>
        <v/>
      </c>
      <c r="T507" s="44" t="str">
        <f t="shared" si="60"/>
        <v/>
      </c>
      <c r="W507" s="18">
        <f t="shared" si="61"/>
        <v>0</v>
      </c>
    </row>
    <row r="508" spans="7:23" ht="25.5" customHeight="1" x14ac:dyDescent="0.2">
      <c r="G508" s="12" t="str">
        <f t="shared" si="58"/>
        <v/>
      </c>
      <c r="H508" s="12"/>
      <c r="I508" s="22" t="str">
        <f>IFERROR(VLOOKUP('движение ДВС'!C508,нормативы!$B$2:$C$32,2,FALSE),"")</f>
        <v/>
      </c>
      <c r="K508" s="13" t="str">
        <f t="shared" si="62"/>
        <v/>
      </c>
      <c r="L508" s="13"/>
      <c r="M508" s="22" t="str">
        <f t="shared" si="59"/>
        <v/>
      </c>
      <c r="N508" s="22" t="str">
        <f t="shared" si="63"/>
        <v/>
      </c>
      <c r="P508" s="11" t="str">
        <f t="shared" si="64"/>
        <v xml:space="preserve"> </v>
      </c>
      <c r="Q508" s="11" t="e">
        <f>VLOOKUP(B508,'Комментарии к ремонту'!A:C,2,FALSE)</f>
        <v>#N/A</v>
      </c>
      <c r="R508" s="21" t="str">
        <f t="shared" si="65"/>
        <v/>
      </c>
      <c r="T508" s="44" t="str">
        <f t="shared" si="60"/>
        <v/>
      </c>
      <c r="W508" s="18">
        <f t="shared" si="61"/>
        <v>0</v>
      </c>
    </row>
    <row r="509" spans="7:23" ht="25.5" customHeight="1" x14ac:dyDescent="0.2">
      <c r="G509" s="12" t="str">
        <f t="shared" si="58"/>
        <v/>
      </c>
      <c r="H509" s="12"/>
      <c r="I509" s="22" t="str">
        <f>IFERROR(VLOOKUP('движение ДВС'!C509,нормативы!$B$2:$C$32,2,FALSE),"")</f>
        <v/>
      </c>
      <c r="K509" s="13" t="str">
        <f t="shared" si="62"/>
        <v/>
      </c>
      <c r="L509" s="13"/>
      <c r="M509" s="22" t="str">
        <f t="shared" si="59"/>
        <v/>
      </c>
      <c r="N509" s="22" t="str">
        <f t="shared" si="63"/>
        <v/>
      </c>
      <c r="P509" s="11" t="str">
        <f t="shared" si="64"/>
        <v xml:space="preserve"> </v>
      </c>
      <c r="Q509" s="11" t="e">
        <f>VLOOKUP(B509,'Комментарии к ремонту'!A:C,2,FALSE)</f>
        <v>#N/A</v>
      </c>
      <c r="R509" s="21" t="str">
        <f t="shared" si="65"/>
        <v/>
      </c>
      <c r="T509" s="44" t="str">
        <f t="shared" si="60"/>
        <v/>
      </c>
      <c r="W509" s="18">
        <f t="shared" si="61"/>
        <v>0</v>
      </c>
    </row>
    <row r="510" spans="7:23" ht="25.5" customHeight="1" x14ac:dyDescent="0.2">
      <c r="G510" s="12" t="str">
        <f t="shared" si="58"/>
        <v/>
      </c>
      <c r="H510" s="12"/>
      <c r="I510" s="22" t="str">
        <f>IFERROR(VLOOKUP('движение ДВС'!C510,нормативы!$B$2:$C$32,2,FALSE),"")</f>
        <v/>
      </c>
      <c r="K510" s="13" t="str">
        <f t="shared" si="62"/>
        <v/>
      </c>
      <c r="L510" s="13"/>
      <c r="M510" s="22" t="str">
        <f t="shared" si="59"/>
        <v/>
      </c>
      <c r="N510" s="22" t="str">
        <f t="shared" si="63"/>
        <v/>
      </c>
      <c r="P510" s="11" t="str">
        <f t="shared" si="64"/>
        <v xml:space="preserve"> </v>
      </c>
      <c r="Q510" s="11" t="e">
        <f>VLOOKUP(B510,'Комментарии к ремонту'!A:C,2,FALSE)</f>
        <v>#N/A</v>
      </c>
      <c r="R510" s="21" t="str">
        <f t="shared" si="65"/>
        <v/>
      </c>
      <c r="T510" s="44" t="str">
        <f t="shared" si="60"/>
        <v/>
      </c>
      <c r="W510" s="18">
        <f t="shared" si="61"/>
        <v>0</v>
      </c>
    </row>
    <row r="511" spans="7:23" ht="25.5" customHeight="1" x14ac:dyDescent="0.2">
      <c r="G511" s="12" t="str">
        <f t="shared" si="58"/>
        <v/>
      </c>
      <c r="H511" s="12"/>
      <c r="I511" s="22" t="str">
        <f>IFERROR(VLOOKUP('движение ДВС'!C511,нормативы!$B$2:$C$32,2,FALSE),"")</f>
        <v/>
      </c>
      <c r="K511" s="13" t="str">
        <f t="shared" si="62"/>
        <v/>
      </c>
      <c r="L511" s="13"/>
      <c r="M511" s="22" t="str">
        <f t="shared" si="59"/>
        <v/>
      </c>
      <c r="N511" s="22" t="str">
        <f t="shared" si="63"/>
        <v/>
      </c>
      <c r="P511" s="11" t="str">
        <f t="shared" si="64"/>
        <v xml:space="preserve"> </v>
      </c>
      <c r="Q511" s="11" t="e">
        <f>VLOOKUP(B511,'Комментарии к ремонту'!A:C,2,FALSE)</f>
        <v>#N/A</v>
      </c>
      <c r="R511" s="21" t="str">
        <f t="shared" si="65"/>
        <v/>
      </c>
      <c r="T511" s="44" t="str">
        <f t="shared" si="60"/>
        <v/>
      </c>
      <c r="W511" s="18">
        <f t="shared" si="61"/>
        <v>0</v>
      </c>
    </row>
    <row r="512" spans="7:23" ht="25.5" customHeight="1" x14ac:dyDescent="0.2">
      <c r="G512" s="12" t="str">
        <f t="shared" si="58"/>
        <v/>
      </c>
      <c r="H512" s="12"/>
      <c r="I512" s="22" t="str">
        <f>IFERROR(VLOOKUP('движение ДВС'!C512,нормативы!$B$2:$C$32,2,FALSE),"")</f>
        <v/>
      </c>
      <c r="K512" s="13" t="str">
        <f t="shared" si="62"/>
        <v/>
      </c>
      <c r="L512" s="13"/>
      <c r="M512" s="22" t="str">
        <f t="shared" si="59"/>
        <v/>
      </c>
      <c r="N512" s="22" t="str">
        <f t="shared" si="63"/>
        <v/>
      </c>
      <c r="P512" s="11" t="str">
        <f t="shared" si="64"/>
        <v xml:space="preserve"> </v>
      </c>
      <c r="Q512" s="11" t="e">
        <f>VLOOKUP(B512,'Комментарии к ремонту'!A:C,2,FALSE)</f>
        <v>#N/A</v>
      </c>
      <c r="R512" s="21" t="str">
        <f t="shared" si="65"/>
        <v/>
      </c>
      <c r="T512" s="44" t="str">
        <f t="shared" si="60"/>
        <v/>
      </c>
      <c r="W512" s="18">
        <f t="shared" si="61"/>
        <v>0</v>
      </c>
    </row>
    <row r="513" spans="7:23" ht="25.5" customHeight="1" x14ac:dyDescent="0.2">
      <c r="G513" s="12" t="str">
        <f t="shared" si="58"/>
        <v/>
      </c>
      <c r="H513" s="12"/>
      <c r="I513" s="22" t="str">
        <f>IFERROR(VLOOKUP('движение ДВС'!C513,нормативы!$B$2:$C$32,2,FALSE),"")</f>
        <v/>
      </c>
      <c r="K513" s="13" t="str">
        <f t="shared" si="62"/>
        <v/>
      </c>
      <c r="L513" s="13"/>
      <c r="M513" s="22" t="str">
        <f t="shared" si="59"/>
        <v/>
      </c>
      <c r="N513" s="22" t="str">
        <f t="shared" si="63"/>
        <v/>
      </c>
      <c r="P513" s="11" t="str">
        <f t="shared" si="64"/>
        <v xml:space="preserve"> </v>
      </c>
      <c r="Q513" s="11" t="e">
        <f>VLOOKUP(B513,'Комментарии к ремонту'!A:C,2,FALSE)</f>
        <v>#N/A</v>
      </c>
      <c r="R513" s="21" t="str">
        <f t="shared" si="65"/>
        <v/>
      </c>
      <c r="T513" s="44" t="str">
        <f t="shared" si="60"/>
        <v/>
      </c>
      <c r="W513" s="18">
        <f t="shared" si="61"/>
        <v>0</v>
      </c>
    </row>
    <row r="514" spans="7:23" ht="25.5" customHeight="1" x14ac:dyDescent="0.2">
      <c r="G514" s="12" t="str">
        <f t="shared" si="58"/>
        <v/>
      </c>
      <c r="H514" s="12"/>
      <c r="I514" s="22" t="str">
        <f>IFERROR(VLOOKUP('движение ДВС'!C514,нормативы!$B$2:$C$32,2,FALSE),"")</f>
        <v/>
      </c>
      <c r="K514" s="13" t="str">
        <f t="shared" si="62"/>
        <v/>
      </c>
      <c r="L514" s="13"/>
      <c r="M514" s="22" t="str">
        <f t="shared" si="59"/>
        <v/>
      </c>
      <c r="N514" s="22" t="str">
        <f t="shared" si="63"/>
        <v/>
      </c>
      <c r="P514" s="11" t="str">
        <f t="shared" si="64"/>
        <v xml:space="preserve"> </v>
      </c>
      <c r="Q514" s="11" t="e">
        <f>VLOOKUP(B514,'Комментарии к ремонту'!A:C,2,FALSE)</f>
        <v>#N/A</v>
      </c>
      <c r="R514" s="21" t="str">
        <f t="shared" si="65"/>
        <v/>
      </c>
      <c r="T514" s="44" t="str">
        <f t="shared" si="60"/>
        <v/>
      </c>
      <c r="W514" s="18">
        <f t="shared" si="61"/>
        <v>0</v>
      </c>
    </row>
    <row r="515" spans="7:23" ht="25.5" customHeight="1" x14ac:dyDescent="0.2">
      <c r="G515" s="12" t="str">
        <f t="shared" ref="G515:G578" si="66">IFERROR(IF(SEARCH("Ожидается",O515),"введите дату",""),"")</f>
        <v/>
      </c>
      <c r="H515" s="12"/>
      <c r="I515" s="22" t="str">
        <f>IFERROR(VLOOKUP('движение ДВС'!C515,нормативы!$B$2:$C$32,2,FALSE),"")</f>
        <v/>
      </c>
      <c r="K515" s="13" t="str">
        <f t="shared" si="62"/>
        <v/>
      </c>
      <c r="L515" s="13"/>
      <c r="M515" s="22" t="str">
        <f t="shared" ref="M515:M578" si="67">IFERROR(IF(ISBLANK(G515),"",_xlfn.ISOWEEKNUM(G515)),"")</f>
        <v/>
      </c>
      <c r="N515" s="22" t="str">
        <f t="shared" si="63"/>
        <v/>
      </c>
      <c r="P515" s="11" t="str">
        <f t="shared" si="64"/>
        <v xml:space="preserve"> </v>
      </c>
      <c r="Q515" s="11" t="e">
        <f>VLOOKUP(B515,'Комментарии к ремонту'!A:C,2,FALSE)</f>
        <v>#N/A</v>
      </c>
      <c r="R515" s="21" t="str">
        <f t="shared" si="65"/>
        <v/>
      </c>
      <c r="T515" s="44" t="str">
        <f t="shared" ref="T515:T578" si="68">IF(O515="Отказной","Опишите причину отказа",IF(O515="Транзит","Опишите инф. о транзите",""))</f>
        <v/>
      </c>
      <c r="W515" s="18">
        <f t="shared" ref="W515:W578" si="69">IFERROR(IF(SEARCH(", заказ",V515),"укажите дату поставки зап. частей",""),0)</f>
        <v>0</v>
      </c>
    </row>
    <row r="516" spans="7:23" ht="25.5" customHeight="1" x14ac:dyDescent="0.2">
      <c r="G516" s="12" t="str">
        <f t="shared" si="66"/>
        <v/>
      </c>
      <c r="H516" s="12"/>
      <c r="I516" s="22" t="str">
        <f>IFERROR(VLOOKUP('движение ДВС'!C516,нормативы!$B$2:$C$32,2,FALSE),"")</f>
        <v/>
      </c>
      <c r="K516" s="13" t="str">
        <f t="shared" ref="K516:K579" si="70">IFERROR(IF(H516&lt;&gt;0,H516+(I516/J516)/8*7/5,""),IF(H516&lt;&gt;0,H516+I516/8*7/5,""))</f>
        <v/>
      </c>
      <c r="L516" s="13"/>
      <c r="M516" s="22" t="str">
        <f t="shared" si="67"/>
        <v/>
      </c>
      <c r="N516" s="22" t="str">
        <f t="shared" ref="N516:N579" si="71">IFERROR(INT((MONTH(G516)+2)/3),"")</f>
        <v/>
      </c>
      <c r="P516" s="11" t="str">
        <f t="shared" ref="P516:P579" si="72">B516&amp;" "&amp;C516</f>
        <v xml:space="preserve"> </v>
      </c>
      <c r="Q516" s="11" t="e">
        <f>VLOOKUP(B516,'Комментарии к ремонту'!A:C,2,FALSE)</f>
        <v>#N/A</v>
      </c>
      <c r="R516" s="21" t="str">
        <f t="shared" ref="R516:R579" si="73">IF(ISBLANK(B516),"",IF(O516="Ремонт остановлен","Укажите причину остановки работ",IF(O516="Отказной","Опишите причину отказа",IF(O516="Транзит","Опишите инф. о транзите",IF(ISNA(Q516),"НЕТ","ЕСТЬ")))))</f>
        <v/>
      </c>
      <c r="T516" s="44" t="str">
        <f t="shared" si="68"/>
        <v/>
      </c>
      <c r="W516" s="18">
        <f t="shared" si="69"/>
        <v>0</v>
      </c>
    </row>
    <row r="517" spans="7:23" ht="25.5" customHeight="1" x14ac:dyDescent="0.2">
      <c r="G517" s="12" t="str">
        <f t="shared" si="66"/>
        <v/>
      </c>
      <c r="H517" s="12"/>
      <c r="I517" s="22" t="str">
        <f>IFERROR(VLOOKUP('движение ДВС'!C517,нормативы!$B$2:$C$32,2,FALSE),"")</f>
        <v/>
      </c>
      <c r="K517" s="13" t="str">
        <f t="shared" si="70"/>
        <v/>
      </c>
      <c r="L517" s="13"/>
      <c r="M517" s="22" t="str">
        <f t="shared" si="67"/>
        <v/>
      </c>
      <c r="N517" s="22" t="str">
        <f t="shared" si="71"/>
        <v/>
      </c>
      <c r="P517" s="11" t="str">
        <f t="shared" si="72"/>
        <v xml:space="preserve"> </v>
      </c>
      <c r="Q517" s="11" t="e">
        <f>VLOOKUP(B517,'Комментарии к ремонту'!A:C,2,FALSE)</f>
        <v>#N/A</v>
      </c>
      <c r="R517" s="21" t="str">
        <f t="shared" si="73"/>
        <v/>
      </c>
      <c r="T517" s="44" t="str">
        <f t="shared" si="68"/>
        <v/>
      </c>
      <c r="W517" s="18">
        <f t="shared" si="69"/>
        <v>0</v>
      </c>
    </row>
    <row r="518" spans="7:23" ht="25.5" customHeight="1" x14ac:dyDescent="0.2">
      <c r="G518" s="12" t="str">
        <f t="shared" si="66"/>
        <v/>
      </c>
      <c r="H518" s="12"/>
      <c r="I518" s="22" t="str">
        <f>IFERROR(VLOOKUP('движение ДВС'!C518,нормативы!$B$2:$C$32,2,FALSE),"")</f>
        <v/>
      </c>
      <c r="K518" s="13" t="str">
        <f t="shared" si="70"/>
        <v/>
      </c>
      <c r="L518" s="13"/>
      <c r="M518" s="22" t="str">
        <f t="shared" si="67"/>
        <v/>
      </c>
      <c r="N518" s="22" t="str">
        <f t="shared" si="71"/>
        <v/>
      </c>
      <c r="P518" s="11" t="str">
        <f t="shared" si="72"/>
        <v xml:space="preserve"> </v>
      </c>
      <c r="Q518" s="11" t="e">
        <f>VLOOKUP(B518,'Комментарии к ремонту'!A:C,2,FALSE)</f>
        <v>#N/A</v>
      </c>
      <c r="R518" s="21" t="str">
        <f t="shared" si="73"/>
        <v/>
      </c>
      <c r="T518" s="44" t="str">
        <f t="shared" si="68"/>
        <v/>
      </c>
      <c r="W518" s="18">
        <f t="shared" si="69"/>
        <v>0</v>
      </c>
    </row>
    <row r="519" spans="7:23" ht="25.5" customHeight="1" x14ac:dyDescent="0.2">
      <c r="G519" s="12" t="str">
        <f t="shared" si="66"/>
        <v/>
      </c>
      <c r="H519" s="12"/>
      <c r="I519" s="22" t="str">
        <f>IFERROR(VLOOKUP('движение ДВС'!C519,нормативы!$B$2:$C$32,2,FALSE),"")</f>
        <v/>
      </c>
      <c r="K519" s="13" t="str">
        <f t="shared" si="70"/>
        <v/>
      </c>
      <c r="L519" s="13"/>
      <c r="M519" s="22" t="str">
        <f t="shared" si="67"/>
        <v/>
      </c>
      <c r="N519" s="22" t="str">
        <f t="shared" si="71"/>
        <v/>
      </c>
      <c r="P519" s="11" t="str">
        <f t="shared" si="72"/>
        <v xml:space="preserve"> </v>
      </c>
      <c r="Q519" s="11" t="e">
        <f>VLOOKUP(B519,'Комментарии к ремонту'!A:C,2,FALSE)</f>
        <v>#N/A</v>
      </c>
      <c r="R519" s="21" t="str">
        <f t="shared" si="73"/>
        <v/>
      </c>
      <c r="T519" s="44" t="str">
        <f t="shared" si="68"/>
        <v/>
      </c>
      <c r="W519" s="18">
        <f t="shared" si="69"/>
        <v>0</v>
      </c>
    </row>
    <row r="520" spans="7:23" ht="25.5" customHeight="1" x14ac:dyDescent="0.2">
      <c r="G520" s="12" t="str">
        <f t="shared" si="66"/>
        <v/>
      </c>
      <c r="H520" s="12"/>
      <c r="I520" s="22" t="str">
        <f>IFERROR(VLOOKUP('движение ДВС'!C520,нормативы!$B$2:$C$32,2,FALSE),"")</f>
        <v/>
      </c>
      <c r="K520" s="13" t="str">
        <f t="shared" si="70"/>
        <v/>
      </c>
      <c r="L520" s="13"/>
      <c r="M520" s="22" t="str">
        <f t="shared" si="67"/>
        <v/>
      </c>
      <c r="N520" s="22" t="str">
        <f t="shared" si="71"/>
        <v/>
      </c>
      <c r="P520" s="11" t="str">
        <f t="shared" si="72"/>
        <v xml:space="preserve"> </v>
      </c>
      <c r="Q520" s="11" t="e">
        <f>VLOOKUP(B520,'Комментарии к ремонту'!A:C,2,FALSE)</f>
        <v>#N/A</v>
      </c>
      <c r="R520" s="21" t="str">
        <f t="shared" si="73"/>
        <v/>
      </c>
      <c r="T520" s="44" t="str">
        <f t="shared" si="68"/>
        <v/>
      </c>
      <c r="W520" s="18">
        <f t="shared" si="69"/>
        <v>0</v>
      </c>
    </row>
    <row r="521" spans="7:23" ht="25.5" customHeight="1" x14ac:dyDescent="0.2">
      <c r="G521" s="12" t="str">
        <f t="shared" si="66"/>
        <v/>
      </c>
      <c r="H521" s="12"/>
      <c r="I521" s="22" t="str">
        <f>IFERROR(VLOOKUP('движение ДВС'!C521,нормативы!$B$2:$C$32,2,FALSE),"")</f>
        <v/>
      </c>
      <c r="K521" s="13" t="str">
        <f t="shared" si="70"/>
        <v/>
      </c>
      <c r="L521" s="13"/>
      <c r="M521" s="22" t="str">
        <f t="shared" si="67"/>
        <v/>
      </c>
      <c r="N521" s="22" t="str">
        <f t="shared" si="71"/>
        <v/>
      </c>
      <c r="P521" s="11" t="str">
        <f t="shared" si="72"/>
        <v xml:space="preserve"> </v>
      </c>
      <c r="Q521" s="11" t="e">
        <f>VLOOKUP(B521,'Комментарии к ремонту'!A:C,2,FALSE)</f>
        <v>#N/A</v>
      </c>
      <c r="R521" s="21" t="str">
        <f t="shared" si="73"/>
        <v/>
      </c>
      <c r="T521" s="44" t="str">
        <f t="shared" si="68"/>
        <v/>
      </c>
      <c r="W521" s="18">
        <f t="shared" si="69"/>
        <v>0</v>
      </c>
    </row>
    <row r="522" spans="7:23" ht="25.5" customHeight="1" x14ac:dyDescent="0.2">
      <c r="G522" s="12" t="str">
        <f t="shared" si="66"/>
        <v/>
      </c>
      <c r="H522" s="12"/>
      <c r="I522" s="22" t="str">
        <f>IFERROR(VLOOKUP('движение ДВС'!C522,нормативы!$B$2:$C$32,2,FALSE),"")</f>
        <v/>
      </c>
      <c r="K522" s="13" t="str">
        <f t="shared" si="70"/>
        <v/>
      </c>
      <c r="L522" s="13"/>
      <c r="M522" s="22" t="str">
        <f t="shared" si="67"/>
        <v/>
      </c>
      <c r="N522" s="22" t="str">
        <f t="shared" si="71"/>
        <v/>
      </c>
      <c r="P522" s="11" t="str">
        <f t="shared" si="72"/>
        <v xml:space="preserve"> </v>
      </c>
      <c r="Q522" s="11" t="e">
        <f>VLOOKUP(B522,'Комментарии к ремонту'!A:C,2,FALSE)</f>
        <v>#N/A</v>
      </c>
      <c r="R522" s="21" t="str">
        <f t="shared" si="73"/>
        <v/>
      </c>
      <c r="T522" s="44" t="str">
        <f t="shared" si="68"/>
        <v/>
      </c>
      <c r="W522" s="18">
        <f t="shared" si="69"/>
        <v>0</v>
      </c>
    </row>
    <row r="523" spans="7:23" ht="25.5" customHeight="1" x14ac:dyDescent="0.2">
      <c r="G523" s="12" t="str">
        <f t="shared" si="66"/>
        <v/>
      </c>
      <c r="H523" s="12"/>
      <c r="I523" s="22" t="str">
        <f>IFERROR(VLOOKUP('движение ДВС'!C523,нормативы!$B$2:$C$32,2,FALSE),"")</f>
        <v/>
      </c>
      <c r="K523" s="13" t="str">
        <f t="shared" si="70"/>
        <v/>
      </c>
      <c r="L523" s="13"/>
      <c r="M523" s="22" t="str">
        <f t="shared" si="67"/>
        <v/>
      </c>
      <c r="N523" s="22" t="str">
        <f t="shared" si="71"/>
        <v/>
      </c>
      <c r="P523" s="11" t="str">
        <f t="shared" si="72"/>
        <v xml:space="preserve"> </v>
      </c>
      <c r="Q523" s="11" t="e">
        <f>VLOOKUP(B523,'Комментарии к ремонту'!A:C,2,FALSE)</f>
        <v>#N/A</v>
      </c>
      <c r="R523" s="21" t="str">
        <f t="shared" si="73"/>
        <v/>
      </c>
      <c r="T523" s="44" t="str">
        <f t="shared" si="68"/>
        <v/>
      </c>
      <c r="W523" s="18">
        <f t="shared" si="69"/>
        <v>0</v>
      </c>
    </row>
    <row r="524" spans="7:23" ht="25.5" customHeight="1" x14ac:dyDescent="0.2">
      <c r="G524" s="12" t="str">
        <f t="shared" si="66"/>
        <v/>
      </c>
      <c r="H524" s="12"/>
      <c r="I524" s="22" t="str">
        <f>IFERROR(VLOOKUP('движение ДВС'!C524,нормативы!$B$2:$C$32,2,FALSE),"")</f>
        <v/>
      </c>
      <c r="K524" s="13" t="str">
        <f t="shared" si="70"/>
        <v/>
      </c>
      <c r="L524" s="13"/>
      <c r="M524" s="22" t="str">
        <f t="shared" si="67"/>
        <v/>
      </c>
      <c r="N524" s="22" t="str">
        <f t="shared" si="71"/>
        <v/>
      </c>
      <c r="P524" s="11" t="str">
        <f t="shared" si="72"/>
        <v xml:space="preserve"> </v>
      </c>
      <c r="Q524" s="11" t="e">
        <f>VLOOKUP(B524,'Комментарии к ремонту'!A:C,2,FALSE)</f>
        <v>#N/A</v>
      </c>
      <c r="R524" s="21" t="str">
        <f t="shared" si="73"/>
        <v/>
      </c>
      <c r="T524" s="44" t="str">
        <f t="shared" si="68"/>
        <v/>
      </c>
      <c r="W524" s="18">
        <f t="shared" si="69"/>
        <v>0</v>
      </c>
    </row>
    <row r="525" spans="7:23" ht="25.5" customHeight="1" x14ac:dyDescent="0.2">
      <c r="G525" s="12" t="str">
        <f t="shared" si="66"/>
        <v/>
      </c>
      <c r="H525" s="12"/>
      <c r="I525" s="22" t="str">
        <f>IFERROR(VLOOKUP('движение ДВС'!C525,нормативы!$B$2:$C$32,2,FALSE),"")</f>
        <v/>
      </c>
      <c r="K525" s="13" t="str">
        <f t="shared" si="70"/>
        <v/>
      </c>
      <c r="L525" s="13"/>
      <c r="M525" s="22" t="str">
        <f t="shared" si="67"/>
        <v/>
      </c>
      <c r="N525" s="22" t="str">
        <f t="shared" si="71"/>
        <v/>
      </c>
      <c r="P525" s="11" t="str">
        <f t="shared" si="72"/>
        <v xml:space="preserve"> </v>
      </c>
      <c r="Q525" s="11" t="e">
        <f>VLOOKUP(B525,'Комментарии к ремонту'!A:C,2,FALSE)</f>
        <v>#N/A</v>
      </c>
      <c r="R525" s="21" t="str">
        <f t="shared" si="73"/>
        <v/>
      </c>
      <c r="T525" s="44" t="str">
        <f t="shared" si="68"/>
        <v/>
      </c>
      <c r="W525" s="18">
        <f t="shared" si="69"/>
        <v>0</v>
      </c>
    </row>
    <row r="526" spans="7:23" ht="25.5" customHeight="1" x14ac:dyDescent="0.2">
      <c r="G526" s="12" t="str">
        <f t="shared" si="66"/>
        <v/>
      </c>
      <c r="H526" s="12"/>
      <c r="I526" s="22" t="str">
        <f>IFERROR(VLOOKUP('движение ДВС'!C526,нормативы!$B$2:$C$32,2,FALSE),"")</f>
        <v/>
      </c>
      <c r="K526" s="13" t="str">
        <f t="shared" si="70"/>
        <v/>
      </c>
      <c r="L526" s="13"/>
      <c r="M526" s="22" t="str">
        <f t="shared" si="67"/>
        <v/>
      </c>
      <c r="N526" s="22" t="str">
        <f t="shared" si="71"/>
        <v/>
      </c>
      <c r="P526" s="11" t="str">
        <f t="shared" si="72"/>
        <v xml:space="preserve"> </v>
      </c>
      <c r="Q526" s="11" t="e">
        <f>VLOOKUP(B526,'Комментарии к ремонту'!A:C,2,FALSE)</f>
        <v>#N/A</v>
      </c>
      <c r="R526" s="21" t="str">
        <f t="shared" si="73"/>
        <v/>
      </c>
      <c r="T526" s="44" t="str">
        <f t="shared" si="68"/>
        <v/>
      </c>
      <c r="W526" s="18">
        <f t="shared" si="69"/>
        <v>0</v>
      </c>
    </row>
    <row r="527" spans="7:23" ht="25.5" customHeight="1" x14ac:dyDescent="0.2">
      <c r="G527" s="12" t="str">
        <f t="shared" si="66"/>
        <v/>
      </c>
      <c r="H527" s="12"/>
      <c r="I527" s="22" t="str">
        <f>IFERROR(VLOOKUP('движение ДВС'!C527,нормативы!$B$2:$C$32,2,FALSE),"")</f>
        <v/>
      </c>
      <c r="K527" s="13" t="str">
        <f t="shared" si="70"/>
        <v/>
      </c>
      <c r="L527" s="13"/>
      <c r="M527" s="22" t="str">
        <f t="shared" si="67"/>
        <v/>
      </c>
      <c r="N527" s="22" t="str">
        <f t="shared" si="71"/>
        <v/>
      </c>
      <c r="P527" s="11" t="str">
        <f t="shared" si="72"/>
        <v xml:space="preserve"> </v>
      </c>
      <c r="Q527" s="11" t="e">
        <f>VLOOKUP(B527,'Комментарии к ремонту'!A:C,2,FALSE)</f>
        <v>#N/A</v>
      </c>
      <c r="R527" s="21" t="str">
        <f t="shared" si="73"/>
        <v/>
      </c>
      <c r="T527" s="44" t="str">
        <f t="shared" si="68"/>
        <v/>
      </c>
      <c r="W527" s="18">
        <f t="shared" si="69"/>
        <v>0</v>
      </c>
    </row>
    <row r="528" spans="7:23" ht="25.5" customHeight="1" x14ac:dyDescent="0.2">
      <c r="G528" s="12" t="str">
        <f t="shared" si="66"/>
        <v/>
      </c>
      <c r="H528" s="12"/>
      <c r="I528" s="22" t="str">
        <f>IFERROR(VLOOKUP('движение ДВС'!C528,нормативы!$B$2:$C$32,2,FALSE),"")</f>
        <v/>
      </c>
      <c r="K528" s="13" t="str">
        <f t="shared" si="70"/>
        <v/>
      </c>
      <c r="L528" s="13"/>
      <c r="M528" s="22" t="str">
        <f t="shared" si="67"/>
        <v/>
      </c>
      <c r="N528" s="22" t="str">
        <f t="shared" si="71"/>
        <v/>
      </c>
      <c r="P528" s="11" t="str">
        <f t="shared" si="72"/>
        <v xml:space="preserve"> </v>
      </c>
      <c r="Q528" s="11" t="e">
        <f>VLOOKUP(B528,'Комментарии к ремонту'!A:C,2,FALSE)</f>
        <v>#N/A</v>
      </c>
      <c r="R528" s="21" t="str">
        <f t="shared" si="73"/>
        <v/>
      </c>
      <c r="T528" s="44" t="str">
        <f t="shared" si="68"/>
        <v/>
      </c>
      <c r="W528" s="18">
        <f t="shared" si="69"/>
        <v>0</v>
      </c>
    </row>
    <row r="529" spans="7:23" ht="25.5" customHeight="1" x14ac:dyDescent="0.2">
      <c r="G529" s="12" t="str">
        <f t="shared" si="66"/>
        <v/>
      </c>
      <c r="H529" s="12"/>
      <c r="I529" s="22" t="str">
        <f>IFERROR(VLOOKUP('движение ДВС'!C529,нормативы!$B$2:$C$32,2,FALSE),"")</f>
        <v/>
      </c>
      <c r="K529" s="13" t="str">
        <f t="shared" si="70"/>
        <v/>
      </c>
      <c r="L529" s="13"/>
      <c r="M529" s="22" t="str">
        <f t="shared" si="67"/>
        <v/>
      </c>
      <c r="N529" s="22" t="str">
        <f t="shared" si="71"/>
        <v/>
      </c>
      <c r="P529" s="11" t="str">
        <f t="shared" si="72"/>
        <v xml:space="preserve"> </v>
      </c>
      <c r="Q529" s="11" t="e">
        <f>VLOOKUP(B529,'Комментарии к ремонту'!A:C,2,FALSE)</f>
        <v>#N/A</v>
      </c>
      <c r="R529" s="21" t="str">
        <f t="shared" si="73"/>
        <v/>
      </c>
      <c r="T529" s="44" t="str">
        <f t="shared" si="68"/>
        <v/>
      </c>
      <c r="W529" s="18">
        <f t="shared" si="69"/>
        <v>0</v>
      </c>
    </row>
    <row r="530" spans="7:23" ht="25.5" customHeight="1" x14ac:dyDescent="0.2">
      <c r="G530" s="12" t="str">
        <f t="shared" si="66"/>
        <v/>
      </c>
      <c r="H530" s="12"/>
      <c r="I530" s="22" t="str">
        <f>IFERROR(VLOOKUP('движение ДВС'!C530,нормативы!$B$2:$C$32,2,FALSE),"")</f>
        <v/>
      </c>
      <c r="K530" s="13" t="str">
        <f t="shared" si="70"/>
        <v/>
      </c>
      <c r="L530" s="13"/>
      <c r="M530" s="22" t="str">
        <f t="shared" si="67"/>
        <v/>
      </c>
      <c r="N530" s="22" t="str">
        <f t="shared" si="71"/>
        <v/>
      </c>
      <c r="P530" s="11" t="str">
        <f t="shared" si="72"/>
        <v xml:space="preserve"> </v>
      </c>
      <c r="Q530" s="11" t="e">
        <f>VLOOKUP(B530,'Комментарии к ремонту'!A:C,2,FALSE)</f>
        <v>#N/A</v>
      </c>
      <c r="R530" s="21" t="str">
        <f t="shared" si="73"/>
        <v/>
      </c>
      <c r="T530" s="44" t="str">
        <f t="shared" si="68"/>
        <v/>
      </c>
      <c r="W530" s="18">
        <f t="shared" si="69"/>
        <v>0</v>
      </c>
    </row>
    <row r="531" spans="7:23" ht="25.5" customHeight="1" x14ac:dyDescent="0.2">
      <c r="G531" s="12" t="str">
        <f t="shared" si="66"/>
        <v/>
      </c>
      <c r="H531" s="12"/>
      <c r="I531" s="22" t="str">
        <f>IFERROR(VLOOKUP('движение ДВС'!C531,нормативы!$B$2:$C$32,2,FALSE),"")</f>
        <v/>
      </c>
      <c r="K531" s="13" t="str">
        <f t="shared" si="70"/>
        <v/>
      </c>
      <c r="L531" s="13"/>
      <c r="M531" s="22" t="str">
        <f t="shared" si="67"/>
        <v/>
      </c>
      <c r="N531" s="22" t="str">
        <f t="shared" si="71"/>
        <v/>
      </c>
      <c r="P531" s="11" t="str">
        <f t="shared" si="72"/>
        <v xml:space="preserve"> </v>
      </c>
      <c r="Q531" s="11" t="e">
        <f>VLOOKUP(B531,'Комментарии к ремонту'!A:C,2,FALSE)</f>
        <v>#N/A</v>
      </c>
      <c r="R531" s="21" t="str">
        <f t="shared" si="73"/>
        <v/>
      </c>
      <c r="T531" s="44" t="str">
        <f t="shared" si="68"/>
        <v/>
      </c>
      <c r="W531" s="18">
        <f t="shared" si="69"/>
        <v>0</v>
      </c>
    </row>
    <row r="532" spans="7:23" ht="25.5" customHeight="1" x14ac:dyDescent="0.2">
      <c r="G532" s="12" t="str">
        <f t="shared" si="66"/>
        <v/>
      </c>
      <c r="H532" s="12"/>
      <c r="I532" s="22" t="str">
        <f>IFERROR(VLOOKUP('движение ДВС'!C532,нормативы!$B$2:$C$32,2,FALSE),"")</f>
        <v/>
      </c>
      <c r="K532" s="13" t="str">
        <f t="shared" si="70"/>
        <v/>
      </c>
      <c r="L532" s="13"/>
      <c r="M532" s="22" t="str">
        <f t="shared" si="67"/>
        <v/>
      </c>
      <c r="N532" s="22" t="str">
        <f t="shared" si="71"/>
        <v/>
      </c>
      <c r="P532" s="11" t="str">
        <f t="shared" si="72"/>
        <v xml:space="preserve"> </v>
      </c>
      <c r="Q532" s="11" t="e">
        <f>VLOOKUP(B532,'Комментарии к ремонту'!A:C,2,FALSE)</f>
        <v>#N/A</v>
      </c>
      <c r="R532" s="21" t="str">
        <f t="shared" si="73"/>
        <v/>
      </c>
      <c r="T532" s="44" t="str">
        <f t="shared" si="68"/>
        <v/>
      </c>
      <c r="W532" s="18">
        <f t="shared" si="69"/>
        <v>0</v>
      </c>
    </row>
    <row r="533" spans="7:23" ht="25.5" customHeight="1" x14ac:dyDescent="0.2">
      <c r="G533" s="12" t="str">
        <f t="shared" si="66"/>
        <v/>
      </c>
      <c r="H533" s="12"/>
      <c r="I533" s="22" t="str">
        <f>IFERROR(VLOOKUP('движение ДВС'!C533,нормативы!$B$2:$C$32,2,FALSE),"")</f>
        <v/>
      </c>
      <c r="K533" s="13" t="str">
        <f t="shared" si="70"/>
        <v/>
      </c>
      <c r="L533" s="13"/>
      <c r="M533" s="22" t="str">
        <f t="shared" si="67"/>
        <v/>
      </c>
      <c r="N533" s="22" t="str">
        <f t="shared" si="71"/>
        <v/>
      </c>
      <c r="P533" s="11" t="str">
        <f t="shared" si="72"/>
        <v xml:space="preserve"> </v>
      </c>
      <c r="Q533" s="11" t="e">
        <f>VLOOKUP(B533,'Комментарии к ремонту'!A:C,2,FALSE)</f>
        <v>#N/A</v>
      </c>
      <c r="R533" s="21" t="str">
        <f t="shared" si="73"/>
        <v/>
      </c>
      <c r="T533" s="44" t="str">
        <f t="shared" si="68"/>
        <v/>
      </c>
      <c r="W533" s="18">
        <f t="shared" si="69"/>
        <v>0</v>
      </c>
    </row>
    <row r="534" spans="7:23" ht="25.5" customHeight="1" x14ac:dyDescent="0.2">
      <c r="G534" s="12" t="str">
        <f t="shared" si="66"/>
        <v/>
      </c>
      <c r="H534" s="12"/>
      <c r="I534" s="22" t="str">
        <f>IFERROR(VLOOKUP('движение ДВС'!C534,нормативы!$B$2:$C$32,2,FALSE),"")</f>
        <v/>
      </c>
      <c r="K534" s="13" t="str">
        <f t="shared" si="70"/>
        <v/>
      </c>
      <c r="L534" s="13"/>
      <c r="M534" s="22" t="str">
        <f t="shared" si="67"/>
        <v/>
      </c>
      <c r="N534" s="22" t="str">
        <f t="shared" si="71"/>
        <v/>
      </c>
      <c r="P534" s="11" t="str">
        <f t="shared" si="72"/>
        <v xml:space="preserve"> </v>
      </c>
      <c r="Q534" s="11" t="e">
        <f>VLOOKUP(B534,'Комментарии к ремонту'!A:C,2,FALSE)</f>
        <v>#N/A</v>
      </c>
      <c r="R534" s="21" t="str">
        <f t="shared" si="73"/>
        <v/>
      </c>
      <c r="T534" s="44" t="str">
        <f t="shared" si="68"/>
        <v/>
      </c>
      <c r="W534" s="18">
        <f t="shared" si="69"/>
        <v>0</v>
      </c>
    </row>
    <row r="535" spans="7:23" ht="25.5" customHeight="1" x14ac:dyDescent="0.2">
      <c r="G535" s="12" t="str">
        <f t="shared" si="66"/>
        <v/>
      </c>
      <c r="H535" s="12"/>
      <c r="I535" s="22" t="str">
        <f>IFERROR(VLOOKUP('движение ДВС'!C535,нормативы!$B$2:$C$32,2,FALSE),"")</f>
        <v/>
      </c>
      <c r="K535" s="13" t="str">
        <f t="shared" si="70"/>
        <v/>
      </c>
      <c r="L535" s="13"/>
      <c r="M535" s="22" t="str">
        <f t="shared" si="67"/>
        <v/>
      </c>
      <c r="N535" s="22" t="str">
        <f t="shared" si="71"/>
        <v/>
      </c>
      <c r="P535" s="11" t="str">
        <f t="shared" si="72"/>
        <v xml:space="preserve"> </v>
      </c>
      <c r="Q535" s="11" t="e">
        <f>VLOOKUP(B535,'Комментарии к ремонту'!A:C,2,FALSE)</f>
        <v>#N/A</v>
      </c>
      <c r="R535" s="21" t="str">
        <f t="shared" si="73"/>
        <v/>
      </c>
      <c r="T535" s="44" t="str">
        <f t="shared" si="68"/>
        <v/>
      </c>
      <c r="W535" s="18">
        <f t="shared" si="69"/>
        <v>0</v>
      </c>
    </row>
    <row r="536" spans="7:23" ht="25.5" customHeight="1" x14ac:dyDescent="0.2">
      <c r="G536" s="12" t="str">
        <f t="shared" si="66"/>
        <v/>
      </c>
      <c r="H536" s="12"/>
      <c r="I536" s="22" t="str">
        <f>IFERROR(VLOOKUP('движение ДВС'!C536,нормативы!$B$2:$C$32,2,FALSE),"")</f>
        <v/>
      </c>
      <c r="K536" s="13" t="str">
        <f t="shared" si="70"/>
        <v/>
      </c>
      <c r="L536" s="13"/>
      <c r="M536" s="22" t="str">
        <f t="shared" si="67"/>
        <v/>
      </c>
      <c r="N536" s="22" t="str">
        <f t="shared" si="71"/>
        <v/>
      </c>
      <c r="P536" s="11" t="str">
        <f t="shared" si="72"/>
        <v xml:space="preserve"> </v>
      </c>
      <c r="Q536" s="11" t="e">
        <f>VLOOKUP(B536,'Комментарии к ремонту'!A:C,2,FALSE)</f>
        <v>#N/A</v>
      </c>
      <c r="R536" s="21" t="str">
        <f t="shared" si="73"/>
        <v/>
      </c>
      <c r="T536" s="44" t="str">
        <f t="shared" si="68"/>
        <v/>
      </c>
      <c r="W536" s="18">
        <f t="shared" si="69"/>
        <v>0</v>
      </c>
    </row>
    <row r="537" spans="7:23" ht="25.5" customHeight="1" x14ac:dyDescent="0.2">
      <c r="G537" s="12" t="str">
        <f t="shared" si="66"/>
        <v/>
      </c>
      <c r="H537" s="12"/>
      <c r="I537" s="22" t="str">
        <f>IFERROR(VLOOKUP('движение ДВС'!C537,нормативы!$B$2:$C$32,2,FALSE),"")</f>
        <v/>
      </c>
      <c r="K537" s="13" t="str">
        <f t="shared" si="70"/>
        <v/>
      </c>
      <c r="L537" s="13"/>
      <c r="M537" s="22" t="str">
        <f t="shared" si="67"/>
        <v/>
      </c>
      <c r="N537" s="22" t="str">
        <f t="shared" si="71"/>
        <v/>
      </c>
      <c r="P537" s="11" t="str">
        <f t="shared" si="72"/>
        <v xml:space="preserve"> </v>
      </c>
      <c r="Q537" s="11" t="e">
        <f>VLOOKUP(B537,'Комментарии к ремонту'!A:C,2,FALSE)</f>
        <v>#N/A</v>
      </c>
      <c r="R537" s="21" t="str">
        <f t="shared" si="73"/>
        <v/>
      </c>
      <c r="T537" s="44" t="str">
        <f t="shared" si="68"/>
        <v/>
      </c>
      <c r="W537" s="18">
        <f t="shared" si="69"/>
        <v>0</v>
      </c>
    </row>
    <row r="538" spans="7:23" ht="25.5" customHeight="1" x14ac:dyDescent="0.2">
      <c r="G538" s="12" t="str">
        <f t="shared" si="66"/>
        <v/>
      </c>
      <c r="H538" s="12"/>
      <c r="I538" s="22" t="str">
        <f>IFERROR(VLOOKUP('движение ДВС'!C538,нормативы!$B$2:$C$32,2,FALSE),"")</f>
        <v/>
      </c>
      <c r="K538" s="13" t="str">
        <f t="shared" si="70"/>
        <v/>
      </c>
      <c r="L538" s="13"/>
      <c r="M538" s="22" t="str">
        <f t="shared" si="67"/>
        <v/>
      </c>
      <c r="N538" s="22" t="str">
        <f t="shared" si="71"/>
        <v/>
      </c>
      <c r="P538" s="11" t="str">
        <f t="shared" si="72"/>
        <v xml:space="preserve"> </v>
      </c>
      <c r="Q538" s="11" t="e">
        <f>VLOOKUP(B538,'Комментарии к ремонту'!A:C,2,FALSE)</f>
        <v>#N/A</v>
      </c>
      <c r="R538" s="21" t="str">
        <f t="shared" si="73"/>
        <v/>
      </c>
      <c r="T538" s="44" t="str">
        <f t="shared" si="68"/>
        <v/>
      </c>
      <c r="W538" s="18">
        <f t="shared" si="69"/>
        <v>0</v>
      </c>
    </row>
    <row r="539" spans="7:23" ht="25.5" customHeight="1" x14ac:dyDescent="0.2">
      <c r="G539" s="12" t="str">
        <f t="shared" si="66"/>
        <v/>
      </c>
      <c r="H539" s="12"/>
      <c r="I539" s="22" t="str">
        <f>IFERROR(VLOOKUP('движение ДВС'!C539,нормативы!$B$2:$C$32,2,FALSE),"")</f>
        <v/>
      </c>
      <c r="K539" s="13" t="str">
        <f t="shared" si="70"/>
        <v/>
      </c>
      <c r="L539" s="13"/>
      <c r="M539" s="22" t="str">
        <f t="shared" si="67"/>
        <v/>
      </c>
      <c r="N539" s="22" t="str">
        <f t="shared" si="71"/>
        <v/>
      </c>
      <c r="P539" s="11" t="str">
        <f t="shared" si="72"/>
        <v xml:space="preserve"> </v>
      </c>
      <c r="Q539" s="11" t="e">
        <f>VLOOKUP(B539,'Комментарии к ремонту'!A:C,2,FALSE)</f>
        <v>#N/A</v>
      </c>
      <c r="R539" s="21" t="str">
        <f t="shared" si="73"/>
        <v/>
      </c>
      <c r="T539" s="44" t="str">
        <f t="shared" si="68"/>
        <v/>
      </c>
      <c r="W539" s="18">
        <f t="shared" si="69"/>
        <v>0</v>
      </c>
    </row>
    <row r="540" spans="7:23" ht="25.5" customHeight="1" x14ac:dyDescent="0.2">
      <c r="G540" s="12" t="str">
        <f t="shared" si="66"/>
        <v/>
      </c>
      <c r="H540" s="12"/>
      <c r="I540" s="22" t="str">
        <f>IFERROR(VLOOKUP('движение ДВС'!C540,нормативы!$B$2:$C$32,2,FALSE),"")</f>
        <v/>
      </c>
      <c r="K540" s="13" t="str">
        <f t="shared" si="70"/>
        <v/>
      </c>
      <c r="L540" s="13"/>
      <c r="M540" s="22" t="str">
        <f t="shared" si="67"/>
        <v/>
      </c>
      <c r="N540" s="22" t="str">
        <f t="shared" si="71"/>
        <v/>
      </c>
      <c r="P540" s="11" t="str">
        <f t="shared" si="72"/>
        <v xml:space="preserve"> </v>
      </c>
      <c r="Q540" s="11" t="e">
        <f>VLOOKUP(B540,'Комментарии к ремонту'!A:C,2,FALSE)</f>
        <v>#N/A</v>
      </c>
      <c r="R540" s="21" t="str">
        <f t="shared" si="73"/>
        <v/>
      </c>
      <c r="T540" s="44" t="str">
        <f t="shared" si="68"/>
        <v/>
      </c>
      <c r="W540" s="18">
        <f t="shared" si="69"/>
        <v>0</v>
      </c>
    </row>
    <row r="541" spans="7:23" ht="25.5" customHeight="1" x14ac:dyDescent="0.2">
      <c r="G541" s="12" t="str">
        <f t="shared" si="66"/>
        <v/>
      </c>
      <c r="H541" s="12"/>
      <c r="I541" s="22" t="str">
        <f>IFERROR(VLOOKUP('движение ДВС'!C541,нормативы!$B$2:$C$32,2,FALSE),"")</f>
        <v/>
      </c>
      <c r="K541" s="13" t="str">
        <f t="shared" si="70"/>
        <v/>
      </c>
      <c r="L541" s="13"/>
      <c r="M541" s="22" t="str">
        <f t="shared" si="67"/>
        <v/>
      </c>
      <c r="N541" s="22" t="str">
        <f t="shared" si="71"/>
        <v/>
      </c>
      <c r="P541" s="11" t="str">
        <f t="shared" si="72"/>
        <v xml:space="preserve"> </v>
      </c>
      <c r="Q541" s="11" t="e">
        <f>VLOOKUP(B541,'Комментарии к ремонту'!A:C,2,FALSE)</f>
        <v>#N/A</v>
      </c>
      <c r="R541" s="21" t="str">
        <f t="shared" si="73"/>
        <v/>
      </c>
      <c r="T541" s="44" t="str">
        <f t="shared" si="68"/>
        <v/>
      </c>
      <c r="W541" s="18">
        <f t="shared" si="69"/>
        <v>0</v>
      </c>
    </row>
    <row r="542" spans="7:23" ht="25.5" customHeight="1" x14ac:dyDescent="0.2">
      <c r="G542" s="12" t="str">
        <f t="shared" si="66"/>
        <v/>
      </c>
      <c r="H542" s="12"/>
      <c r="I542" s="22" t="str">
        <f>IFERROR(VLOOKUP('движение ДВС'!C542,нормативы!$B$2:$C$32,2,FALSE),"")</f>
        <v/>
      </c>
      <c r="K542" s="13" t="str">
        <f t="shared" si="70"/>
        <v/>
      </c>
      <c r="L542" s="13"/>
      <c r="M542" s="22" t="str">
        <f t="shared" si="67"/>
        <v/>
      </c>
      <c r="N542" s="22" t="str">
        <f t="shared" si="71"/>
        <v/>
      </c>
      <c r="P542" s="11" t="str">
        <f t="shared" si="72"/>
        <v xml:space="preserve"> </v>
      </c>
      <c r="Q542" s="11" t="e">
        <f>VLOOKUP(B542,'Комментарии к ремонту'!A:C,2,FALSE)</f>
        <v>#N/A</v>
      </c>
      <c r="R542" s="21" t="str">
        <f t="shared" si="73"/>
        <v/>
      </c>
      <c r="T542" s="44" t="str">
        <f t="shared" si="68"/>
        <v/>
      </c>
      <c r="W542" s="18">
        <f t="shared" si="69"/>
        <v>0</v>
      </c>
    </row>
    <row r="543" spans="7:23" ht="25.5" customHeight="1" x14ac:dyDescent="0.2">
      <c r="G543" s="12" t="str">
        <f t="shared" si="66"/>
        <v/>
      </c>
      <c r="H543" s="12"/>
      <c r="I543" s="22" t="str">
        <f>IFERROR(VLOOKUP('движение ДВС'!C543,нормативы!$B$2:$C$32,2,FALSE),"")</f>
        <v/>
      </c>
      <c r="K543" s="13" t="str">
        <f t="shared" si="70"/>
        <v/>
      </c>
      <c r="L543" s="13"/>
      <c r="M543" s="22" t="str">
        <f t="shared" si="67"/>
        <v/>
      </c>
      <c r="N543" s="22" t="str">
        <f t="shared" si="71"/>
        <v/>
      </c>
      <c r="P543" s="11" t="str">
        <f t="shared" si="72"/>
        <v xml:space="preserve"> </v>
      </c>
      <c r="Q543" s="11" t="e">
        <f>VLOOKUP(B543,'Комментарии к ремонту'!A:C,2,FALSE)</f>
        <v>#N/A</v>
      </c>
      <c r="R543" s="21" t="str">
        <f t="shared" si="73"/>
        <v/>
      </c>
      <c r="T543" s="44" t="str">
        <f t="shared" si="68"/>
        <v/>
      </c>
      <c r="W543" s="18">
        <f t="shared" si="69"/>
        <v>0</v>
      </c>
    </row>
    <row r="544" spans="7:23" ht="25.5" customHeight="1" x14ac:dyDescent="0.2">
      <c r="G544" s="12" t="str">
        <f t="shared" si="66"/>
        <v/>
      </c>
      <c r="H544" s="12"/>
      <c r="I544" s="22" t="str">
        <f>IFERROR(VLOOKUP('движение ДВС'!C544,нормативы!$B$2:$C$32,2,FALSE),"")</f>
        <v/>
      </c>
      <c r="K544" s="13" t="str">
        <f t="shared" si="70"/>
        <v/>
      </c>
      <c r="L544" s="13"/>
      <c r="M544" s="22" t="str">
        <f t="shared" si="67"/>
        <v/>
      </c>
      <c r="N544" s="22" t="str">
        <f t="shared" si="71"/>
        <v/>
      </c>
      <c r="P544" s="11" t="str">
        <f t="shared" si="72"/>
        <v xml:space="preserve"> </v>
      </c>
      <c r="Q544" s="11" t="e">
        <f>VLOOKUP(B544,'Комментарии к ремонту'!A:C,2,FALSE)</f>
        <v>#N/A</v>
      </c>
      <c r="R544" s="21" t="str">
        <f t="shared" si="73"/>
        <v/>
      </c>
      <c r="T544" s="44" t="str">
        <f t="shared" si="68"/>
        <v/>
      </c>
      <c r="W544" s="18">
        <f t="shared" si="69"/>
        <v>0</v>
      </c>
    </row>
    <row r="545" spans="7:23" ht="25.5" customHeight="1" x14ac:dyDescent="0.2">
      <c r="G545" s="12" t="str">
        <f t="shared" si="66"/>
        <v/>
      </c>
      <c r="H545" s="12"/>
      <c r="I545" s="22" t="str">
        <f>IFERROR(VLOOKUP('движение ДВС'!C545,нормативы!$B$2:$C$32,2,FALSE),"")</f>
        <v/>
      </c>
      <c r="K545" s="13" t="str">
        <f t="shared" si="70"/>
        <v/>
      </c>
      <c r="L545" s="13"/>
      <c r="M545" s="22" t="str">
        <f t="shared" si="67"/>
        <v/>
      </c>
      <c r="N545" s="22" t="str">
        <f t="shared" si="71"/>
        <v/>
      </c>
      <c r="P545" s="11" t="str">
        <f t="shared" si="72"/>
        <v xml:space="preserve"> </v>
      </c>
      <c r="Q545" s="11" t="e">
        <f>VLOOKUP(B545,'Комментарии к ремонту'!A:C,2,FALSE)</f>
        <v>#N/A</v>
      </c>
      <c r="R545" s="21" t="str">
        <f t="shared" si="73"/>
        <v/>
      </c>
      <c r="T545" s="44" t="str">
        <f t="shared" si="68"/>
        <v/>
      </c>
      <c r="W545" s="18">
        <f t="shared" si="69"/>
        <v>0</v>
      </c>
    </row>
    <row r="546" spans="7:23" ht="25.5" customHeight="1" x14ac:dyDescent="0.2">
      <c r="G546" s="12" t="str">
        <f t="shared" si="66"/>
        <v/>
      </c>
      <c r="H546" s="12"/>
      <c r="I546" s="22" t="str">
        <f>IFERROR(VLOOKUP('движение ДВС'!C546,нормативы!$B$2:$C$32,2,FALSE),"")</f>
        <v/>
      </c>
      <c r="K546" s="13" t="str">
        <f t="shared" si="70"/>
        <v/>
      </c>
      <c r="L546" s="13"/>
      <c r="M546" s="22" t="str">
        <f t="shared" si="67"/>
        <v/>
      </c>
      <c r="N546" s="22" t="str">
        <f t="shared" si="71"/>
        <v/>
      </c>
      <c r="P546" s="11" t="str">
        <f t="shared" si="72"/>
        <v xml:space="preserve"> </v>
      </c>
      <c r="Q546" s="11" t="e">
        <f>VLOOKUP(B546,'Комментарии к ремонту'!A:C,2,FALSE)</f>
        <v>#N/A</v>
      </c>
      <c r="R546" s="21" t="str">
        <f t="shared" si="73"/>
        <v/>
      </c>
      <c r="T546" s="44" t="str">
        <f t="shared" si="68"/>
        <v/>
      </c>
      <c r="W546" s="18">
        <f t="shared" si="69"/>
        <v>0</v>
      </c>
    </row>
    <row r="547" spans="7:23" ht="25.5" customHeight="1" x14ac:dyDescent="0.2">
      <c r="G547" s="12" t="str">
        <f t="shared" si="66"/>
        <v/>
      </c>
      <c r="H547" s="12"/>
      <c r="I547" s="22" t="str">
        <f>IFERROR(VLOOKUP('движение ДВС'!C547,нормативы!$B$2:$C$32,2,FALSE),"")</f>
        <v/>
      </c>
      <c r="K547" s="13" t="str">
        <f t="shared" si="70"/>
        <v/>
      </c>
      <c r="L547" s="13"/>
      <c r="M547" s="22" t="str">
        <f t="shared" si="67"/>
        <v/>
      </c>
      <c r="N547" s="22" t="str">
        <f t="shared" si="71"/>
        <v/>
      </c>
      <c r="P547" s="11" t="str">
        <f t="shared" si="72"/>
        <v xml:space="preserve"> </v>
      </c>
      <c r="Q547" s="11" t="e">
        <f>VLOOKUP(B547,'Комментарии к ремонту'!A:C,2,FALSE)</f>
        <v>#N/A</v>
      </c>
      <c r="R547" s="21" t="str">
        <f t="shared" si="73"/>
        <v/>
      </c>
      <c r="T547" s="44" t="str">
        <f t="shared" si="68"/>
        <v/>
      </c>
      <c r="W547" s="18">
        <f t="shared" si="69"/>
        <v>0</v>
      </c>
    </row>
    <row r="548" spans="7:23" ht="25.5" customHeight="1" x14ac:dyDescent="0.2">
      <c r="G548" s="12" t="str">
        <f t="shared" si="66"/>
        <v/>
      </c>
      <c r="H548" s="12"/>
      <c r="I548" s="22" t="str">
        <f>IFERROR(VLOOKUP('движение ДВС'!C548,нормативы!$B$2:$C$32,2,FALSE),"")</f>
        <v/>
      </c>
      <c r="K548" s="13" t="str">
        <f t="shared" si="70"/>
        <v/>
      </c>
      <c r="L548" s="13"/>
      <c r="M548" s="22" t="str">
        <f t="shared" si="67"/>
        <v/>
      </c>
      <c r="N548" s="22" t="str">
        <f t="shared" si="71"/>
        <v/>
      </c>
      <c r="P548" s="11" t="str">
        <f t="shared" si="72"/>
        <v xml:space="preserve"> </v>
      </c>
      <c r="Q548" s="11" t="e">
        <f>VLOOKUP(B548,'Комментарии к ремонту'!A:C,2,FALSE)</f>
        <v>#N/A</v>
      </c>
      <c r="R548" s="21" t="str">
        <f t="shared" si="73"/>
        <v/>
      </c>
      <c r="T548" s="44" t="str">
        <f t="shared" si="68"/>
        <v/>
      </c>
      <c r="W548" s="18">
        <f t="shared" si="69"/>
        <v>0</v>
      </c>
    </row>
    <row r="549" spans="7:23" ht="25.5" customHeight="1" x14ac:dyDescent="0.2">
      <c r="G549" s="12" t="str">
        <f t="shared" si="66"/>
        <v/>
      </c>
      <c r="H549" s="12"/>
      <c r="I549" s="22" t="str">
        <f>IFERROR(VLOOKUP('движение ДВС'!C549,нормативы!$B$2:$C$32,2,FALSE),"")</f>
        <v/>
      </c>
      <c r="K549" s="13" t="str">
        <f t="shared" si="70"/>
        <v/>
      </c>
      <c r="L549" s="13"/>
      <c r="M549" s="22" t="str">
        <f t="shared" si="67"/>
        <v/>
      </c>
      <c r="N549" s="22" t="str">
        <f t="shared" si="71"/>
        <v/>
      </c>
      <c r="P549" s="11" t="str">
        <f t="shared" si="72"/>
        <v xml:space="preserve"> </v>
      </c>
      <c r="Q549" s="11" t="e">
        <f>VLOOKUP(B549,'Комментарии к ремонту'!A:C,2,FALSE)</f>
        <v>#N/A</v>
      </c>
      <c r="R549" s="21" t="str">
        <f t="shared" si="73"/>
        <v/>
      </c>
      <c r="T549" s="44" t="str">
        <f t="shared" si="68"/>
        <v/>
      </c>
      <c r="W549" s="18">
        <f t="shared" si="69"/>
        <v>0</v>
      </c>
    </row>
    <row r="550" spans="7:23" ht="25.5" customHeight="1" x14ac:dyDescent="0.2">
      <c r="G550" s="12" t="str">
        <f t="shared" si="66"/>
        <v/>
      </c>
      <c r="H550" s="12"/>
      <c r="I550" s="22" t="str">
        <f>IFERROR(VLOOKUP('движение ДВС'!C550,нормативы!$B$2:$C$32,2,FALSE),"")</f>
        <v/>
      </c>
      <c r="K550" s="13" t="str">
        <f t="shared" si="70"/>
        <v/>
      </c>
      <c r="L550" s="13"/>
      <c r="M550" s="22" t="str">
        <f t="shared" si="67"/>
        <v/>
      </c>
      <c r="N550" s="22" t="str">
        <f t="shared" si="71"/>
        <v/>
      </c>
      <c r="P550" s="11" t="str">
        <f t="shared" si="72"/>
        <v xml:space="preserve"> </v>
      </c>
      <c r="Q550" s="11" t="e">
        <f>VLOOKUP(B550,'Комментарии к ремонту'!A:C,2,FALSE)</f>
        <v>#N/A</v>
      </c>
      <c r="R550" s="21" t="str">
        <f t="shared" si="73"/>
        <v/>
      </c>
      <c r="T550" s="44" t="str">
        <f t="shared" si="68"/>
        <v/>
      </c>
      <c r="W550" s="18">
        <f t="shared" si="69"/>
        <v>0</v>
      </c>
    </row>
    <row r="551" spans="7:23" ht="25.5" customHeight="1" x14ac:dyDescent="0.2">
      <c r="G551" s="12" t="str">
        <f t="shared" si="66"/>
        <v/>
      </c>
      <c r="H551" s="12"/>
      <c r="I551" s="22" t="str">
        <f>IFERROR(VLOOKUP('движение ДВС'!C551,нормативы!$B$2:$C$32,2,FALSE),"")</f>
        <v/>
      </c>
      <c r="K551" s="13" t="str">
        <f t="shared" si="70"/>
        <v/>
      </c>
      <c r="L551" s="13"/>
      <c r="M551" s="22" t="str">
        <f t="shared" si="67"/>
        <v/>
      </c>
      <c r="N551" s="22" t="str">
        <f t="shared" si="71"/>
        <v/>
      </c>
      <c r="P551" s="11" t="str">
        <f t="shared" si="72"/>
        <v xml:space="preserve"> </v>
      </c>
      <c r="Q551" s="11" t="e">
        <f>VLOOKUP(B551,'Комментарии к ремонту'!A:C,2,FALSE)</f>
        <v>#N/A</v>
      </c>
      <c r="R551" s="21" t="str">
        <f t="shared" si="73"/>
        <v/>
      </c>
      <c r="T551" s="44" t="str">
        <f t="shared" si="68"/>
        <v/>
      </c>
      <c r="W551" s="18">
        <f t="shared" si="69"/>
        <v>0</v>
      </c>
    </row>
    <row r="552" spans="7:23" ht="25.5" customHeight="1" x14ac:dyDescent="0.2">
      <c r="G552" s="12" t="str">
        <f t="shared" si="66"/>
        <v/>
      </c>
      <c r="H552" s="12"/>
      <c r="I552" s="22" t="str">
        <f>IFERROR(VLOOKUP('движение ДВС'!C552,нормативы!$B$2:$C$32,2,FALSE),"")</f>
        <v/>
      </c>
      <c r="K552" s="13" t="str">
        <f t="shared" si="70"/>
        <v/>
      </c>
      <c r="L552" s="13"/>
      <c r="M552" s="22" t="str">
        <f t="shared" si="67"/>
        <v/>
      </c>
      <c r="N552" s="22" t="str">
        <f t="shared" si="71"/>
        <v/>
      </c>
      <c r="P552" s="11" t="str">
        <f t="shared" si="72"/>
        <v xml:space="preserve"> </v>
      </c>
      <c r="Q552" s="11" t="e">
        <f>VLOOKUP(B552,'Комментарии к ремонту'!A:C,2,FALSE)</f>
        <v>#N/A</v>
      </c>
      <c r="R552" s="21" t="str">
        <f t="shared" si="73"/>
        <v/>
      </c>
      <c r="T552" s="44" t="str">
        <f t="shared" si="68"/>
        <v/>
      </c>
      <c r="W552" s="18">
        <f t="shared" si="69"/>
        <v>0</v>
      </c>
    </row>
    <row r="553" spans="7:23" ht="25.5" customHeight="1" x14ac:dyDescent="0.2">
      <c r="G553" s="12" t="str">
        <f t="shared" si="66"/>
        <v/>
      </c>
      <c r="H553" s="12"/>
      <c r="I553" s="22" t="str">
        <f>IFERROR(VLOOKUP('движение ДВС'!C553,нормативы!$B$2:$C$32,2,FALSE),"")</f>
        <v/>
      </c>
      <c r="K553" s="13" t="str">
        <f t="shared" si="70"/>
        <v/>
      </c>
      <c r="L553" s="13"/>
      <c r="M553" s="22" t="str">
        <f t="shared" si="67"/>
        <v/>
      </c>
      <c r="N553" s="22" t="str">
        <f t="shared" si="71"/>
        <v/>
      </c>
      <c r="P553" s="11" t="str">
        <f t="shared" si="72"/>
        <v xml:space="preserve"> </v>
      </c>
      <c r="Q553" s="11" t="e">
        <f>VLOOKUP(B553,'Комментарии к ремонту'!A:C,2,FALSE)</f>
        <v>#N/A</v>
      </c>
      <c r="R553" s="21" t="str">
        <f t="shared" si="73"/>
        <v/>
      </c>
      <c r="T553" s="44" t="str">
        <f t="shared" si="68"/>
        <v/>
      </c>
      <c r="W553" s="18">
        <f t="shared" si="69"/>
        <v>0</v>
      </c>
    </row>
    <row r="554" spans="7:23" ht="25.5" customHeight="1" x14ac:dyDescent="0.2">
      <c r="G554" s="12" t="str">
        <f t="shared" si="66"/>
        <v/>
      </c>
      <c r="H554" s="12"/>
      <c r="I554" s="22" t="str">
        <f>IFERROR(VLOOKUP('движение ДВС'!C554,нормативы!$B$2:$C$32,2,FALSE),"")</f>
        <v/>
      </c>
      <c r="K554" s="13" t="str">
        <f t="shared" si="70"/>
        <v/>
      </c>
      <c r="L554" s="13"/>
      <c r="M554" s="22" t="str">
        <f t="shared" si="67"/>
        <v/>
      </c>
      <c r="N554" s="22" t="str">
        <f t="shared" si="71"/>
        <v/>
      </c>
      <c r="P554" s="11" t="str">
        <f t="shared" si="72"/>
        <v xml:space="preserve"> </v>
      </c>
      <c r="Q554" s="11" t="e">
        <f>VLOOKUP(B554,'Комментарии к ремонту'!A:C,2,FALSE)</f>
        <v>#N/A</v>
      </c>
      <c r="R554" s="21" t="str">
        <f t="shared" si="73"/>
        <v/>
      </c>
      <c r="T554" s="44" t="str">
        <f t="shared" si="68"/>
        <v/>
      </c>
      <c r="W554" s="18">
        <f t="shared" si="69"/>
        <v>0</v>
      </c>
    </row>
    <row r="555" spans="7:23" ht="25.5" customHeight="1" x14ac:dyDescent="0.2">
      <c r="G555" s="12" t="str">
        <f t="shared" si="66"/>
        <v/>
      </c>
      <c r="H555" s="12"/>
      <c r="I555" s="22" t="str">
        <f>IFERROR(VLOOKUP('движение ДВС'!C555,нормативы!$B$2:$C$32,2,FALSE),"")</f>
        <v/>
      </c>
      <c r="K555" s="13" t="str">
        <f t="shared" si="70"/>
        <v/>
      </c>
      <c r="L555" s="13"/>
      <c r="M555" s="22" t="str">
        <f t="shared" si="67"/>
        <v/>
      </c>
      <c r="N555" s="22" t="str">
        <f t="shared" si="71"/>
        <v/>
      </c>
      <c r="P555" s="11" t="str">
        <f t="shared" si="72"/>
        <v xml:space="preserve"> </v>
      </c>
      <c r="Q555" s="11" t="e">
        <f>VLOOKUP(B555,'Комментарии к ремонту'!A:C,2,FALSE)</f>
        <v>#N/A</v>
      </c>
      <c r="R555" s="21" t="str">
        <f t="shared" si="73"/>
        <v/>
      </c>
      <c r="T555" s="44" t="str">
        <f t="shared" si="68"/>
        <v/>
      </c>
      <c r="W555" s="18">
        <f t="shared" si="69"/>
        <v>0</v>
      </c>
    </row>
    <row r="556" spans="7:23" ht="25.5" customHeight="1" x14ac:dyDescent="0.2">
      <c r="G556" s="12" t="str">
        <f t="shared" si="66"/>
        <v/>
      </c>
      <c r="H556" s="12"/>
      <c r="I556" s="22" t="str">
        <f>IFERROR(VLOOKUP('движение ДВС'!C556,нормативы!$B$2:$C$32,2,FALSE),"")</f>
        <v/>
      </c>
      <c r="K556" s="13" t="str">
        <f t="shared" si="70"/>
        <v/>
      </c>
      <c r="L556" s="13"/>
      <c r="M556" s="22" t="str">
        <f t="shared" si="67"/>
        <v/>
      </c>
      <c r="N556" s="22" t="str">
        <f t="shared" si="71"/>
        <v/>
      </c>
      <c r="P556" s="11" t="str">
        <f t="shared" si="72"/>
        <v xml:space="preserve"> </v>
      </c>
      <c r="Q556" s="11" t="e">
        <f>VLOOKUP(B556,'Комментарии к ремонту'!A:C,2,FALSE)</f>
        <v>#N/A</v>
      </c>
      <c r="R556" s="21" t="str">
        <f t="shared" si="73"/>
        <v/>
      </c>
      <c r="T556" s="44" t="str">
        <f t="shared" si="68"/>
        <v/>
      </c>
      <c r="W556" s="18">
        <f t="shared" si="69"/>
        <v>0</v>
      </c>
    </row>
    <row r="557" spans="7:23" ht="25.5" customHeight="1" x14ac:dyDescent="0.2">
      <c r="G557" s="12" t="str">
        <f t="shared" si="66"/>
        <v/>
      </c>
      <c r="H557" s="12"/>
      <c r="I557" s="22" t="str">
        <f>IFERROR(VLOOKUP('движение ДВС'!C557,нормативы!$B$2:$C$32,2,FALSE),"")</f>
        <v/>
      </c>
      <c r="K557" s="13" t="str">
        <f t="shared" si="70"/>
        <v/>
      </c>
      <c r="L557" s="13"/>
      <c r="M557" s="22" t="str">
        <f t="shared" si="67"/>
        <v/>
      </c>
      <c r="N557" s="22" t="str">
        <f t="shared" si="71"/>
        <v/>
      </c>
      <c r="P557" s="11" t="str">
        <f t="shared" si="72"/>
        <v xml:space="preserve"> </v>
      </c>
      <c r="Q557" s="11" t="e">
        <f>VLOOKUP(B557,'Комментарии к ремонту'!A:C,2,FALSE)</f>
        <v>#N/A</v>
      </c>
      <c r="R557" s="21" t="str">
        <f t="shared" si="73"/>
        <v/>
      </c>
      <c r="T557" s="44" t="str">
        <f t="shared" si="68"/>
        <v/>
      </c>
      <c r="W557" s="18">
        <f t="shared" si="69"/>
        <v>0</v>
      </c>
    </row>
    <row r="558" spans="7:23" ht="25.5" customHeight="1" x14ac:dyDescent="0.2">
      <c r="G558" s="12" t="str">
        <f t="shared" si="66"/>
        <v/>
      </c>
      <c r="H558" s="12"/>
      <c r="I558" s="22" t="str">
        <f>IFERROR(VLOOKUP('движение ДВС'!C558,нормативы!$B$2:$C$32,2,FALSE),"")</f>
        <v/>
      </c>
      <c r="K558" s="13" t="str">
        <f t="shared" si="70"/>
        <v/>
      </c>
      <c r="L558" s="13"/>
      <c r="M558" s="22" t="str">
        <f t="shared" si="67"/>
        <v/>
      </c>
      <c r="N558" s="22" t="str">
        <f t="shared" si="71"/>
        <v/>
      </c>
      <c r="P558" s="11" t="str">
        <f t="shared" si="72"/>
        <v xml:space="preserve"> </v>
      </c>
      <c r="Q558" s="11" t="e">
        <f>VLOOKUP(B558,'Комментарии к ремонту'!A:C,2,FALSE)</f>
        <v>#N/A</v>
      </c>
      <c r="R558" s="21" t="str">
        <f t="shared" si="73"/>
        <v/>
      </c>
      <c r="T558" s="44" t="str">
        <f t="shared" si="68"/>
        <v/>
      </c>
      <c r="W558" s="18">
        <f t="shared" si="69"/>
        <v>0</v>
      </c>
    </row>
    <row r="559" spans="7:23" ht="25.5" customHeight="1" x14ac:dyDescent="0.2">
      <c r="G559" s="12" t="str">
        <f t="shared" si="66"/>
        <v/>
      </c>
      <c r="H559" s="12"/>
      <c r="I559" s="22" t="str">
        <f>IFERROR(VLOOKUP('движение ДВС'!C559,нормативы!$B$2:$C$32,2,FALSE),"")</f>
        <v/>
      </c>
      <c r="K559" s="13" t="str">
        <f t="shared" si="70"/>
        <v/>
      </c>
      <c r="L559" s="13"/>
      <c r="M559" s="22" t="str">
        <f t="shared" si="67"/>
        <v/>
      </c>
      <c r="N559" s="22" t="str">
        <f t="shared" si="71"/>
        <v/>
      </c>
      <c r="P559" s="11" t="str">
        <f t="shared" si="72"/>
        <v xml:space="preserve"> </v>
      </c>
      <c r="Q559" s="11" t="e">
        <f>VLOOKUP(B559,'Комментарии к ремонту'!A:C,2,FALSE)</f>
        <v>#N/A</v>
      </c>
      <c r="R559" s="21" t="str">
        <f t="shared" si="73"/>
        <v/>
      </c>
      <c r="T559" s="44" t="str">
        <f t="shared" si="68"/>
        <v/>
      </c>
      <c r="W559" s="18">
        <f t="shared" si="69"/>
        <v>0</v>
      </c>
    </row>
    <row r="560" spans="7:23" ht="25.5" customHeight="1" x14ac:dyDescent="0.2">
      <c r="G560" s="12" t="str">
        <f t="shared" si="66"/>
        <v/>
      </c>
      <c r="H560" s="12"/>
      <c r="I560" s="22" t="str">
        <f>IFERROR(VLOOKUP('движение ДВС'!C560,нормативы!$B$2:$C$32,2,FALSE),"")</f>
        <v/>
      </c>
      <c r="K560" s="13" t="str">
        <f t="shared" si="70"/>
        <v/>
      </c>
      <c r="L560" s="13"/>
      <c r="M560" s="22" t="str">
        <f t="shared" si="67"/>
        <v/>
      </c>
      <c r="N560" s="22" t="str">
        <f t="shared" si="71"/>
        <v/>
      </c>
      <c r="P560" s="11" t="str">
        <f t="shared" si="72"/>
        <v xml:space="preserve"> </v>
      </c>
      <c r="Q560" s="11" t="e">
        <f>VLOOKUP(B560,'Комментарии к ремонту'!A:C,2,FALSE)</f>
        <v>#N/A</v>
      </c>
      <c r="R560" s="21" t="str">
        <f t="shared" si="73"/>
        <v/>
      </c>
      <c r="T560" s="44" t="str">
        <f t="shared" si="68"/>
        <v/>
      </c>
      <c r="W560" s="18">
        <f t="shared" si="69"/>
        <v>0</v>
      </c>
    </row>
    <row r="561" spans="7:23" ht="25.5" customHeight="1" x14ac:dyDescent="0.2">
      <c r="G561" s="12" t="str">
        <f t="shared" si="66"/>
        <v/>
      </c>
      <c r="H561" s="12"/>
      <c r="I561" s="22" t="str">
        <f>IFERROR(VLOOKUP('движение ДВС'!C561,нормативы!$B$2:$C$32,2,FALSE),"")</f>
        <v/>
      </c>
      <c r="K561" s="13" t="str">
        <f t="shared" si="70"/>
        <v/>
      </c>
      <c r="L561" s="13"/>
      <c r="M561" s="22" t="str">
        <f t="shared" si="67"/>
        <v/>
      </c>
      <c r="N561" s="22" t="str">
        <f t="shared" si="71"/>
        <v/>
      </c>
      <c r="P561" s="11" t="str">
        <f t="shared" si="72"/>
        <v xml:space="preserve"> </v>
      </c>
      <c r="Q561" s="11" t="e">
        <f>VLOOKUP(B561,'Комментарии к ремонту'!A:C,2,FALSE)</f>
        <v>#N/A</v>
      </c>
      <c r="R561" s="21" t="str">
        <f t="shared" si="73"/>
        <v/>
      </c>
      <c r="T561" s="44" t="str">
        <f t="shared" si="68"/>
        <v/>
      </c>
      <c r="W561" s="18">
        <f t="shared" si="69"/>
        <v>0</v>
      </c>
    </row>
    <row r="562" spans="7:23" ht="25.5" customHeight="1" x14ac:dyDescent="0.2">
      <c r="G562" s="12" t="str">
        <f t="shared" si="66"/>
        <v/>
      </c>
      <c r="H562" s="12"/>
      <c r="I562" s="22" t="str">
        <f>IFERROR(VLOOKUP('движение ДВС'!C562,нормативы!$B$2:$C$32,2,FALSE),"")</f>
        <v/>
      </c>
      <c r="K562" s="13" t="str">
        <f t="shared" si="70"/>
        <v/>
      </c>
      <c r="L562" s="13"/>
      <c r="M562" s="22" t="str">
        <f t="shared" si="67"/>
        <v/>
      </c>
      <c r="N562" s="22" t="str">
        <f t="shared" si="71"/>
        <v/>
      </c>
      <c r="P562" s="11" t="str">
        <f t="shared" si="72"/>
        <v xml:space="preserve"> </v>
      </c>
      <c r="Q562" s="11" t="e">
        <f>VLOOKUP(B562,'Комментарии к ремонту'!A:C,2,FALSE)</f>
        <v>#N/A</v>
      </c>
      <c r="R562" s="21" t="str">
        <f t="shared" si="73"/>
        <v/>
      </c>
      <c r="T562" s="44" t="str">
        <f t="shared" si="68"/>
        <v/>
      </c>
      <c r="W562" s="18">
        <f t="shared" si="69"/>
        <v>0</v>
      </c>
    </row>
    <row r="563" spans="7:23" ht="25.5" customHeight="1" x14ac:dyDescent="0.2">
      <c r="G563" s="12" t="str">
        <f t="shared" si="66"/>
        <v/>
      </c>
      <c r="H563" s="12"/>
      <c r="I563" s="22" t="str">
        <f>IFERROR(VLOOKUP('движение ДВС'!C563,нормативы!$B$2:$C$32,2,FALSE),"")</f>
        <v/>
      </c>
      <c r="K563" s="13" t="str">
        <f t="shared" si="70"/>
        <v/>
      </c>
      <c r="L563" s="13"/>
      <c r="M563" s="22" t="str">
        <f t="shared" si="67"/>
        <v/>
      </c>
      <c r="N563" s="22" t="str">
        <f t="shared" si="71"/>
        <v/>
      </c>
      <c r="P563" s="11" t="str">
        <f t="shared" si="72"/>
        <v xml:space="preserve"> </v>
      </c>
      <c r="Q563" s="11" t="e">
        <f>VLOOKUP(B563,'Комментарии к ремонту'!A:C,2,FALSE)</f>
        <v>#N/A</v>
      </c>
      <c r="R563" s="21" t="str">
        <f t="shared" si="73"/>
        <v/>
      </c>
      <c r="T563" s="44" t="str">
        <f t="shared" si="68"/>
        <v/>
      </c>
      <c r="W563" s="18">
        <f t="shared" si="69"/>
        <v>0</v>
      </c>
    </row>
    <row r="564" spans="7:23" ht="25.5" customHeight="1" x14ac:dyDescent="0.2">
      <c r="G564" s="12" t="str">
        <f t="shared" si="66"/>
        <v/>
      </c>
      <c r="H564" s="12"/>
      <c r="I564" s="22" t="str">
        <f>IFERROR(VLOOKUP('движение ДВС'!C564,нормативы!$B$2:$C$32,2,FALSE),"")</f>
        <v/>
      </c>
      <c r="K564" s="13" t="str">
        <f t="shared" si="70"/>
        <v/>
      </c>
      <c r="L564" s="13"/>
      <c r="M564" s="22" t="str">
        <f t="shared" si="67"/>
        <v/>
      </c>
      <c r="N564" s="22" t="str">
        <f t="shared" si="71"/>
        <v/>
      </c>
      <c r="P564" s="11" t="str">
        <f t="shared" si="72"/>
        <v xml:space="preserve"> </v>
      </c>
      <c r="Q564" s="11" t="e">
        <f>VLOOKUP(B564,'Комментарии к ремонту'!A:C,2,FALSE)</f>
        <v>#N/A</v>
      </c>
      <c r="R564" s="21" t="str">
        <f t="shared" si="73"/>
        <v/>
      </c>
      <c r="T564" s="44" t="str">
        <f t="shared" si="68"/>
        <v/>
      </c>
      <c r="W564" s="18">
        <f t="shared" si="69"/>
        <v>0</v>
      </c>
    </row>
    <row r="565" spans="7:23" ht="25.5" customHeight="1" x14ac:dyDescent="0.2">
      <c r="G565" s="12" t="str">
        <f t="shared" si="66"/>
        <v/>
      </c>
      <c r="H565" s="12"/>
      <c r="I565" s="22" t="str">
        <f>IFERROR(VLOOKUP('движение ДВС'!C565,нормативы!$B$2:$C$32,2,FALSE),"")</f>
        <v/>
      </c>
      <c r="K565" s="13" t="str">
        <f t="shared" si="70"/>
        <v/>
      </c>
      <c r="L565" s="13"/>
      <c r="M565" s="22" t="str">
        <f t="shared" si="67"/>
        <v/>
      </c>
      <c r="N565" s="22" t="str">
        <f t="shared" si="71"/>
        <v/>
      </c>
      <c r="P565" s="11" t="str">
        <f t="shared" si="72"/>
        <v xml:space="preserve"> </v>
      </c>
      <c r="Q565" s="11" t="e">
        <f>VLOOKUP(B565,'Комментарии к ремонту'!A:C,2,FALSE)</f>
        <v>#N/A</v>
      </c>
      <c r="R565" s="21" t="str">
        <f t="shared" si="73"/>
        <v/>
      </c>
      <c r="T565" s="44" t="str">
        <f t="shared" si="68"/>
        <v/>
      </c>
      <c r="W565" s="18">
        <f t="shared" si="69"/>
        <v>0</v>
      </c>
    </row>
    <row r="566" spans="7:23" ht="25.5" customHeight="1" x14ac:dyDescent="0.2">
      <c r="G566" s="12" t="str">
        <f t="shared" si="66"/>
        <v/>
      </c>
      <c r="H566" s="12"/>
      <c r="I566" s="22" t="str">
        <f>IFERROR(VLOOKUP('движение ДВС'!C566,нормативы!$B$2:$C$32,2,FALSE),"")</f>
        <v/>
      </c>
      <c r="K566" s="13" t="str">
        <f t="shared" si="70"/>
        <v/>
      </c>
      <c r="L566" s="13"/>
      <c r="M566" s="22" t="str">
        <f t="shared" si="67"/>
        <v/>
      </c>
      <c r="N566" s="22" t="str">
        <f t="shared" si="71"/>
        <v/>
      </c>
      <c r="P566" s="11" t="str">
        <f t="shared" si="72"/>
        <v xml:space="preserve"> </v>
      </c>
      <c r="Q566" s="11" t="e">
        <f>VLOOKUP(B566,'Комментарии к ремонту'!A:C,2,FALSE)</f>
        <v>#N/A</v>
      </c>
      <c r="R566" s="21" t="str">
        <f t="shared" si="73"/>
        <v/>
      </c>
      <c r="T566" s="44" t="str">
        <f t="shared" si="68"/>
        <v/>
      </c>
      <c r="W566" s="18">
        <f t="shared" si="69"/>
        <v>0</v>
      </c>
    </row>
    <row r="567" spans="7:23" ht="25.5" customHeight="1" x14ac:dyDescent="0.2">
      <c r="G567" s="12" t="str">
        <f t="shared" si="66"/>
        <v/>
      </c>
      <c r="H567" s="12"/>
      <c r="I567" s="22" t="str">
        <f>IFERROR(VLOOKUP('движение ДВС'!C567,нормативы!$B$2:$C$32,2,FALSE),"")</f>
        <v/>
      </c>
      <c r="K567" s="13" t="str">
        <f t="shared" si="70"/>
        <v/>
      </c>
      <c r="L567" s="13"/>
      <c r="M567" s="22" t="str">
        <f t="shared" si="67"/>
        <v/>
      </c>
      <c r="N567" s="22" t="str">
        <f t="shared" si="71"/>
        <v/>
      </c>
      <c r="P567" s="11" t="str">
        <f t="shared" si="72"/>
        <v xml:space="preserve"> </v>
      </c>
      <c r="Q567" s="11" t="e">
        <f>VLOOKUP(B567,'Комментарии к ремонту'!A:C,2,FALSE)</f>
        <v>#N/A</v>
      </c>
      <c r="R567" s="21" t="str">
        <f t="shared" si="73"/>
        <v/>
      </c>
      <c r="T567" s="44" t="str">
        <f t="shared" si="68"/>
        <v/>
      </c>
      <c r="W567" s="18">
        <f t="shared" si="69"/>
        <v>0</v>
      </c>
    </row>
    <row r="568" spans="7:23" ht="25.5" customHeight="1" x14ac:dyDescent="0.2">
      <c r="G568" s="12" t="str">
        <f t="shared" si="66"/>
        <v/>
      </c>
      <c r="H568" s="12"/>
      <c r="I568" s="22" t="str">
        <f>IFERROR(VLOOKUP('движение ДВС'!C568,нормативы!$B$2:$C$32,2,FALSE),"")</f>
        <v/>
      </c>
      <c r="K568" s="13" t="str">
        <f t="shared" si="70"/>
        <v/>
      </c>
      <c r="L568" s="13"/>
      <c r="M568" s="22" t="str">
        <f t="shared" si="67"/>
        <v/>
      </c>
      <c r="N568" s="22" t="str">
        <f t="shared" si="71"/>
        <v/>
      </c>
      <c r="P568" s="11" t="str">
        <f t="shared" si="72"/>
        <v xml:space="preserve"> </v>
      </c>
      <c r="Q568" s="11" t="e">
        <f>VLOOKUP(B568,'Комментарии к ремонту'!A:C,2,FALSE)</f>
        <v>#N/A</v>
      </c>
      <c r="R568" s="21" t="str">
        <f t="shared" si="73"/>
        <v/>
      </c>
      <c r="T568" s="44" t="str">
        <f t="shared" si="68"/>
        <v/>
      </c>
      <c r="W568" s="18">
        <f t="shared" si="69"/>
        <v>0</v>
      </c>
    </row>
    <row r="569" spans="7:23" ht="25.5" customHeight="1" x14ac:dyDescent="0.2">
      <c r="G569" s="12" t="str">
        <f t="shared" si="66"/>
        <v/>
      </c>
      <c r="H569" s="12"/>
      <c r="I569" s="22" t="str">
        <f>IFERROR(VLOOKUP('движение ДВС'!C569,нормативы!$B$2:$C$32,2,FALSE),"")</f>
        <v/>
      </c>
      <c r="K569" s="13" t="str">
        <f t="shared" si="70"/>
        <v/>
      </c>
      <c r="L569" s="13"/>
      <c r="M569" s="22" t="str">
        <f t="shared" si="67"/>
        <v/>
      </c>
      <c r="N569" s="22" t="str">
        <f t="shared" si="71"/>
        <v/>
      </c>
      <c r="P569" s="11" t="str">
        <f t="shared" si="72"/>
        <v xml:space="preserve"> </v>
      </c>
      <c r="Q569" s="11" t="e">
        <f>VLOOKUP(B569,'Комментарии к ремонту'!A:C,2,FALSE)</f>
        <v>#N/A</v>
      </c>
      <c r="R569" s="21" t="str">
        <f t="shared" si="73"/>
        <v/>
      </c>
      <c r="T569" s="44" t="str">
        <f t="shared" si="68"/>
        <v/>
      </c>
      <c r="W569" s="18">
        <f t="shared" si="69"/>
        <v>0</v>
      </c>
    </row>
    <row r="570" spans="7:23" ht="25.5" customHeight="1" x14ac:dyDescent="0.2">
      <c r="G570" s="12" t="str">
        <f t="shared" si="66"/>
        <v/>
      </c>
      <c r="H570" s="12"/>
      <c r="I570" s="22" t="str">
        <f>IFERROR(VLOOKUP('движение ДВС'!C570,нормативы!$B$2:$C$32,2,FALSE),"")</f>
        <v/>
      </c>
      <c r="K570" s="13" t="str">
        <f t="shared" si="70"/>
        <v/>
      </c>
      <c r="L570" s="13"/>
      <c r="M570" s="22" t="str">
        <f t="shared" si="67"/>
        <v/>
      </c>
      <c r="N570" s="22" t="str">
        <f t="shared" si="71"/>
        <v/>
      </c>
      <c r="P570" s="11" t="str">
        <f t="shared" si="72"/>
        <v xml:space="preserve"> </v>
      </c>
      <c r="Q570" s="11" t="e">
        <f>VLOOKUP(B570,'Комментарии к ремонту'!A:C,2,FALSE)</f>
        <v>#N/A</v>
      </c>
      <c r="R570" s="21" t="str">
        <f t="shared" si="73"/>
        <v/>
      </c>
      <c r="T570" s="44" t="str">
        <f t="shared" si="68"/>
        <v/>
      </c>
      <c r="W570" s="18">
        <f t="shared" si="69"/>
        <v>0</v>
      </c>
    </row>
    <row r="571" spans="7:23" ht="25.5" customHeight="1" x14ac:dyDescent="0.2">
      <c r="G571" s="12" t="str">
        <f t="shared" si="66"/>
        <v/>
      </c>
      <c r="H571" s="12"/>
      <c r="I571" s="22" t="str">
        <f>IFERROR(VLOOKUP('движение ДВС'!C571,нормативы!$B$2:$C$32,2,FALSE),"")</f>
        <v/>
      </c>
      <c r="K571" s="13" t="str">
        <f t="shared" si="70"/>
        <v/>
      </c>
      <c r="L571" s="13"/>
      <c r="M571" s="22" t="str">
        <f t="shared" si="67"/>
        <v/>
      </c>
      <c r="N571" s="22" t="str">
        <f t="shared" si="71"/>
        <v/>
      </c>
      <c r="P571" s="11" t="str">
        <f t="shared" si="72"/>
        <v xml:space="preserve"> </v>
      </c>
      <c r="Q571" s="11" t="e">
        <f>VLOOKUP(B571,'Комментарии к ремонту'!A:C,2,FALSE)</f>
        <v>#N/A</v>
      </c>
      <c r="R571" s="21" t="str">
        <f t="shared" si="73"/>
        <v/>
      </c>
      <c r="T571" s="44" t="str">
        <f t="shared" si="68"/>
        <v/>
      </c>
      <c r="W571" s="18">
        <f t="shared" si="69"/>
        <v>0</v>
      </c>
    </row>
    <row r="572" spans="7:23" ht="25.5" customHeight="1" x14ac:dyDescent="0.2">
      <c r="G572" s="12" t="str">
        <f t="shared" si="66"/>
        <v/>
      </c>
      <c r="H572" s="12"/>
      <c r="I572" s="22" t="str">
        <f>IFERROR(VLOOKUP('движение ДВС'!C572,нормативы!$B$2:$C$32,2,FALSE),"")</f>
        <v/>
      </c>
      <c r="K572" s="13" t="str">
        <f t="shared" si="70"/>
        <v/>
      </c>
      <c r="L572" s="13"/>
      <c r="M572" s="22" t="str">
        <f t="shared" si="67"/>
        <v/>
      </c>
      <c r="N572" s="22" t="str">
        <f t="shared" si="71"/>
        <v/>
      </c>
      <c r="P572" s="11" t="str">
        <f t="shared" si="72"/>
        <v xml:space="preserve"> </v>
      </c>
      <c r="Q572" s="11" t="e">
        <f>VLOOKUP(B572,'Комментарии к ремонту'!A:C,2,FALSE)</f>
        <v>#N/A</v>
      </c>
      <c r="R572" s="21" t="str">
        <f t="shared" si="73"/>
        <v/>
      </c>
      <c r="T572" s="44" t="str">
        <f t="shared" si="68"/>
        <v/>
      </c>
      <c r="W572" s="18">
        <f t="shared" si="69"/>
        <v>0</v>
      </c>
    </row>
    <row r="573" spans="7:23" ht="25.5" customHeight="1" x14ac:dyDescent="0.2">
      <c r="G573" s="12" t="str">
        <f t="shared" si="66"/>
        <v/>
      </c>
      <c r="H573" s="12"/>
      <c r="I573" s="22" t="str">
        <f>IFERROR(VLOOKUP('движение ДВС'!C573,нормативы!$B$2:$C$32,2,FALSE),"")</f>
        <v/>
      </c>
      <c r="K573" s="13" t="str">
        <f t="shared" si="70"/>
        <v/>
      </c>
      <c r="L573" s="13"/>
      <c r="M573" s="22" t="str">
        <f t="shared" si="67"/>
        <v/>
      </c>
      <c r="N573" s="22" t="str">
        <f t="shared" si="71"/>
        <v/>
      </c>
      <c r="P573" s="11" t="str">
        <f t="shared" si="72"/>
        <v xml:space="preserve"> </v>
      </c>
      <c r="Q573" s="11" t="e">
        <f>VLOOKUP(B573,'Комментарии к ремонту'!A:C,2,FALSE)</f>
        <v>#N/A</v>
      </c>
      <c r="R573" s="21" t="str">
        <f t="shared" si="73"/>
        <v/>
      </c>
      <c r="T573" s="44" t="str">
        <f t="shared" si="68"/>
        <v/>
      </c>
      <c r="W573" s="18">
        <f t="shared" si="69"/>
        <v>0</v>
      </c>
    </row>
    <row r="574" spans="7:23" ht="25.5" customHeight="1" x14ac:dyDescent="0.2">
      <c r="G574" s="12" t="str">
        <f t="shared" si="66"/>
        <v/>
      </c>
      <c r="H574" s="12"/>
      <c r="I574" s="22" t="str">
        <f>IFERROR(VLOOKUP('движение ДВС'!C574,нормативы!$B$2:$C$32,2,FALSE),"")</f>
        <v/>
      </c>
      <c r="K574" s="13" t="str">
        <f t="shared" si="70"/>
        <v/>
      </c>
      <c r="L574" s="13"/>
      <c r="M574" s="22" t="str">
        <f t="shared" si="67"/>
        <v/>
      </c>
      <c r="N574" s="22" t="str">
        <f t="shared" si="71"/>
        <v/>
      </c>
      <c r="P574" s="11" t="str">
        <f t="shared" si="72"/>
        <v xml:space="preserve"> </v>
      </c>
      <c r="Q574" s="11" t="e">
        <f>VLOOKUP(B574,'Комментарии к ремонту'!A:C,2,FALSE)</f>
        <v>#N/A</v>
      </c>
      <c r="R574" s="21" t="str">
        <f t="shared" si="73"/>
        <v/>
      </c>
      <c r="T574" s="44" t="str">
        <f t="shared" si="68"/>
        <v/>
      </c>
      <c r="W574" s="18">
        <f t="shared" si="69"/>
        <v>0</v>
      </c>
    </row>
    <row r="575" spans="7:23" ht="25.5" customHeight="1" x14ac:dyDescent="0.2">
      <c r="G575" s="12" t="str">
        <f t="shared" si="66"/>
        <v/>
      </c>
      <c r="H575" s="12"/>
      <c r="I575" s="22" t="str">
        <f>IFERROR(VLOOKUP('движение ДВС'!C575,нормативы!$B$2:$C$32,2,FALSE),"")</f>
        <v/>
      </c>
      <c r="K575" s="13" t="str">
        <f t="shared" si="70"/>
        <v/>
      </c>
      <c r="L575" s="13"/>
      <c r="M575" s="22" t="str">
        <f t="shared" si="67"/>
        <v/>
      </c>
      <c r="N575" s="22" t="str">
        <f t="shared" si="71"/>
        <v/>
      </c>
      <c r="P575" s="11" t="str">
        <f t="shared" si="72"/>
        <v xml:space="preserve"> </v>
      </c>
      <c r="Q575" s="11" t="e">
        <f>VLOOKUP(B575,'Комментарии к ремонту'!A:C,2,FALSE)</f>
        <v>#N/A</v>
      </c>
      <c r="R575" s="21" t="str">
        <f t="shared" si="73"/>
        <v/>
      </c>
      <c r="T575" s="44" t="str">
        <f t="shared" si="68"/>
        <v/>
      </c>
      <c r="W575" s="18">
        <f t="shared" si="69"/>
        <v>0</v>
      </c>
    </row>
    <row r="576" spans="7:23" ht="25.5" customHeight="1" x14ac:dyDescent="0.2">
      <c r="G576" s="12" t="str">
        <f t="shared" si="66"/>
        <v/>
      </c>
      <c r="H576" s="12"/>
      <c r="I576" s="22" t="str">
        <f>IFERROR(VLOOKUP('движение ДВС'!C576,нормативы!$B$2:$C$32,2,FALSE),"")</f>
        <v/>
      </c>
      <c r="K576" s="13" t="str">
        <f t="shared" si="70"/>
        <v/>
      </c>
      <c r="L576" s="13"/>
      <c r="M576" s="22" t="str">
        <f t="shared" si="67"/>
        <v/>
      </c>
      <c r="N576" s="22" t="str">
        <f t="shared" si="71"/>
        <v/>
      </c>
      <c r="P576" s="11" t="str">
        <f t="shared" si="72"/>
        <v xml:space="preserve"> </v>
      </c>
      <c r="Q576" s="11" t="e">
        <f>VLOOKUP(B576,'Комментарии к ремонту'!A:C,2,FALSE)</f>
        <v>#N/A</v>
      </c>
      <c r="R576" s="21" t="str">
        <f t="shared" si="73"/>
        <v/>
      </c>
      <c r="T576" s="44" t="str">
        <f t="shared" si="68"/>
        <v/>
      </c>
      <c r="W576" s="18">
        <f t="shared" si="69"/>
        <v>0</v>
      </c>
    </row>
    <row r="577" spans="7:23" ht="25.5" customHeight="1" x14ac:dyDescent="0.2">
      <c r="G577" s="12" t="str">
        <f t="shared" si="66"/>
        <v/>
      </c>
      <c r="H577" s="12"/>
      <c r="I577" s="22" t="str">
        <f>IFERROR(VLOOKUP('движение ДВС'!C577,нормативы!$B$2:$C$32,2,FALSE),"")</f>
        <v/>
      </c>
      <c r="K577" s="13" t="str">
        <f t="shared" si="70"/>
        <v/>
      </c>
      <c r="L577" s="13"/>
      <c r="M577" s="22" t="str">
        <f t="shared" si="67"/>
        <v/>
      </c>
      <c r="N577" s="22" t="str">
        <f t="shared" si="71"/>
        <v/>
      </c>
      <c r="P577" s="11" t="str">
        <f t="shared" si="72"/>
        <v xml:space="preserve"> </v>
      </c>
      <c r="Q577" s="11" t="e">
        <f>VLOOKUP(B577,'Комментарии к ремонту'!A:C,2,FALSE)</f>
        <v>#N/A</v>
      </c>
      <c r="R577" s="21" t="str">
        <f t="shared" si="73"/>
        <v/>
      </c>
      <c r="T577" s="44" t="str">
        <f t="shared" si="68"/>
        <v/>
      </c>
      <c r="W577" s="18">
        <f t="shared" si="69"/>
        <v>0</v>
      </c>
    </row>
    <row r="578" spans="7:23" ht="25.5" customHeight="1" x14ac:dyDescent="0.2">
      <c r="G578" s="12" t="str">
        <f t="shared" si="66"/>
        <v/>
      </c>
      <c r="H578" s="12"/>
      <c r="I578" s="22" t="str">
        <f>IFERROR(VLOOKUP('движение ДВС'!C578,нормативы!$B$2:$C$32,2,FALSE),"")</f>
        <v/>
      </c>
      <c r="K578" s="13" t="str">
        <f t="shared" si="70"/>
        <v/>
      </c>
      <c r="L578" s="13"/>
      <c r="M578" s="22" t="str">
        <f t="shared" si="67"/>
        <v/>
      </c>
      <c r="N578" s="22" t="str">
        <f t="shared" si="71"/>
        <v/>
      </c>
      <c r="P578" s="11" t="str">
        <f t="shared" si="72"/>
        <v xml:space="preserve"> </v>
      </c>
      <c r="Q578" s="11" t="e">
        <f>VLOOKUP(B578,'Комментарии к ремонту'!A:C,2,FALSE)</f>
        <v>#N/A</v>
      </c>
      <c r="R578" s="21" t="str">
        <f t="shared" si="73"/>
        <v/>
      </c>
      <c r="T578" s="44" t="str">
        <f t="shared" si="68"/>
        <v/>
      </c>
      <c r="W578" s="18">
        <f t="shared" si="69"/>
        <v>0</v>
      </c>
    </row>
    <row r="579" spans="7:23" ht="25.5" customHeight="1" x14ac:dyDescent="0.2">
      <c r="G579" s="12" t="str">
        <f t="shared" ref="G579:G642" si="74">IFERROR(IF(SEARCH("Ожидается",O579),"введите дату",""),"")</f>
        <v/>
      </c>
      <c r="H579" s="12"/>
      <c r="I579" s="22" t="str">
        <f>IFERROR(VLOOKUP('движение ДВС'!C579,нормативы!$B$2:$C$32,2,FALSE),"")</f>
        <v/>
      </c>
      <c r="K579" s="13" t="str">
        <f t="shared" si="70"/>
        <v/>
      </c>
      <c r="L579" s="13"/>
      <c r="M579" s="22" t="str">
        <f t="shared" ref="M579:M642" si="75">IFERROR(IF(ISBLANK(G579),"",_xlfn.ISOWEEKNUM(G579)),"")</f>
        <v/>
      </c>
      <c r="N579" s="22" t="str">
        <f t="shared" si="71"/>
        <v/>
      </c>
      <c r="P579" s="11" t="str">
        <f t="shared" si="72"/>
        <v xml:space="preserve"> </v>
      </c>
      <c r="Q579" s="11" t="e">
        <f>VLOOKUP(B579,'Комментарии к ремонту'!A:C,2,FALSE)</f>
        <v>#N/A</v>
      </c>
      <c r="R579" s="21" t="str">
        <f t="shared" si="73"/>
        <v/>
      </c>
      <c r="T579" s="44" t="str">
        <f t="shared" ref="T579:T642" si="76">IF(O579="Отказной","Опишите причину отказа",IF(O579="Транзит","Опишите инф. о транзите",""))</f>
        <v/>
      </c>
      <c r="W579" s="18">
        <f t="shared" ref="W579:W642" si="77">IFERROR(IF(SEARCH(", заказ",V579),"укажите дату поставки зап. частей",""),0)</f>
        <v>0</v>
      </c>
    </row>
    <row r="580" spans="7:23" ht="25.5" customHeight="1" x14ac:dyDescent="0.2">
      <c r="G580" s="12" t="str">
        <f t="shared" si="74"/>
        <v/>
      </c>
      <c r="H580" s="12"/>
      <c r="I580" s="22" t="str">
        <f>IFERROR(VLOOKUP('движение ДВС'!C580,нормативы!$B$2:$C$32,2,FALSE),"")</f>
        <v/>
      </c>
      <c r="K580" s="13" t="str">
        <f t="shared" ref="K580:K643" si="78">IFERROR(IF(H580&lt;&gt;0,H580+(I580/J580)/8*7/5,""),IF(H580&lt;&gt;0,H580+I580/8*7/5,""))</f>
        <v/>
      </c>
      <c r="L580" s="13"/>
      <c r="M580" s="22" t="str">
        <f t="shared" si="75"/>
        <v/>
      </c>
      <c r="N580" s="22" t="str">
        <f t="shared" ref="N580:N643" si="79">IFERROR(INT((MONTH(G580)+2)/3),"")</f>
        <v/>
      </c>
      <c r="P580" s="11" t="str">
        <f t="shared" ref="P580:P643" si="80">B580&amp;" "&amp;C580</f>
        <v xml:space="preserve"> </v>
      </c>
      <c r="Q580" s="11" t="e">
        <f>VLOOKUP(B580,'Комментарии к ремонту'!A:C,2,FALSE)</f>
        <v>#N/A</v>
      </c>
      <c r="R580" s="21" t="str">
        <f t="shared" ref="R580:R643" si="81">IF(ISBLANK(B580),"",IF(O580="Ремонт остановлен","Укажите причину остановки работ",IF(O580="Отказной","Опишите причину отказа",IF(O580="Транзит","Опишите инф. о транзите",IF(ISNA(Q580),"НЕТ","ЕСТЬ")))))</f>
        <v/>
      </c>
      <c r="T580" s="44" t="str">
        <f t="shared" si="76"/>
        <v/>
      </c>
      <c r="W580" s="18">
        <f t="shared" si="77"/>
        <v>0</v>
      </c>
    </row>
    <row r="581" spans="7:23" ht="25.5" customHeight="1" x14ac:dyDescent="0.2">
      <c r="G581" s="12" t="str">
        <f t="shared" si="74"/>
        <v/>
      </c>
      <c r="H581" s="12"/>
      <c r="I581" s="22" t="str">
        <f>IFERROR(VLOOKUP('движение ДВС'!C581,нормативы!$B$2:$C$32,2,FALSE),"")</f>
        <v/>
      </c>
      <c r="K581" s="13" t="str">
        <f t="shared" si="78"/>
        <v/>
      </c>
      <c r="L581" s="13"/>
      <c r="M581" s="22" t="str">
        <f t="shared" si="75"/>
        <v/>
      </c>
      <c r="N581" s="22" t="str">
        <f t="shared" si="79"/>
        <v/>
      </c>
      <c r="P581" s="11" t="str">
        <f t="shared" si="80"/>
        <v xml:space="preserve"> </v>
      </c>
      <c r="Q581" s="11" t="e">
        <f>VLOOKUP(B581,'Комментарии к ремонту'!A:C,2,FALSE)</f>
        <v>#N/A</v>
      </c>
      <c r="R581" s="21" t="str">
        <f t="shared" si="81"/>
        <v/>
      </c>
      <c r="T581" s="44" t="str">
        <f t="shared" si="76"/>
        <v/>
      </c>
      <c r="W581" s="18">
        <f t="shared" si="77"/>
        <v>0</v>
      </c>
    </row>
    <row r="582" spans="7:23" ht="25.5" customHeight="1" x14ac:dyDescent="0.2">
      <c r="G582" s="12" t="str">
        <f t="shared" si="74"/>
        <v/>
      </c>
      <c r="H582" s="12"/>
      <c r="I582" s="22" t="str">
        <f>IFERROR(VLOOKUP('движение ДВС'!C582,нормативы!$B$2:$C$32,2,FALSE),"")</f>
        <v/>
      </c>
      <c r="K582" s="13" t="str">
        <f t="shared" si="78"/>
        <v/>
      </c>
      <c r="L582" s="13"/>
      <c r="M582" s="22" t="str">
        <f t="shared" si="75"/>
        <v/>
      </c>
      <c r="N582" s="22" t="str">
        <f t="shared" si="79"/>
        <v/>
      </c>
      <c r="P582" s="11" t="str">
        <f t="shared" si="80"/>
        <v xml:space="preserve"> </v>
      </c>
      <c r="Q582" s="11" t="e">
        <f>VLOOKUP(B582,'Комментарии к ремонту'!A:C,2,FALSE)</f>
        <v>#N/A</v>
      </c>
      <c r="R582" s="21" t="str">
        <f t="shared" si="81"/>
        <v/>
      </c>
      <c r="T582" s="44" t="str">
        <f t="shared" si="76"/>
        <v/>
      </c>
      <c r="W582" s="18">
        <f t="shared" si="77"/>
        <v>0</v>
      </c>
    </row>
    <row r="583" spans="7:23" ht="25.5" customHeight="1" x14ac:dyDescent="0.2">
      <c r="G583" s="12" t="str">
        <f t="shared" si="74"/>
        <v/>
      </c>
      <c r="H583" s="12"/>
      <c r="I583" s="22" t="str">
        <f>IFERROR(VLOOKUP('движение ДВС'!C583,нормативы!$B$2:$C$32,2,FALSE),"")</f>
        <v/>
      </c>
      <c r="K583" s="13" t="str">
        <f t="shared" si="78"/>
        <v/>
      </c>
      <c r="L583" s="13"/>
      <c r="M583" s="22" t="str">
        <f t="shared" si="75"/>
        <v/>
      </c>
      <c r="N583" s="22" t="str">
        <f t="shared" si="79"/>
        <v/>
      </c>
      <c r="P583" s="11" t="str">
        <f t="shared" si="80"/>
        <v xml:space="preserve"> </v>
      </c>
      <c r="Q583" s="11" t="e">
        <f>VLOOKUP(B583,'Комментарии к ремонту'!A:C,2,FALSE)</f>
        <v>#N/A</v>
      </c>
      <c r="R583" s="21" t="str">
        <f t="shared" si="81"/>
        <v/>
      </c>
      <c r="T583" s="44" t="str">
        <f t="shared" si="76"/>
        <v/>
      </c>
      <c r="W583" s="18">
        <f t="shared" si="77"/>
        <v>0</v>
      </c>
    </row>
    <row r="584" spans="7:23" ht="25.5" customHeight="1" x14ac:dyDescent="0.2">
      <c r="G584" s="12" t="str">
        <f t="shared" si="74"/>
        <v/>
      </c>
      <c r="H584" s="12"/>
      <c r="I584" s="22" t="str">
        <f>IFERROR(VLOOKUP('движение ДВС'!C584,нормативы!$B$2:$C$32,2,FALSE),"")</f>
        <v/>
      </c>
      <c r="K584" s="13" t="str">
        <f t="shared" si="78"/>
        <v/>
      </c>
      <c r="L584" s="13"/>
      <c r="M584" s="22" t="str">
        <f t="shared" si="75"/>
        <v/>
      </c>
      <c r="N584" s="22" t="str">
        <f t="shared" si="79"/>
        <v/>
      </c>
      <c r="P584" s="11" t="str">
        <f t="shared" si="80"/>
        <v xml:space="preserve"> </v>
      </c>
      <c r="Q584" s="11" t="e">
        <f>VLOOKUP(B584,'Комментарии к ремонту'!A:C,2,FALSE)</f>
        <v>#N/A</v>
      </c>
      <c r="R584" s="21" t="str">
        <f t="shared" si="81"/>
        <v/>
      </c>
      <c r="T584" s="44" t="str">
        <f t="shared" si="76"/>
        <v/>
      </c>
      <c r="W584" s="18">
        <f t="shared" si="77"/>
        <v>0</v>
      </c>
    </row>
    <row r="585" spans="7:23" ht="25.5" customHeight="1" x14ac:dyDescent="0.2">
      <c r="G585" s="12" t="str">
        <f t="shared" si="74"/>
        <v/>
      </c>
      <c r="H585" s="12"/>
      <c r="I585" s="22" t="str">
        <f>IFERROR(VLOOKUP('движение ДВС'!C585,нормативы!$B$2:$C$32,2,FALSE),"")</f>
        <v/>
      </c>
      <c r="K585" s="13" t="str">
        <f t="shared" si="78"/>
        <v/>
      </c>
      <c r="L585" s="13"/>
      <c r="M585" s="22" t="str">
        <f t="shared" si="75"/>
        <v/>
      </c>
      <c r="N585" s="22" t="str">
        <f t="shared" si="79"/>
        <v/>
      </c>
      <c r="P585" s="11" t="str">
        <f t="shared" si="80"/>
        <v xml:space="preserve"> </v>
      </c>
      <c r="Q585" s="11" t="e">
        <f>VLOOKUP(B585,'Комментарии к ремонту'!A:C,2,FALSE)</f>
        <v>#N/A</v>
      </c>
      <c r="R585" s="21" t="str">
        <f t="shared" si="81"/>
        <v/>
      </c>
      <c r="T585" s="44" t="str">
        <f t="shared" si="76"/>
        <v/>
      </c>
      <c r="W585" s="18">
        <f t="shared" si="77"/>
        <v>0</v>
      </c>
    </row>
    <row r="586" spans="7:23" ht="25.5" customHeight="1" x14ac:dyDescent="0.2">
      <c r="G586" s="12" t="str">
        <f t="shared" si="74"/>
        <v/>
      </c>
      <c r="H586" s="12"/>
      <c r="I586" s="22" t="str">
        <f>IFERROR(VLOOKUP('движение ДВС'!C586,нормативы!$B$2:$C$32,2,FALSE),"")</f>
        <v/>
      </c>
      <c r="K586" s="13" t="str">
        <f t="shared" si="78"/>
        <v/>
      </c>
      <c r="L586" s="13"/>
      <c r="M586" s="22" t="str">
        <f t="shared" si="75"/>
        <v/>
      </c>
      <c r="N586" s="22" t="str">
        <f t="shared" si="79"/>
        <v/>
      </c>
      <c r="P586" s="11" t="str">
        <f t="shared" si="80"/>
        <v xml:space="preserve"> </v>
      </c>
      <c r="Q586" s="11" t="e">
        <f>VLOOKUP(B586,'Комментарии к ремонту'!A:C,2,FALSE)</f>
        <v>#N/A</v>
      </c>
      <c r="R586" s="21" t="str">
        <f t="shared" si="81"/>
        <v/>
      </c>
      <c r="T586" s="44" t="str">
        <f t="shared" si="76"/>
        <v/>
      </c>
      <c r="W586" s="18">
        <f t="shared" si="77"/>
        <v>0</v>
      </c>
    </row>
    <row r="587" spans="7:23" ht="25.5" customHeight="1" x14ac:dyDescent="0.2">
      <c r="G587" s="12" t="str">
        <f t="shared" si="74"/>
        <v/>
      </c>
      <c r="H587" s="12"/>
      <c r="I587" s="22" t="str">
        <f>IFERROR(VLOOKUP('движение ДВС'!C587,нормативы!$B$2:$C$32,2,FALSE),"")</f>
        <v/>
      </c>
      <c r="K587" s="13" t="str">
        <f t="shared" si="78"/>
        <v/>
      </c>
      <c r="L587" s="13"/>
      <c r="M587" s="22" t="str">
        <f t="shared" si="75"/>
        <v/>
      </c>
      <c r="N587" s="22" t="str">
        <f t="shared" si="79"/>
        <v/>
      </c>
      <c r="P587" s="11" t="str">
        <f t="shared" si="80"/>
        <v xml:space="preserve"> </v>
      </c>
      <c r="Q587" s="11" t="e">
        <f>VLOOKUP(B587,'Комментарии к ремонту'!A:C,2,FALSE)</f>
        <v>#N/A</v>
      </c>
      <c r="R587" s="21" t="str">
        <f t="shared" si="81"/>
        <v/>
      </c>
      <c r="T587" s="44" t="str">
        <f t="shared" si="76"/>
        <v/>
      </c>
      <c r="W587" s="18">
        <f t="shared" si="77"/>
        <v>0</v>
      </c>
    </row>
    <row r="588" spans="7:23" ht="25.5" customHeight="1" x14ac:dyDescent="0.2">
      <c r="G588" s="12" t="str">
        <f t="shared" si="74"/>
        <v/>
      </c>
      <c r="H588" s="12"/>
      <c r="I588" s="22" t="str">
        <f>IFERROR(VLOOKUP('движение ДВС'!C588,нормативы!$B$2:$C$32,2,FALSE),"")</f>
        <v/>
      </c>
      <c r="K588" s="13" t="str">
        <f t="shared" si="78"/>
        <v/>
      </c>
      <c r="L588" s="13"/>
      <c r="M588" s="22" t="str">
        <f t="shared" si="75"/>
        <v/>
      </c>
      <c r="N588" s="22" t="str">
        <f t="shared" si="79"/>
        <v/>
      </c>
      <c r="P588" s="11" t="str">
        <f t="shared" si="80"/>
        <v xml:space="preserve"> </v>
      </c>
      <c r="Q588" s="11" t="e">
        <f>VLOOKUP(B588,'Комментарии к ремонту'!A:C,2,FALSE)</f>
        <v>#N/A</v>
      </c>
      <c r="R588" s="21" t="str">
        <f t="shared" si="81"/>
        <v/>
      </c>
      <c r="T588" s="44" t="str">
        <f t="shared" si="76"/>
        <v/>
      </c>
      <c r="W588" s="18">
        <f t="shared" si="77"/>
        <v>0</v>
      </c>
    </row>
    <row r="589" spans="7:23" ht="25.5" customHeight="1" x14ac:dyDescent="0.2">
      <c r="G589" s="12" t="str">
        <f t="shared" si="74"/>
        <v/>
      </c>
      <c r="H589" s="12"/>
      <c r="I589" s="22" t="str">
        <f>IFERROR(VLOOKUP('движение ДВС'!C589,нормативы!$B$2:$C$32,2,FALSE),"")</f>
        <v/>
      </c>
      <c r="K589" s="13" t="str">
        <f t="shared" si="78"/>
        <v/>
      </c>
      <c r="L589" s="13"/>
      <c r="M589" s="22" t="str">
        <f t="shared" si="75"/>
        <v/>
      </c>
      <c r="N589" s="22" t="str">
        <f t="shared" si="79"/>
        <v/>
      </c>
      <c r="P589" s="11" t="str">
        <f t="shared" si="80"/>
        <v xml:space="preserve"> </v>
      </c>
      <c r="Q589" s="11" t="e">
        <f>VLOOKUP(B589,'Комментарии к ремонту'!A:C,2,FALSE)</f>
        <v>#N/A</v>
      </c>
      <c r="R589" s="21" t="str">
        <f t="shared" si="81"/>
        <v/>
      </c>
      <c r="T589" s="44" t="str">
        <f t="shared" si="76"/>
        <v/>
      </c>
      <c r="W589" s="18">
        <f t="shared" si="77"/>
        <v>0</v>
      </c>
    </row>
    <row r="590" spans="7:23" ht="25.5" customHeight="1" x14ac:dyDescent="0.2">
      <c r="G590" s="12" t="str">
        <f t="shared" si="74"/>
        <v/>
      </c>
      <c r="H590" s="12"/>
      <c r="I590" s="22" t="str">
        <f>IFERROR(VLOOKUP('движение ДВС'!C590,нормативы!$B$2:$C$32,2,FALSE),"")</f>
        <v/>
      </c>
      <c r="K590" s="13" t="str">
        <f t="shared" si="78"/>
        <v/>
      </c>
      <c r="L590" s="13"/>
      <c r="M590" s="22" t="str">
        <f t="shared" si="75"/>
        <v/>
      </c>
      <c r="N590" s="22" t="str">
        <f t="shared" si="79"/>
        <v/>
      </c>
      <c r="P590" s="11" t="str">
        <f t="shared" si="80"/>
        <v xml:space="preserve"> </v>
      </c>
      <c r="Q590" s="11" t="e">
        <f>VLOOKUP(B590,'Комментарии к ремонту'!A:C,2,FALSE)</f>
        <v>#N/A</v>
      </c>
      <c r="R590" s="21" t="str">
        <f t="shared" si="81"/>
        <v/>
      </c>
      <c r="T590" s="44" t="str">
        <f t="shared" si="76"/>
        <v/>
      </c>
      <c r="W590" s="18">
        <f t="shared" si="77"/>
        <v>0</v>
      </c>
    </row>
    <row r="591" spans="7:23" ht="25.5" customHeight="1" x14ac:dyDescent="0.2">
      <c r="G591" s="12" t="str">
        <f t="shared" si="74"/>
        <v/>
      </c>
      <c r="H591" s="12"/>
      <c r="I591" s="22" t="str">
        <f>IFERROR(VLOOKUP('движение ДВС'!C591,нормативы!$B$2:$C$32,2,FALSE),"")</f>
        <v/>
      </c>
      <c r="K591" s="13" t="str">
        <f t="shared" si="78"/>
        <v/>
      </c>
      <c r="L591" s="13"/>
      <c r="M591" s="22" t="str">
        <f t="shared" si="75"/>
        <v/>
      </c>
      <c r="N591" s="22" t="str">
        <f t="shared" si="79"/>
        <v/>
      </c>
      <c r="P591" s="11" t="str">
        <f t="shared" si="80"/>
        <v xml:space="preserve"> </v>
      </c>
      <c r="Q591" s="11" t="e">
        <f>VLOOKUP(B591,'Комментарии к ремонту'!A:C,2,FALSE)</f>
        <v>#N/A</v>
      </c>
      <c r="R591" s="21" t="str">
        <f t="shared" si="81"/>
        <v/>
      </c>
      <c r="T591" s="44" t="str">
        <f t="shared" si="76"/>
        <v/>
      </c>
      <c r="W591" s="18">
        <f t="shared" si="77"/>
        <v>0</v>
      </c>
    </row>
    <row r="592" spans="7:23" ht="25.5" customHeight="1" x14ac:dyDescent="0.2">
      <c r="G592" s="12" t="str">
        <f t="shared" si="74"/>
        <v/>
      </c>
      <c r="H592" s="12"/>
      <c r="I592" s="22" t="str">
        <f>IFERROR(VLOOKUP('движение ДВС'!C592,нормативы!$B$2:$C$32,2,FALSE),"")</f>
        <v/>
      </c>
      <c r="K592" s="13" t="str">
        <f t="shared" si="78"/>
        <v/>
      </c>
      <c r="L592" s="13"/>
      <c r="M592" s="22" t="str">
        <f t="shared" si="75"/>
        <v/>
      </c>
      <c r="N592" s="22" t="str">
        <f t="shared" si="79"/>
        <v/>
      </c>
      <c r="P592" s="11" t="str">
        <f t="shared" si="80"/>
        <v xml:space="preserve"> </v>
      </c>
      <c r="Q592" s="11" t="e">
        <f>VLOOKUP(B592,'Комментарии к ремонту'!A:C,2,FALSE)</f>
        <v>#N/A</v>
      </c>
      <c r="R592" s="21" t="str">
        <f t="shared" si="81"/>
        <v/>
      </c>
      <c r="T592" s="44" t="str">
        <f t="shared" si="76"/>
        <v/>
      </c>
      <c r="W592" s="18">
        <f t="shared" si="77"/>
        <v>0</v>
      </c>
    </row>
    <row r="593" spans="7:23" ht="25.5" customHeight="1" x14ac:dyDescent="0.2">
      <c r="G593" s="12" t="str">
        <f t="shared" si="74"/>
        <v/>
      </c>
      <c r="H593" s="12"/>
      <c r="I593" s="22" t="str">
        <f>IFERROR(VLOOKUP('движение ДВС'!C593,нормативы!$B$2:$C$32,2,FALSE),"")</f>
        <v/>
      </c>
      <c r="K593" s="13" t="str">
        <f t="shared" si="78"/>
        <v/>
      </c>
      <c r="L593" s="13"/>
      <c r="M593" s="22" t="str">
        <f t="shared" si="75"/>
        <v/>
      </c>
      <c r="N593" s="22" t="str">
        <f t="shared" si="79"/>
        <v/>
      </c>
      <c r="P593" s="11" t="str">
        <f t="shared" si="80"/>
        <v xml:space="preserve"> </v>
      </c>
      <c r="Q593" s="11" t="e">
        <f>VLOOKUP(B593,'Комментарии к ремонту'!A:C,2,FALSE)</f>
        <v>#N/A</v>
      </c>
      <c r="R593" s="21" t="str">
        <f t="shared" si="81"/>
        <v/>
      </c>
      <c r="T593" s="44" t="str">
        <f t="shared" si="76"/>
        <v/>
      </c>
      <c r="W593" s="18">
        <f t="shared" si="77"/>
        <v>0</v>
      </c>
    </row>
    <row r="594" spans="7:23" ht="25.5" customHeight="1" x14ac:dyDescent="0.2">
      <c r="G594" s="12" t="str">
        <f t="shared" si="74"/>
        <v/>
      </c>
      <c r="H594" s="12"/>
      <c r="I594" s="22" t="str">
        <f>IFERROR(VLOOKUP('движение ДВС'!C594,нормативы!$B$2:$C$32,2,FALSE),"")</f>
        <v/>
      </c>
      <c r="K594" s="13" t="str">
        <f t="shared" si="78"/>
        <v/>
      </c>
      <c r="L594" s="13"/>
      <c r="M594" s="22" t="str">
        <f t="shared" si="75"/>
        <v/>
      </c>
      <c r="N594" s="22" t="str">
        <f t="shared" si="79"/>
        <v/>
      </c>
      <c r="P594" s="11" t="str">
        <f t="shared" si="80"/>
        <v xml:space="preserve"> </v>
      </c>
      <c r="Q594" s="11" t="e">
        <f>VLOOKUP(B594,'Комментарии к ремонту'!A:C,2,FALSE)</f>
        <v>#N/A</v>
      </c>
      <c r="R594" s="21" t="str">
        <f t="shared" si="81"/>
        <v/>
      </c>
      <c r="T594" s="44" t="str">
        <f t="shared" si="76"/>
        <v/>
      </c>
      <c r="W594" s="18">
        <f t="shared" si="77"/>
        <v>0</v>
      </c>
    </row>
    <row r="595" spans="7:23" ht="25.5" customHeight="1" x14ac:dyDescent="0.2">
      <c r="G595" s="12" t="str">
        <f t="shared" si="74"/>
        <v/>
      </c>
      <c r="H595" s="12"/>
      <c r="I595" s="22" t="str">
        <f>IFERROR(VLOOKUP('движение ДВС'!C595,нормативы!$B$2:$C$32,2,FALSE),"")</f>
        <v/>
      </c>
      <c r="K595" s="13" t="str">
        <f t="shared" si="78"/>
        <v/>
      </c>
      <c r="L595" s="13"/>
      <c r="M595" s="22" t="str">
        <f t="shared" si="75"/>
        <v/>
      </c>
      <c r="N595" s="22" t="str">
        <f t="shared" si="79"/>
        <v/>
      </c>
      <c r="P595" s="11" t="str">
        <f t="shared" si="80"/>
        <v xml:space="preserve"> </v>
      </c>
      <c r="Q595" s="11" t="e">
        <f>VLOOKUP(B595,'Комментарии к ремонту'!A:C,2,FALSE)</f>
        <v>#N/A</v>
      </c>
      <c r="R595" s="21" t="str">
        <f t="shared" si="81"/>
        <v/>
      </c>
      <c r="T595" s="44" t="str">
        <f t="shared" si="76"/>
        <v/>
      </c>
      <c r="W595" s="18">
        <f t="shared" si="77"/>
        <v>0</v>
      </c>
    </row>
    <row r="596" spans="7:23" ht="25.5" customHeight="1" x14ac:dyDescent="0.2">
      <c r="G596" s="12" t="str">
        <f t="shared" si="74"/>
        <v/>
      </c>
      <c r="H596" s="12"/>
      <c r="I596" s="22" t="str">
        <f>IFERROR(VLOOKUP('движение ДВС'!C596,нормативы!$B$2:$C$32,2,FALSE),"")</f>
        <v/>
      </c>
      <c r="K596" s="13" t="str">
        <f t="shared" si="78"/>
        <v/>
      </c>
      <c r="L596" s="13"/>
      <c r="M596" s="22" t="str">
        <f t="shared" si="75"/>
        <v/>
      </c>
      <c r="N596" s="22" t="str">
        <f t="shared" si="79"/>
        <v/>
      </c>
      <c r="P596" s="11" t="str">
        <f t="shared" si="80"/>
        <v xml:space="preserve"> </v>
      </c>
      <c r="Q596" s="11" t="e">
        <f>VLOOKUP(B596,'Комментарии к ремонту'!A:C,2,FALSE)</f>
        <v>#N/A</v>
      </c>
      <c r="R596" s="21" t="str">
        <f t="shared" si="81"/>
        <v/>
      </c>
      <c r="T596" s="44" t="str">
        <f t="shared" si="76"/>
        <v/>
      </c>
      <c r="W596" s="18">
        <f t="shared" si="77"/>
        <v>0</v>
      </c>
    </row>
    <row r="597" spans="7:23" ht="25.5" customHeight="1" x14ac:dyDescent="0.2">
      <c r="G597" s="12" t="str">
        <f t="shared" si="74"/>
        <v/>
      </c>
      <c r="H597" s="12"/>
      <c r="I597" s="22" t="str">
        <f>IFERROR(VLOOKUP('движение ДВС'!C597,нормативы!$B$2:$C$32,2,FALSE),"")</f>
        <v/>
      </c>
      <c r="K597" s="13" t="str">
        <f t="shared" si="78"/>
        <v/>
      </c>
      <c r="L597" s="13"/>
      <c r="M597" s="22" t="str">
        <f t="shared" si="75"/>
        <v/>
      </c>
      <c r="N597" s="22" t="str">
        <f t="shared" si="79"/>
        <v/>
      </c>
      <c r="P597" s="11" t="str">
        <f t="shared" si="80"/>
        <v xml:space="preserve"> </v>
      </c>
      <c r="Q597" s="11" t="e">
        <f>VLOOKUP(B597,'Комментарии к ремонту'!A:C,2,FALSE)</f>
        <v>#N/A</v>
      </c>
      <c r="R597" s="21" t="str">
        <f t="shared" si="81"/>
        <v/>
      </c>
      <c r="T597" s="44" t="str">
        <f t="shared" si="76"/>
        <v/>
      </c>
      <c r="W597" s="18">
        <f t="shared" si="77"/>
        <v>0</v>
      </c>
    </row>
    <row r="598" spans="7:23" ht="25.5" customHeight="1" x14ac:dyDescent="0.2">
      <c r="G598" s="12" t="str">
        <f t="shared" si="74"/>
        <v/>
      </c>
      <c r="H598" s="12"/>
      <c r="I598" s="22" t="str">
        <f>IFERROR(VLOOKUP('движение ДВС'!C598,нормативы!$B$2:$C$32,2,FALSE),"")</f>
        <v/>
      </c>
      <c r="K598" s="13" t="str">
        <f t="shared" si="78"/>
        <v/>
      </c>
      <c r="L598" s="13"/>
      <c r="M598" s="22" t="str">
        <f t="shared" si="75"/>
        <v/>
      </c>
      <c r="N598" s="22" t="str">
        <f t="shared" si="79"/>
        <v/>
      </c>
      <c r="P598" s="11" t="str">
        <f t="shared" si="80"/>
        <v xml:space="preserve"> </v>
      </c>
      <c r="Q598" s="11" t="e">
        <f>VLOOKUP(B598,'Комментарии к ремонту'!A:C,2,FALSE)</f>
        <v>#N/A</v>
      </c>
      <c r="R598" s="21" t="str">
        <f t="shared" si="81"/>
        <v/>
      </c>
      <c r="T598" s="44" t="str">
        <f t="shared" si="76"/>
        <v/>
      </c>
      <c r="W598" s="18">
        <f t="shared" si="77"/>
        <v>0</v>
      </c>
    </row>
    <row r="599" spans="7:23" ht="25.5" customHeight="1" x14ac:dyDescent="0.2">
      <c r="G599" s="12" t="str">
        <f t="shared" si="74"/>
        <v/>
      </c>
      <c r="H599" s="12"/>
      <c r="I599" s="22" t="str">
        <f>IFERROR(VLOOKUP('движение ДВС'!C599,нормативы!$B$2:$C$32,2,FALSE),"")</f>
        <v/>
      </c>
      <c r="K599" s="13" t="str">
        <f t="shared" si="78"/>
        <v/>
      </c>
      <c r="L599" s="13"/>
      <c r="M599" s="22" t="str">
        <f t="shared" si="75"/>
        <v/>
      </c>
      <c r="N599" s="22" t="str">
        <f t="shared" si="79"/>
        <v/>
      </c>
      <c r="P599" s="11" t="str">
        <f t="shared" si="80"/>
        <v xml:space="preserve"> </v>
      </c>
      <c r="Q599" s="11" t="e">
        <f>VLOOKUP(B599,'Комментарии к ремонту'!A:C,2,FALSE)</f>
        <v>#N/A</v>
      </c>
      <c r="R599" s="21" t="str">
        <f t="shared" si="81"/>
        <v/>
      </c>
      <c r="T599" s="44" t="str">
        <f t="shared" si="76"/>
        <v/>
      </c>
      <c r="W599" s="18">
        <f t="shared" si="77"/>
        <v>0</v>
      </c>
    </row>
    <row r="600" spans="7:23" ht="25.5" customHeight="1" x14ac:dyDescent="0.2">
      <c r="G600" s="12" t="str">
        <f t="shared" si="74"/>
        <v/>
      </c>
      <c r="H600" s="12"/>
      <c r="I600" s="22" t="str">
        <f>IFERROR(VLOOKUP('движение ДВС'!C600,нормативы!$B$2:$C$32,2,FALSE),"")</f>
        <v/>
      </c>
      <c r="K600" s="13" t="str">
        <f t="shared" si="78"/>
        <v/>
      </c>
      <c r="L600" s="13"/>
      <c r="M600" s="22" t="str">
        <f t="shared" si="75"/>
        <v/>
      </c>
      <c r="N600" s="22" t="str">
        <f t="shared" si="79"/>
        <v/>
      </c>
      <c r="P600" s="11" t="str">
        <f t="shared" si="80"/>
        <v xml:space="preserve"> </v>
      </c>
      <c r="Q600" s="11" t="e">
        <f>VLOOKUP(B600,'Комментарии к ремонту'!A:C,2,FALSE)</f>
        <v>#N/A</v>
      </c>
      <c r="R600" s="21" t="str">
        <f t="shared" si="81"/>
        <v/>
      </c>
      <c r="T600" s="44" t="str">
        <f t="shared" si="76"/>
        <v/>
      </c>
      <c r="W600" s="18">
        <f t="shared" si="77"/>
        <v>0</v>
      </c>
    </row>
    <row r="601" spans="7:23" ht="25.5" customHeight="1" x14ac:dyDescent="0.2">
      <c r="G601" s="12" t="str">
        <f t="shared" si="74"/>
        <v/>
      </c>
      <c r="H601" s="12"/>
      <c r="I601" s="22" t="str">
        <f>IFERROR(VLOOKUP('движение ДВС'!C601,нормативы!$B$2:$C$32,2,FALSE),"")</f>
        <v/>
      </c>
      <c r="K601" s="13" t="str">
        <f t="shared" si="78"/>
        <v/>
      </c>
      <c r="L601" s="13"/>
      <c r="M601" s="22" t="str">
        <f t="shared" si="75"/>
        <v/>
      </c>
      <c r="N601" s="22" t="str">
        <f t="shared" si="79"/>
        <v/>
      </c>
      <c r="P601" s="11" t="str">
        <f t="shared" si="80"/>
        <v xml:space="preserve"> </v>
      </c>
      <c r="Q601" s="11" t="e">
        <f>VLOOKUP(B601,'Комментарии к ремонту'!A:C,2,FALSE)</f>
        <v>#N/A</v>
      </c>
      <c r="R601" s="21" t="str">
        <f t="shared" si="81"/>
        <v/>
      </c>
      <c r="T601" s="44" t="str">
        <f t="shared" si="76"/>
        <v/>
      </c>
      <c r="W601" s="18">
        <f t="shared" si="77"/>
        <v>0</v>
      </c>
    </row>
    <row r="602" spans="7:23" ht="25.5" customHeight="1" x14ac:dyDescent="0.2">
      <c r="G602" s="12" t="str">
        <f t="shared" si="74"/>
        <v/>
      </c>
      <c r="H602" s="12"/>
      <c r="I602" s="22" t="str">
        <f>IFERROR(VLOOKUP('движение ДВС'!C602,нормативы!$B$2:$C$32,2,FALSE),"")</f>
        <v/>
      </c>
      <c r="K602" s="13" t="str">
        <f t="shared" si="78"/>
        <v/>
      </c>
      <c r="L602" s="13"/>
      <c r="M602" s="22" t="str">
        <f t="shared" si="75"/>
        <v/>
      </c>
      <c r="N602" s="22" t="str">
        <f t="shared" si="79"/>
        <v/>
      </c>
      <c r="P602" s="11" t="str">
        <f t="shared" si="80"/>
        <v xml:space="preserve"> </v>
      </c>
      <c r="Q602" s="11" t="e">
        <f>VLOOKUP(B602,'Комментарии к ремонту'!A:C,2,FALSE)</f>
        <v>#N/A</v>
      </c>
      <c r="R602" s="21" t="str">
        <f t="shared" si="81"/>
        <v/>
      </c>
      <c r="T602" s="44" t="str">
        <f t="shared" si="76"/>
        <v/>
      </c>
      <c r="W602" s="18">
        <f t="shared" si="77"/>
        <v>0</v>
      </c>
    </row>
    <row r="603" spans="7:23" ht="25.5" customHeight="1" x14ac:dyDescent="0.2">
      <c r="G603" s="12" t="str">
        <f t="shared" si="74"/>
        <v/>
      </c>
      <c r="H603" s="12"/>
      <c r="I603" s="22" t="str">
        <f>IFERROR(VLOOKUP('движение ДВС'!C603,нормативы!$B$2:$C$32,2,FALSE),"")</f>
        <v/>
      </c>
      <c r="K603" s="13" t="str">
        <f t="shared" si="78"/>
        <v/>
      </c>
      <c r="L603" s="13"/>
      <c r="M603" s="22" t="str">
        <f t="shared" si="75"/>
        <v/>
      </c>
      <c r="N603" s="22" t="str">
        <f t="shared" si="79"/>
        <v/>
      </c>
      <c r="P603" s="11" t="str">
        <f t="shared" si="80"/>
        <v xml:space="preserve"> </v>
      </c>
      <c r="Q603" s="11" t="e">
        <f>VLOOKUP(B603,'Комментарии к ремонту'!A:C,2,FALSE)</f>
        <v>#N/A</v>
      </c>
      <c r="R603" s="21" t="str">
        <f t="shared" si="81"/>
        <v/>
      </c>
      <c r="T603" s="44" t="str">
        <f t="shared" si="76"/>
        <v/>
      </c>
      <c r="W603" s="18">
        <f t="shared" si="77"/>
        <v>0</v>
      </c>
    </row>
    <row r="604" spans="7:23" ht="25.5" customHeight="1" x14ac:dyDescent="0.2">
      <c r="G604" s="12" t="str">
        <f t="shared" si="74"/>
        <v/>
      </c>
      <c r="H604" s="12"/>
      <c r="I604" s="22" t="str">
        <f>IFERROR(VLOOKUP('движение ДВС'!C604,нормативы!$B$2:$C$32,2,FALSE),"")</f>
        <v/>
      </c>
      <c r="K604" s="13" t="str">
        <f t="shared" si="78"/>
        <v/>
      </c>
      <c r="L604" s="13"/>
      <c r="M604" s="22" t="str">
        <f t="shared" si="75"/>
        <v/>
      </c>
      <c r="N604" s="22" t="str">
        <f t="shared" si="79"/>
        <v/>
      </c>
      <c r="P604" s="11" t="str">
        <f t="shared" si="80"/>
        <v xml:space="preserve"> </v>
      </c>
      <c r="Q604" s="11" t="e">
        <f>VLOOKUP(B604,'Комментарии к ремонту'!A:C,2,FALSE)</f>
        <v>#N/A</v>
      </c>
      <c r="R604" s="21" t="str">
        <f t="shared" si="81"/>
        <v/>
      </c>
      <c r="T604" s="44" t="str">
        <f t="shared" si="76"/>
        <v/>
      </c>
      <c r="W604" s="18">
        <f t="shared" si="77"/>
        <v>0</v>
      </c>
    </row>
    <row r="605" spans="7:23" ht="25.5" customHeight="1" x14ac:dyDescent="0.2">
      <c r="G605" s="12" t="str">
        <f t="shared" si="74"/>
        <v/>
      </c>
      <c r="H605" s="12"/>
      <c r="I605" s="22" t="str">
        <f>IFERROR(VLOOKUP('движение ДВС'!C605,нормативы!$B$2:$C$32,2,FALSE),"")</f>
        <v/>
      </c>
      <c r="K605" s="13" t="str">
        <f t="shared" si="78"/>
        <v/>
      </c>
      <c r="L605" s="13"/>
      <c r="M605" s="22" t="str">
        <f t="shared" si="75"/>
        <v/>
      </c>
      <c r="N605" s="22" t="str">
        <f t="shared" si="79"/>
        <v/>
      </c>
      <c r="P605" s="11" t="str">
        <f t="shared" si="80"/>
        <v xml:space="preserve"> </v>
      </c>
      <c r="Q605" s="11" t="e">
        <f>VLOOKUP(B605,'Комментарии к ремонту'!A:C,2,FALSE)</f>
        <v>#N/A</v>
      </c>
      <c r="R605" s="21" t="str">
        <f t="shared" si="81"/>
        <v/>
      </c>
      <c r="T605" s="44" t="str">
        <f t="shared" si="76"/>
        <v/>
      </c>
      <c r="W605" s="18">
        <f t="shared" si="77"/>
        <v>0</v>
      </c>
    </row>
    <row r="606" spans="7:23" ht="25.5" customHeight="1" x14ac:dyDescent="0.2">
      <c r="G606" s="12" t="str">
        <f t="shared" si="74"/>
        <v/>
      </c>
      <c r="H606" s="12"/>
      <c r="I606" s="22" t="str">
        <f>IFERROR(VLOOKUP('движение ДВС'!C606,нормативы!$B$2:$C$32,2,FALSE),"")</f>
        <v/>
      </c>
      <c r="K606" s="13" t="str">
        <f t="shared" si="78"/>
        <v/>
      </c>
      <c r="L606" s="13"/>
      <c r="M606" s="22" t="str">
        <f t="shared" si="75"/>
        <v/>
      </c>
      <c r="N606" s="22" t="str">
        <f t="shared" si="79"/>
        <v/>
      </c>
      <c r="P606" s="11" t="str">
        <f t="shared" si="80"/>
        <v xml:space="preserve"> </v>
      </c>
      <c r="Q606" s="11" t="e">
        <f>VLOOKUP(B606,'Комментарии к ремонту'!A:C,2,FALSE)</f>
        <v>#N/A</v>
      </c>
      <c r="R606" s="21" t="str">
        <f t="shared" si="81"/>
        <v/>
      </c>
      <c r="T606" s="44" t="str">
        <f t="shared" si="76"/>
        <v/>
      </c>
      <c r="W606" s="18">
        <f t="shared" si="77"/>
        <v>0</v>
      </c>
    </row>
    <row r="607" spans="7:23" ht="25.5" customHeight="1" x14ac:dyDescent="0.2">
      <c r="G607" s="12" t="str">
        <f t="shared" si="74"/>
        <v/>
      </c>
      <c r="H607" s="12"/>
      <c r="I607" s="22" t="str">
        <f>IFERROR(VLOOKUP('движение ДВС'!C607,нормативы!$B$2:$C$32,2,FALSE),"")</f>
        <v/>
      </c>
      <c r="K607" s="13" t="str">
        <f t="shared" si="78"/>
        <v/>
      </c>
      <c r="L607" s="13"/>
      <c r="M607" s="22" t="str">
        <f t="shared" si="75"/>
        <v/>
      </c>
      <c r="N607" s="22" t="str">
        <f t="shared" si="79"/>
        <v/>
      </c>
      <c r="P607" s="11" t="str">
        <f t="shared" si="80"/>
        <v xml:space="preserve"> </v>
      </c>
      <c r="Q607" s="11" t="e">
        <f>VLOOKUP(B607,'Комментарии к ремонту'!A:C,2,FALSE)</f>
        <v>#N/A</v>
      </c>
      <c r="R607" s="21" t="str">
        <f t="shared" si="81"/>
        <v/>
      </c>
      <c r="T607" s="44" t="str">
        <f t="shared" si="76"/>
        <v/>
      </c>
      <c r="W607" s="18">
        <f t="shared" si="77"/>
        <v>0</v>
      </c>
    </row>
    <row r="608" spans="7:23" ht="25.5" customHeight="1" x14ac:dyDescent="0.2">
      <c r="G608" s="12" t="str">
        <f t="shared" si="74"/>
        <v/>
      </c>
      <c r="H608" s="12"/>
      <c r="I608" s="22" t="str">
        <f>IFERROR(VLOOKUP('движение ДВС'!C608,нормативы!$B$2:$C$32,2,FALSE),"")</f>
        <v/>
      </c>
      <c r="K608" s="13" t="str">
        <f t="shared" si="78"/>
        <v/>
      </c>
      <c r="L608" s="13"/>
      <c r="M608" s="22" t="str">
        <f t="shared" si="75"/>
        <v/>
      </c>
      <c r="N608" s="22" t="str">
        <f t="shared" si="79"/>
        <v/>
      </c>
      <c r="P608" s="11" t="str">
        <f t="shared" si="80"/>
        <v xml:space="preserve"> </v>
      </c>
      <c r="Q608" s="11" t="e">
        <f>VLOOKUP(B608,'Комментарии к ремонту'!A:C,2,FALSE)</f>
        <v>#N/A</v>
      </c>
      <c r="R608" s="21" t="str">
        <f t="shared" si="81"/>
        <v/>
      </c>
      <c r="T608" s="44" t="str">
        <f t="shared" si="76"/>
        <v/>
      </c>
      <c r="W608" s="18">
        <f t="shared" si="77"/>
        <v>0</v>
      </c>
    </row>
    <row r="609" spans="7:23" ht="25.5" customHeight="1" x14ac:dyDescent="0.2">
      <c r="G609" s="12" t="str">
        <f t="shared" si="74"/>
        <v/>
      </c>
      <c r="H609" s="12"/>
      <c r="I609" s="22" t="str">
        <f>IFERROR(VLOOKUP('движение ДВС'!C609,нормативы!$B$2:$C$32,2,FALSE),"")</f>
        <v/>
      </c>
      <c r="K609" s="13" t="str">
        <f t="shared" si="78"/>
        <v/>
      </c>
      <c r="L609" s="13"/>
      <c r="M609" s="22" t="str">
        <f t="shared" si="75"/>
        <v/>
      </c>
      <c r="N609" s="22" t="str">
        <f t="shared" si="79"/>
        <v/>
      </c>
      <c r="P609" s="11" t="str">
        <f t="shared" si="80"/>
        <v xml:space="preserve"> </v>
      </c>
      <c r="Q609" s="11" t="e">
        <f>VLOOKUP(B609,'Комментарии к ремонту'!A:C,2,FALSE)</f>
        <v>#N/A</v>
      </c>
      <c r="R609" s="21" t="str">
        <f t="shared" si="81"/>
        <v/>
      </c>
      <c r="T609" s="44" t="str">
        <f t="shared" si="76"/>
        <v/>
      </c>
      <c r="W609" s="18">
        <f t="shared" si="77"/>
        <v>0</v>
      </c>
    </row>
    <row r="610" spans="7:23" ht="25.5" customHeight="1" x14ac:dyDescent="0.2">
      <c r="G610" s="12" t="str">
        <f t="shared" si="74"/>
        <v/>
      </c>
      <c r="H610" s="12"/>
      <c r="I610" s="22" t="str">
        <f>IFERROR(VLOOKUP('движение ДВС'!C610,нормативы!$B$2:$C$32,2,FALSE),"")</f>
        <v/>
      </c>
      <c r="K610" s="13" t="str">
        <f t="shared" si="78"/>
        <v/>
      </c>
      <c r="L610" s="13"/>
      <c r="M610" s="22" t="str">
        <f t="shared" si="75"/>
        <v/>
      </c>
      <c r="N610" s="22" t="str">
        <f t="shared" si="79"/>
        <v/>
      </c>
      <c r="P610" s="11" t="str">
        <f t="shared" si="80"/>
        <v xml:space="preserve"> </v>
      </c>
      <c r="Q610" s="11" t="e">
        <f>VLOOKUP(B610,'Комментарии к ремонту'!A:C,2,FALSE)</f>
        <v>#N/A</v>
      </c>
      <c r="R610" s="21" t="str">
        <f t="shared" si="81"/>
        <v/>
      </c>
      <c r="T610" s="44" t="str">
        <f t="shared" si="76"/>
        <v/>
      </c>
      <c r="W610" s="18">
        <f t="shared" si="77"/>
        <v>0</v>
      </c>
    </row>
    <row r="611" spans="7:23" ht="25.5" customHeight="1" x14ac:dyDescent="0.2">
      <c r="G611" s="12" t="str">
        <f t="shared" si="74"/>
        <v/>
      </c>
      <c r="H611" s="12"/>
      <c r="I611" s="22" t="str">
        <f>IFERROR(VLOOKUP('движение ДВС'!C611,нормативы!$B$2:$C$32,2,FALSE),"")</f>
        <v/>
      </c>
      <c r="K611" s="13" t="str">
        <f t="shared" si="78"/>
        <v/>
      </c>
      <c r="L611" s="13"/>
      <c r="M611" s="22" t="str">
        <f t="shared" si="75"/>
        <v/>
      </c>
      <c r="N611" s="22" t="str">
        <f t="shared" si="79"/>
        <v/>
      </c>
      <c r="P611" s="11" t="str">
        <f t="shared" si="80"/>
        <v xml:space="preserve"> </v>
      </c>
      <c r="Q611" s="11" t="e">
        <f>VLOOKUP(B611,'Комментарии к ремонту'!A:C,2,FALSE)</f>
        <v>#N/A</v>
      </c>
      <c r="R611" s="21" t="str">
        <f t="shared" si="81"/>
        <v/>
      </c>
      <c r="T611" s="44" t="str">
        <f t="shared" si="76"/>
        <v/>
      </c>
      <c r="W611" s="18">
        <f t="shared" si="77"/>
        <v>0</v>
      </c>
    </row>
    <row r="612" spans="7:23" ht="25.5" customHeight="1" x14ac:dyDescent="0.2">
      <c r="G612" s="12" t="str">
        <f t="shared" si="74"/>
        <v/>
      </c>
      <c r="H612" s="12"/>
      <c r="I612" s="22" t="str">
        <f>IFERROR(VLOOKUP('движение ДВС'!C612,нормативы!$B$2:$C$32,2,FALSE),"")</f>
        <v/>
      </c>
      <c r="K612" s="13" t="str">
        <f t="shared" si="78"/>
        <v/>
      </c>
      <c r="L612" s="13"/>
      <c r="M612" s="22" t="str">
        <f t="shared" si="75"/>
        <v/>
      </c>
      <c r="N612" s="22" t="str">
        <f t="shared" si="79"/>
        <v/>
      </c>
      <c r="P612" s="11" t="str">
        <f t="shared" si="80"/>
        <v xml:space="preserve"> </v>
      </c>
      <c r="Q612" s="11" t="e">
        <f>VLOOKUP(B612,'Комментарии к ремонту'!A:C,2,FALSE)</f>
        <v>#N/A</v>
      </c>
      <c r="R612" s="21" t="str">
        <f t="shared" si="81"/>
        <v/>
      </c>
      <c r="T612" s="44" t="str">
        <f t="shared" si="76"/>
        <v/>
      </c>
      <c r="W612" s="18">
        <f t="shared" si="77"/>
        <v>0</v>
      </c>
    </row>
    <row r="613" spans="7:23" ht="25.5" customHeight="1" x14ac:dyDescent="0.2">
      <c r="G613" s="12" t="str">
        <f t="shared" si="74"/>
        <v/>
      </c>
      <c r="H613" s="12"/>
      <c r="I613" s="22" t="str">
        <f>IFERROR(VLOOKUP('движение ДВС'!C613,нормативы!$B$2:$C$32,2,FALSE),"")</f>
        <v/>
      </c>
      <c r="K613" s="13" t="str">
        <f t="shared" si="78"/>
        <v/>
      </c>
      <c r="L613" s="13"/>
      <c r="M613" s="22" t="str">
        <f t="shared" si="75"/>
        <v/>
      </c>
      <c r="N613" s="22" t="str">
        <f t="shared" si="79"/>
        <v/>
      </c>
      <c r="P613" s="11" t="str">
        <f t="shared" si="80"/>
        <v xml:space="preserve"> </v>
      </c>
      <c r="Q613" s="11" t="e">
        <f>VLOOKUP(B613,'Комментарии к ремонту'!A:C,2,FALSE)</f>
        <v>#N/A</v>
      </c>
      <c r="R613" s="21" t="str">
        <f t="shared" si="81"/>
        <v/>
      </c>
      <c r="T613" s="44" t="str">
        <f t="shared" si="76"/>
        <v/>
      </c>
      <c r="W613" s="18">
        <f t="shared" si="77"/>
        <v>0</v>
      </c>
    </row>
    <row r="614" spans="7:23" ht="25.5" customHeight="1" x14ac:dyDescent="0.2">
      <c r="G614" s="12" t="str">
        <f t="shared" si="74"/>
        <v/>
      </c>
      <c r="H614" s="12"/>
      <c r="I614" s="22" t="str">
        <f>IFERROR(VLOOKUP('движение ДВС'!C614,нормативы!$B$2:$C$32,2,FALSE),"")</f>
        <v/>
      </c>
      <c r="K614" s="13" t="str">
        <f t="shared" si="78"/>
        <v/>
      </c>
      <c r="L614" s="13"/>
      <c r="M614" s="22" t="str">
        <f t="shared" si="75"/>
        <v/>
      </c>
      <c r="N614" s="22" t="str">
        <f t="shared" si="79"/>
        <v/>
      </c>
      <c r="P614" s="11" t="str">
        <f t="shared" si="80"/>
        <v xml:space="preserve"> </v>
      </c>
      <c r="Q614" s="11" t="e">
        <f>VLOOKUP(B614,'Комментарии к ремонту'!A:C,2,FALSE)</f>
        <v>#N/A</v>
      </c>
      <c r="R614" s="21" t="str">
        <f t="shared" si="81"/>
        <v/>
      </c>
      <c r="T614" s="44" t="str">
        <f t="shared" si="76"/>
        <v/>
      </c>
      <c r="W614" s="18">
        <f t="shared" si="77"/>
        <v>0</v>
      </c>
    </row>
    <row r="615" spans="7:23" ht="25.5" customHeight="1" x14ac:dyDescent="0.2">
      <c r="G615" s="12" t="str">
        <f t="shared" si="74"/>
        <v/>
      </c>
      <c r="H615" s="12"/>
      <c r="I615" s="22" t="str">
        <f>IFERROR(VLOOKUP('движение ДВС'!C615,нормативы!$B$2:$C$32,2,FALSE),"")</f>
        <v/>
      </c>
      <c r="K615" s="13" t="str">
        <f t="shared" si="78"/>
        <v/>
      </c>
      <c r="L615" s="13"/>
      <c r="M615" s="22" t="str">
        <f t="shared" si="75"/>
        <v/>
      </c>
      <c r="N615" s="22" t="str">
        <f t="shared" si="79"/>
        <v/>
      </c>
      <c r="P615" s="11" t="str">
        <f t="shared" si="80"/>
        <v xml:space="preserve"> </v>
      </c>
      <c r="Q615" s="11" t="e">
        <f>VLOOKUP(B615,'Комментарии к ремонту'!A:C,2,FALSE)</f>
        <v>#N/A</v>
      </c>
      <c r="R615" s="21" t="str">
        <f t="shared" si="81"/>
        <v/>
      </c>
      <c r="T615" s="44" t="str">
        <f t="shared" si="76"/>
        <v/>
      </c>
      <c r="W615" s="18">
        <f t="shared" si="77"/>
        <v>0</v>
      </c>
    </row>
    <row r="616" spans="7:23" ht="25.5" customHeight="1" x14ac:dyDescent="0.2">
      <c r="G616" s="12" t="str">
        <f t="shared" si="74"/>
        <v/>
      </c>
      <c r="H616" s="12"/>
      <c r="I616" s="22" t="str">
        <f>IFERROR(VLOOKUP('движение ДВС'!C616,нормативы!$B$2:$C$32,2,FALSE),"")</f>
        <v/>
      </c>
      <c r="K616" s="13" t="str">
        <f t="shared" si="78"/>
        <v/>
      </c>
      <c r="L616" s="13"/>
      <c r="M616" s="22" t="str">
        <f t="shared" si="75"/>
        <v/>
      </c>
      <c r="N616" s="22" t="str">
        <f t="shared" si="79"/>
        <v/>
      </c>
      <c r="P616" s="11" t="str">
        <f t="shared" si="80"/>
        <v xml:space="preserve"> </v>
      </c>
      <c r="Q616" s="11" t="e">
        <f>VLOOKUP(B616,'Комментарии к ремонту'!A:C,2,FALSE)</f>
        <v>#N/A</v>
      </c>
      <c r="R616" s="21" t="str">
        <f t="shared" si="81"/>
        <v/>
      </c>
      <c r="T616" s="44" t="str">
        <f t="shared" si="76"/>
        <v/>
      </c>
      <c r="W616" s="18">
        <f t="shared" si="77"/>
        <v>0</v>
      </c>
    </row>
    <row r="617" spans="7:23" ht="25.5" customHeight="1" x14ac:dyDescent="0.2">
      <c r="G617" s="12" t="str">
        <f t="shared" si="74"/>
        <v/>
      </c>
      <c r="H617" s="12"/>
      <c r="I617" s="22" t="str">
        <f>IFERROR(VLOOKUP('движение ДВС'!C617,нормативы!$B$2:$C$32,2,FALSE),"")</f>
        <v/>
      </c>
      <c r="K617" s="13" t="str">
        <f t="shared" si="78"/>
        <v/>
      </c>
      <c r="L617" s="13"/>
      <c r="M617" s="22" t="str">
        <f t="shared" si="75"/>
        <v/>
      </c>
      <c r="N617" s="22" t="str">
        <f t="shared" si="79"/>
        <v/>
      </c>
      <c r="P617" s="11" t="str">
        <f t="shared" si="80"/>
        <v xml:space="preserve"> </v>
      </c>
      <c r="Q617" s="11" t="e">
        <f>VLOOKUP(B617,'Комментарии к ремонту'!A:C,2,FALSE)</f>
        <v>#N/A</v>
      </c>
      <c r="R617" s="21" t="str">
        <f t="shared" si="81"/>
        <v/>
      </c>
      <c r="T617" s="44" t="str">
        <f t="shared" si="76"/>
        <v/>
      </c>
      <c r="W617" s="18">
        <f t="shared" si="77"/>
        <v>0</v>
      </c>
    </row>
    <row r="618" spans="7:23" ht="25.5" customHeight="1" x14ac:dyDescent="0.2">
      <c r="G618" s="12" t="str">
        <f t="shared" si="74"/>
        <v/>
      </c>
      <c r="H618" s="12"/>
      <c r="I618" s="22" t="str">
        <f>IFERROR(VLOOKUP('движение ДВС'!C618,нормативы!$B$2:$C$32,2,FALSE),"")</f>
        <v/>
      </c>
      <c r="K618" s="13" t="str">
        <f t="shared" si="78"/>
        <v/>
      </c>
      <c r="L618" s="13"/>
      <c r="M618" s="22" t="str">
        <f t="shared" si="75"/>
        <v/>
      </c>
      <c r="N618" s="22" t="str">
        <f t="shared" si="79"/>
        <v/>
      </c>
      <c r="P618" s="11" t="str">
        <f t="shared" si="80"/>
        <v xml:space="preserve"> </v>
      </c>
      <c r="Q618" s="11" t="e">
        <f>VLOOKUP(B618,'Комментарии к ремонту'!A:C,2,FALSE)</f>
        <v>#N/A</v>
      </c>
      <c r="R618" s="21" t="str">
        <f t="shared" si="81"/>
        <v/>
      </c>
      <c r="T618" s="44" t="str">
        <f t="shared" si="76"/>
        <v/>
      </c>
      <c r="W618" s="18">
        <f t="shared" si="77"/>
        <v>0</v>
      </c>
    </row>
    <row r="619" spans="7:23" ht="25.5" customHeight="1" x14ac:dyDescent="0.2">
      <c r="G619" s="12" t="str">
        <f t="shared" si="74"/>
        <v/>
      </c>
      <c r="H619" s="12"/>
      <c r="I619" s="22" t="str">
        <f>IFERROR(VLOOKUP('движение ДВС'!C619,нормативы!$B$2:$C$32,2,FALSE),"")</f>
        <v/>
      </c>
      <c r="K619" s="13" t="str">
        <f t="shared" si="78"/>
        <v/>
      </c>
      <c r="L619" s="13"/>
      <c r="M619" s="22" t="str">
        <f t="shared" si="75"/>
        <v/>
      </c>
      <c r="N619" s="22" t="str">
        <f t="shared" si="79"/>
        <v/>
      </c>
      <c r="P619" s="11" t="str">
        <f t="shared" si="80"/>
        <v xml:space="preserve"> </v>
      </c>
      <c r="Q619" s="11" t="e">
        <f>VLOOKUP(B619,'Комментарии к ремонту'!A:C,2,FALSE)</f>
        <v>#N/A</v>
      </c>
      <c r="R619" s="21" t="str">
        <f t="shared" si="81"/>
        <v/>
      </c>
      <c r="T619" s="44" t="str">
        <f t="shared" si="76"/>
        <v/>
      </c>
      <c r="W619" s="18">
        <f t="shared" si="77"/>
        <v>0</v>
      </c>
    </row>
    <row r="620" spans="7:23" ht="25.5" customHeight="1" x14ac:dyDescent="0.2">
      <c r="G620" s="12" t="str">
        <f t="shared" si="74"/>
        <v/>
      </c>
      <c r="H620" s="12"/>
      <c r="I620" s="22" t="str">
        <f>IFERROR(VLOOKUP('движение ДВС'!C620,нормативы!$B$2:$C$32,2,FALSE),"")</f>
        <v/>
      </c>
      <c r="K620" s="13" t="str">
        <f t="shared" si="78"/>
        <v/>
      </c>
      <c r="L620" s="13"/>
      <c r="M620" s="22" t="str">
        <f t="shared" si="75"/>
        <v/>
      </c>
      <c r="N620" s="22" t="str">
        <f t="shared" si="79"/>
        <v/>
      </c>
      <c r="P620" s="11" t="str">
        <f t="shared" si="80"/>
        <v xml:space="preserve"> </v>
      </c>
      <c r="Q620" s="11" t="e">
        <f>VLOOKUP(B620,'Комментарии к ремонту'!A:C,2,FALSE)</f>
        <v>#N/A</v>
      </c>
      <c r="R620" s="21" t="str">
        <f t="shared" si="81"/>
        <v/>
      </c>
      <c r="T620" s="44" t="str">
        <f t="shared" si="76"/>
        <v/>
      </c>
      <c r="W620" s="18">
        <f t="shared" si="77"/>
        <v>0</v>
      </c>
    </row>
    <row r="621" spans="7:23" ht="25.5" customHeight="1" x14ac:dyDescent="0.2">
      <c r="G621" s="12" t="str">
        <f t="shared" si="74"/>
        <v/>
      </c>
      <c r="H621" s="12"/>
      <c r="I621" s="22" t="str">
        <f>IFERROR(VLOOKUP('движение ДВС'!C621,нормативы!$B$2:$C$32,2,FALSE),"")</f>
        <v/>
      </c>
      <c r="K621" s="13" t="str">
        <f t="shared" si="78"/>
        <v/>
      </c>
      <c r="L621" s="13"/>
      <c r="M621" s="22" t="str">
        <f t="shared" si="75"/>
        <v/>
      </c>
      <c r="N621" s="22" t="str">
        <f t="shared" si="79"/>
        <v/>
      </c>
      <c r="P621" s="11" t="str">
        <f t="shared" si="80"/>
        <v xml:space="preserve"> </v>
      </c>
      <c r="Q621" s="11" t="e">
        <f>VLOOKUP(B621,'Комментарии к ремонту'!A:C,2,FALSE)</f>
        <v>#N/A</v>
      </c>
      <c r="R621" s="21" t="str">
        <f t="shared" si="81"/>
        <v/>
      </c>
      <c r="T621" s="44" t="str">
        <f t="shared" si="76"/>
        <v/>
      </c>
      <c r="W621" s="18">
        <f t="shared" si="77"/>
        <v>0</v>
      </c>
    </row>
    <row r="622" spans="7:23" ht="25.5" customHeight="1" x14ac:dyDescent="0.2">
      <c r="G622" s="12" t="str">
        <f t="shared" si="74"/>
        <v/>
      </c>
      <c r="H622" s="12"/>
      <c r="I622" s="22" t="str">
        <f>IFERROR(VLOOKUP('движение ДВС'!C622,нормативы!$B$2:$C$32,2,FALSE),"")</f>
        <v/>
      </c>
      <c r="K622" s="13" t="str">
        <f t="shared" si="78"/>
        <v/>
      </c>
      <c r="L622" s="13"/>
      <c r="M622" s="22" t="str">
        <f t="shared" si="75"/>
        <v/>
      </c>
      <c r="N622" s="22" t="str">
        <f t="shared" si="79"/>
        <v/>
      </c>
      <c r="P622" s="11" t="str">
        <f t="shared" si="80"/>
        <v xml:space="preserve"> </v>
      </c>
      <c r="Q622" s="11" t="e">
        <f>VLOOKUP(B622,'Комментарии к ремонту'!A:C,2,FALSE)</f>
        <v>#N/A</v>
      </c>
      <c r="R622" s="21" t="str">
        <f t="shared" si="81"/>
        <v/>
      </c>
      <c r="T622" s="44" t="str">
        <f t="shared" si="76"/>
        <v/>
      </c>
      <c r="W622" s="18">
        <f t="shared" si="77"/>
        <v>0</v>
      </c>
    </row>
    <row r="623" spans="7:23" ht="25.5" customHeight="1" x14ac:dyDescent="0.2">
      <c r="G623" s="12" t="str">
        <f t="shared" si="74"/>
        <v/>
      </c>
      <c r="H623" s="12"/>
      <c r="I623" s="22" t="str">
        <f>IFERROR(VLOOKUP('движение ДВС'!C623,нормативы!$B$2:$C$32,2,FALSE),"")</f>
        <v/>
      </c>
      <c r="K623" s="13" t="str">
        <f t="shared" si="78"/>
        <v/>
      </c>
      <c r="L623" s="13"/>
      <c r="M623" s="22" t="str">
        <f t="shared" si="75"/>
        <v/>
      </c>
      <c r="N623" s="22" t="str">
        <f t="shared" si="79"/>
        <v/>
      </c>
      <c r="P623" s="11" t="str">
        <f t="shared" si="80"/>
        <v xml:space="preserve"> </v>
      </c>
      <c r="Q623" s="11" t="e">
        <f>VLOOKUP(B623,'Комментарии к ремонту'!A:C,2,FALSE)</f>
        <v>#N/A</v>
      </c>
      <c r="R623" s="21" t="str">
        <f t="shared" si="81"/>
        <v/>
      </c>
      <c r="T623" s="44" t="str">
        <f t="shared" si="76"/>
        <v/>
      </c>
      <c r="W623" s="18">
        <f t="shared" si="77"/>
        <v>0</v>
      </c>
    </row>
    <row r="624" spans="7:23" ht="25.5" customHeight="1" x14ac:dyDescent="0.2">
      <c r="G624" s="12" t="str">
        <f t="shared" si="74"/>
        <v/>
      </c>
      <c r="H624" s="12"/>
      <c r="I624" s="22" t="str">
        <f>IFERROR(VLOOKUP('движение ДВС'!C624,нормативы!$B$2:$C$32,2,FALSE),"")</f>
        <v/>
      </c>
      <c r="K624" s="13" t="str">
        <f t="shared" si="78"/>
        <v/>
      </c>
      <c r="L624" s="13"/>
      <c r="M624" s="22" t="str">
        <f t="shared" si="75"/>
        <v/>
      </c>
      <c r="N624" s="22" t="str">
        <f t="shared" si="79"/>
        <v/>
      </c>
      <c r="P624" s="11" t="str">
        <f t="shared" si="80"/>
        <v xml:space="preserve"> </v>
      </c>
      <c r="Q624" s="11" t="e">
        <f>VLOOKUP(B624,'Комментарии к ремонту'!A:C,2,FALSE)</f>
        <v>#N/A</v>
      </c>
      <c r="R624" s="21" t="str">
        <f t="shared" si="81"/>
        <v/>
      </c>
      <c r="T624" s="44" t="str">
        <f t="shared" si="76"/>
        <v/>
      </c>
      <c r="W624" s="18">
        <f t="shared" si="77"/>
        <v>0</v>
      </c>
    </row>
    <row r="625" spans="7:23" ht="25.5" customHeight="1" x14ac:dyDescent="0.2">
      <c r="G625" s="12" t="str">
        <f t="shared" si="74"/>
        <v/>
      </c>
      <c r="H625" s="12"/>
      <c r="I625" s="22" t="str">
        <f>IFERROR(VLOOKUP('движение ДВС'!C625,нормативы!$B$2:$C$32,2,FALSE),"")</f>
        <v/>
      </c>
      <c r="K625" s="13" t="str">
        <f t="shared" si="78"/>
        <v/>
      </c>
      <c r="L625" s="13"/>
      <c r="M625" s="22" t="str">
        <f t="shared" si="75"/>
        <v/>
      </c>
      <c r="N625" s="22" t="str">
        <f t="shared" si="79"/>
        <v/>
      </c>
      <c r="P625" s="11" t="str">
        <f t="shared" si="80"/>
        <v xml:space="preserve"> </v>
      </c>
      <c r="Q625" s="11" t="e">
        <f>VLOOKUP(B625,'Комментарии к ремонту'!A:C,2,FALSE)</f>
        <v>#N/A</v>
      </c>
      <c r="R625" s="21" t="str">
        <f t="shared" si="81"/>
        <v/>
      </c>
      <c r="T625" s="44" t="str">
        <f t="shared" si="76"/>
        <v/>
      </c>
      <c r="W625" s="18">
        <f t="shared" si="77"/>
        <v>0</v>
      </c>
    </row>
    <row r="626" spans="7:23" ht="25.5" customHeight="1" x14ac:dyDescent="0.2">
      <c r="G626" s="12" t="str">
        <f t="shared" si="74"/>
        <v/>
      </c>
      <c r="H626" s="12"/>
      <c r="I626" s="22" t="str">
        <f>IFERROR(VLOOKUP('движение ДВС'!C626,нормативы!$B$2:$C$32,2,FALSE),"")</f>
        <v/>
      </c>
      <c r="K626" s="13" t="str">
        <f t="shared" si="78"/>
        <v/>
      </c>
      <c r="L626" s="13"/>
      <c r="M626" s="22" t="str">
        <f t="shared" si="75"/>
        <v/>
      </c>
      <c r="N626" s="22" t="str">
        <f t="shared" si="79"/>
        <v/>
      </c>
      <c r="P626" s="11" t="str">
        <f t="shared" si="80"/>
        <v xml:space="preserve"> </v>
      </c>
      <c r="Q626" s="11" t="e">
        <f>VLOOKUP(B626,'Комментарии к ремонту'!A:C,2,FALSE)</f>
        <v>#N/A</v>
      </c>
      <c r="R626" s="21" t="str">
        <f t="shared" si="81"/>
        <v/>
      </c>
      <c r="T626" s="44" t="str">
        <f t="shared" si="76"/>
        <v/>
      </c>
      <c r="W626" s="18">
        <f t="shared" si="77"/>
        <v>0</v>
      </c>
    </row>
    <row r="627" spans="7:23" ht="25.5" customHeight="1" x14ac:dyDescent="0.2">
      <c r="G627" s="12" t="str">
        <f t="shared" si="74"/>
        <v/>
      </c>
      <c r="H627" s="12"/>
      <c r="I627" s="22" t="str">
        <f>IFERROR(VLOOKUP('движение ДВС'!C627,нормативы!$B$2:$C$32,2,FALSE),"")</f>
        <v/>
      </c>
      <c r="K627" s="13" t="str">
        <f t="shared" si="78"/>
        <v/>
      </c>
      <c r="L627" s="13"/>
      <c r="M627" s="22" t="str">
        <f t="shared" si="75"/>
        <v/>
      </c>
      <c r="N627" s="22" t="str">
        <f t="shared" si="79"/>
        <v/>
      </c>
      <c r="P627" s="11" t="str">
        <f t="shared" si="80"/>
        <v xml:space="preserve"> </v>
      </c>
      <c r="Q627" s="11" t="e">
        <f>VLOOKUP(B627,'Комментарии к ремонту'!A:C,2,FALSE)</f>
        <v>#N/A</v>
      </c>
      <c r="R627" s="21" t="str">
        <f t="shared" si="81"/>
        <v/>
      </c>
      <c r="T627" s="44" t="str">
        <f t="shared" si="76"/>
        <v/>
      </c>
      <c r="W627" s="18">
        <f t="shared" si="77"/>
        <v>0</v>
      </c>
    </row>
    <row r="628" spans="7:23" ht="25.5" customHeight="1" x14ac:dyDescent="0.2">
      <c r="G628" s="12" t="str">
        <f t="shared" si="74"/>
        <v/>
      </c>
      <c r="H628" s="12"/>
      <c r="I628" s="22" t="str">
        <f>IFERROR(VLOOKUP('движение ДВС'!C628,нормативы!$B$2:$C$32,2,FALSE),"")</f>
        <v/>
      </c>
      <c r="K628" s="13" t="str">
        <f t="shared" si="78"/>
        <v/>
      </c>
      <c r="L628" s="13"/>
      <c r="M628" s="22" t="str">
        <f t="shared" si="75"/>
        <v/>
      </c>
      <c r="N628" s="22" t="str">
        <f t="shared" si="79"/>
        <v/>
      </c>
      <c r="P628" s="11" t="str">
        <f t="shared" si="80"/>
        <v xml:space="preserve"> </v>
      </c>
      <c r="Q628" s="11" t="e">
        <f>VLOOKUP(B628,'Комментарии к ремонту'!A:C,2,FALSE)</f>
        <v>#N/A</v>
      </c>
      <c r="R628" s="21" t="str">
        <f t="shared" si="81"/>
        <v/>
      </c>
      <c r="T628" s="44" t="str">
        <f t="shared" si="76"/>
        <v/>
      </c>
      <c r="W628" s="18">
        <f t="shared" si="77"/>
        <v>0</v>
      </c>
    </row>
    <row r="629" spans="7:23" ht="25.5" customHeight="1" x14ac:dyDescent="0.2">
      <c r="G629" s="12" t="str">
        <f t="shared" si="74"/>
        <v/>
      </c>
      <c r="H629" s="12"/>
      <c r="I629" s="22" t="str">
        <f>IFERROR(VLOOKUP('движение ДВС'!C629,нормативы!$B$2:$C$32,2,FALSE),"")</f>
        <v/>
      </c>
      <c r="K629" s="13" t="str">
        <f t="shared" si="78"/>
        <v/>
      </c>
      <c r="L629" s="13"/>
      <c r="M629" s="22" t="str">
        <f t="shared" si="75"/>
        <v/>
      </c>
      <c r="N629" s="22" t="str">
        <f t="shared" si="79"/>
        <v/>
      </c>
      <c r="P629" s="11" t="str">
        <f t="shared" si="80"/>
        <v xml:space="preserve"> </v>
      </c>
      <c r="Q629" s="11" t="e">
        <f>VLOOKUP(B629,'Комментарии к ремонту'!A:C,2,FALSE)</f>
        <v>#N/A</v>
      </c>
      <c r="R629" s="21" t="str">
        <f t="shared" si="81"/>
        <v/>
      </c>
      <c r="T629" s="44" t="str">
        <f t="shared" si="76"/>
        <v/>
      </c>
      <c r="W629" s="18">
        <f t="shared" si="77"/>
        <v>0</v>
      </c>
    </row>
    <row r="630" spans="7:23" ht="25.5" customHeight="1" x14ac:dyDescent="0.2">
      <c r="G630" s="12" t="str">
        <f t="shared" si="74"/>
        <v/>
      </c>
      <c r="H630" s="12"/>
      <c r="I630" s="22" t="str">
        <f>IFERROR(VLOOKUP('движение ДВС'!C630,нормативы!$B$2:$C$32,2,FALSE),"")</f>
        <v/>
      </c>
      <c r="K630" s="13" t="str">
        <f t="shared" si="78"/>
        <v/>
      </c>
      <c r="L630" s="13"/>
      <c r="M630" s="22" t="str">
        <f t="shared" si="75"/>
        <v/>
      </c>
      <c r="N630" s="22" t="str">
        <f t="shared" si="79"/>
        <v/>
      </c>
      <c r="P630" s="11" t="str">
        <f t="shared" si="80"/>
        <v xml:space="preserve"> </v>
      </c>
      <c r="Q630" s="11" t="e">
        <f>VLOOKUP(B630,'Комментарии к ремонту'!A:C,2,FALSE)</f>
        <v>#N/A</v>
      </c>
      <c r="R630" s="21" t="str">
        <f t="shared" si="81"/>
        <v/>
      </c>
      <c r="T630" s="44" t="str">
        <f t="shared" si="76"/>
        <v/>
      </c>
      <c r="W630" s="18">
        <f t="shared" si="77"/>
        <v>0</v>
      </c>
    </row>
    <row r="631" spans="7:23" ht="25.5" customHeight="1" x14ac:dyDescent="0.2">
      <c r="G631" s="12" t="str">
        <f t="shared" si="74"/>
        <v/>
      </c>
      <c r="H631" s="12"/>
      <c r="I631" s="22" t="str">
        <f>IFERROR(VLOOKUP('движение ДВС'!C631,нормативы!$B$2:$C$32,2,FALSE),"")</f>
        <v/>
      </c>
      <c r="K631" s="13" t="str">
        <f t="shared" si="78"/>
        <v/>
      </c>
      <c r="L631" s="13"/>
      <c r="M631" s="22" t="str">
        <f t="shared" si="75"/>
        <v/>
      </c>
      <c r="N631" s="22" t="str">
        <f t="shared" si="79"/>
        <v/>
      </c>
      <c r="P631" s="11" t="str">
        <f t="shared" si="80"/>
        <v xml:space="preserve"> </v>
      </c>
      <c r="Q631" s="11" t="e">
        <f>VLOOKUP(B631,'Комментарии к ремонту'!A:C,2,FALSE)</f>
        <v>#N/A</v>
      </c>
      <c r="R631" s="21" t="str">
        <f t="shared" si="81"/>
        <v/>
      </c>
      <c r="T631" s="44" t="str">
        <f t="shared" si="76"/>
        <v/>
      </c>
      <c r="W631" s="18">
        <f t="shared" si="77"/>
        <v>0</v>
      </c>
    </row>
    <row r="632" spans="7:23" ht="25.5" customHeight="1" x14ac:dyDescent="0.2">
      <c r="G632" s="12" t="str">
        <f t="shared" si="74"/>
        <v/>
      </c>
      <c r="H632" s="12"/>
      <c r="I632" s="22" t="str">
        <f>IFERROR(VLOOKUP('движение ДВС'!C632,нормативы!$B$2:$C$32,2,FALSE),"")</f>
        <v/>
      </c>
      <c r="K632" s="13" t="str">
        <f t="shared" si="78"/>
        <v/>
      </c>
      <c r="L632" s="13"/>
      <c r="M632" s="22" t="str">
        <f t="shared" si="75"/>
        <v/>
      </c>
      <c r="N632" s="22" t="str">
        <f t="shared" si="79"/>
        <v/>
      </c>
      <c r="P632" s="11" t="str">
        <f t="shared" si="80"/>
        <v xml:space="preserve"> </v>
      </c>
      <c r="Q632" s="11" t="e">
        <f>VLOOKUP(B632,'Комментарии к ремонту'!A:C,2,FALSE)</f>
        <v>#N/A</v>
      </c>
      <c r="R632" s="21" t="str">
        <f t="shared" si="81"/>
        <v/>
      </c>
      <c r="T632" s="44" t="str">
        <f t="shared" si="76"/>
        <v/>
      </c>
      <c r="W632" s="18">
        <f t="shared" si="77"/>
        <v>0</v>
      </c>
    </row>
    <row r="633" spans="7:23" ht="25.5" customHeight="1" x14ac:dyDescent="0.2">
      <c r="G633" s="12" t="str">
        <f t="shared" si="74"/>
        <v/>
      </c>
      <c r="H633" s="12"/>
      <c r="I633" s="22" t="str">
        <f>IFERROR(VLOOKUP('движение ДВС'!C633,нормативы!$B$2:$C$32,2,FALSE),"")</f>
        <v/>
      </c>
      <c r="K633" s="13" t="str">
        <f t="shared" si="78"/>
        <v/>
      </c>
      <c r="L633" s="13"/>
      <c r="M633" s="22" t="str">
        <f t="shared" si="75"/>
        <v/>
      </c>
      <c r="N633" s="22" t="str">
        <f t="shared" si="79"/>
        <v/>
      </c>
      <c r="P633" s="11" t="str">
        <f t="shared" si="80"/>
        <v xml:space="preserve"> </v>
      </c>
      <c r="Q633" s="11" t="e">
        <f>VLOOKUP(B633,'Комментарии к ремонту'!A:C,2,FALSE)</f>
        <v>#N/A</v>
      </c>
      <c r="R633" s="21" t="str">
        <f t="shared" si="81"/>
        <v/>
      </c>
      <c r="T633" s="44" t="str">
        <f t="shared" si="76"/>
        <v/>
      </c>
      <c r="W633" s="18">
        <f t="shared" si="77"/>
        <v>0</v>
      </c>
    </row>
    <row r="634" spans="7:23" ht="25.5" customHeight="1" x14ac:dyDescent="0.2">
      <c r="G634" s="12" t="str">
        <f t="shared" si="74"/>
        <v/>
      </c>
      <c r="H634" s="12"/>
      <c r="I634" s="22" t="str">
        <f>IFERROR(VLOOKUP('движение ДВС'!C634,нормативы!$B$2:$C$32,2,FALSE),"")</f>
        <v/>
      </c>
      <c r="K634" s="13" t="str">
        <f t="shared" si="78"/>
        <v/>
      </c>
      <c r="L634" s="13"/>
      <c r="M634" s="22" t="str">
        <f t="shared" si="75"/>
        <v/>
      </c>
      <c r="N634" s="22" t="str">
        <f t="shared" si="79"/>
        <v/>
      </c>
      <c r="P634" s="11" t="str">
        <f t="shared" si="80"/>
        <v xml:space="preserve"> </v>
      </c>
      <c r="Q634" s="11" t="e">
        <f>VLOOKUP(B634,'Комментарии к ремонту'!A:C,2,FALSE)</f>
        <v>#N/A</v>
      </c>
      <c r="R634" s="21" t="str">
        <f t="shared" si="81"/>
        <v/>
      </c>
      <c r="T634" s="44" t="str">
        <f t="shared" si="76"/>
        <v/>
      </c>
      <c r="W634" s="18">
        <f t="shared" si="77"/>
        <v>0</v>
      </c>
    </row>
    <row r="635" spans="7:23" ht="25.5" customHeight="1" x14ac:dyDescent="0.2">
      <c r="G635" s="12" t="str">
        <f t="shared" si="74"/>
        <v/>
      </c>
      <c r="H635" s="12"/>
      <c r="I635" s="22" t="str">
        <f>IFERROR(VLOOKUP('движение ДВС'!C635,нормативы!$B$2:$C$32,2,FALSE),"")</f>
        <v/>
      </c>
      <c r="K635" s="13" t="str">
        <f t="shared" si="78"/>
        <v/>
      </c>
      <c r="L635" s="13"/>
      <c r="M635" s="22" t="str">
        <f t="shared" si="75"/>
        <v/>
      </c>
      <c r="N635" s="22" t="str">
        <f t="shared" si="79"/>
        <v/>
      </c>
      <c r="P635" s="11" t="str">
        <f t="shared" si="80"/>
        <v xml:space="preserve"> </v>
      </c>
      <c r="Q635" s="11" t="e">
        <f>VLOOKUP(B635,'Комментарии к ремонту'!A:C,2,FALSE)</f>
        <v>#N/A</v>
      </c>
      <c r="R635" s="21" t="str">
        <f t="shared" si="81"/>
        <v/>
      </c>
      <c r="T635" s="44" t="str">
        <f t="shared" si="76"/>
        <v/>
      </c>
      <c r="W635" s="18">
        <f t="shared" si="77"/>
        <v>0</v>
      </c>
    </row>
    <row r="636" spans="7:23" ht="25.5" customHeight="1" x14ac:dyDescent="0.2">
      <c r="G636" s="12" t="str">
        <f t="shared" si="74"/>
        <v/>
      </c>
      <c r="H636" s="12"/>
      <c r="I636" s="22" t="str">
        <f>IFERROR(VLOOKUP('движение ДВС'!C636,нормативы!$B$2:$C$32,2,FALSE),"")</f>
        <v/>
      </c>
      <c r="K636" s="13" t="str">
        <f t="shared" si="78"/>
        <v/>
      </c>
      <c r="L636" s="13"/>
      <c r="M636" s="22" t="str">
        <f t="shared" si="75"/>
        <v/>
      </c>
      <c r="N636" s="22" t="str">
        <f t="shared" si="79"/>
        <v/>
      </c>
      <c r="P636" s="11" t="str">
        <f t="shared" si="80"/>
        <v xml:space="preserve"> </v>
      </c>
      <c r="Q636" s="11" t="e">
        <f>VLOOKUP(B636,'Комментарии к ремонту'!A:C,2,FALSE)</f>
        <v>#N/A</v>
      </c>
      <c r="R636" s="21" t="str">
        <f t="shared" si="81"/>
        <v/>
      </c>
      <c r="T636" s="44" t="str">
        <f t="shared" si="76"/>
        <v/>
      </c>
      <c r="W636" s="18">
        <f t="shared" si="77"/>
        <v>0</v>
      </c>
    </row>
    <row r="637" spans="7:23" ht="25.5" customHeight="1" x14ac:dyDescent="0.2">
      <c r="G637" s="12" t="str">
        <f t="shared" si="74"/>
        <v/>
      </c>
      <c r="H637" s="12"/>
      <c r="I637" s="22" t="str">
        <f>IFERROR(VLOOKUP('движение ДВС'!C637,нормативы!$B$2:$C$32,2,FALSE),"")</f>
        <v/>
      </c>
      <c r="K637" s="13" t="str">
        <f t="shared" si="78"/>
        <v/>
      </c>
      <c r="L637" s="13"/>
      <c r="M637" s="22" t="str">
        <f t="shared" si="75"/>
        <v/>
      </c>
      <c r="N637" s="22" t="str">
        <f t="shared" si="79"/>
        <v/>
      </c>
      <c r="P637" s="11" t="str">
        <f t="shared" si="80"/>
        <v xml:space="preserve"> </v>
      </c>
      <c r="Q637" s="11" t="e">
        <f>VLOOKUP(B637,'Комментарии к ремонту'!A:C,2,FALSE)</f>
        <v>#N/A</v>
      </c>
      <c r="R637" s="21" t="str">
        <f t="shared" si="81"/>
        <v/>
      </c>
      <c r="T637" s="44" t="str">
        <f t="shared" si="76"/>
        <v/>
      </c>
      <c r="W637" s="18">
        <f t="shared" si="77"/>
        <v>0</v>
      </c>
    </row>
    <row r="638" spans="7:23" ht="25.5" customHeight="1" x14ac:dyDescent="0.2">
      <c r="G638" s="12" t="str">
        <f t="shared" si="74"/>
        <v/>
      </c>
      <c r="H638" s="12"/>
      <c r="I638" s="22" t="str">
        <f>IFERROR(VLOOKUP('движение ДВС'!C638,нормативы!$B$2:$C$32,2,FALSE),"")</f>
        <v/>
      </c>
      <c r="K638" s="13" t="str">
        <f t="shared" si="78"/>
        <v/>
      </c>
      <c r="L638" s="13"/>
      <c r="M638" s="22" t="str">
        <f t="shared" si="75"/>
        <v/>
      </c>
      <c r="N638" s="22" t="str">
        <f t="shared" si="79"/>
        <v/>
      </c>
      <c r="P638" s="11" t="str">
        <f t="shared" si="80"/>
        <v xml:space="preserve"> </v>
      </c>
      <c r="Q638" s="11" t="e">
        <f>VLOOKUP(B638,'Комментарии к ремонту'!A:C,2,FALSE)</f>
        <v>#N/A</v>
      </c>
      <c r="R638" s="21" t="str">
        <f t="shared" si="81"/>
        <v/>
      </c>
      <c r="T638" s="44" t="str">
        <f t="shared" si="76"/>
        <v/>
      </c>
      <c r="W638" s="18">
        <f t="shared" si="77"/>
        <v>0</v>
      </c>
    </row>
    <row r="639" spans="7:23" ht="25.5" customHeight="1" x14ac:dyDescent="0.2">
      <c r="G639" s="12" t="str">
        <f t="shared" si="74"/>
        <v/>
      </c>
      <c r="H639" s="12"/>
      <c r="I639" s="22" t="str">
        <f>IFERROR(VLOOKUP('движение ДВС'!C639,нормативы!$B$2:$C$32,2,FALSE),"")</f>
        <v/>
      </c>
      <c r="K639" s="13" t="str">
        <f t="shared" si="78"/>
        <v/>
      </c>
      <c r="L639" s="13"/>
      <c r="M639" s="22" t="str">
        <f t="shared" si="75"/>
        <v/>
      </c>
      <c r="N639" s="22" t="str">
        <f t="shared" si="79"/>
        <v/>
      </c>
      <c r="P639" s="11" t="str">
        <f t="shared" si="80"/>
        <v xml:space="preserve"> </v>
      </c>
      <c r="Q639" s="11" t="e">
        <f>VLOOKUP(B639,'Комментарии к ремонту'!A:C,2,FALSE)</f>
        <v>#N/A</v>
      </c>
      <c r="R639" s="21" t="str">
        <f t="shared" si="81"/>
        <v/>
      </c>
      <c r="T639" s="44" t="str">
        <f t="shared" si="76"/>
        <v/>
      </c>
      <c r="W639" s="18">
        <f t="shared" si="77"/>
        <v>0</v>
      </c>
    </row>
    <row r="640" spans="7:23" ht="25.5" customHeight="1" x14ac:dyDescent="0.2">
      <c r="G640" s="12" t="str">
        <f t="shared" si="74"/>
        <v/>
      </c>
      <c r="H640" s="12"/>
      <c r="I640" s="22" t="str">
        <f>IFERROR(VLOOKUP('движение ДВС'!C640,нормативы!$B$2:$C$32,2,FALSE),"")</f>
        <v/>
      </c>
      <c r="K640" s="13" t="str">
        <f t="shared" si="78"/>
        <v/>
      </c>
      <c r="L640" s="13"/>
      <c r="M640" s="22" t="str">
        <f t="shared" si="75"/>
        <v/>
      </c>
      <c r="N640" s="22" t="str">
        <f t="shared" si="79"/>
        <v/>
      </c>
      <c r="P640" s="11" t="str">
        <f t="shared" si="80"/>
        <v xml:space="preserve"> </v>
      </c>
      <c r="Q640" s="11" t="e">
        <f>VLOOKUP(B640,'Комментарии к ремонту'!A:C,2,FALSE)</f>
        <v>#N/A</v>
      </c>
      <c r="R640" s="21" t="str">
        <f t="shared" si="81"/>
        <v/>
      </c>
      <c r="T640" s="44" t="str">
        <f t="shared" si="76"/>
        <v/>
      </c>
      <c r="W640" s="18">
        <f t="shared" si="77"/>
        <v>0</v>
      </c>
    </row>
    <row r="641" spans="7:23" ht="25.5" customHeight="1" x14ac:dyDescent="0.2">
      <c r="G641" s="12" t="str">
        <f t="shared" si="74"/>
        <v/>
      </c>
      <c r="H641" s="12"/>
      <c r="I641" s="22" t="str">
        <f>IFERROR(VLOOKUP('движение ДВС'!C641,нормативы!$B$2:$C$32,2,FALSE),"")</f>
        <v/>
      </c>
      <c r="K641" s="13" t="str">
        <f t="shared" si="78"/>
        <v/>
      </c>
      <c r="L641" s="13"/>
      <c r="M641" s="22" t="str">
        <f t="shared" si="75"/>
        <v/>
      </c>
      <c r="N641" s="22" t="str">
        <f t="shared" si="79"/>
        <v/>
      </c>
      <c r="P641" s="11" t="str">
        <f t="shared" si="80"/>
        <v xml:space="preserve"> </v>
      </c>
      <c r="Q641" s="11" t="e">
        <f>VLOOKUP(B641,'Комментарии к ремонту'!A:C,2,FALSE)</f>
        <v>#N/A</v>
      </c>
      <c r="R641" s="21" t="str">
        <f t="shared" si="81"/>
        <v/>
      </c>
      <c r="T641" s="44" t="str">
        <f t="shared" si="76"/>
        <v/>
      </c>
      <c r="W641" s="18">
        <f t="shared" si="77"/>
        <v>0</v>
      </c>
    </row>
    <row r="642" spans="7:23" ht="25.5" customHeight="1" x14ac:dyDescent="0.2">
      <c r="G642" s="12" t="str">
        <f t="shared" si="74"/>
        <v/>
      </c>
      <c r="H642" s="12"/>
      <c r="I642" s="22" t="str">
        <f>IFERROR(VLOOKUP('движение ДВС'!C642,нормативы!$B$2:$C$32,2,FALSE),"")</f>
        <v/>
      </c>
      <c r="K642" s="13" t="str">
        <f t="shared" si="78"/>
        <v/>
      </c>
      <c r="L642" s="13"/>
      <c r="M642" s="22" t="str">
        <f t="shared" si="75"/>
        <v/>
      </c>
      <c r="N642" s="22" t="str">
        <f t="shared" si="79"/>
        <v/>
      </c>
      <c r="P642" s="11" t="str">
        <f t="shared" si="80"/>
        <v xml:space="preserve"> </v>
      </c>
      <c r="Q642" s="11" t="e">
        <f>VLOOKUP(B642,'Комментарии к ремонту'!A:C,2,FALSE)</f>
        <v>#N/A</v>
      </c>
      <c r="R642" s="21" t="str">
        <f t="shared" si="81"/>
        <v/>
      </c>
      <c r="T642" s="44" t="str">
        <f t="shared" si="76"/>
        <v/>
      </c>
      <c r="W642" s="18">
        <f t="shared" si="77"/>
        <v>0</v>
      </c>
    </row>
    <row r="643" spans="7:23" ht="25.5" customHeight="1" x14ac:dyDescent="0.2">
      <c r="G643" s="12" t="str">
        <f t="shared" ref="G643:G706" si="82">IFERROR(IF(SEARCH("Ожидается",O643),"введите дату",""),"")</f>
        <v/>
      </c>
      <c r="H643" s="12"/>
      <c r="I643" s="22" t="str">
        <f>IFERROR(VLOOKUP('движение ДВС'!C643,нормативы!$B$2:$C$32,2,FALSE),"")</f>
        <v/>
      </c>
      <c r="K643" s="13" t="str">
        <f t="shared" si="78"/>
        <v/>
      </c>
      <c r="L643" s="13"/>
      <c r="M643" s="22" t="str">
        <f t="shared" ref="M643:M706" si="83">IFERROR(IF(ISBLANK(G643),"",_xlfn.ISOWEEKNUM(G643)),"")</f>
        <v/>
      </c>
      <c r="N643" s="22" t="str">
        <f t="shared" si="79"/>
        <v/>
      </c>
      <c r="P643" s="11" t="str">
        <f t="shared" si="80"/>
        <v xml:space="preserve"> </v>
      </c>
      <c r="Q643" s="11" t="e">
        <f>VLOOKUP(B643,'Комментарии к ремонту'!A:C,2,FALSE)</f>
        <v>#N/A</v>
      </c>
      <c r="R643" s="21" t="str">
        <f t="shared" si="81"/>
        <v/>
      </c>
      <c r="T643" s="44" t="str">
        <f t="shared" ref="T643:T706" si="84">IF(O643="Отказной","Опишите причину отказа",IF(O643="Транзит","Опишите инф. о транзите",""))</f>
        <v/>
      </c>
      <c r="W643" s="18">
        <f t="shared" ref="W643:W706" si="85">IFERROR(IF(SEARCH(", заказ",V643),"укажите дату поставки зап. частей",""),0)</f>
        <v>0</v>
      </c>
    </row>
    <row r="644" spans="7:23" ht="25.5" customHeight="1" x14ac:dyDescent="0.2">
      <c r="G644" s="12" t="str">
        <f t="shared" si="82"/>
        <v/>
      </c>
      <c r="H644" s="12"/>
      <c r="I644" s="22" t="str">
        <f>IFERROR(VLOOKUP('движение ДВС'!C644,нормативы!$B$2:$C$32,2,FALSE),"")</f>
        <v/>
      </c>
      <c r="K644" s="13" t="str">
        <f t="shared" ref="K644:K707" si="86">IFERROR(IF(H644&lt;&gt;0,H644+(I644/J644)/8*7/5,""),IF(H644&lt;&gt;0,H644+I644/8*7/5,""))</f>
        <v/>
      </c>
      <c r="L644" s="13"/>
      <c r="M644" s="22" t="str">
        <f t="shared" si="83"/>
        <v/>
      </c>
      <c r="N644" s="22" t="str">
        <f t="shared" ref="N644:N707" si="87">IFERROR(INT((MONTH(G644)+2)/3),"")</f>
        <v/>
      </c>
      <c r="P644" s="11" t="str">
        <f t="shared" ref="P644:P707" si="88">B644&amp;" "&amp;C644</f>
        <v xml:space="preserve"> </v>
      </c>
      <c r="Q644" s="11" t="e">
        <f>VLOOKUP(B644,'Комментарии к ремонту'!A:C,2,FALSE)</f>
        <v>#N/A</v>
      </c>
      <c r="R644" s="21" t="str">
        <f t="shared" ref="R644:R707" si="89">IF(ISBLANK(B644),"",IF(O644="Ремонт остановлен","Укажите причину остановки работ",IF(O644="Отказной","Опишите причину отказа",IF(O644="Транзит","Опишите инф. о транзите",IF(ISNA(Q644),"НЕТ","ЕСТЬ")))))</f>
        <v/>
      </c>
      <c r="T644" s="44" t="str">
        <f t="shared" si="84"/>
        <v/>
      </c>
      <c r="W644" s="18">
        <f t="shared" si="85"/>
        <v>0</v>
      </c>
    </row>
    <row r="645" spans="7:23" ht="25.5" customHeight="1" x14ac:dyDescent="0.2">
      <c r="G645" s="12" t="str">
        <f t="shared" si="82"/>
        <v/>
      </c>
      <c r="H645" s="12"/>
      <c r="I645" s="22" t="str">
        <f>IFERROR(VLOOKUP('движение ДВС'!C645,нормативы!$B$2:$C$32,2,FALSE),"")</f>
        <v/>
      </c>
      <c r="K645" s="13" t="str">
        <f t="shared" si="86"/>
        <v/>
      </c>
      <c r="L645" s="13"/>
      <c r="M645" s="22" t="str">
        <f t="shared" si="83"/>
        <v/>
      </c>
      <c r="N645" s="22" t="str">
        <f t="shared" si="87"/>
        <v/>
      </c>
      <c r="P645" s="11" t="str">
        <f t="shared" si="88"/>
        <v xml:space="preserve"> </v>
      </c>
      <c r="Q645" s="11" t="e">
        <f>VLOOKUP(B645,'Комментарии к ремонту'!A:C,2,FALSE)</f>
        <v>#N/A</v>
      </c>
      <c r="R645" s="21" t="str">
        <f t="shared" si="89"/>
        <v/>
      </c>
      <c r="T645" s="44" t="str">
        <f t="shared" si="84"/>
        <v/>
      </c>
      <c r="W645" s="18">
        <f t="shared" si="85"/>
        <v>0</v>
      </c>
    </row>
    <row r="646" spans="7:23" ht="25.5" customHeight="1" x14ac:dyDescent="0.2">
      <c r="G646" s="12" t="str">
        <f t="shared" si="82"/>
        <v/>
      </c>
      <c r="H646" s="12"/>
      <c r="I646" s="22" t="str">
        <f>IFERROR(VLOOKUP('движение ДВС'!C646,нормативы!$B$2:$C$32,2,FALSE),"")</f>
        <v/>
      </c>
      <c r="K646" s="13" t="str">
        <f t="shared" si="86"/>
        <v/>
      </c>
      <c r="L646" s="13"/>
      <c r="M646" s="22" t="str">
        <f t="shared" si="83"/>
        <v/>
      </c>
      <c r="N646" s="22" t="str">
        <f t="shared" si="87"/>
        <v/>
      </c>
      <c r="P646" s="11" t="str">
        <f t="shared" si="88"/>
        <v xml:space="preserve"> </v>
      </c>
      <c r="Q646" s="11" t="e">
        <f>VLOOKUP(B646,'Комментарии к ремонту'!A:C,2,FALSE)</f>
        <v>#N/A</v>
      </c>
      <c r="R646" s="21" t="str">
        <f t="shared" si="89"/>
        <v/>
      </c>
      <c r="T646" s="44" t="str">
        <f t="shared" si="84"/>
        <v/>
      </c>
      <c r="W646" s="18">
        <f t="shared" si="85"/>
        <v>0</v>
      </c>
    </row>
    <row r="647" spans="7:23" ht="25.5" customHeight="1" x14ac:dyDescent="0.2">
      <c r="G647" s="12" t="str">
        <f t="shared" si="82"/>
        <v/>
      </c>
      <c r="H647" s="12"/>
      <c r="I647" s="22" t="str">
        <f>IFERROR(VLOOKUP('движение ДВС'!C647,нормативы!$B$2:$C$32,2,FALSE),"")</f>
        <v/>
      </c>
      <c r="K647" s="13" t="str">
        <f t="shared" si="86"/>
        <v/>
      </c>
      <c r="L647" s="13"/>
      <c r="M647" s="22" t="str">
        <f t="shared" si="83"/>
        <v/>
      </c>
      <c r="N647" s="22" t="str">
        <f t="shared" si="87"/>
        <v/>
      </c>
      <c r="P647" s="11" t="str">
        <f t="shared" si="88"/>
        <v xml:space="preserve"> </v>
      </c>
      <c r="Q647" s="11" t="e">
        <f>VLOOKUP(B647,'Комментарии к ремонту'!A:C,2,FALSE)</f>
        <v>#N/A</v>
      </c>
      <c r="R647" s="21" t="str">
        <f t="shared" si="89"/>
        <v/>
      </c>
      <c r="T647" s="44" t="str">
        <f t="shared" si="84"/>
        <v/>
      </c>
      <c r="W647" s="18">
        <f t="shared" si="85"/>
        <v>0</v>
      </c>
    </row>
    <row r="648" spans="7:23" ht="25.5" customHeight="1" x14ac:dyDescent="0.2">
      <c r="G648" s="12" t="str">
        <f t="shared" si="82"/>
        <v/>
      </c>
      <c r="H648" s="12"/>
      <c r="I648" s="22" t="str">
        <f>IFERROR(VLOOKUP('движение ДВС'!C648,нормативы!$B$2:$C$32,2,FALSE),"")</f>
        <v/>
      </c>
      <c r="K648" s="13" t="str">
        <f t="shared" si="86"/>
        <v/>
      </c>
      <c r="L648" s="13"/>
      <c r="M648" s="22" t="str">
        <f t="shared" si="83"/>
        <v/>
      </c>
      <c r="N648" s="22" t="str">
        <f t="shared" si="87"/>
        <v/>
      </c>
      <c r="P648" s="11" t="str">
        <f t="shared" si="88"/>
        <v xml:space="preserve"> </v>
      </c>
      <c r="Q648" s="11" t="e">
        <f>VLOOKUP(B648,'Комментарии к ремонту'!A:C,2,FALSE)</f>
        <v>#N/A</v>
      </c>
      <c r="R648" s="21" t="str">
        <f t="shared" si="89"/>
        <v/>
      </c>
      <c r="T648" s="44" t="str">
        <f t="shared" si="84"/>
        <v/>
      </c>
      <c r="W648" s="18">
        <f t="shared" si="85"/>
        <v>0</v>
      </c>
    </row>
    <row r="649" spans="7:23" ht="25.5" customHeight="1" x14ac:dyDescent="0.2">
      <c r="G649" s="12" t="str">
        <f t="shared" si="82"/>
        <v/>
      </c>
      <c r="H649" s="12"/>
      <c r="I649" s="22" t="str">
        <f>IFERROR(VLOOKUP('движение ДВС'!C649,нормативы!$B$2:$C$32,2,FALSE),"")</f>
        <v/>
      </c>
      <c r="K649" s="13" t="str">
        <f t="shared" si="86"/>
        <v/>
      </c>
      <c r="L649" s="13"/>
      <c r="M649" s="22" t="str">
        <f t="shared" si="83"/>
        <v/>
      </c>
      <c r="N649" s="22" t="str">
        <f t="shared" si="87"/>
        <v/>
      </c>
      <c r="P649" s="11" t="str">
        <f t="shared" si="88"/>
        <v xml:space="preserve"> </v>
      </c>
      <c r="Q649" s="11" t="e">
        <f>VLOOKUP(B649,'Комментарии к ремонту'!A:C,2,FALSE)</f>
        <v>#N/A</v>
      </c>
      <c r="R649" s="21" t="str">
        <f t="shared" si="89"/>
        <v/>
      </c>
      <c r="T649" s="44" t="str">
        <f t="shared" si="84"/>
        <v/>
      </c>
      <c r="W649" s="18">
        <f t="shared" si="85"/>
        <v>0</v>
      </c>
    </row>
    <row r="650" spans="7:23" ht="25.5" customHeight="1" x14ac:dyDescent="0.2">
      <c r="G650" s="12" t="str">
        <f t="shared" si="82"/>
        <v/>
      </c>
      <c r="H650" s="12"/>
      <c r="I650" s="22" t="str">
        <f>IFERROR(VLOOKUP('движение ДВС'!C650,нормативы!$B$2:$C$32,2,FALSE),"")</f>
        <v/>
      </c>
      <c r="K650" s="13" t="str">
        <f t="shared" si="86"/>
        <v/>
      </c>
      <c r="L650" s="13"/>
      <c r="M650" s="22" t="str">
        <f t="shared" si="83"/>
        <v/>
      </c>
      <c r="N650" s="22" t="str">
        <f t="shared" si="87"/>
        <v/>
      </c>
      <c r="P650" s="11" t="str">
        <f t="shared" si="88"/>
        <v xml:space="preserve"> </v>
      </c>
      <c r="Q650" s="11" t="e">
        <f>VLOOKUP(B650,'Комментарии к ремонту'!A:C,2,FALSE)</f>
        <v>#N/A</v>
      </c>
      <c r="R650" s="21" t="str">
        <f t="shared" si="89"/>
        <v/>
      </c>
      <c r="T650" s="44" t="str">
        <f t="shared" si="84"/>
        <v/>
      </c>
      <c r="W650" s="18">
        <f t="shared" si="85"/>
        <v>0</v>
      </c>
    </row>
    <row r="651" spans="7:23" ht="25.5" customHeight="1" x14ac:dyDescent="0.2">
      <c r="G651" s="12" t="str">
        <f t="shared" si="82"/>
        <v/>
      </c>
      <c r="H651" s="12"/>
      <c r="I651" s="22" t="str">
        <f>IFERROR(VLOOKUP('движение ДВС'!C651,нормативы!$B$2:$C$32,2,FALSE),"")</f>
        <v/>
      </c>
      <c r="K651" s="13" t="str">
        <f t="shared" si="86"/>
        <v/>
      </c>
      <c r="L651" s="13"/>
      <c r="M651" s="22" t="str">
        <f t="shared" si="83"/>
        <v/>
      </c>
      <c r="N651" s="22" t="str">
        <f t="shared" si="87"/>
        <v/>
      </c>
      <c r="P651" s="11" t="str">
        <f t="shared" si="88"/>
        <v xml:space="preserve"> </v>
      </c>
      <c r="Q651" s="11" t="e">
        <f>VLOOKUP(B651,'Комментарии к ремонту'!A:C,2,FALSE)</f>
        <v>#N/A</v>
      </c>
      <c r="R651" s="21" t="str">
        <f t="shared" si="89"/>
        <v/>
      </c>
      <c r="T651" s="44" t="str">
        <f t="shared" si="84"/>
        <v/>
      </c>
      <c r="W651" s="18">
        <f t="shared" si="85"/>
        <v>0</v>
      </c>
    </row>
    <row r="652" spans="7:23" ht="25.5" customHeight="1" x14ac:dyDescent="0.2">
      <c r="G652" s="12" t="str">
        <f t="shared" si="82"/>
        <v/>
      </c>
      <c r="H652" s="12"/>
      <c r="I652" s="22" t="str">
        <f>IFERROR(VLOOKUP('движение ДВС'!C652,нормативы!$B$2:$C$32,2,FALSE),"")</f>
        <v/>
      </c>
      <c r="K652" s="13" t="str">
        <f t="shared" si="86"/>
        <v/>
      </c>
      <c r="L652" s="13"/>
      <c r="M652" s="22" t="str">
        <f t="shared" si="83"/>
        <v/>
      </c>
      <c r="N652" s="22" t="str">
        <f t="shared" si="87"/>
        <v/>
      </c>
      <c r="P652" s="11" t="str">
        <f t="shared" si="88"/>
        <v xml:space="preserve"> </v>
      </c>
      <c r="Q652" s="11" t="e">
        <f>VLOOKUP(B652,'Комментарии к ремонту'!A:C,2,FALSE)</f>
        <v>#N/A</v>
      </c>
      <c r="R652" s="21" t="str">
        <f t="shared" si="89"/>
        <v/>
      </c>
      <c r="T652" s="44" t="str">
        <f t="shared" si="84"/>
        <v/>
      </c>
      <c r="W652" s="18">
        <f t="shared" si="85"/>
        <v>0</v>
      </c>
    </row>
    <row r="653" spans="7:23" ht="25.5" customHeight="1" x14ac:dyDescent="0.2">
      <c r="G653" s="12" t="str">
        <f t="shared" si="82"/>
        <v/>
      </c>
      <c r="H653" s="12"/>
      <c r="I653" s="22" t="str">
        <f>IFERROR(VLOOKUP('движение ДВС'!C653,нормативы!$B$2:$C$32,2,FALSE),"")</f>
        <v/>
      </c>
      <c r="K653" s="13" t="str">
        <f t="shared" si="86"/>
        <v/>
      </c>
      <c r="L653" s="13"/>
      <c r="M653" s="22" t="str">
        <f t="shared" si="83"/>
        <v/>
      </c>
      <c r="N653" s="22" t="str">
        <f t="shared" si="87"/>
        <v/>
      </c>
      <c r="P653" s="11" t="str">
        <f t="shared" si="88"/>
        <v xml:space="preserve"> </v>
      </c>
      <c r="Q653" s="11" t="e">
        <f>VLOOKUP(B653,'Комментарии к ремонту'!A:C,2,FALSE)</f>
        <v>#N/A</v>
      </c>
      <c r="R653" s="21" t="str">
        <f t="shared" si="89"/>
        <v/>
      </c>
      <c r="T653" s="44" t="str">
        <f t="shared" si="84"/>
        <v/>
      </c>
      <c r="W653" s="18">
        <f t="shared" si="85"/>
        <v>0</v>
      </c>
    </row>
    <row r="654" spans="7:23" ht="25.5" customHeight="1" x14ac:dyDescent="0.2">
      <c r="G654" s="12" t="str">
        <f t="shared" si="82"/>
        <v/>
      </c>
      <c r="H654" s="12"/>
      <c r="I654" s="22" t="str">
        <f>IFERROR(VLOOKUP('движение ДВС'!C654,нормативы!$B$2:$C$32,2,FALSE),"")</f>
        <v/>
      </c>
      <c r="K654" s="13" t="str">
        <f t="shared" si="86"/>
        <v/>
      </c>
      <c r="L654" s="13"/>
      <c r="M654" s="22" t="str">
        <f t="shared" si="83"/>
        <v/>
      </c>
      <c r="N654" s="22" t="str">
        <f t="shared" si="87"/>
        <v/>
      </c>
      <c r="P654" s="11" t="str">
        <f t="shared" si="88"/>
        <v xml:space="preserve"> </v>
      </c>
      <c r="Q654" s="11" t="e">
        <f>VLOOKUP(B654,'Комментарии к ремонту'!A:C,2,FALSE)</f>
        <v>#N/A</v>
      </c>
      <c r="R654" s="21" t="str">
        <f t="shared" si="89"/>
        <v/>
      </c>
      <c r="T654" s="44" t="str">
        <f t="shared" si="84"/>
        <v/>
      </c>
      <c r="W654" s="18">
        <f t="shared" si="85"/>
        <v>0</v>
      </c>
    </row>
    <row r="655" spans="7:23" ht="25.5" customHeight="1" x14ac:dyDescent="0.2">
      <c r="G655" s="12" t="str">
        <f t="shared" si="82"/>
        <v/>
      </c>
      <c r="H655" s="12"/>
      <c r="I655" s="22" t="str">
        <f>IFERROR(VLOOKUP('движение ДВС'!C655,нормативы!$B$2:$C$32,2,FALSE),"")</f>
        <v/>
      </c>
      <c r="K655" s="13" t="str">
        <f t="shared" si="86"/>
        <v/>
      </c>
      <c r="L655" s="13"/>
      <c r="M655" s="22" t="str">
        <f t="shared" si="83"/>
        <v/>
      </c>
      <c r="N655" s="22" t="str">
        <f t="shared" si="87"/>
        <v/>
      </c>
      <c r="P655" s="11" t="str">
        <f t="shared" si="88"/>
        <v xml:space="preserve"> </v>
      </c>
      <c r="Q655" s="11" t="e">
        <f>VLOOKUP(B655,'Комментарии к ремонту'!A:C,2,FALSE)</f>
        <v>#N/A</v>
      </c>
      <c r="R655" s="21" t="str">
        <f t="shared" si="89"/>
        <v/>
      </c>
      <c r="T655" s="44" t="str">
        <f t="shared" si="84"/>
        <v/>
      </c>
      <c r="W655" s="18">
        <f t="shared" si="85"/>
        <v>0</v>
      </c>
    </row>
    <row r="656" spans="7:23" ht="25.5" customHeight="1" x14ac:dyDescent="0.2">
      <c r="G656" s="12" t="str">
        <f t="shared" si="82"/>
        <v/>
      </c>
      <c r="H656" s="12"/>
      <c r="I656" s="22" t="str">
        <f>IFERROR(VLOOKUP('движение ДВС'!C656,нормативы!$B$2:$C$32,2,FALSE),"")</f>
        <v/>
      </c>
      <c r="K656" s="13" t="str">
        <f t="shared" si="86"/>
        <v/>
      </c>
      <c r="L656" s="13"/>
      <c r="M656" s="22" t="str">
        <f t="shared" si="83"/>
        <v/>
      </c>
      <c r="N656" s="22" t="str">
        <f t="shared" si="87"/>
        <v/>
      </c>
      <c r="P656" s="11" t="str">
        <f t="shared" si="88"/>
        <v xml:space="preserve"> </v>
      </c>
      <c r="Q656" s="11" t="e">
        <f>VLOOKUP(B656,'Комментарии к ремонту'!A:C,2,FALSE)</f>
        <v>#N/A</v>
      </c>
      <c r="R656" s="21" t="str">
        <f t="shared" si="89"/>
        <v/>
      </c>
      <c r="T656" s="44" t="str">
        <f t="shared" si="84"/>
        <v/>
      </c>
      <c r="W656" s="18">
        <f t="shared" si="85"/>
        <v>0</v>
      </c>
    </row>
    <row r="657" spans="7:23" ht="25.5" customHeight="1" x14ac:dyDescent="0.2">
      <c r="G657" s="12" t="str">
        <f t="shared" si="82"/>
        <v/>
      </c>
      <c r="H657" s="12"/>
      <c r="I657" s="22" t="str">
        <f>IFERROR(VLOOKUP('движение ДВС'!C657,нормативы!$B$2:$C$32,2,FALSE),"")</f>
        <v/>
      </c>
      <c r="K657" s="13" t="str">
        <f t="shared" si="86"/>
        <v/>
      </c>
      <c r="L657" s="13"/>
      <c r="M657" s="22" t="str">
        <f t="shared" si="83"/>
        <v/>
      </c>
      <c r="N657" s="22" t="str">
        <f t="shared" si="87"/>
        <v/>
      </c>
      <c r="P657" s="11" t="str">
        <f t="shared" si="88"/>
        <v xml:space="preserve"> </v>
      </c>
      <c r="Q657" s="11" t="e">
        <f>VLOOKUP(B657,'Комментарии к ремонту'!A:C,2,FALSE)</f>
        <v>#N/A</v>
      </c>
      <c r="R657" s="21" t="str">
        <f t="shared" si="89"/>
        <v/>
      </c>
      <c r="T657" s="44" t="str">
        <f t="shared" si="84"/>
        <v/>
      </c>
      <c r="W657" s="18">
        <f t="shared" si="85"/>
        <v>0</v>
      </c>
    </row>
    <row r="658" spans="7:23" ht="25.5" customHeight="1" x14ac:dyDescent="0.2">
      <c r="G658" s="12" t="str">
        <f t="shared" si="82"/>
        <v/>
      </c>
      <c r="H658" s="12"/>
      <c r="I658" s="22" t="str">
        <f>IFERROR(VLOOKUP('движение ДВС'!C658,нормативы!$B$2:$C$32,2,FALSE),"")</f>
        <v/>
      </c>
      <c r="K658" s="13" t="str">
        <f t="shared" si="86"/>
        <v/>
      </c>
      <c r="L658" s="13"/>
      <c r="M658" s="22" t="str">
        <f t="shared" si="83"/>
        <v/>
      </c>
      <c r="N658" s="22" t="str">
        <f t="shared" si="87"/>
        <v/>
      </c>
      <c r="P658" s="11" t="str">
        <f t="shared" si="88"/>
        <v xml:space="preserve"> </v>
      </c>
      <c r="Q658" s="11" t="e">
        <f>VLOOKUP(B658,'Комментарии к ремонту'!A:C,2,FALSE)</f>
        <v>#N/A</v>
      </c>
      <c r="R658" s="21" t="str">
        <f t="shared" si="89"/>
        <v/>
      </c>
      <c r="T658" s="44" t="str">
        <f t="shared" si="84"/>
        <v/>
      </c>
      <c r="W658" s="18">
        <f t="shared" si="85"/>
        <v>0</v>
      </c>
    </row>
    <row r="659" spans="7:23" ht="25.5" customHeight="1" x14ac:dyDescent="0.2">
      <c r="G659" s="12" t="str">
        <f t="shared" si="82"/>
        <v/>
      </c>
      <c r="H659" s="12"/>
      <c r="I659" s="22" t="str">
        <f>IFERROR(VLOOKUP('движение ДВС'!C659,нормативы!$B$2:$C$32,2,FALSE),"")</f>
        <v/>
      </c>
      <c r="K659" s="13" t="str">
        <f t="shared" si="86"/>
        <v/>
      </c>
      <c r="L659" s="13"/>
      <c r="M659" s="22" t="str">
        <f t="shared" si="83"/>
        <v/>
      </c>
      <c r="N659" s="22" t="str">
        <f t="shared" si="87"/>
        <v/>
      </c>
      <c r="P659" s="11" t="str">
        <f t="shared" si="88"/>
        <v xml:space="preserve"> </v>
      </c>
      <c r="Q659" s="11" t="e">
        <f>VLOOKUP(B659,'Комментарии к ремонту'!A:C,2,FALSE)</f>
        <v>#N/A</v>
      </c>
      <c r="R659" s="21" t="str">
        <f t="shared" si="89"/>
        <v/>
      </c>
      <c r="T659" s="44" t="str">
        <f t="shared" si="84"/>
        <v/>
      </c>
      <c r="W659" s="18">
        <f t="shared" si="85"/>
        <v>0</v>
      </c>
    </row>
    <row r="660" spans="7:23" ht="25.5" customHeight="1" x14ac:dyDescent="0.2">
      <c r="G660" s="12" t="str">
        <f t="shared" si="82"/>
        <v/>
      </c>
      <c r="H660" s="12"/>
      <c r="I660" s="22" t="str">
        <f>IFERROR(VLOOKUP('движение ДВС'!C660,нормативы!$B$2:$C$32,2,FALSE),"")</f>
        <v/>
      </c>
      <c r="K660" s="13" t="str">
        <f t="shared" si="86"/>
        <v/>
      </c>
      <c r="L660" s="13"/>
      <c r="M660" s="22" t="str">
        <f t="shared" si="83"/>
        <v/>
      </c>
      <c r="N660" s="22" t="str">
        <f t="shared" si="87"/>
        <v/>
      </c>
      <c r="P660" s="11" t="str">
        <f t="shared" si="88"/>
        <v xml:space="preserve"> </v>
      </c>
      <c r="Q660" s="11" t="e">
        <f>VLOOKUP(B660,'Комментарии к ремонту'!A:C,2,FALSE)</f>
        <v>#N/A</v>
      </c>
      <c r="R660" s="21" t="str">
        <f t="shared" si="89"/>
        <v/>
      </c>
      <c r="T660" s="44" t="str">
        <f t="shared" si="84"/>
        <v/>
      </c>
      <c r="W660" s="18">
        <f t="shared" si="85"/>
        <v>0</v>
      </c>
    </row>
    <row r="661" spans="7:23" ht="25.5" customHeight="1" x14ac:dyDescent="0.2">
      <c r="G661" s="12" t="str">
        <f t="shared" si="82"/>
        <v/>
      </c>
      <c r="H661" s="12"/>
      <c r="I661" s="22" t="str">
        <f>IFERROR(VLOOKUP('движение ДВС'!C661,нормативы!$B$2:$C$32,2,FALSE),"")</f>
        <v/>
      </c>
      <c r="K661" s="13" t="str">
        <f t="shared" si="86"/>
        <v/>
      </c>
      <c r="L661" s="13"/>
      <c r="M661" s="22" t="str">
        <f t="shared" si="83"/>
        <v/>
      </c>
      <c r="N661" s="22" t="str">
        <f t="shared" si="87"/>
        <v/>
      </c>
      <c r="P661" s="11" t="str">
        <f t="shared" si="88"/>
        <v xml:space="preserve"> </v>
      </c>
      <c r="Q661" s="11" t="e">
        <f>VLOOKUP(B661,'Комментарии к ремонту'!A:C,2,FALSE)</f>
        <v>#N/A</v>
      </c>
      <c r="R661" s="21" t="str">
        <f t="shared" si="89"/>
        <v/>
      </c>
      <c r="T661" s="44" t="str">
        <f t="shared" si="84"/>
        <v/>
      </c>
      <c r="W661" s="18">
        <f t="shared" si="85"/>
        <v>0</v>
      </c>
    </row>
    <row r="662" spans="7:23" ht="25.5" customHeight="1" x14ac:dyDescent="0.2">
      <c r="G662" s="12" t="str">
        <f t="shared" si="82"/>
        <v/>
      </c>
      <c r="H662" s="12"/>
      <c r="I662" s="22" t="str">
        <f>IFERROR(VLOOKUP('движение ДВС'!C662,нормативы!$B$2:$C$32,2,FALSE),"")</f>
        <v/>
      </c>
      <c r="K662" s="13" t="str">
        <f t="shared" si="86"/>
        <v/>
      </c>
      <c r="L662" s="13"/>
      <c r="M662" s="22" t="str">
        <f t="shared" si="83"/>
        <v/>
      </c>
      <c r="N662" s="22" t="str">
        <f t="shared" si="87"/>
        <v/>
      </c>
      <c r="P662" s="11" t="str">
        <f t="shared" si="88"/>
        <v xml:space="preserve"> </v>
      </c>
      <c r="Q662" s="11" t="e">
        <f>VLOOKUP(B662,'Комментарии к ремонту'!A:C,2,FALSE)</f>
        <v>#N/A</v>
      </c>
      <c r="R662" s="21" t="str">
        <f t="shared" si="89"/>
        <v/>
      </c>
      <c r="T662" s="44" t="str">
        <f t="shared" si="84"/>
        <v/>
      </c>
      <c r="W662" s="18">
        <f t="shared" si="85"/>
        <v>0</v>
      </c>
    </row>
    <row r="663" spans="7:23" ht="25.5" customHeight="1" x14ac:dyDescent="0.2">
      <c r="G663" s="12" t="str">
        <f t="shared" si="82"/>
        <v/>
      </c>
      <c r="H663" s="12"/>
      <c r="I663" s="22" t="str">
        <f>IFERROR(VLOOKUP('движение ДВС'!C663,нормативы!$B$2:$C$32,2,FALSE),"")</f>
        <v/>
      </c>
      <c r="K663" s="13" t="str">
        <f t="shared" si="86"/>
        <v/>
      </c>
      <c r="L663" s="13"/>
      <c r="M663" s="22" t="str">
        <f t="shared" si="83"/>
        <v/>
      </c>
      <c r="N663" s="22" t="str">
        <f t="shared" si="87"/>
        <v/>
      </c>
      <c r="P663" s="11" t="str">
        <f t="shared" si="88"/>
        <v xml:space="preserve"> </v>
      </c>
      <c r="Q663" s="11" t="e">
        <f>VLOOKUP(B663,'Комментарии к ремонту'!A:C,2,FALSE)</f>
        <v>#N/A</v>
      </c>
      <c r="R663" s="21" t="str">
        <f t="shared" si="89"/>
        <v/>
      </c>
      <c r="T663" s="44" t="str">
        <f t="shared" si="84"/>
        <v/>
      </c>
      <c r="W663" s="18">
        <f t="shared" si="85"/>
        <v>0</v>
      </c>
    </row>
    <row r="664" spans="7:23" ht="25.5" customHeight="1" x14ac:dyDescent="0.2">
      <c r="G664" s="12" t="str">
        <f t="shared" si="82"/>
        <v/>
      </c>
      <c r="H664" s="12"/>
      <c r="I664" s="22" t="str">
        <f>IFERROR(VLOOKUP('движение ДВС'!C664,нормативы!$B$2:$C$32,2,FALSE),"")</f>
        <v/>
      </c>
      <c r="K664" s="13" t="str">
        <f t="shared" si="86"/>
        <v/>
      </c>
      <c r="L664" s="13"/>
      <c r="M664" s="22" t="str">
        <f t="shared" si="83"/>
        <v/>
      </c>
      <c r="N664" s="22" t="str">
        <f t="shared" si="87"/>
        <v/>
      </c>
      <c r="P664" s="11" t="str">
        <f t="shared" si="88"/>
        <v xml:space="preserve"> </v>
      </c>
      <c r="Q664" s="11" t="e">
        <f>VLOOKUP(B664,'Комментарии к ремонту'!A:C,2,FALSE)</f>
        <v>#N/A</v>
      </c>
      <c r="R664" s="21" t="str">
        <f t="shared" si="89"/>
        <v/>
      </c>
      <c r="T664" s="44" t="str">
        <f t="shared" si="84"/>
        <v/>
      </c>
      <c r="W664" s="18">
        <f t="shared" si="85"/>
        <v>0</v>
      </c>
    </row>
    <row r="665" spans="7:23" ht="25.5" customHeight="1" x14ac:dyDescent="0.2">
      <c r="G665" s="12" t="str">
        <f t="shared" si="82"/>
        <v/>
      </c>
      <c r="H665" s="12"/>
      <c r="I665" s="22" t="str">
        <f>IFERROR(VLOOKUP('движение ДВС'!C665,нормативы!$B$2:$C$32,2,FALSE),"")</f>
        <v/>
      </c>
      <c r="K665" s="13" t="str">
        <f t="shared" si="86"/>
        <v/>
      </c>
      <c r="L665" s="13"/>
      <c r="M665" s="22" t="str">
        <f t="shared" si="83"/>
        <v/>
      </c>
      <c r="N665" s="22" t="str">
        <f t="shared" si="87"/>
        <v/>
      </c>
      <c r="P665" s="11" t="str">
        <f t="shared" si="88"/>
        <v xml:space="preserve"> </v>
      </c>
      <c r="Q665" s="11" t="e">
        <f>VLOOKUP(B665,'Комментарии к ремонту'!A:C,2,FALSE)</f>
        <v>#N/A</v>
      </c>
      <c r="R665" s="21" t="str">
        <f t="shared" si="89"/>
        <v/>
      </c>
      <c r="T665" s="44" t="str">
        <f t="shared" si="84"/>
        <v/>
      </c>
      <c r="W665" s="18">
        <f t="shared" si="85"/>
        <v>0</v>
      </c>
    </row>
    <row r="666" spans="7:23" ht="25.5" customHeight="1" x14ac:dyDescent="0.2">
      <c r="G666" s="12" t="str">
        <f t="shared" si="82"/>
        <v/>
      </c>
      <c r="H666" s="12"/>
      <c r="I666" s="22" t="str">
        <f>IFERROR(VLOOKUP('движение ДВС'!C666,нормативы!$B$2:$C$32,2,FALSE),"")</f>
        <v/>
      </c>
      <c r="K666" s="13" t="str">
        <f t="shared" si="86"/>
        <v/>
      </c>
      <c r="L666" s="13"/>
      <c r="M666" s="22" t="str">
        <f t="shared" si="83"/>
        <v/>
      </c>
      <c r="N666" s="22" t="str">
        <f t="shared" si="87"/>
        <v/>
      </c>
      <c r="P666" s="11" t="str">
        <f t="shared" si="88"/>
        <v xml:space="preserve"> </v>
      </c>
      <c r="Q666" s="11" t="e">
        <f>VLOOKUP(B666,'Комментарии к ремонту'!A:C,2,FALSE)</f>
        <v>#N/A</v>
      </c>
      <c r="R666" s="21" t="str">
        <f t="shared" si="89"/>
        <v/>
      </c>
      <c r="T666" s="44" t="str">
        <f t="shared" si="84"/>
        <v/>
      </c>
      <c r="W666" s="18">
        <f t="shared" si="85"/>
        <v>0</v>
      </c>
    </row>
    <row r="667" spans="7:23" ht="25.5" customHeight="1" x14ac:dyDescent="0.2">
      <c r="G667" s="12" t="str">
        <f t="shared" si="82"/>
        <v/>
      </c>
      <c r="H667" s="12"/>
      <c r="I667" s="22" t="str">
        <f>IFERROR(VLOOKUP('движение ДВС'!C667,нормативы!$B$2:$C$32,2,FALSE),"")</f>
        <v/>
      </c>
      <c r="K667" s="13" t="str">
        <f t="shared" si="86"/>
        <v/>
      </c>
      <c r="L667" s="13"/>
      <c r="M667" s="22" t="str">
        <f t="shared" si="83"/>
        <v/>
      </c>
      <c r="N667" s="22" t="str">
        <f t="shared" si="87"/>
        <v/>
      </c>
      <c r="P667" s="11" t="str">
        <f t="shared" si="88"/>
        <v xml:space="preserve"> </v>
      </c>
      <c r="Q667" s="11" t="e">
        <f>VLOOKUP(B667,'Комментарии к ремонту'!A:C,2,FALSE)</f>
        <v>#N/A</v>
      </c>
      <c r="R667" s="21" t="str">
        <f t="shared" si="89"/>
        <v/>
      </c>
      <c r="T667" s="44" t="str">
        <f t="shared" si="84"/>
        <v/>
      </c>
      <c r="W667" s="18">
        <f t="shared" si="85"/>
        <v>0</v>
      </c>
    </row>
    <row r="668" spans="7:23" ht="25.5" customHeight="1" x14ac:dyDescent="0.2">
      <c r="G668" s="12" t="str">
        <f t="shared" si="82"/>
        <v/>
      </c>
      <c r="H668" s="12"/>
      <c r="I668" s="22" t="str">
        <f>IFERROR(VLOOKUP('движение ДВС'!C668,нормативы!$B$2:$C$32,2,FALSE),"")</f>
        <v/>
      </c>
      <c r="K668" s="13" t="str">
        <f t="shared" si="86"/>
        <v/>
      </c>
      <c r="L668" s="13"/>
      <c r="M668" s="22" t="str">
        <f t="shared" si="83"/>
        <v/>
      </c>
      <c r="N668" s="22" t="str">
        <f t="shared" si="87"/>
        <v/>
      </c>
      <c r="P668" s="11" t="str">
        <f t="shared" si="88"/>
        <v xml:space="preserve"> </v>
      </c>
      <c r="Q668" s="11" t="e">
        <f>VLOOKUP(B668,'Комментарии к ремонту'!A:C,2,FALSE)</f>
        <v>#N/A</v>
      </c>
      <c r="R668" s="21" t="str">
        <f t="shared" si="89"/>
        <v/>
      </c>
      <c r="T668" s="44" t="str">
        <f t="shared" si="84"/>
        <v/>
      </c>
      <c r="W668" s="18">
        <f t="shared" si="85"/>
        <v>0</v>
      </c>
    </row>
    <row r="669" spans="7:23" ht="25.5" customHeight="1" x14ac:dyDescent="0.2">
      <c r="G669" s="12" t="str">
        <f t="shared" si="82"/>
        <v/>
      </c>
      <c r="H669" s="12"/>
      <c r="I669" s="22" t="str">
        <f>IFERROR(VLOOKUP('движение ДВС'!C669,нормативы!$B$2:$C$32,2,FALSE),"")</f>
        <v/>
      </c>
      <c r="K669" s="13" t="str">
        <f t="shared" si="86"/>
        <v/>
      </c>
      <c r="L669" s="13"/>
      <c r="M669" s="22" t="str">
        <f t="shared" si="83"/>
        <v/>
      </c>
      <c r="N669" s="22" t="str">
        <f t="shared" si="87"/>
        <v/>
      </c>
      <c r="P669" s="11" t="str">
        <f t="shared" si="88"/>
        <v xml:space="preserve"> </v>
      </c>
      <c r="Q669" s="11" t="e">
        <f>VLOOKUP(B669,'Комментарии к ремонту'!A:C,2,FALSE)</f>
        <v>#N/A</v>
      </c>
      <c r="R669" s="21" t="str">
        <f t="shared" si="89"/>
        <v/>
      </c>
      <c r="T669" s="44" t="str">
        <f t="shared" si="84"/>
        <v/>
      </c>
      <c r="W669" s="18">
        <f t="shared" si="85"/>
        <v>0</v>
      </c>
    </row>
    <row r="670" spans="7:23" ht="25.5" customHeight="1" x14ac:dyDescent="0.2">
      <c r="G670" s="12" t="str">
        <f t="shared" si="82"/>
        <v/>
      </c>
      <c r="H670" s="12"/>
      <c r="I670" s="22" t="str">
        <f>IFERROR(VLOOKUP('движение ДВС'!C670,нормативы!$B$2:$C$32,2,FALSE),"")</f>
        <v/>
      </c>
      <c r="K670" s="13" t="str">
        <f t="shared" si="86"/>
        <v/>
      </c>
      <c r="L670" s="13"/>
      <c r="M670" s="22" t="str">
        <f t="shared" si="83"/>
        <v/>
      </c>
      <c r="N670" s="22" t="str">
        <f t="shared" si="87"/>
        <v/>
      </c>
      <c r="P670" s="11" t="str">
        <f t="shared" si="88"/>
        <v xml:space="preserve"> </v>
      </c>
      <c r="Q670" s="11" t="e">
        <f>VLOOKUP(B670,'Комментарии к ремонту'!A:C,2,FALSE)</f>
        <v>#N/A</v>
      </c>
      <c r="R670" s="21" t="str">
        <f t="shared" si="89"/>
        <v/>
      </c>
      <c r="T670" s="44" t="str">
        <f t="shared" si="84"/>
        <v/>
      </c>
      <c r="W670" s="18">
        <f t="shared" si="85"/>
        <v>0</v>
      </c>
    </row>
    <row r="671" spans="7:23" ht="25.5" customHeight="1" x14ac:dyDescent="0.2">
      <c r="G671" s="12" t="str">
        <f t="shared" si="82"/>
        <v/>
      </c>
      <c r="H671" s="12"/>
      <c r="I671" s="22" t="str">
        <f>IFERROR(VLOOKUP('движение ДВС'!C671,нормативы!$B$2:$C$32,2,FALSE),"")</f>
        <v/>
      </c>
      <c r="K671" s="13" t="str">
        <f t="shared" si="86"/>
        <v/>
      </c>
      <c r="L671" s="13"/>
      <c r="M671" s="22" t="str">
        <f t="shared" si="83"/>
        <v/>
      </c>
      <c r="N671" s="22" t="str">
        <f t="shared" si="87"/>
        <v/>
      </c>
      <c r="P671" s="11" t="str">
        <f t="shared" si="88"/>
        <v xml:space="preserve"> </v>
      </c>
      <c r="Q671" s="11" t="e">
        <f>VLOOKUP(B671,'Комментарии к ремонту'!A:C,2,FALSE)</f>
        <v>#N/A</v>
      </c>
      <c r="R671" s="21" t="str">
        <f t="shared" si="89"/>
        <v/>
      </c>
      <c r="T671" s="44" t="str">
        <f t="shared" si="84"/>
        <v/>
      </c>
      <c r="W671" s="18">
        <f t="shared" si="85"/>
        <v>0</v>
      </c>
    </row>
    <row r="672" spans="7:23" ht="25.5" customHeight="1" x14ac:dyDescent="0.2">
      <c r="G672" s="12" t="str">
        <f t="shared" si="82"/>
        <v/>
      </c>
      <c r="H672" s="12"/>
      <c r="I672" s="22" t="str">
        <f>IFERROR(VLOOKUP('движение ДВС'!C672,нормативы!$B$2:$C$32,2,FALSE),"")</f>
        <v/>
      </c>
      <c r="K672" s="13" t="str">
        <f t="shared" si="86"/>
        <v/>
      </c>
      <c r="L672" s="13"/>
      <c r="M672" s="22" t="str">
        <f t="shared" si="83"/>
        <v/>
      </c>
      <c r="N672" s="22" t="str">
        <f t="shared" si="87"/>
        <v/>
      </c>
      <c r="P672" s="11" t="str">
        <f t="shared" si="88"/>
        <v xml:space="preserve"> </v>
      </c>
      <c r="Q672" s="11" t="e">
        <f>VLOOKUP(B672,'Комментарии к ремонту'!A:C,2,FALSE)</f>
        <v>#N/A</v>
      </c>
      <c r="R672" s="21" t="str">
        <f t="shared" si="89"/>
        <v/>
      </c>
      <c r="T672" s="44" t="str">
        <f t="shared" si="84"/>
        <v/>
      </c>
      <c r="W672" s="18">
        <f t="shared" si="85"/>
        <v>0</v>
      </c>
    </row>
    <row r="673" spans="7:23" ht="25.5" customHeight="1" x14ac:dyDescent="0.2">
      <c r="G673" s="12" t="str">
        <f t="shared" si="82"/>
        <v/>
      </c>
      <c r="H673" s="12"/>
      <c r="I673" s="22" t="str">
        <f>IFERROR(VLOOKUP('движение ДВС'!C673,нормативы!$B$2:$C$32,2,FALSE),"")</f>
        <v/>
      </c>
      <c r="K673" s="13" t="str">
        <f t="shared" si="86"/>
        <v/>
      </c>
      <c r="L673" s="13"/>
      <c r="M673" s="22" t="str">
        <f t="shared" si="83"/>
        <v/>
      </c>
      <c r="N673" s="22" t="str">
        <f t="shared" si="87"/>
        <v/>
      </c>
      <c r="P673" s="11" t="str">
        <f t="shared" si="88"/>
        <v xml:space="preserve"> </v>
      </c>
      <c r="Q673" s="11" t="e">
        <f>VLOOKUP(B673,'Комментарии к ремонту'!A:C,2,FALSE)</f>
        <v>#N/A</v>
      </c>
      <c r="R673" s="21" t="str">
        <f t="shared" si="89"/>
        <v/>
      </c>
      <c r="T673" s="44" t="str">
        <f t="shared" si="84"/>
        <v/>
      </c>
      <c r="W673" s="18">
        <f t="shared" si="85"/>
        <v>0</v>
      </c>
    </row>
    <row r="674" spans="7:23" ht="25.5" customHeight="1" x14ac:dyDescent="0.2">
      <c r="G674" s="12" t="str">
        <f t="shared" si="82"/>
        <v/>
      </c>
      <c r="H674" s="12"/>
      <c r="I674" s="22" t="str">
        <f>IFERROR(VLOOKUP('движение ДВС'!C674,нормативы!$B$2:$C$32,2,FALSE),"")</f>
        <v/>
      </c>
      <c r="K674" s="13" t="str">
        <f t="shared" si="86"/>
        <v/>
      </c>
      <c r="L674" s="13"/>
      <c r="M674" s="22" t="str">
        <f t="shared" si="83"/>
        <v/>
      </c>
      <c r="N674" s="22" t="str">
        <f t="shared" si="87"/>
        <v/>
      </c>
      <c r="P674" s="11" t="str">
        <f t="shared" si="88"/>
        <v xml:space="preserve"> </v>
      </c>
      <c r="Q674" s="11" t="e">
        <f>VLOOKUP(B674,'Комментарии к ремонту'!A:C,2,FALSE)</f>
        <v>#N/A</v>
      </c>
      <c r="R674" s="21" t="str">
        <f t="shared" si="89"/>
        <v/>
      </c>
      <c r="T674" s="44" t="str">
        <f t="shared" si="84"/>
        <v/>
      </c>
      <c r="W674" s="18">
        <f t="shared" si="85"/>
        <v>0</v>
      </c>
    </row>
    <row r="675" spans="7:23" ht="25.5" customHeight="1" x14ac:dyDescent="0.2">
      <c r="G675" s="12" t="str">
        <f t="shared" si="82"/>
        <v/>
      </c>
      <c r="H675" s="12"/>
      <c r="I675" s="22" t="str">
        <f>IFERROR(VLOOKUP('движение ДВС'!C675,нормативы!$B$2:$C$32,2,FALSE),"")</f>
        <v/>
      </c>
      <c r="K675" s="13" t="str">
        <f t="shared" si="86"/>
        <v/>
      </c>
      <c r="L675" s="13"/>
      <c r="M675" s="22" t="str">
        <f t="shared" si="83"/>
        <v/>
      </c>
      <c r="N675" s="22" t="str">
        <f t="shared" si="87"/>
        <v/>
      </c>
      <c r="P675" s="11" t="str">
        <f t="shared" si="88"/>
        <v xml:space="preserve"> </v>
      </c>
      <c r="Q675" s="11" t="e">
        <f>VLOOKUP(B675,'Комментарии к ремонту'!A:C,2,FALSE)</f>
        <v>#N/A</v>
      </c>
      <c r="R675" s="21" t="str">
        <f t="shared" si="89"/>
        <v/>
      </c>
      <c r="T675" s="44" t="str">
        <f t="shared" si="84"/>
        <v/>
      </c>
      <c r="W675" s="18">
        <f t="shared" si="85"/>
        <v>0</v>
      </c>
    </row>
    <row r="676" spans="7:23" ht="25.5" customHeight="1" x14ac:dyDescent="0.2">
      <c r="G676" s="12" t="str">
        <f t="shared" si="82"/>
        <v/>
      </c>
      <c r="H676" s="12"/>
      <c r="I676" s="22" t="str">
        <f>IFERROR(VLOOKUP('движение ДВС'!C676,нормативы!$B$2:$C$32,2,FALSE),"")</f>
        <v/>
      </c>
      <c r="K676" s="13" t="str">
        <f t="shared" si="86"/>
        <v/>
      </c>
      <c r="L676" s="13"/>
      <c r="M676" s="22" t="str">
        <f t="shared" si="83"/>
        <v/>
      </c>
      <c r="N676" s="22" t="str">
        <f t="shared" si="87"/>
        <v/>
      </c>
      <c r="P676" s="11" t="str">
        <f t="shared" si="88"/>
        <v xml:space="preserve"> </v>
      </c>
      <c r="Q676" s="11" t="e">
        <f>VLOOKUP(B676,'Комментарии к ремонту'!A:C,2,FALSE)</f>
        <v>#N/A</v>
      </c>
      <c r="R676" s="21" t="str">
        <f t="shared" si="89"/>
        <v/>
      </c>
      <c r="T676" s="44" t="str">
        <f t="shared" si="84"/>
        <v/>
      </c>
      <c r="W676" s="18">
        <f t="shared" si="85"/>
        <v>0</v>
      </c>
    </row>
    <row r="677" spans="7:23" ht="25.5" customHeight="1" x14ac:dyDescent="0.2">
      <c r="G677" s="12" t="str">
        <f t="shared" si="82"/>
        <v/>
      </c>
      <c r="H677" s="12"/>
      <c r="I677" s="22" t="str">
        <f>IFERROR(VLOOKUP('движение ДВС'!C677,нормативы!$B$2:$C$32,2,FALSE),"")</f>
        <v/>
      </c>
      <c r="K677" s="13" t="str">
        <f t="shared" si="86"/>
        <v/>
      </c>
      <c r="L677" s="13"/>
      <c r="M677" s="22" t="str">
        <f t="shared" si="83"/>
        <v/>
      </c>
      <c r="N677" s="22" t="str">
        <f t="shared" si="87"/>
        <v/>
      </c>
      <c r="P677" s="11" t="str">
        <f t="shared" si="88"/>
        <v xml:space="preserve"> </v>
      </c>
      <c r="Q677" s="11" t="e">
        <f>VLOOKUP(B677,'Комментарии к ремонту'!A:C,2,FALSE)</f>
        <v>#N/A</v>
      </c>
      <c r="R677" s="21" t="str">
        <f t="shared" si="89"/>
        <v/>
      </c>
      <c r="T677" s="44" t="str">
        <f t="shared" si="84"/>
        <v/>
      </c>
      <c r="W677" s="18">
        <f t="shared" si="85"/>
        <v>0</v>
      </c>
    </row>
    <row r="678" spans="7:23" ht="25.5" customHeight="1" x14ac:dyDescent="0.2">
      <c r="G678" s="12" t="str">
        <f t="shared" si="82"/>
        <v/>
      </c>
      <c r="H678" s="12"/>
      <c r="I678" s="22" t="str">
        <f>IFERROR(VLOOKUP('движение ДВС'!C678,нормативы!$B$2:$C$32,2,FALSE),"")</f>
        <v/>
      </c>
      <c r="K678" s="13" t="str">
        <f t="shared" si="86"/>
        <v/>
      </c>
      <c r="L678" s="13"/>
      <c r="M678" s="22" t="str">
        <f t="shared" si="83"/>
        <v/>
      </c>
      <c r="N678" s="22" t="str">
        <f t="shared" si="87"/>
        <v/>
      </c>
      <c r="P678" s="11" t="str">
        <f t="shared" si="88"/>
        <v xml:space="preserve"> </v>
      </c>
      <c r="Q678" s="11" t="e">
        <f>VLOOKUP(B678,'Комментарии к ремонту'!A:C,2,FALSE)</f>
        <v>#N/A</v>
      </c>
      <c r="R678" s="21" t="str">
        <f t="shared" si="89"/>
        <v/>
      </c>
      <c r="T678" s="44" t="str">
        <f t="shared" si="84"/>
        <v/>
      </c>
      <c r="W678" s="18">
        <f t="shared" si="85"/>
        <v>0</v>
      </c>
    </row>
    <row r="679" spans="7:23" ht="25.5" customHeight="1" x14ac:dyDescent="0.2">
      <c r="G679" s="12" t="str">
        <f t="shared" si="82"/>
        <v/>
      </c>
      <c r="H679" s="12"/>
      <c r="I679" s="22" t="str">
        <f>IFERROR(VLOOKUP('движение ДВС'!C679,нормативы!$B$2:$C$32,2,FALSE),"")</f>
        <v/>
      </c>
      <c r="K679" s="13" t="str">
        <f t="shared" si="86"/>
        <v/>
      </c>
      <c r="L679" s="13"/>
      <c r="M679" s="22" t="str">
        <f t="shared" si="83"/>
        <v/>
      </c>
      <c r="N679" s="22" t="str">
        <f t="shared" si="87"/>
        <v/>
      </c>
      <c r="P679" s="11" t="str">
        <f t="shared" si="88"/>
        <v xml:space="preserve"> </v>
      </c>
      <c r="Q679" s="11" t="e">
        <f>VLOOKUP(B679,'Комментарии к ремонту'!A:C,2,FALSE)</f>
        <v>#N/A</v>
      </c>
      <c r="R679" s="21" t="str">
        <f t="shared" si="89"/>
        <v/>
      </c>
      <c r="T679" s="44" t="str">
        <f t="shared" si="84"/>
        <v/>
      </c>
      <c r="W679" s="18">
        <f t="shared" si="85"/>
        <v>0</v>
      </c>
    </row>
    <row r="680" spans="7:23" ht="25.5" customHeight="1" x14ac:dyDescent="0.2">
      <c r="G680" s="12" t="str">
        <f t="shared" si="82"/>
        <v/>
      </c>
      <c r="H680" s="12"/>
      <c r="I680" s="22" t="str">
        <f>IFERROR(VLOOKUP('движение ДВС'!C680,нормативы!$B$2:$C$32,2,FALSE),"")</f>
        <v/>
      </c>
      <c r="K680" s="13" t="str">
        <f t="shared" si="86"/>
        <v/>
      </c>
      <c r="L680" s="13"/>
      <c r="M680" s="22" t="str">
        <f t="shared" si="83"/>
        <v/>
      </c>
      <c r="N680" s="22" t="str">
        <f t="shared" si="87"/>
        <v/>
      </c>
      <c r="P680" s="11" t="str">
        <f t="shared" si="88"/>
        <v xml:space="preserve"> </v>
      </c>
      <c r="Q680" s="11" t="e">
        <f>VLOOKUP(B680,'Комментарии к ремонту'!A:C,2,FALSE)</f>
        <v>#N/A</v>
      </c>
      <c r="R680" s="21" t="str">
        <f t="shared" si="89"/>
        <v/>
      </c>
      <c r="T680" s="44" t="str">
        <f t="shared" si="84"/>
        <v/>
      </c>
      <c r="W680" s="18">
        <f t="shared" si="85"/>
        <v>0</v>
      </c>
    </row>
    <row r="681" spans="7:23" ht="25.5" customHeight="1" x14ac:dyDescent="0.2">
      <c r="G681" s="12" t="str">
        <f t="shared" si="82"/>
        <v/>
      </c>
      <c r="H681" s="12"/>
      <c r="I681" s="22" t="str">
        <f>IFERROR(VLOOKUP('движение ДВС'!C681,нормативы!$B$2:$C$32,2,FALSE),"")</f>
        <v/>
      </c>
      <c r="K681" s="13" t="str">
        <f t="shared" si="86"/>
        <v/>
      </c>
      <c r="L681" s="13"/>
      <c r="M681" s="22" t="str">
        <f t="shared" si="83"/>
        <v/>
      </c>
      <c r="N681" s="22" t="str">
        <f t="shared" si="87"/>
        <v/>
      </c>
      <c r="P681" s="11" t="str">
        <f t="shared" si="88"/>
        <v xml:space="preserve"> </v>
      </c>
      <c r="Q681" s="11" t="e">
        <f>VLOOKUP(B681,'Комментарии к ремонту'!A:C,2,FALSE)</f>
        <v>#N/A</v>
      </c>
      <c r="R681" s="21" t="str">
        <f t="shared" si="89"/>
        <v/>
      </c>
      <c r="T681" s="44" t="str">
        <f t="shared" si="84"/>
        <v/>
      </c>
      <c r="W681" s="18">
        <f t="shared" si="85"/>
        <v>0</v>
      </c>
    </row>
    <row r="682" spans="7:23" ht="25.5" customHeight="1" x14ac:dyDescent="0.2">
      <c r="G682" s="12" t="str">
        <f t="shared" si="82"/>
        <v/>
      </c>
      <c r="H682" s="12"/>
      <c r="I682" s="22" t="str">
        <f>IFERROR(VLOOKUP('движение ДВС'!C682,нормативы!$B$2:$C$32,2,FALSE),"")</f>
        <v/>
      </c>
      <c r="K682" s="13" t="str">
        <f t="shared" si="86"/>
        <v/>
      </c>
      <c r="L682" s="13"/>
      <c r="M682" s="22" t="str">
        <f t="shared" si="83"/>
        <v/>
      </c>
      <c r="N682" s="22" t="str">
        <f t="shared" si="87"/>
        <v/>
      </c>
      <c r="P682" s="11" t="str">
        <f t="shared" si="88"/>
        <v xml:space="preserve"> </v>
      </c>
      <c r="Q682" s="11" t="e">
        <f>VLOOKUP(B682,'Комментарии к ремонту'!A:C,2,FALSE)</f>
        <v>#N/A</v>
      </c>
      <c r="R682" s="21" t="str">
        <f t="shared" si="89"/>
        <v/>
      </c>
      <c r="T682" s="44" t="str">
        <f t="shared" si="84"/>
        <v/>
      </c>
      <c r="W682" s="18">
        <f t="shared" si="85"/>
        <v>0</v>
      </c>
    </row>
    <row r="683" spans="7:23" ht="25.5" customHeight="1" x14ac:dyDescent="0.2">
      <c r="G683" s="12" t="str">
        <f t="shared" si="82"/>
        <v/>
      </c>
      <c r="H683" s="12"/>
      <c r="I683" s="22" t="str">
        <f>IFERROR(VLOOKUP('движение ДВС'!C683,нормативы!$B$2:$C$32,2,FALSE),"")</f>
        <v/>
      </c>
      <c r="K683" s="13" t="str">
        <f t="shared" si="86"/>
        <v/>
      </c>
      <c r="L683" s="13"/>
      <c r="M683" s="22" t="str">
        <f t="shared" si="83"/>
        <v/>
      </c>
      <c r="N683" s="22" t="str">
        <f t="shared" si="87"/>
        <v/>
      </c>
      <c r="P683" s="11" t="str">
        <f t="shared" si="88"/>
        <v xml:space="preserve"> </v>
      </c>
      <c r="Q683" s="11" t="e">
        <f>VLOOKUP(B683,'Комментарии к ремонту'!A:C,2,FALSE)</f>
        <v>#N/A</v>
      </c>
      <c r="R683" s="21" t="str">
        <f t="shared" si="89"/>
        <v/>
      </c>
      <c r="T683" s="44" t="str">
        <f t="shared" si="84"/>
        <v/>
      </c>
      <c r="W683" s="18">
        <f t="shared" si="85"/>
        <v>0</v>
      </c>
    </row>
    <row r="684" spans="7:23" ht="25.5" customHeight="1" x14ac:dyDescent="0.2">
      <c r="G684" s="12" t="str">
        <f t="shared" si="82"/>
        <v/>
      </c>
      <c r="H684" s="12"/>
      <c r="I684" s="22" t="str">
        <f>IFERROR(VLOOKUP('движение ДВС'!C684,нормативы!$B$2:$C$32,2,FALSE),"")</f>
        <v/>
      </c>
      <c r="K684" s="13" t="str">
        <f t="shared" si="86"/>
        <v/>
      </c>
      <c r="L684" s="13"/>
      <c r="M684" s="22" t="str">
        <f t="shared" si="83"/>
        <v/>
      </c>
      <c r="N684" s="22" t="str">
        <f t="shared" si="87"/>
        <v/>
      </c>
      <c r="P684" s="11" t="str">
        <f t="shared" si="88"/>
        <v xml:space="preserve"> </v>
      </c>
      <c r="Q684" s="11" t="e">
        <f>VLOOKUP(B684,'Комментарии к ремонту'!A:C,2,FALSE)</f>
        <v>#N/A</v>
      </c>
      <c r="R684" s="21" t="str">
        <f t="shared" si="89"/>
        <v/>
      </c>
      <c r="T684" s="44" t="str">
        <f t="shared" si="84"/>
        <v/>
      </c>
      <c r="W684" s="18">
        <f t="shared" si="85"/>
        <v>0</v>
      </c>
    </row>
    <row r="685" spans="7:23" ht="25.5" customHeight="1" x14ac:dyDescent="0.2">
      <c r="G685" s="12" t="str">
        <f t="shared" si="82"/>
        <v/>
      </c>
      <c r="H685" s="12"/>
      <c r="I685" s="22" t="str">
        <f>IFERROR(VLOOKUP('движение ДВС'!C685,нормативы!$B$2:$C$32,2,FALSE),"")</f>
        <v/>
      </c>
      <c r="K685" s="13" t="str">
        <f t="shared" si="86"/>
        <v/>
      </c>
      <c r="L685" s="13"/>
      <c r="M685" s="22" t="str">
        <f t="shared" si="83"/>
        <v/>
      </c>
      <c r="N685" s="22" t="str">
        <f t="shared" si="87"/>
        <v/>
      </c>
      <c r="P685" s="11" t="str">
        <f t="shared" si="88"/>
        <v xml:space="preserve"> </v>
      </c>
      <c r="Q685" s="11" t="e">
        <f>VLOOKUP(B685,'Комментарии к ремонту'!A:C,2,FALSE)</f>
        <v>#N/A</v>
      </c>
      <c r="R685" s="21" t="str">
        <f t="shared" si="89"/>
        <v/>
      </c>
      <c r="T685" s="44" t="str">
        <f t="shared" si="84"/>
        <v/>
      </c>
      <c r="W685" s="18">
        <f t="shared" si="85"/>
        <v>0</v>
      </c>
    </row>
    <row r="686" spans="7:23" ht="25.5" customHeight="1" x14ac:dyDescent="0.2">
      <c r="G686" s="12" t="str">
        <f t="shared" si="82"/>
        <v/>
      </c>
      <c r="H686" s="12"/>
      <c r="I686" s="22" t="str">
        <f>IFERROR(VLOOKUP('движение ДВС'!C686,нормативы!$B$2:$C$32,2,FALSE),"")</f>
        <v/>
      </c>
      <c r="K686" s="13" t="str">
        <f t="shared" si="86"/>
        <v/>
      </c>
      <c r="L686" s="13"/>
      <c r="M686" s="22" t="str">
        <f t="shared" si="83"/>
        <v/>
      </c>
      <c r="N686" s="22" t="str">
        <f t="shared" si="87"/>
        <v/>
      </c>
      <c r="P686" s="11" t="str">
        <f t="shared" si="88"/>
        <v xml:space="preserve"> </v>
      </c>
      <c r="Q686" s="11" t="e">
        <f>VLOOKUP(B686,'Комментарии к ремонту'!A:C,2,FALSE)</f>
        <v>#N/A</v>
      </c>
      <c r="R686" s="21" t="str">
        <f t="shared" si="89"/>
        <v/>
      </c>
      <c r="T686" s="44" t="str">
        <f t="shared" si="84"/>
        <v/>
      </c>
      <c r="W686" s="18">
        <f t="shared" si="85"/>
        <v>0</v>
      </c>
    </row>
    <row r="687" spans="7:23" ht="25.5" customHeight="1" x14ac:dyDescent="0.2">
      <c r="G687" s="12" t="str">
        <f t="shared" si="82"/>
        <v/>
      </c>
      <c r="H687" s="12"/>
      <c r="I687" s="22" t="str">
        <f>IFERROR(VLOOKUP('движение ДВС'!C687,нормативы!$B$2:$C$32,2,FALSE),"")</f>
        <v/>
      </c>
      <c r="K687" s="13" t="str">
        <f t="shared" si="86"/>
        <v/>
      </c>
      <c r="L687" s="13"/>
      <c r="M687" s="22" t="str">
        <f t="shared" si="83"/>
        <v/>
      </c>
      <c r="N687" s="22" t="str">
        <f t="shared" si="87"/>
        <v/>
      </c>
      <c r="P687" s="11" t="str">
        <f t="shared" si="88"/>
        <v xml:space="preserve"> </v>
      </c>
      <c r="Q687" s="11" t="e">
        <f>VLOOKUP(B687,'Комментарии к ремонту'!A:C,2,FALSE)</f>
        <v>#N/A</v>
      </c>
      <c r="R687" s="21" t="str">
        <f t="shared" si="89"/>
        <v/>
      </c>
      <c r="T687" s="44" t="str">
        <f t="shared" si="84"/>
        <v/>
      </c>
      <c r="W687" s="18">
        <f t="shared" si="85"/>
        <v>0</v>
      </c>
    </row>
    <row r="688" spans="7:23" ht="25.5" customHeight="1" x14ac:dyDescent="0.2">
      <c r="G688" s="12" t="str">
        <f t="shared" si="82"/>
        <v/>
      </c>
      <c r="H688" s="12"/>
      <c r="I688" s="22" t="str">
        <f>IFERROR(VLOOKUP('движение ДВС'!C688,нормативы!$B$2:$C$32,2,FALSE),"")</f>
        <v/>
      </c>
      <c r="K688" s="13" t="str">
        <f t="shared" si="86"/>
        <v/>
      </c>
      <c r="L688" s="13"/>
      <c r="M688" s="22" t="str">
        <f t="shared" si="83"/>
        <v/>
      </c>
      <c r="N688" s="22" t="str">
        <f t="shared" si="87"/>
        <v/>
      </c>
      <c r="P688" s="11" t="str">
        <f t="shared" si="88"/>
        <v xml:space="preserve"> </v>
      </c>
      <c r="Q688" s="11" t="e">
        <f>VLOOKUP(B688,'Комментарии к ремонту'!A:C,2,FALSE)</f>
        <v>#N/A</v>
      </c>
      <c r="R688" s="21" t="str">
        <f t="shared" si="89"/>
        <v/>
      </c>
      <c r="T688" s="44" t="str">
        <f t="shared" si="84"/>
        <v/>
      </c>
      <c r="W688" s="18">
        <f t="shared" si="85"/>
        <v>0</v>
      </c>
    </row>
    <row r="689" spans="7:23" ht="25.5" customHeight="1" x14ac:dyDescent="0.2">
      <c r="G689" s="12" t="str">
        <f t="shared" si="82"/>
        <v/>
      </c>
      <c r="H689" s="12"/>
      <c r="I689" s="22" t="str">
        <f>IFERROR(VLOOKUP('движение ДВС'!C689,нормативы!$B$2:$C$32,2,FALSE),"")</f>
        <v/>
      </c>
      <c r="K689" s="13" t="str">
        <f t="shared" si="86"/>
        <v/>
      </c>
      <c r="L689" s="13"/>
      <c r="M689" s="22" t="str">
        <f t="shared" si="83"/>
        <v/>
      </c>
      <c r="N689" s="22" t="str">
        <f t="shared" si="87"/>
        <v/>
      </c>
      <c r="P689" s="11" t="str">
        <f t="shared" si="88"/>
        <v xml:space="preserve"> </v>
      </c>
      <c r="Q689" s="11" t="e">
        <f>VLOOKUP(B689,'Комментарии к ремонту'!A:C,2,FALSE)</f>
        <v>#N/A</v>
      </c>
      <c r="R689" s="21" t="str">
        <f t="shared" si="89"/>
        <v/>
      </c>
      <c r="T689" s="44" t="str">
        <f t="shared" si="84"/>
        <v/>
      </c>
      <c r="W689" s="18">
        <f t="shared" si="85"/>
        <v>0</v>
      </c>
    </row>
    <row r="690" spans="7:23" ht="25.5" customHeight="1" x14ac:dyDescent="0.2">
      <c r="G690" s="12" t="str">
        <f t="shared" si="82"/>
        <v/>
      </c>
      <c r="H690" s="12"/>
      <c r="I690" s="22" t="str">
        <f>IFERROR(VLOOKUP('движение ДВС'!C690,нормативы!$B$2:$C$32,2,FALSE),"")</f>
        <v/>
      </c>
      <c r="K690" s="13" t="str">
        <f t="shared" si="86"/>
        <v/>
      </c>
      <c r="L690" s="13"/>
      <c r="M690" s="22" t="str">
        <f t="shared" si="83"/>
        <v/>
      </c>
      <c r="N690" s="22" t="str">
        <f t="shared" si="87"/>
        <v/>
      </c>
      <c r="P690" s="11" t="str">
        <f t="shared" si="88"/>
        <v xml:space="preserve"> </v>
      </c>
      <c r="Q690" s="11" t="e">
        <f>VLOOKUP(B690,'Комментарии к ремонту'!A:C,2,FALSE)</f>
        <v>#N/A</v>
      </c>
      <c r="R690" s="21" t="str">
        <f t="shared" si="89"/>
        <v/>
      </c>
      <c r="T690" s="44" t="str">
        <f t="shared" si="84"/>
        <v/>
      </c>
      <c r="W690" s="18">
        <f t="shared" si="85"/>
        <v>0</v>
      </c>
    </row>
    <row r="691" spans="7:23" ht="25.5" customHeight="1" x14ac:dyDescent="0.2">
      <c r="G691" s="12" t="str">
        <f t="shared" si="82"/>
        <v/>
      </c>
      <c r="H691" s="12"/>
      <c r="I691" s="22" t="str">
        <f>IFERROR(VLOOKUP('движение ДВС'!C691,нормативы!$B$2:$C$32,2,FALSE),"")</f>
        <v/>
      </c>
      <c r="K691" s="13" t="str">
        <f t="shared" si="86"/>
        <v/>
      </c>
      <c r="L691" s="13"/>
      <c r="M691" s="22" t="str">
        <f t="shared" si="83"/>
        <v/>
      </c>
      <c r="N691" s="22" t="str">
        <f t="shared" si="87"/>
        <v/>
      </c>
      <c r="P691" s="11" t="str">
        <f t="shared" si="88"/>
        <v xml:space="preserve"> </v>
      </c>
      <c r="Q691" s="11" t="e">
        <f>VLOOKUP(B691,'Комментарии к ремонту'!A:C,2,FALSE)</f>
        <v>#N/A</v>
      </c>
      <c r="R691" s="21" t="str">
        <f t="shared" si="89"/>
        <v/>
      </c>
      <c r="T691" s="44" t="str">
        <f t="shared" si="84"/>
        <v/>
      </c>
      <c r="W691" s="18">
        <f t="shared" si="85"/>
        <v>0</v>
      </c>
    </row>
    <row r="692" spans="7:23" ht="25.5" customHeight="1" x14ac:dyDescent="0.2">
      <c r="G692" s="12" t="str">
        <f t="shared" si="82"/>
        <v/>
      </c>
      <c r="H692" s="12"/>
      <c r="I692" s="22" t="str">
        <f>IFERROR(VLOOKUP('движение ДВС'!C692,нормативы!$B$2:$C$32,2,FALSE),"")</f>
        <v/>
      </c>
      <c r="K692" s="13" t="str">
        <f t="shared" si="86"/>
        <v/>
      </c>
      <c r="L692" s="13"/>
      <c r="M692" s="22" t="str">
        <f t="shared" si="83"/>
        <v/>
      </c>
      <c r="N692" s="22" t="str">
        <f t="shared" si="87"/>
        <v/>
      </c>
      <c r="P692" s="11" t="str">
        <f t="shared" si="88"/>
        <v xml:space="preserve"> </v>
      </c>
      <c r="Q692" s="11" t="e">
        <f>VLOOKUP(B692,'Комментарии к ремонту'!A:C,2,FALSE)</f>
        <v>#N/A</v>
      </c>
      <c r="R692" s="21" t="str">
        <f t="shared" si="89"/>
        <v/>
      </c>
      <c r="T692" s="44" t="str">
        <f t="shared" si="84"/>
        <v/>
      </c>
      <c r="W692" s="18">
        <f t="shared" si="85"/>
        <v>0</v>
      </c>
    </row>
    <row r="693" spans="7:23" ht="25.5" customHeight="1" x14ac:dyDescent="0.2">
      <c r="G693" s="12" t="str">
        <f t="shared" si="82"/>
        <v/>
      </c>
      <c r="H693" s="12"/>
      <c r="I693" s="22" t="str">
        <f>IFERROR(VLOOKUP('движение ДВС'!C693,нормативы!$B$2:$C$32,2,FALSE),"")</f>
        <v/>
      </c>
      <c r="K693" s="13" t="str">
        <f t="shared" si="86"/>
        <v/>
      </c>
      <c r="L693" s="13"/>
      <c r="M693" s="22" t="str">
        <f t="shared" si="83"/>
        <v/>
      </c>
      <c r="N693" s="22" t="str">
        <f t="shared" si="87"/>
        <v/>
      </c>
      <c r="P693" s="11" t="str">
        <f t="shared" si="88"/>
        <v xml:space="preserve"> </v>
      </c>
      <c r="Q693" s="11" t="e">
        <f>VLOOKUP(B693,'Комментарии к ремонту'!A:C,2,FALSE)</f>
        <v>#N/A</v>
      </c>
      <c r="R693" s="21" t="str">
        <f t="shared" si="89"/>
        <v/>
      </c>
      <c r="T693" s="44" t="str">
        <f t="shared" si="84"/>
        <v/>
      </c>
      <c r="W693" s="18">
        <f t="shared" si="85"/>
        <v>0</v>
      </c>
    </row>
    <row r="694" spans="7:23" ht="25.5" customHeight="1" x14ac:dyDescent="0.2">
      <c r="G694" s="12" t="str">
        <f t="shared" si="82"/>
        <v/>
      </c>
      <c r="H694" s="12"/>
      <c r="I694" s="22" t="str">
        <f>IFERROR(VLOOKUP('движение ДВС'!C694,нормативы!$B$2:$C$32,2,FALSE),"")</f>
        <v/>
      </c>
      <c r="K694" s="13" t="str">
        <f t="shared" si="86"/>
        <v/>
      </c>
      <c r="L694" s="13"/>
      <c r="M694" s="22" t="str">
        <f t="shared" si="83"/>
        <v/>
      </c>
      <c r="N694" s="22" t="str">
        <f t="shared" si="87"/>
        <v/>
      </c>
      <c r="P694" s="11" t="str">
        <f t="shared" si="88"/>
        <v xml:space="preserve"> </v>
      </c>
      <c r="Q694" s="11" t="e">
        <f>VLOOKUP(B694,'Комментарии к ремонту'!A:C,2,FALSE)</f>
        <v>#N/A</v>
      </c>
      <c r="R694" s="21" t="str">
        <f t="shared" si="89"/>
        <v/>
      </c>
      <c r="T694" s="44" t="str">
        <f t="shared" si="84"/>
        <v/>
      </c>
      <c r="W694" s="18">
        <f t="shared" si="85"/>
        <v>0</v>
      </c>
    </row>
    <row r="695" spans="7:23" ht="25.5" customHeight="1" x14ac:dyDescent="0.2">
      <c r="G695" s="12" t="str">
        <f t="shared" si="82"/>
        <v/>
      </c>
      <c r="H695" s="12"/>
      <c r="I695" s="22" t="str">
        <f>IFERROR(VLOOKUP('движение ДВС'!C695,нормативы!$B$2:$C$32,2,FALSE),"")</f>
        <v/>
      </c>
      <c r="K695" s="13" t="str">
        <f t="shared" si="86"/>
        <v/>
      </c>
      <c r="L695" s="13"/>
      <c r="M695" s="22" t="str">
        <f t="shared" si="83"/>
        <v/>
      </c>
      <c r="N695" s="22" t="str">
        <f t="shared" si="87"/>
        <v/>
      </c>
      <c r="P695" s="11" t="str">
        <f t="shared" si="88"/>
        <v xml:space="preserve"> </v>
      </c>
      <c r="Q695" s="11" t="e">
        <f>VLOOKUP(B695,'Комментарии к ремонту'!A:C,2,FALSE)</f>
        <v>#N/A</v>
      </c>
      <c r="R695" s="21" t="str">
        <f t="shared" si="89"/>
        <v/>
      </c>
      <c r="T695" s="44" t="str">
        <f t="shared" si="84"/>
        <v/>
      </c>
      <c r="W695" s="18">
        <f t="shared" si="85"/>
        <v>0</v>
      </c>
    </row>
    <row r="696" spans="7:23" ht="25.5" customHeight="1" x14ac:dyDescent="0.2">
      <c r="G696" s="12" t="str">
        <f t="shared" si="82"/>
        <v/>
      </c>
      <c r="H696" s="12"/>
      <c r="I696" s="22" t="str">
        <f>IFERROR(VLOOKUP('движение ДВС'!C696,нормативы!$B$2:$C$32,2,FALSE),"")</f>
        <v/>
      </c>
      <c r="K696" s="13" t="str">
        <f t="shared" si="86"/>
        <v/>
      </c>
      <c r="L696" s="13"/>
      <c r="M696" s="22" t="str">
        <f t="shared" si="83"/>
        <v/>
      </c>
      <c r="N696" s="22" t="str">
        <f t="shared" si="87"/>
        <v/>
      </c>
      <c r="P696" s="11" t="str">
        <f t="shared" si="88"/>
        <v xml:space="preserve"> </v>
      </c>
      <c r="Q696" s="11" t="e">
        <f>VLOOKUP(B696,'Комментарии к ремонту'!A:C,2,FALSE)</f>
        <v>#N/A</v>
      </c>
      <c r="R696" s="21" t="str">
        <f t="shared" si="89"/>
        <v/>
      </c>
      <c r="T696" s="44" t="str">
        <f t="shared" si="84"/>
        <v/>
      </c>
      <c r="W696" s="18">
        <f t="shared" si="85"/>
        <v>0</v>
      </c>
    </row>
    <row r="697" spans="7:23" ht="25.5" customHeight="1" x14ac:dyDescent="0.2">
      <c r="G697" s="12" t="str">
        <f t="shared" si="82"/>
        <v/>
      </c>
      <c r="H697" s="12"/>
      <c r="I697" s="22" t="str">
        <f>IFERROR(VLOOKUP('движение ДВС'!C697,нормативы!$B$2:$C$32,2,FALSE),"")</f>
        <v/>
      </c>
      <c r="K697" s="13" t="str">
        <f t="shared" si="86"/>
        <v/>
      </c>
      <c r="L697" s="13"/>
      <c r="M697" s="22" t="str">
        <f t="shared" si="83"/>
        <v/>
      </c>
      <c r="N697" s="22" t="str">
        <f t="shared" si="87"/>
        <v/>
      </c>
      <c r="P697" s="11" t="str">
        <f t="shared" si="88"/>
        <v xml:space="preserve"> </v>
      </c>
      <c r="Q697" s="11" t="e">
        <f>VLOOKUP(B697,'Комментарии к ремонту'!A:C,2,FALSE)</f>
        <v>#N/A</v>
      </c>
      <c r="R697" s="21" t="str">
        <f t="shared" si="89"/>
        <v/>
      </c>
      <c r="T697" s="44" t="str">
        <f t="shared" si="84"/>
        <v/>
      </c>
      <c r="W697" s="18">
        <f t="shared" si="85"/>
        <v>0</v>
      </c>
    </row>
    <row r="698" spans="7:23" ht="25.5" customHeight="1" x14ac:dyDescent="0.2">
      <c r="G698" s="12" t="str">
        <f t="shared" si="82"/>
        <v/>
      </c>
      <c r="H698" s="12"/>
      <c r="I698" s="22" t="str">
        <f>IFERROR(VLOOKUP('движение ДВС'!C698,нормативы!$B$2:$C$32,2,FALSE),"")</f>
        <v/>
      </c>
      <c r="K698" s="13" t="str">
        <f t="shared" si="86"/>
        <v/>
      </c>
      <c r="L698" s="13"/>
      <c r="M698" s="22" t="str">
        <f t="shared" si="83"/>
        <v/>
      </c>
      <c r="N698" s="22" t="str">
        <f t="shared" si="87"/>
        <v/>
      </c>
      <c r="P698" s="11" t="str">
        <f t="shared" si="88"/>
        <v xml:space="preserve"> </v>
      </c>
      <c r="Q698" s="11" t="e">
        <f>VLOOKUP(B698,'Комментарии к ремонту'!A:C,2,FALSE)</f>
        <v>#N/A</v>
      </c>
      <c r="R698" s="21" t="str">
        <f t="shared" si="89"/>
        <v/>
      </c>
      <c r="T698" s="44" t="str">
        <f t="shared" si="84"/>
        <v/>
      </c>
      <c r="W698" s="18">
        <f t="shared" si="85"/>
        <v>0</v>
      </c>
    </row>
    <row r="699" spans="7:23" ht="25.5" customHeight="1" x14ac:dyDescent="0.2">
      <c r="G699" s="12" t="str">
        <f t="shared" si="82"/>
        <v/>
      </c>
      <c r="H699" s="12"/>
      <c r="I699" s="22" t="str">
        <f>IFERROR(VLOOKUP('движение ДВС'!C699,нормативы!$B$2:$C$32,2,FALSE),"")</f>
        <v/>
      </c>
      <c r="K699" s="13" t="str">
        <f t="shared" si="86"/>
        <v/>
      </c>
      <c r="L699" s="13"/>
      <c r="M699" s="22" t="str">
        <f t="shared" si="83"/>
        <v/>
      </c>
      <c r="N699" s="22" t="str">
        <f t="shared" si="87"/>
        <v/>
      </c>
      <c r="P699" s="11" t="str">
        <f t="shared" si="88"/>
        <v xml:space="preserve"> </v>
      </c>
      <c r="Q699" s="11" t="e">
        <f>VLOOKUP(B699,'Комментарии к ремонту'!A:C,2,FALSE)</f>
        <v>#N/A</v>
      </c>
      <c r="R699" s="21" t="str">
        <f t="shared" si="89"/>
        <v/>
      </c>
      <c r="T699" s="44" t="str">
        <f t="shared" si="84"/>
        <v/>
      </c>
      <c r="W699" s="18">
        <f t="shared" si="85"/>
        <v>0</v>
      </c>
    </row>
    <row r="700" spans="7:23" ht="25.5" customHeight="1" x14ac:dyDescent="0.2">
      <c r="G700" s="12" t="str">
        <f t="shared" si="82"/>
        <v/>
      </c>
      <c r="H700" s="12"/>
      <c r="I700" s="22" t="str">
        <f>IFERROR(VLOOKUP('движение ДВС'!C700,нормативы!$B$2:$C$32,2,FALSE),"")</f>
        <v/>
      </c>
      <c r="K700" s="13" t="str">
        <f t="shared" si="86"/>
        <v/>
      </c>
      <c r="L700" s="13"/>
      <c r="M700" s="22" t="str">
        <f t="shared" si="83"/>
        <v/>
      </c>
      <c r="N700" s="22" t="str">
        <f t="shared" si="87"/>
        <v/>
      </c>
      <c r="P700" s="11" t="str">
        <f t="shared" si="88"/>
        <v xml:space="preserve"> </v>
      </c>
      <c r="Q700" s="11" t="e">
        <f>VLOOKUP(B700,'Комментарии к ремонту'!A:C,2,FALSE)</f>
        <v>#N/A</v>
      </c>
      <c r="R700" s="21" t="str">
        <f t="shared" si="89"/>
        <v/>
      </c>
      <c r="T700" s="44" t="str">
        <f t="shared" si="84"/>
        <v/>
      </c>
      <c r="W700" s="18">
        <f t="shared" si="85"/>
        <v>0</v>
      </c>
    </row>
    <row r="701" spans="7:23" ht="25.5" customHeight="1" x14ac:dyDescent="0.2">
      <c r="G701" s="12" t="str">
        <f t="shared" si="82"/>
        <v/>
      </c>
      <c r="H701" s="12"/>
      <c r="I701" s="22" t="str">
        <f>IFERROR(VLOOKUP('движение ДВС'!C701,нормативы!$B$2:$C$32,2,FALSE),"")</f>
        <v/>
      </c>
      <c r="K701" s="13" t="str">
        <f t="shared" si="86"/>
        <v/>
      </c>
      <c r="L701" s="13"/>
      <c r="M701" s="22" t="str">
        <f t="shared" si="83"/>
        <v/>
      </c>
      <c r="N701" s="22" t="str">
        <f t="shared" si="87"/>
        <v/>
      </c>
      <c r="P701" s="11" t="str">
        <f t="shared" si="88"/>
        <v xml:space="preserve"> </v>
      </c>
      <c r="Q701" s="11" t="e">
        <f>VLOOKUP(B701,'Комментарии к ремонту'!A:C,2,FALSE)</f>
        <v>#N/A</v>
      </c>
      <c r="R701" s="21" t="str">
        <f t="shared" si="89"/>
        <v/>
      </c>
      <c r="T701" s="44" t="str">
        <f t="shared" si="84"/>
        <v/>
      </c>
      <c r="W701" s="18">
        <f t="shared" si="85"/>
        <v>0</v>
      </c>
    </row>
    <row r="702" spans="7:23" ht="25.5" customHeight="1" x14ac:dyDescent="0.2">
      <c r="G702" s="12" t="str">
        <f t="shared" si="82"/>
        <v/>
      </c>
      <c r="H702" s="12"/>
      <c r="I702" s="22" t="str">
        <f>IFERROR(VLOOKUP('движение ДВС'!C702,нормативы!$B$2:$C$32,2,FALSE),"")</f>
        <v/>
      </c>
      <c r="K702" s="13" t="str">
        <f t="shared" si="86"/>
        <v/>
      </c>
      <c r="L702" s="13"/>
      <c r="M702" s="22" t="str">
        <f t="shared" si="83"/>
        <v/>
      </c>
      <c r="N702" s="22" t="str">
        <f t="shared" si="87"/>
        <v/>
      </c>
      <c r="P702" s="11" t="str">
        <f t="shared" si="88"/>
        <v xml:space="preserve"> </v>
      </c>
      <c r="Q702" s="11" t="e">
        <f>VLOOKUP(B702,'Комментарии к ремонту'!A:C,2,FALSE)</f>
        <v>#N/A</v>
      </c>
      <c r="R702" s="21" t="str">
        <f t="shared" si="89"/>
        <v/>
      </c>
      <c r="T702" s="44" t="str">
        <f t="shared" si="84"/>
        <v/>
      </c>
      <c r="W702" s="18">
        <f t="shared" si="85"/>
        <v>0</v>
      </c>
    </row>
    <row r="703" spans="7:23" ht="25.5" customHeight="1" x14ac:dyDescent="0.2">
      <c r="G703" s="12" t="str">
        <f t="shared" si="82"/>
        <v/>
      </c>
      <c r="H703" s="12"/>
      <c r="I703" s="22" t="str">
        <f>IFERROR(VLOOKUP('движение ДВС'!C703,нормативы!$B$2:$C$32,2,FALSE),"")</f>
        <v/>
      </c>
      <c r="K703" s="13" t="str">
        <f t="shared" si="86"/>
        <v/>
      </c>
      <c r="L703" s="13"/>
      <c r="M703" s="22" t="str">
        <f t="shared" si="83"/>
        <v/>
      </c>
      <c r="N703" s="22" t="str">
        <f t="shared" si="87"/>
        <v/>
      </c>
      <c r="P703" s="11" t="str">
        <f t="shared" si="88"/>
        <v xml:space="preserve"> </v>
      </c>
      <c r="Q703" s="11" t="e">
        <f>VLOOKUP(B703,'Комментарии к ремонту'!A:C,2,FALSE)</f>
        <v>#N/A</v>
      </c>
      <c r="R703" s="21" t="str">
        <f t="shared" si="89"/>
        <v/>
      </c>
      <c r="T703" s="44" t="str">
        <f t="shared" si="84"/>
        <v/>
      </c>
      <c r="W703" s="18">
        <f t="shared" si="85"/>
        <v>0</v>
      </c>
    </row>
    <row r="704" spans="7:23" ht="25.5" customHeight="1" x14ac:dyDescent="0.2">
      <c r="G704" s="12" t="str">
        <f t="shared" si="82"/>
        <v/>
      </c>
      <c r="H704" s="12"/>
      <c r="I704" s="22" t="str">
        <f>IFERROR(VLOOKUP('движение ДВС'!C704,нормативы!$B$2:$C$32,2,FALSE),"")</f>
        <v/>
      </c>
      <c r="K704" s="13" t="str">
        <f t="shared" si="86"/>
        <v/>
      </c>
      <c r="L704" s="13"/>
      <c r="M704" s="22" t="str">
        <f t="shared" si="83"/>
        <v/>
      </c>
      <c r="N704" s="22" t="str">
        <f t="shared" si="87"/>
        <v/>
      </c>
      <c r="P704" s="11" t="str">
        <f t="shared" si="88"/>
        <v xml:space="preserve"> </v>
      </c>
      <c r="Q704" s="11" t="e">
        <f>VLOOKUP(B704,'Комментарии к ремонту'!A:C,2,FALSE)</f>
        <v>#N/A</v>
      </c>
      <c r="R704" s="21" t="str">
        <f t="shared" si="89"/>
        <v/>
      </c>
      <c r="T704" s="44" t="str">
        <f t="shared" si="84"/>
        <v/>
      </c>
      <c r="W704" s="18">
        <f t="shared" si="85"/>
        <v>0</v>
      </c>
    </row>
    <row r="705" spans="7:23" ht="25.5" customHeight="1" x14ac:dyDescent="0.2">
      <c r="G705" s="12" t="str">
        <f t="shared" si="82"/>
        <v/>
      </c>
      <c r="H705" s="12"/>
      <c r="I705" s="22" t="str">
        <f>IFERROR(VLOOKUP('движение ДВС'!C705,нормативы!$B$2:$C$32,2,FALSE),"")</f>
        <v/>
      </c>
      <c r="K705" s="13" t="str">
        <f t="shared" si="86"/>
        <v/>
      </c>
      <c r="L705" s="13"/>
      <c r="M705" s="22" t="str">
        <f t="shared" si="83"/>
        <v/>
      </c>
      <c r="N705" s="22" t="str">
        <f t="shared" si="87"/>
        <v/>
      </c>
      <c r="P705" s="11" t="str">
        <f t="shared" si="88"/>
        <v xml:space="preserve"> </v>
      </c>
      <c r="Q705" s="11" t="e">
        <f>VLOOKUP(B705,'Комментарии к ремонту'!A:C,2,FALSE)</f>
        <v>#N/A</v>
      </c>
      <c r="R705" s="21" t="str">
        <f t="shared" si="89"/>
        <v/>
      </c>
      <c r="T705" s="44" t="str">
        <f t="shared" si="84"/>
        <v/>
      </c>
      <c r="W705" s="18">
        <f t="shared" si="85"/>
        <v>0</v>
      </c>
    </row>
    <row r="706" spans="7:23" ht="25.5" customHeight="1" x14ac:dyDescent="0.2">
      <c r="G706" s="12" t="str">
        <f t="shared" si="82"/>
        <v/>
      </c>
      <c r="H706" s="12"/>
      <c r="I706" s="22" t="str">
        <f>IFERROR(VLOOKUP('движение ДВС'!C706,нормативы!$B$2:$C$32,2,FALSE),"")</f>
        <v/>
      </c>
      <c r="K706" s="13" t="str">
        <f t="shared" si="86"/>
        <v/>
      </c>
      <c r="L706" s="13"/>
      <c r="M706" s="22" t="str">
        <f t="shared" si="83"/>
        <v/>
      </c>
      <c r="N706" s="22" t="str">
        <f t="shared" si="87"/>
        <v/>
      </c>
      <c r="P706" s="11" t="str">
        <f t="shared" si="88"/>
        <v xml:space="preserve"> </v>
      </c>
      <c r="Q706" s="11" t="e">
        <f>VLOOKUP(B706,'Комментарии к ремонту'!A:C,2,FALSE)</f>
        <v>#N/A</v>
      </c>
      <c r="R706" s="21" t="str">
        <f t="shared" si="89"/>
        <v/>
      </c>
      <c r="T706" s="44" t="str">
        <f t="shared" si="84"/>
        <v/>
      </c>
      <c r="W706" s="18">
        <f t="shared" si="85"/>
        <v>0</v>
      </c>
    </row>
    <row r="707" spans="7:23" ht="25.5" customHeight="1" x14ac:dyDescent="0.2">
      <c r="G707" s="12" t="str">
        <f t="shared" ref="G707:G770" si="90">IFERROR(IF(SEARCH("Ожидается",O707),"введите дату",""),"")</f>
        <v/>
      </c>
      <c r="H707" s="12"/>
      <c r="I707" s="22" t="str">
        <f>IFERROR(VLOOKUP('движение ДВС'!C707,нормативы!$B$2:$C$32,2,FALSE),"")</f>
        <v/>
      </c>
      <c r="K707" s="13" t="str">
        <f t="shared" si="86"/>
        <v/>
      </c>
      <c r="L707" s="13"/>
      <c r="M707" s="22" t="str">
        <f t="shared" ref="M707:M770" si="91">IFERROR(IF(ISBLANK(G707),"",_xlfn.ISOWEEKNUM(G707)),"")</f>
        <v/>
      </c>
      <c r="N707" s="22" t="str">
        <f t="shared" si="87"/>
        <v/>
      </c>
      <c r="P707" s="11" t="str">
        <f t="shared" si="88"/>
        <v xml:space="preserve"> </v>
      </c>
      <c r="Q707" s="11" t="e">
        <f>VLOOKUP(B707,'Комментарии к ремонту'!A:C,2,FALSE)</f>
        <v>#N/A</v>
      </c>
      <c r="R707" s="21" t="str">
        <f t="shared" si="89"/>
        <v/>
      </c>
      <c r="T707" s="44" t="str">
        <f t="shared" ref="T707:T770" si="92">IF(O707="Отказной","Опишите причину отказа",IF(O707="Транзит","Опишите инф. о транзите",""))</f>
        <v/>
      </c>
      <c r="W707" s="18">
        <f t="shared" ref="W707:W770" si="93">IFERROR(IF(SEARCH(", заказ",V707),"укажите дату поставки зап. частей",""),0)</f>
        <v>0</v>
      </c>
    </row>
    <row r="708" spans="7:23" ht="25.5" customHeight="1" x14ac:dyDescent="0.2">
      <c r="G708" s="12" t="str">
        <f t="shared" si="90"/>
        <v/>
      </c>
      <c r="H708" s="12"/>
      <c r="I708" s="22" t="str">
        <f>IFERROR(VLOOKUP('движение ДВС'!C708,нормативы!$B$2:$C$32,2,FALSE),"")</f>
        <v/>
      </c>
      <c r="K708" s="13" t="str">
        <f t="shared" ref="K708:K771" si="94">IFERROR(IF(H708&lt;&gt;0,H708+(I708/J708)/8*7/5,""),IF(H708&lt;&gt;0,H708+I708/8*7/5,""))</f>
        <v/>
      </c>
      <c r="L708" s="13"/>
      <c r="M708" s="22" t="str">
        <f t="shared" si="91"/>
        <v/>
      </c>
      <c r="N708" s="22" t="str">
        <f t="shared" ref="N708:N771" si="95">IFERROR(INT((MONTH(G708)+2)/3),"")</f>
        <v/>
      </c>
      <c r="P708" s="11" t="str">
        <f t="shared" ref="P708:P771" si="96">B708&amp;" "&amp;C708</f>
        <v xml:space="preserve"> </v>
      </c>
      <c r="Q708" s="11" t="e">
        <f>VLOOKUP(B708,'Комментарии к ремонту'!A:C,2,FALSE)</f>
        <v>#N/A</v>
      </c>
      <c r="R708" s="21" t="str">
        <f t="shared" ref="R708:R771" si="97">IF(ISBLANK(B708),"",IF(O708="Ремонт остановлен","Укажите причину остановки работ",IF(O708="Отказной","Опишите причину отказа",IF(O708="Транзит","Опишите инф. о транзите",IF(ISNA(Q708),"НЕТ","ЕСТЬ")))))</f>
        <v/>
      </c>
      <c r="T708" s="44" t="str">
        <f t="shared" si="92"/>
        <v/>
      </c>
      <c r="W708" s="18">
        <f t="shared" si="93"/>
        <v>0</v>
      </c>
    </row>
    <row r="709" spans="7:23" ht="25.5" customHeight="1" x14ac:dyDescent="0.2">
      <c r="G709" s="12" t="str">
        <f t="shared" si="90"/>
        <v/>
      </c>
      <c r="H709" s="12"/>
      <c r="I709" s="22" t="str">
        <f>IFERROR(VLOOKUP('движение ДВС'!C709,нормативы!$B$2:$C$32,2,FALSE),"")</f>
        <v/>
      </c>
      <c r="K709" s="13" t="str">
        <f t="shared" si="94"/>
        <v/>
      </c>
      <c r="L709" s="13"/>
      <c r="M709" s="22" t="str">
        <f t="shared" si="91"/>
        <v/>
      </c>
      <c r="N709" s="22" t="str">
        <f t="shared" si="95"/>
        <v/>
      </c>
      <c r="P709" s="11" t="str">
        <f t="shared" si="96"/>
        <v xml:space="preserve"> </v>
      </c>
      <c r="Q709" s="11" t="e">
        <f>VLOOKUP(B709,'Комментарии к ремонту'!A:C,2,FALSE)</f>
        <v>#N/A</v>
      </c>
      <c r="R709" s="21" t="str">
        <f t="shared" si="97"/>
        <v/>
      </c>
      <c r="T709" s="44" t="str">
        <f t="shared" si="92"/>
        <v/>
      </c>
      <c r="W709" s="18">
        <f t="shared" si="93"/>
        <v>0</v>
      </c>
    </row>
    <row r="710" spans="7:23" ht="25.5" customHeight="1" x14ac:dyDescent="0.2">
      <c r="G710" s="12" t="str">
        <f t="shared" si="90"/>
        <v/>
      </c>
      <c r="H710" s="12"/>
      <c r="I710" s="22" t="str">
        <f>IFERROR(VLOOKUP('движение ДВС'!C710,нормативы!$B$2:$C$32,2,FALSE),"")</f>
        <v/>
      </c>
      <c r="K710" s="13" t="str">
        <f t="shared" si="94"/>
        <v/>
      </c>
      <c r="L710" s="13"/>
      <c r="M710" s="22" t="str">
        <f t="shared" si="91"/>
        <v/>
      </c>
      <c r="N710" s="22" t="str">
        <f t="shared" si="95"/>
        <v/>
      </c>
      <c r="P710" s="11" t="str">
        <f t="shared" si="96"/>
        <v xml:space="preserve"> </v>
      </c>
      <c r="Q710" s="11" t="e">
        <f>VLOOKUP(B710,'Комментарии к ремонту'!A:C,2,FALSE)</f>
        <v>#N/A</v>
      </c>
      <c r="R710" s="21" t="str">
        <f t="shared" si="97"/>
        <v/>
      </c>
      <c r="T710" s="44" t="str">
        <f t="shared" si="92"/>
        <v/>
      </c>
      <c r="W710" s="18">
        <f t="shared" si="93"/>
        <v>0</v>
      </c>
    </row>
    <row r="711" spans="7:23" ht="25.5" customHeight="1" x14ac:dyDescent="0.2">
      <c r="G711" s="12" t="str">
        <f t="shared" si="90"/>
        <v/>
      </c>
      <c r="H711" s="12"/>
      <c r="I711" s="22" t="str">
        <f>IFERROR(VLOOKUP('движение ДВС'!C711,нормативы!$B$2:$C$32,2,FALSE),"")</f>
        <v/>
      </c>
      <c r="K711" s="13" t="str">
        <f t="shared" si="94"/>
        <v/>
      </c>
      <c r="L711" s="13"/>
      <c r="M711" s="22" t="str">
        <f t="shared" si="91"/>
        <v/>
      </c>
      <c r="N711" s="22" t="str">
        <f t="shared" si="95"/>
        <v/>
      </c>
      <c r="P711" s="11" t="str">
        <f t="shared" si="96"/>
        <v xml:space="preserve"> </v>
      </c>
      <c r="Q711" s="11" t="e">
        <f>VLOOKUP(B711,'Комментарии к ремонту'!A:C,2,FALSE)</f>
        <v>#N/A</v>
      </c>
      <c r="R711" s="21" t="str">
        <f t="shared" si="97"/>
        <v/>
      </c>
      <c r="T711" s="44" t="str">
        <f t="shared" si="92"/>
        <v/>
      </c>
      <c r="W711" s="18">
        <f t="shared" si="93"/>
        <v>0</v>
      </c>
    </row>
    <row r="712" spans="7:23" ht="25.5" customHeight="1" x14ac:dyDescent="0.2">
      <c r="G712" s="12" t="str">
        <f t="shared" si="90"/>
        <v/>
      </c>
      <c r="H712" s="12"/>
      <c r="I712" s="22" t="str">
        <f>IFERROR(VLOOKUP('движение ДВС'!C712,нормативы!$B$2:$C$32,2,FALSE),"")</f>
        <v/>
      </c>
      <c r="K712" s="13" t="str">
        <f t="shared" si="94"/>
        <v/>
      </c>
      <c r="L712" s="13"/>
      <c r="M712" s="22" t="str">
        <f t="shared" si="91"/>
        <v/>
      </c>
      <c r="N712" s="22" t="str">
        <f t="shared" si="95"/>
        <v/>
      </c>
      <c r="P712" s="11" t="str">
        <f t="shared" si="96"/>
        <v xml:space="preserve"> </v>
      </c>
      <c r="Q712" s="11" t="e">
        <f>VLOOKUP(B712,'Комментарии к ремонту'!A:C,2,FALSE)</f>
        <v>#N/A</v>
      </c>
      <c r="R712" s="21" t="str">
        <f t="shared" si="97"/>
        <v/>
      </c>
      <c r="T712" s="44" t="str">
        <f t="shared" si="92"/>
        <v/>
      </c>
      <c r="W712" s="18">
        <f t="shared" si="93"/>
        <v>0</v>
      </c>
    </row>
    <row r="713" spans="7:23" ht="25.5" customHeight="1" x14ac:dyDescent="0.2">
      <c r="G713" s="12" t="str">
        <f t="shared" si="90"/>
        <v/>
      </c>
      <c r="H713" s="12"/>
      <c r="I713" s="22" t="str">
        <f>IFERROR(VLOOKUP('движение ДВС'!C713,нормативы!$B$2:$C$32,2,FALSE),"")</f>
        <v/>
      </c>
      <c r="K713" s="13" t="str">
        <f t="shared" si="94"/>
        <v/>
      </c>
      <c r="L713" s="13"/>
      <c r="M713" s="22" t="str">
        <f t="shared" si="91"/>
        <v/>
      </c>
      <c r="N713" s="22" t="str">
        <f t="shared" si="95"/>
        <v/>
      </c>
      <c r="P713" s="11" t="str">
        <f t="shared" si="96"/>
        <v xml:space="preserve"> </v>
      </c>
      <c r="Q713" s="11" t="e">
        <f>VLOOKUP(B713,'Комментарии к ремонту'!A:C,2,FALSE)</f>
        <v>#N/A</v>
      </c>
      <c r="R713" s="21" t="str">
        <f t="shared" si="97"/>
        <v/>
      </c>
      <c r="T713" s="44" t="str">
        <f t="shared" si="92"/>
        <v/>
      </c>
      <c r="W713" s="18">
        <f t="shared" si="93"/>
        <v>0</v>
      </c>
    </row>
    <row r="714" spans="7:23" ht="25.5" customHeight="1" x14ac:dyDescent="0.2">
      <c r="G714" s="12" t="str">
        <f t="shared" si="90"/>
        <v/>
      </c>
      <c r="H714" s="12"/>
      <c r="I714" s="22" t="str">
        <f>IFERROR(VLOOKUP('движение ДВС'!C714,нормативы!$B$2:$C$32,2,FALSE),"")</f>
        <v/>
      </c>
      <c r="K714" s="13" t="str">
        <f t="shared" si="94"/>
        <v/>
      </c>
      <c r="L714" s="13"/>
      <c r="M714" s="22" t="str">
        <f t="shared" si="91"/>
        <v/>
      </c>
      <c r="N714" s="22" t="str">
        <f t="shared" si="95"/>
        <v/>
      </c>
      <c r="P714" s="11" t="str">
        <f t="shared" si="96"/>
        <v xml:space="preserve"> </v>
      </c>
      <c r="Q714" s="11" t="e">
        <f>VLOOKUP(B714,'Комментарии к ремонту'!A:C,2,FALSE)</f>
        <v>#N/A</v>
      </c>
      <c r="R714" s="21" t="str">
        <f t="shared" si="97"/>
        <v/>
      </c>
      <c r="T714" s="44" t="str">
        <f t="shared" si="92"/>
        <v/>
      </c>
      <c r="W714" s="18">
        <f t="shared" si="93"/>
        <v>0</v>
      </c>
    </row>
    <row r="715" spans="7:23" ht="25.5" customHeight="1" x14ac:dyDescent="0.2">
      <c r="G715" s="12" t="str">
        <f t="shared" si="90"/>
        <v/>
      </c>
      <c r="H715" s="12"/>
      <c r="I715" s="22" t="str">
        <f>IFERROR(VLOOKUP('движение ДВС'!C715,нормативы!$B$2:$C$32,2,FALSE),"")</f>
        <v/>
      </c>
      <c r="K715" s="13" t="str">
        <f t="shared" si="94"/>
        <v/>
      </c>
      <c r="L715" s="13"/>
      <c r="M715" s="22" t="str">
        <f t="shared" si="91"/>
        <v/>
      </c>
      <c r="N715" s="22" t="str">
        <f t="shared" si="95"/>
        <v/>
      </c>
      <c r="P715" s="11" t="str">
        <f t="shared" si="96"/>
        <v xml:space="preserve"> </v>
      </c>
      <c r="Q715" s="11" t="e">
        <f>VLOOKUP(B715,'Комментарии к ремонту'!A:C,2,FALSE)</f>
        <v>#N/A</v>
      </c>
      <c r="R715" s="21" t="str">
        <f t="shared" si="97"/>
        <v/>
      </c>
      <c r="T715" s="44" t="str">
        <f t="shared" si="92"/>
        <v/>
      </c>
      <c r="W715" s="18">
        <f t="shared" si="93"/>
        <v>0</v>
      </c>
    </row>
    <row r="716" spans="7:23" ht="25.5" customHeight="1" x14ac:dyDescent="0.2">
      <c r="G716" s="12" t="str">
        <f t="shared" si="90"/>
        <v/>
      </c>
      <c r="H716" s="12"/>
      <c r="I716" s="22" t="str">
        <f>IFERROR(VLOOKUP('движение ДВС'!C716,нормативы!$B$2:$C$32,2,FALSE),"")</f>
        <v/>
      </c>
      <c r="K716" s="13" t="str">
        <f t="shared" si="94"/>
        <v/>
      </c>
      <c r="L716" s="13"/>
      <c r="M716" s="22" t="str">
        <f t="shared" si="91"/>
        <v/>
      </c>
      <c r="N716" s="22" t="str">
        <f t="shared" si="95"/>
        <v/>
      </c>
      <c r="P716" s="11" t="str">
        <f t="shared" si="96"/>
        <v xml:space="preserve"> </v>
      </c>
      <c r="Q716" s="11" t="e">
        <f>VLOOKUP(B716,'Комментарии к ремонту'!A:C,2,FALSE)</f>
        <v>#N/A</v>
      </c>
      <c r="R716" s="21" t="str">
        <f t="shared" si="97"/>
        <v/>
      </c>
      <c r="T716" s="44" t="str">
        <f t="shared" si="92"/>
        <v/>
      </c>
      <c r="W716" s="18">
        <f t="shared" si="93"/>
        <v>0</v>
      </c>
    </row>
    <row r="717" spans="7:23" ht="25.5" customHeight="1" x14ac:dyDescent="0.2">
      <c r="G717" s="12" t="str">
        <f t="shared" si="90"/>
        <v/>
      </c>
      <c r="H717" s="12"/>
      <c r="I717" s="22" t="str">
        <f>IFERROR(VLOOKUP('движение ДВС'!C717,нормативы!$B$2:$C$32,2,FALSE),"")</f>
        <v/>
      </c>
      <c r="K717" s="13" t="str">
        <f t="shared" si="94"/>
        <v/>
      </c>
      <c r="L717" s="13"/>
      <c r="M717" s="22" t="str">
        <f t="shared" si="91"/>
        <v/>
      </c>
      <c r="N717" s="22" t="str">
        <f t="shared" si="95"/>
        <v/>
      </c>
      <c r="P717" s="11" t="str">
        <f t="shared" si="96"/>
        <v xml:space="preserve"> </v>
      </c>
      <c r="Q717" s="11" t="e">
        <f>VLOOKUP(B717,'Комментарии к ремонту'!A:C,2,FALSE)</f>
        <v>#N/A</v>
      </c>
      <c r="R717" s="21" t="str">
        <f t="shared" si="97"/>
        <v/>
      </c>
      <c r="T717" s="44" t="str">
        <f t="shared" si="92"/>
        <v/>
      </c>
      <c r="W717" s="18">
        <f t="shared" si="93"/>
        <v>0</v>
      </c>
    </row>
    <row r="718" spans="7:23" ht="25.5" customHeight="1" x14ac:dyDescent="0.2">
      <c r="G718" s="12" t="str">
        <f t="shared" si="90"/>
        <v/>
      </c>
      <c r="H718" s="12"/>
      <c r="I718" s="22" t="str">
        <f>IFERROR(VLOOKUP('движение ДВС'!C718,нормативы!$B$2:$C$32,2,FALSE),"")</f>
        <v/>
      </c>
      <c r="K718" s="13" t="str">
        <f t="shared" si="94"/>
        <v/>
      </c>
      <c r="L718" s="13"/>
      <c r="M718" s="22" t="str">
        <f t="shared" si="91"/>
        <v/>
      </c>
      <c r="N718" s="22" t="str">
        <f t="shared" si="95"/>
        <v/>
      </c>
      <c r="P718" s="11" t="str">
        <f t="shared" si="96"/>
        <v xml:space="preserve"> </v>
      </c>
      <c r="Q718" s="11" t="e">
        <f>VLOOKUP(B718,'Комментарии к ремонту'!A:C,2,FALSE)</f>
        <v>#N/A</v>
      </c>
      <c r="R718" s="21" t="str">
        <f t="shared" si="97"/>
        <v/>
      </c>
      <c r="T718" s="44" t="str">
        <f t="shared" si="92"/>
        <v/>
      </c>
      <c r="W718" s="18">
        <f t="shared" si="93"/>
        <v>0</v>
      </c>
    </row>
    <row r="719" spans="7:23" ht="25.5" customHeight="1" x14ac:dyDescent="0.2">
      <c r="G719" s="12" t="str">
        <f t="shared" si="90"/>
        <v/>
      </c>
      <c r="H719" s="12"/>
      <c r="I719" s="22" t="str">
        <f>IFERROR(VLOOKUP('движение ДВС'!C719,нормативы!$B$2:$C$32,2,FALSE),"")</f>
        <v/>
      </c>
      <c r="K719" s="13" t="str">
        <f t="shared" si="94"/>
        <v/>
      </c>
      <c r="L719" s="13"/>
      <c r="M719" s="22" t="str">
        <f t="shared" si="91"/>
        <v/>
      </c>
      <c r="N719" s="22" t="str">
        <f t="shared" si="95"/>
        <v/>
      </c>
      <c r="P719" s="11" t="str">
        <f t="shared" si="96"/>
        <v xml:space="preserve"> </v>
      </c>
      <c r="Q719" s="11" t="e">
        <f>VLOOKUP(B719,'Комментарии к ремонту'!A:C,2,FALSE)</f>
        <v>#N/A</v>
      </c>
      <c r="R719" s="21" t="str">
        <f t="shared" si="97"/>
        <v/>
      </c>
      <c r="T719" s="44" t="str">
        <f t="shared" si="92"/>
        <v/>
      </c>
      <c r="W719" s="18">
        <f t="shared" si="93"/>
        <v>0</v>
      </c>
    </row>
    <row r="720" spans="7:23" ht="25.5" customHeight="1" x14ac:dyDescent="0.2">
      <c r="G720" s="12" t="str">
        <f t="shared" si="90"/>
        <v/>
      </c>
      <c r="H720" s="12"/>
      <c r="I720" s="22" t="str">
        <f>IFERROR(VLOOKUP('движение ДВС'!C720,нормативы!$B$2:$C$32,2,FALSE),"")</f>
        <v/>
      </c>
      <c r="K720" s="13" t="str">
        <f t="shared" si="94"/>
        <v/>
      </c>
      <c r="L720" s="13"/>
      <c r="M720" s="22" t="str">
        <f t="shared" si="91"/>
        <v/>
      </c>
      <c r="N720" s="22" t="str">
        <f t="shared" si="95"/>
        <v/>
      </c>
      <c r="P720" s="11" t="str">
        <f t="shared" si="96"/>
        <v xml:space="preserve"> </v>
      </c>
      <c r="Q720" s="11" t="e">
        <f>VLOOKUP(B720,'Комментарии к ремонту'!A:C,2,FALSE)</f>
        <v>#N/A</v>
      </c>
      <c r="R720" s="21" t="str">
        <f t="shared" si="97"/>
        <v/>
      </c>
      <c r="T720" s="44" t="str">
        <f t="shared" si="92"/>
        <v/>
      </c>
      <c r="W720" s="18">
        <f t="shared" si="93"/>
        <v>0</v>
      </c>
    </row>
    <row r="721" spans="7:23" ht="25.5" customHeight="1" x14ac:dyDescent="0.2">
      <c r="G721" s="12" t="str">
        <f t="shared" si="90"/>
        <v/>
      </c>
      <c r="H721" s="12"/>
      <c r="I721" s="22" t="str">
        <f>IFERROR(VLOOKUP('движение ДВС'!C721,нормативы!$B$2:$C$32,2,FALSE),"")</f>
        <v/>
      </c>
      <c r="K721" s="13" t="str">
        <f t="shared" si="94"/>
        <v/>
      </c>
      <c r="L721" s="13"/>
      <c r="M721" s="22" t="str">
        <f t="shared" si="91"/>
        <v/>
      </c>
      <c r="N721" s="22" t="str">
        <f t="shared" si="95"/>
        <v/>
      </c>
      <c r="P721" s="11" t="str">
        <f t="shared" si="96"/>
        <v xml:space="preserve"> </v>
      </c>
      <c r="Q721" s="11" t="e">
        <f>VLOOKUP(B721,'Комментарии к ремонту'!A:C,2,FALSE)</f>
        <v>#N/A</v>
      </c>
      <c r="R721" s="21" t="str">
        <f t="shared" si="97"/>
        <v/>
      </c>
      <c r="T721" s="44" t="str">
        <f t="shared" si="92"/>
        <v/>
      </c>
      <c r="W721" s="18">
        <f t="shared" si="93"/>
        <v>0</v>
      </c>
    </row>
    <row r="722" spans="7:23" ht="25.5" customHeight="1" x14ac:dyDescent="0.2">
      <c r="G722" s="12" t="str">
        <f t="shared" si="90"/>
        <v/>
      </c>
      <c r="H722" s="12"/>
      <c r="I722" s="22" t="str">
        <f>IFERROR(VLOOKUP('движение ДВС'!C722,нормативы!$B$2:$C$32,2,FALSE),"")</f>
        <v/>
      </c>
      <c r="K722" s="13" t="str">
        <f t="shared" si="94"/>
        <v/>
      </c>
      <c r="L722" s="13"/>
      <c r="M722" s="22" t="str">
        <f t="shared" si="91"/>
        <v/>
      </c>
      <c r="N722" s="22" t="str">
        <f t="shared" si="95"/>
        <v/>
      </c>
      <c r="P722" s="11" t="str">
        <f t="shared" si="96"/>
        <v xml:space="preserve"> </v>
      </c>
      <c r="Q722" s="11" t="e">
        <f>VLOOKUP(B722,'Комментарии к ремонту'!A:C,2,FALSE)</f>
        <v>#N/A</v>
      </c>
      <c r="R722" s="21" t="str">
        <f t="shared" si="97"/>
        <v/>
      </c>
      <c r="T722" s="44" t="str">
        <f t="shared" si="92"/>
        <v/>
      </c>
      <c r="W722" s="18">
        <f t="shared" si="93"/>
        <v>0</v>
      </c>
    </row>
    <row r="723" spans="7:23" ht="25.5" customHeight="1" x14ac:dyDescent="0.2">
      <c r="G723" s="12" t="str">
        <f t="shared" si="90"/>
        <v/>
      </c>
      <c r="H723" s="12"/>
      <c r="I723" s="22" t="str">
        <f>IFERROR(VLOOKUP('движение ДВС'!C723,нормативы!$B$2:$C$32,2,FALSE),"")</f>
        <v/>
      </c>
      <c r="K723" s="13" t="str">
        <f t="shared" si="94"/>
        <v/>
      </c>
      <c r="L723" s="13"/>
      <c r="M723" s="22" t="str">
        <f t="shared" si="91"/>
        <v/>
      </c>
      <c r="N723" s="22" t="str">
        <f t="shared" si="95"/>
        <v/>
      </c>
      <c r="P723" s="11" t="str">
        <f t="shared" si="96"/>
        <v xml:space="preserve"> </v>
      </c>
      <c r="Q723" s="11" t="e">
        <f>VLOOKUP(B723,'Комментарии к ремонту'!A:C,2,FALSE)</f>
        <v>#N/A</v>
      </c>
      <c r="R723" s="21" t="str">
        <f t="shared" si="97"/>
        <v/>
      </c>
      <c r="T723" s="44" t="str">
        <f t="shared" si="92"/>
        <v/>
      </c>
      <c r="W723" s="18">
        <f t="shared" si="93"/>
        <v>0</v>
      </c>
    </row>
    <row r="724" spans="7:23" ht="25.5" customHeight="1" x14ac:dyDescent="0.2">
      <c r="G724" s="12" t="str">
        <f t="shared" si="90"/>
        <v/>
      </c>
      <c r="H724" s="12"/>
      <c r="I724" s="22" t="str">
        <f>IFERROR(VLOOKUP('движение ДВС'!C724,нормативы!$B$2:$C$32,2,FALSE),"")</f>
        <v/>
      </c>
      <c r="K724" s="13" t="str">
        <f t="shared" si="94"/>
        <v/>
      </c>
      <c r="L724" s="13"/>
      <c r="M724" s="22" t="str">
        <f t="shared" si="91"/>
        <v/>
      </c>
      <c r="N724" s="22" t="str">
        <f t="shared" si="95"/>
        <v/>
      </c>
      <c r="P724" s="11" t="str">
        <f t="shared" si="96"/>
        <v xml:space="preserve"> </v>
      </c>
      <c r="Q724" s="11" t="e">
        <f>VLOOKUP(B724,'Комментарии к ремонту'!A:C,2,FALSE)</f>
        <v>#N/A</v>
      </c>
      <c r="R724" s="21" t="str">
        <f t="shared" si="97"/>
        <v/>
      </c>
      <c r="T724" s="44" t="str">
        <f t="shared" si="92"/>
        <v/>
      </c>
      <c r="W724" s="18">
        <f t="shared" si="93"/>
        <v>0</v>
      </c>
    </row>
    <row r="725" spans="7:23" ht="25.5" customHeight="1" x14ac:dyDescent="0.2">
      <c r="G725" s="12" t="str">
        <f t="shared" si="90"/>
        <v/>
      </c>
      <c r="H725" s="12"/>
      <c r="I725" s="22" t="str">
        <f>IFERROR(VLOOKUP('движение ДВС'!C725,нормативы!$B$2:$C$32,2,FALSE),"")</f>
        <v/>
      </c>
      <c r="K725" s="13" t="str">
        <f t="shared" si="94"/>
        <v/>
      </c>
      <c r="L725" s="13"/>
      <c r="M725" s="22" t="str">
        <f t="shared" si="91"/>
        <v/>
      </c>
      <c r="N725" s="22" t="str">
        <f t="shared" si="95"/>
        <v/>
      </c>
      <c r="P725" s="11" t="str">
        <f t="shared" si="96"/>
        <v xml:space="preserve"> </v>
      </c>
      <c r="Q725" s="11" t="e">
        <f>VLOOKUP(B725,'Комментарии к ремонту'!A:C,2,FALSE)</f>
        <v>#N/A</v>
      </c>
      <c r="R725" s="21" t="str">
        <f t="shared" si="97"/>
        <v/>
      </c>
      <c r="T725" s="44" t="str">
        <f t="shared" si="92"/>
        <v/>
      </c>
      <c r="W725" s="18">
        <f t="shared" si="93"/>
        <v>0</v>
      </c>
    </row>
    <row r="726" spans="7:23" ht="25.5" customHeight="1" x14ac:dyDescent="0.2">
      <c r="G726" s="12" t="str">
        <f t="shared" si="90"/>
        <v/>
      </c>
      <c r="H726" s="12"/>
      <c r="I726" s="22" t="str">
        <f>IFERROR(VLOOKUP('движение ДВС'!C726,нормативы!$B$2:$C$32,2,FALSE),"")</f>
        <v/>
      </c>
      <c r="K726" s="13" t="str">
        <f t="shared" si="94"/>
        <v/>
      </c>
      <c r="L726" s="13"/>
      <c r="M726" s="22" t="str">
        <f t="shared" si="91"/>
        <v/>
      </c>
      <c r="N726" s="22" t="str">
        <f t="shared" si="95"/>
        <v/>
      </c>
      <c r="P726" s="11" t="str">
        <f t="shared" si="96"/>
        <v xml:space="preserve"> </v>
      </c>
      <c r="Q726" s="11" t="e">
        <f>VLOOKUP(B726,'Комментарии к ремонту'!A:C,2,FALSE)</f>
        <v>#N/A</v>
      </c>
      <c r="R726" s="21" t="str">
        <f t="shared" si="97"/>
        <v/>
      </c>
      <c r="T726" s="44" t="str">
        <f t="shared" si="92"/>
        <v/>
      </c>
      <c r="W726" s="18">
        <f t="shared" si="93"/>
        <v>0</v>
      </c>
    </row>
    <row r="727" spans="7:23" ht="25.5" customHeight="1" x14ac:dyDescent="0.2">
      <c r="G727" s="12" t="str">
        <f t="shared" si="90"/>
        <v/>
      </c>
      <c r="H727" s="12"/>
      <c r="I727" s="22" t="str">
        <f>IFERROR(VLOOKUP('движение ДВС'!C727,нормативы!$B$2:$C$32,2,FALSE),"")</f>
        <v/>
      </c>
      <c r="K727" s="13" t="str">
        <f t="shared" si="94"/>
        <v/>
      </c>
      <c r="L727" s="13"/>
      <c r="M727" s="22" t="str">
        <f t="shared" si="91"/>
        <v/>
      </c>
      <c r="N727" s="22" t="str">
        <f t="shared" si="95"/>
        <v/>
      </c>
      <c r="P727" s="11" t="str">
        <f t="shared" si="96"/>
        <v xml:space="preserve"> </v>
      </c>
      <c r="Q727" s="11" t="e">
        <f>VLOOKUP(B727,'Комментарии к ремонту'!A:C,2,FALSE)</f>
        <v>#N/A</v>
      </c>
      <c r="R727" s="21" t="str">
        <f t="shared" si="97"/>
        <v/>
      </c>
      <c r="T727" s="44" t="str">
        <f t="shared" si="92"/>
        <v/>
      </c>
      <c r="W727" s="18">
        <f t="shared" si="93"/>
        <v>0</v>
      </c>
    </row>
    <row r="728" spans="7:23" ht="25.5" customHeight="1" x14ac:dyDescent="0.2">
      <c r="G728" s="12" t="str">
        <f t="shared" si="90"/>
        <v/>
      </c>
      <c r="H728" s="12"/>
      <c r="I728" s="22" t="str">
        <f>IFERROR(VLOOKUP('движение ДВС'!C728,нормативы!$B$2:$C$32,2,FALSE),"")</f>
        <v/>
      </c>
      <c r="K728" s="13" t="str">
        <f t="shared" si="94"/>
        <v/>
      </c>
      <c r="L728" s="13"/>
      <c r="M728" s="22" t="str">
        <f t="shared" si="91"/>
        <v/>
      </c>
      <c r="N728" s="22" t="str">
        <f t="shared" si="95"/>
        <v/>
      </c>
      <c r="P728" s="11" t="str">
        <f t="shared" si="96"/>
        <v xml:space="preserve"> </v>
      </c>
      <c r="Q728" s="11" t="e">
        <f>VLOOKUP(B728,'Комментарии к ремонту'!A:C,2,FALSE)</f>
        <v>#N/A</v>
      </c>
      <c r="R728" s="21" t="str">
        <f t="shared" si="97"/>
        <v/>
      </c>
      <c r="T728" s="44" t="str">
        <f t="shared" si="92"/>
        <v/>
      </c>
      <c r="W728" s="18">
        <f t="shared" si="93"/>
        <v>0</v>
      </c>
    </row>
    <row r="729" spans="7:23" ht="25.5" customHeight="1" x14ac:dyDescent="0.2">
      <c r="G729" s="12" t="str">
        <f t="shared" si="90"/>
        <v/>
      </c>
      <c r="H729" s="12"/>
      <c r="I729" s="22" t="str">
        <f>IFERROR(VLOOKUP('движение ДВС'!C729,нормативы!$B$2:$C$32,2,FALSE),"")</f>
        <v/>
      </c>
      <c r="K729" s="13" t="str">
        <f t="shared" si="94"/>
        <v/>
      </c>
      <c r="L729" s="13"/>
      <c r="M729" s="22" t="str">
        <f t="shared" si="91"/>
        <v/>
      </c>
      <c r="N729" s="22" t="str">
        <f t="shared" si="95"/>
        <v/>
      </c>
      <c r="P729" s="11" t="str">
        <f t="shared" si="96"/>
        <v xml:space="preserve"> </v>
      </c>
      <c r="Q729" s="11" t="e">
        <f>VLOOKUP(B729,'Комментарии к ремонту'!A:C,2,FALSE)</f>
        <v>#N/A</v>
      </c>
      <c r="R729" s="21" t="str">
        <f t="shared" si="97"/>
        <v/>
      </c>
      <c r="T729" s="44" t="str">
        <f t="shared" si="92"/>
        <v/>
      </c>
      <c r="W729" s="18">
        <f t="shared" si="93"/>
        <v>0</v>
      </c>
    </row>
    <row r="730" spans="7:23" ht="25.5" customHeight="1" x14ac:dyDescent="0.2">
      <c r="G730" s="12" t="str">
        <f t="shared" si="90"/>
        <v/>
      </c>
      <c r="H730" s="12"/>
      <c r="I730" s="22" t="str">
        <f>IFERROR(VLOOKUP('движение ДВС'!C730,нормативы!$B$2:$C$32,2,FALSE),"")</f>
        <v/>
      </c>
      <c r="K730" s="13" t="str">
        <f t="shared" si="94"/>
        <v/>
      </c>
      <c r="L730" s="13"/>
      <c r="M730" s="22" t="str">
        <f t="shared" si="91"/>
        <v/>
      </c>
      <c r="N730" s="22" t="str">
        <f t="shared" si="95"/>
        <v/>
      </c>
      <c r="P730" s="11" t="str">
        <f t="shared" si="96"/>
        <v xml:space="preserve"> </v>
      </c>
      <c r="Q730" s="11" t="e">
        <f>VLOOKUP(B730,'Комментарии к ремонту'!A:C,2,FALSE)</f>
        <v>#N/A</v>
      </c>
      <c r="R730" s="21" t="str">
        <f t="shared" si="97"/>
        <v/>
      </c>
      <c r="T730" s="44" t="str">
        <f t="shared" si="92"/>
        <v/>
      </c>
      <c r="W730" s="18">
        <f t="shared" si="93"/>
        <v>0</v>
      </c>
    </row>
    <row r="731" spans="7:23" ht="25.5" customHeight="1" x14ac:dyDescent="0.2">
      <c r="G731" s="12" t="str">
        <f t="shared" si="90"/>
        <v/>
      </c>
      <c r="H731" s="12"/>
      <c r="I731" s="22" t="str">
        <f>IFERROR(VLOOKUP('движение ДВС'!C731,нормативы!$B$2:$C$32,2,FALSE),"")</f>
        <v/>
      </c>
      <c r="K731" s="13" t="str">
        <f t="shared" si="94"/>
        <v/>
      </c>
      <c r="L731" s="13"/>
      <c r="M731" s="22" t="str">
        <f t="shared" si="91"/>
        <v/>
      </c>
      <c r="N731" s="22" t="str">
        <f t="shared" si="95"/>
        <v/>
      </c>
      <c r="P731" s="11" t="str">
        <f t="shared" si="96"/>
        <v xml:space="preserve"> </v>
      </c>
      <c r="Q731" s="11" t="e">
        <f>VLOOKUP(B731,'Комментарии к ремонту'!A:C,2,FALSE)</f>
        <v>#N/A</v>
      </c>
      <c r="R731" s="21" t="str">
        <f t="shared" si="97"/>
        <v/>
      </c>
      <c r="T731" s="44" t="str">
        <f t="shared" si="92"/>
        <v/>
      </c>
      <c r="W731" s="18">
        <f t="shared" si="93"/>
        <v>0</v>
      </c>
    </row>
    <row r="732" spans="7:23" ht="25.5" customHeight="1" x14ac:dyDescent="0.2">
      <c r="G732" s="12" t="str">
        <f t="shared" si="90"/>
        <v/>
      </c>
      <c r="H732" s="12"/>
      <c r="I732" s="22" t="str">
        <f>IFERROR(VLOOKUP('движение ДВС'!C732,нормативы!$B$2:$C$32,2,FALSE),"")</f>
        <v/>
      </c>
      <c r="K732" s="13" t="str">
        <f t="shared" si="94"/>
        <v/>
      </c>
      <c r="L732" s="13"/>
      <c r="M732" s="22" t="str">
        <f t="shared" si="91"/>
        <v/>
      </c>
      <c r="N732" s="22" t="str">
        <f t="shared" si="95"/>
        <v/>
      </c>
      <c r="P732" s="11" t="str">
        <f t="shared" si="96"/>
        <v xml:space="preserve"> </v>
      </c>
      <c r="Q732" s="11" t="e">
        <f>VLOOKUP(B732,'Комментарии к ремонту'!A:C,2,FALSE)</f>
        <v>#N/A</v>
      </c>
      <c r="R732" s="21" t="str">
        <f t="shared" si="97"/>
        <v/>
      </c>
      <c r="T732" s="44" t="str">
        <f t="shared" si="92"/>
        <v/>
      </c>
      <c r="W732" s="18">
        <f t="shared" si="93"/>
        <v>0</v>
      </c>
    </row>
    <row r="733" spans="7:23" ht="25.5" customHeight="1" x14ac:dyDescent="0.2">
      <c r="G733" s="12" t="str">
        <f t="shared" si="90"/>
        <v/>
      </c>
      <c r="H733" s="12"/>
      <c r="I733" s="22" t="str">
        <f>IFERROR(VLOOKUP('движение ДВС'!C733,нормативы!$B$2:$C$32,2,FALSE),"")</f>
        <v/>
      </c>
      <c r="K733" s="13" t="str">
        <f t="shared" si="94"/>
        <v/>
      </c>
      <c r="L733" s="13"/>
      <c r="M733" s="22" t="str">
        <f t="shared" si="91"/>
        <v/>
      </c>
      <c r="N733" s="22" t="str">
        <f t="shared" si="95"/>
        <v/>
      </c>
      <c r="P733" s="11" t="str">
        <f t="shared" si="96"/>
        <v xml:space="preserve"> </v>
      </c>
      <c r="Q733" s="11" t="e">
        <f>VLOOKUP(B733,'Комментарии к ремонту'!A:C,2,FALSE)</f>
        <v>#N/A</v>
      </c>
      <c r="R733" s="21" t="str">
        <f t="shared" si="97"/>
        <v/>
      </c>
      <c r="T733" s="44" t="str">
        <f t="shared" si="92"/>
        <v/>
      </c>
      <c r="W733" s="18">
        <f t="shared" si="93"/>
        <v>0</v>
      </c>
    </row>
    <row r="734" spans="7:23" ht="25.5" customHeight="1" x14ac:dyDescent="0.2">
      <c r="G734" s="12" t="str">
        <f t="shared" si="90"/>
        <v/>
      </c>
      <c r="H734" s="12"/>
      <c r="I734" s="22" t="str">
        <f>IFERROR(VLOOKUP('движение ДВС'!C734,нормативы!$B$2:$C$32,2,FALSE),"")</f>
        <v/>
      </c>
      <c r="K734" s="13" t="str">
        <f t="shared" si="94"/>
        <v/>
      </c>
      <c r="L734" s="13"/>
      <c r="M734" s="22" t="str">
        <f t="shared" si="91"/>
        <v/>
      </c>
      <c r="N734" s="22" t="str">
        <f t="shared" si="95"/>
        <v/>
      </c>
      <c r="P734" s="11" t="str">
        <f t="shared" si="96"/>
        <v xml:space="preserve"> </v>
      </c>
      <c r="Q734" s="11" t="e">
        <f>VLOOKUP(B734,'Комментарии к ремонту'!A:C,2,FALSE)</f>
        <v>#N/A</v>
      </c>
      <c r="R734" s="21" t="str">
        <f t="shared" si="97"/>
        <v/>
      </c>
      <c r="T734" s="44" t="str">
        <f t="shared" si="92"/>
        <v/>
      </c>
      <c r="W734" s="18">
        <f t="shared" si="93"/>
        <v>0</v>
      </c>
    </row>
    <row r="735" spans="7:23" ht="25.5" customHeight="1" x14ac:dyDescent="0.2">
      <c r="G735" s="12" t="str">
        <f t="shared" si="90"/>
        <v/>
      </c>
      <c r="H735" s="12"/>
      <c r="I735" s="22" t="str">
        <f>IFERROR(VLOOKUP('движение ДВС'!C735,нормативы!$B$2:$C$32,2,FALSE),"")</f>
        <v/>
      </c>
      <c r="K735" s="13" t="str">
        <f t="shared" si="94"/>
        <v/>
      </c>
      <c r="L735" s="13"/>
      <c r="M735" s="22" t="str">
        <f t="shared" si="91"/>
        <v/>
      </c>
      <c r="N735" s="22" t="str">
        <f t="shared" si="95"/>
        <v/>
      </c>
      <c r="P735" s="11" t="str">
        <f t="shared" si="96"/>
        <v xml:space="preserve"> </v>
      </c>
      <c r="Q735" s="11" t="e">
        <f>VLOOKUP(B735,'Комментарии к ремонту'!A:C,2,FALSE)</f>
        <v>#N/A</v>
      </c>
      <c r="R735" s="21" t="str">
        <f t="shared" si="97"/>
        <v/>
      </c>
      <c r="T735" s="44" t="str">
        <f t="shared" si="92"/>
        <v/>
      </c>
      <c r="W735" s="18">
        <f t="shared" si="93"/>
        <v>0</v>
      </c>
    </row>
    <row r="736" spans="7:23" ht="25.5" customHeight="1" x14ac:dyDescent="0.2">
      <c r="G736" s="12" t="str">
        <f t="shared" si="90"/>
        <v/>
      </c>
      <c r="H736" s="12"/>
      <c r="I736" s="22" t="str">
        <f>IFERROR(VLOOKUP('движение ДВС'!C736,нормативы!$B$2:$C$32,2,FALSE),"")</f>
        <v/>
      </c>
      <c r="K736" s="13" t="str">
        <f t="shared" si="94"/>
        <v/>
      </c>
      <c r="L736" s="13"/>
      <c r="M736" s="22" t="str">
        <f t="shared" si="91"/>
        <v/>
      </c>
      <c r="N736" s="22" t="str">
        <f t="shared" si="95"/>
        <v/>
      </c>
      <c r="P736" s="11" t="str">
        <f t="shared" si="96"/>
        <v xml:space="preserve"> </v>
      </c>
      <c r="Q736" s="11" t="e">
        <f>VLOOKUP(B736,'Комментарии к ремонту'!A:C,2,FALSE)</f>
        <v>#N/A</v>
      </c>
      <c r="R736" s="21" t="str">
        <f t="shared" si="97"/>
        <v/>
      </c>
      <c r="T736" s="44" t="str">
        <f t="shared" si="92"/>
        <v/>
      </c>
      <c r="W736" s="18">
        <f t="shared" si="93"/>
        <v>0</v>
      </c>
    </row>
    <row r="737" spans="7:23" ht="25.5" customHeight="1" x14ac:dyDescent="0.2">
      <c r="G737" s="12" t="str">
        <f t="shared" si="90"/>
        <v/>
      </c>
      <c r="H737" s="12"/>
      <c r="I737" s="22" t="str">
        <f>IFERROR(VLOOKUP('движение ДВС'!C737,нормативы!$B$2:$C$32,2,FALSE),"")</f>
        <v/>
      </c>
      <c r="K737" s="13" t="str">
        <f t="shared" si="94"/>
        <v/>
      </c>
      <c r="L737" s="13"/>
      <c r="M737" s="22" t="str">
        <f t="shared" si="91"/>
        <v/>
      </c>
      <c r="N737" s="22" t="str">
        <f t="shared" si="95"/>
        <v/>
      </c>
      <c r="P737" s="11" t="str">
        <f t="shared" si="96"/>
        <v xml:space="preserve"> </v>
      </c>
      <c r="Q737" s="11" t="e">
        <f>VLOOKUP(B737,'Комментарии к ремонту'!A:C,2,FALSE)</f>
        <v>#N/A</v>
      </c>
      <c r="R737" s="21" t="str">
        <f t="shared" si="97"/>
        <v/>
      </c>
      <c r="T737" s="44" t="str">
        <f t="shared" si="92"/>
        <v/>
      </c>
      <c r="W737" s="18">
        <f t="shared" si="93"/>
        <v>0</v>
      </c>
    </row>
    <row r="738" spans="7:23" ht="25.5" customHeight="1" x14ac:dyDescent="0.2">
      <c r="G738" s="12" t="str">
        <f t="shared" si="90"/>
        <v/>
      </c>
      <c r="H738" s="12"/>
      <c r="I738" s="22" t="str">
        <f>IFERROR(VLOOKUP('движение ДВС'!C738,нормативы!$B$2:$C$32,2,FALSE),"")</f>
        <v/>
      </c>
      <c r="K738" s="13" t="str">
        <f t="shared" si="94"/>
        <v/>
      </c>
      <c r="L738" s="13"/>
      <c r="M738" s="22" t="str">
        <f t="shared" si="91"/>
        <v/>
      </c>
      <c r="N738" s="22" t="str">
        <f t="shared" si="95"/>
        <v/>
      </c>
      <c r="P738" s="11" t="str">
        <f t="shared" si="96"/>
        <v xml:space="preserve"> </v>
      </c>
      <c r="Q738" s="11" t="e">
        <f>VLOOKUP(B738,'Комментарии к ремонту'!A:C,2,FALSE)</f>
        <v>#N/A</v>
      </c>
      <c r="R738" s="21" t="str">
        <f t="shared" si="97"/>
        <v/>
      </c>
      <c r="T738" s="44" t="str">
        <f t="shared" si="92"/>
        <v/>
      </c>
      <c r="W738" s="18">
        <f t="shared" si="93"/>
        <v>0</v>
      </c>
    </row>
    <row r="739" spans="7:23" ht="25.5" customHeight="1" x14ac:dyDescent="0.2">
      <c r="G739" s="12" t="str">
        <f t="shared" si="90"/>
        <v/>
      </c>
      <c r="H739" s="12"/>
      <c r="I739" s="22" t="str">
        <f>IFERROR(VLOOKUP('движение ДВС'!C739,нормативы!$B$2:$C$32,2,FALSE),"")</f>
        <v/>
      </c>
      <c r="K739" s="13" t="str">
        <f t="shared" si="94"/>
        <v/>
      </c>
      <c r="L739" s="13"/>
      <c r="M739" s="22" t="str">
        <f t="shared" si="91"/>
        <v/>
      </c>
      <c r="N739" s="22" t="str">
        <f t="shared" si="95"/>
        <v/>
      </c>
      <c r="P739" s="11" t="str">
        <f t="shared" si="96"/>
        <v xml:space="preserve"> </v>
      </c>
      <c r="Q739" s="11" t="e">
        <f>VLOOKUP(B739,'Комментарии к ремонту'!A:C,2,FALSE)</f>
        <v>#N/A</v>
      </c>
      <c r="R739" s="21" t="str">
        <f t="shared" si="97"/>
        <v/>
      </c>
      <c r="T739" s="44" t="str">
        <f t="shared" si="92"/>
        <v/>
      </c>
      <c r="W739" s="18">
        <f t="shared" si="93"/>
        <v>0</v>
      </c>
    </row>
    <row r="740" spans="7:23" ht="25.5" customHeight="1" x14ac:dyDescent="0.2">
      <c r="G740" s="12" t="str">
        <f t="shared" si="90"/>
        <v/>
      </c>
      <c r="H740" s="12"/>
      <c r="I740" s="22" t="str">
        <f>IFERROR(VLOOKUP('движение ДВС'!C740,нормативы!$B$2:$C$32,2,FALSE),"")</f>
        <v/>
      </c>
      <c r="K740" s="13" t="str">
        <f t="shared" si="94"/>
        <v/>
      </c>
      <c r="L740" s="13"/>
      <c r="M740" s="22" t="str">
        <f t="shared" si="91"/>
        <v/>
      </c>
      <c r="N740" s="22" t="str">
        <f t="shared" si="95"/>
        <v/>
      </c>
      <c r="P740" s="11" t="str">
        <f t="shared" si="96"/>
        <v xml:space="preserve"> </v>
      </c>
      <c r="Q740" s="11" t="e">
        <f>VLOOKUP(B740,'Комментарии к ремонту'!A:C,2,FALSE)</f>
        <v>#N/A</v>
      </c>
      <c r="R740" s="21" t="str">
        <f t="shared" si="97"/>
        <v/>
      </c>
      <c r="T740" s="44" t="str">
        <f t="shared" si="92"/>
        <v/>
      </c>
      <c r="W740" s="18">
        <f t="shared" si="93"/>
        <v>0</v>
      </c>
    </row>
    <row r="741" spans="7:23" ht="25.5" customHeight="1" x14ac:dyDescent="0.2">
      <c r="G741" s="12" t="str">
        <f t="shared" si="90"/>
        <v/>
      </c>
      <c r="H741" s="12"/>
      <c r="I741" s="22" t="str">
        <f>IFERROR(VLOOKUP('движение ДВС'!C741,нормативы!$B$2:$C$32,2,FALSE),"")</f>
        <v/>
      </c>
      <c r="K741" s="13" t="str">
        <f t="shared" si="94"/>
        <v/>
      </c>
      <c r="L741" s="13"/>
      <c r="M741" s="22" t="str">
        <f t="shared" si="91"/>
        <v/>
      </c>
      <c r="N741" s="22" t="str">
        <f t="shared" si="95"/>
        <v/>
      </c>
      <c r="P741" s="11" t="str">
        <f t="shared" si="96"/>
        <v xml:space="preserve"> </v>
      </c>
      <c r="Q741" s="11" t="e">
        <f>VLOOKUP(B741,'Комментарии к ремонту'!A:C,2,FALSE)</f>
        <v>#N/A</v>
      </c>
      <c r="R741" s="21" t="str">
        <f t="shared" si="97"/>
        <v/>
      </c>
      <c r="T741" s="44" t="str">
        <f t="shared" si="92"/>
        <v/>
      </c>
      <c r="W741" s="18">
        <f t="shared" si="93"/>
        <v>0</v>
      </c>
    </row>
    <row r="742" spans="7:23" ht="25.5" customHeight="1" x14ac:dyDescent="0.2">
      <c r="G742" s="12" t="str">
        <f t="shared" si="90"/>
        <v/>
      </c>
      <c r="H742" s="12"/>
      <c r="I742" s="22" t="str">
        <f>IFERROR(VLOOKUP('движение ДВС'!C742,нормативы!$B$2:$C$32,2,FALSE),"")</f>
        <v/>
      </c>
      <c r="K742" s="13" t="str">
        <f t="shared" si="94"/>
        <v/>
      </c>
      <c r="L742" s="13"/>
      <c r="M742" s="22" t="str">
        <f t="shared" si="91"/>
        <v/>
      </c>
      <c r="N742" s="22" t="str">
        <f t="shared" si="95"/>
        <v/>
      </c>
      <c r="P742" s="11" t="str">
        <f t="shared" si="96"/>
        <v xml:space="preserve"> </v>
      </c>
      <c r="Q742" s="11" t="e">
        <f>VLOOKUP(B742,'Комментарии к ремонту'!A:C,2,FALSE)</f>
        <v>#N/A</v>
      </c>
      <c r="R742" s="21" t="str">
        <f t="shared" si="97"/>
        <v/>
      </c>
      <c r="T742" s="44" t="str">
        <f t="shared" si="92"/>
        <v/>
      </c>
      <c r="W742" s="18">
        <f t="shared" si="93"/>
        <v>0</v>
      </c>
    </row>
    <row r="743" spans="7:23" ht="25.5" customHeight="1" x14ac:dyDescent="0.2">
      <c r="G743" s="12" t="str">
        <f t="shared" si="90"/>
        <v/>
      </c>
      <c r="H743" s="12"/>
      <c r="I743" s="22" t="str">
        <f>IFERROR(VLOOKUP('движение ДВС'!C743,нормативы!$B$2:$C$32,2,FALSE),"")</f>
        <v/>
      </c>
      <c r="K743" s="13" t="str">
        <f t="shared" si="94"/>
        <v/>
      </c>
      <c r="L743" s="13"/>
      <c r="M743" s="22" t="str">
        <f t="shared" si="91"/>
        <v/>
      </c>
      <c r="N743" s="22" t="str">
        <f t="shared" si="95"/>
        <v/>
      </c>
      <c r="P743" s="11" t="str">
        <f t="shared" si="96"/>
        <v xml:space="preserve"> </v>
      </c>
      <c r="Q743" s="11" t="e">
        <f>VLOOKUP(B743,'Комментарии к ремонту'!A:C,2,FALSE)</f>
        <v>#N/A</v>
      </c>
      <c r="R743" s="21" t="str">
        <f t="shared" si="97"/>
        <v/>
      </c>
      <c r="T743" s="44" t="str">
        <f t="shared" si="92"/>
        <v/>
      </c>
      <c r="W743" s="18">
        <f t="shared" si="93"/>
        <v>0</v>
      </c>
    </row>
    <row r="744" spans="7:23" ht="25.5" customHeight="1" x14ac:dyDescent="0.2">
      <c r="G744" s="12" t="str">
        <f t="shared" si="90"/>
        <v/>
      </c>
      <c r="H744" s="12"/>
      <c r="I744" s="22" t="str">
        <f>IFERROR(VLOOKUP('движение ДВС'!C744,нормативы!$B$2:$C$32,2,FALSE),"")</f>
        <v/>
      </c>
      <c r="K744" s="13" t="str">
        <f t="shared" si="94"/>
        <v/>
      </c>
      <c r="L744" s="13"/>
      <c r="M744" s="22" t="str">
        <f t="shared" si="91"/>
        <v/>
      </c>
      <c r="N744" s="22" t="str">
        <f t="shared" si="95"/>
        <v/>
      </c>
      <c r="P744" s="11" t="str">
        <f t="shared" si="96"/>
        <v xml:space="preserve"> </v>
      </c>
      <c r="Q744" s="11" t="e">
        <f>VLOOKUP(B744,'Комментарии к ремонту'!A:C,2,FALSE)</f>
        <v>#N/A</v>
      </c>
      <c r="R744" s="21" t="str">
        <f t="shared" si="97"/>
        <v/>
      </c>
      <c r="T744" s="44" t="str">
        <f t="shared" si="92"/>
        <v/>
      </c>
      <c r="W744" s="18">
        <f t="shared" si="93"/>
        <v>0</v>
      </c>
    </row>
    <row r="745" spans="7:23" ht="25.5" customHeight="1" x14ac:dyDescent="0.2">
      <c r="G745" s="12" t="str">
        <f t="shared" si="90"/>
        <v/>
      </c>
      <c r="H745" s="12"/>
      <c r="I745" s="22" t="str">
        <f>IFERROR(VLOOKUP('движение ДВС'!C745,нормативы!$B$2:$C$32,2,FALSE),"")</f>
        <v/>
      </c>
      <c r="K745" s="13" t="str">
        <f t="shared" si="94"/>
        <v/>
      </c>
      <c r="L745" s="13"/>
      <c r="M745" s="22" t="str">
        <f t="shared" si="91"/>
        <v/>
      </c>
      <c r="N745" s="22" t="str">
        <f t="shared" si="95"/>
        <v/>
      </c>
      <c r="P745" s="11" t="str">
        <f t="shared" si="96"/>
        <v xml:space="preserve"> </v>
      </c>
      <c r="Q745" s="11" t="e">
        <f>VLOOKUP(B745,'Комментарии к ремонту'!A:C,2,FALSE)</f>
        <v>#N/A</v>
      </c>
      <c r="R745" s="21" t="str">
        <f t="shared" si="97"/>
        <v/>
      </c>
      <c r="T745" s="44" t="str">
        <f t="shared" si="92"/>
        <v/>
      </c>
      <c r="W745" s="18">
        <f t="shared" si="93"/>
        <v>0</v>
      </c>
    </row>
    <row r="746" spans="7:23" ht="25.5" customHeight="1" x14ac:dyDescent="0.2">
      <c r="G746" s="12" t="str">
        <f t="shared" si="90"/>
        <v/>
      </c>
      <c r="H746" s="12"/>
      <c r="I746" s="22" t="str">
        <f>IFERROR(VLOOKUP('движение ДВС'!C746,нормативы!$B$2:$C$32,2,FALSE),"")</f>
        <v/>
      </c>
      <c r="K746" s="13" t="str">
        <f t="shared" si="94"/>
        <v/>
      </c>
      <c r="L746" s="13"/>
      <c r="M746" s="22" t="str">
        <f t="shared" si="91"/>
        <v/>
      </c>
      <c r="N746" s="22" t="str">
        <f t="shared" si="95"/>
        <v/>
      </c>
      <c r="P746" s="11" t="str">
        <f t="shared" si="96"/>
        <v xml:space="preserve"> </v>
      </c>
      <c r="Q746" s="11" t="e">
        <f>VLOOKUP(B746,'Комментарии к ремонту'!A:C,2,FALSE)</f>
        <v>#N/A</v>
      </c>
      <c r="R746" s="21" t="str">
        <f t="shared" si="97"/>
        <v/>
      </c>
      <c r="T746" s="44" t="str">
        <f t="shared" si="92"/>
        <v/>
      </c>
      <c r="W746" s="18">
        <f t="shared" si="93"/>
        <v>0</v>
      </c>
    </row>
    <row r="747" spans="7:23" ht="25.5" customHeight="1" x14ac:dyDescent="0.2">
      <c r="G747" s="12" t="str">
        <f t="shared" si="90"/>
        <v/>
      </c>
      <c r="H747" s="12"/>
      <c r="I747" s="22" t="str">
        <f>IFERROR(VLOOKUP('движение ДВС'!C747,нормативы!$B$2:$C$32,2,FALSE),"")</f>
        <v/>
      </c>
      <c r="K747" s="13" t="str">
        <f t="shared" si="94"/>
        <v/>
      </c>
      <c r="L747" s="13"/>
      <c r="M747" s="22" t="str">
        <f t="shared" si="91"/>
        <v/>
      </c>
      <c r="N747" s="22" t="str">
        <f t="shared" si="95"/>
        <v/>
      </c>
      <c r="P747" s="11" t="str">
        <f t="shared" si="96"/>
        <v xml:space="preserve"> </v>
      </c>
      <c r="Q747" s="11" t="e">
        <f>VLOOKUP(B747,'Комментарии к ремонту'!A:C,2,FALSE)</f>
        <v>#N/A</v>
      </c>
      <c r="R747" s="21" t="str">
        <f t="shared" si="97"/>
        <v/>
      </c>
      <c r="T747" s="44" t="str">
        <f t="shared" si="92"/>
        <v/>
      </c>
      <c r="W747" s="18">
        <f t="shared" si="93"/>
        <v>0</v>
      </c>
    </row>
    <row r="748" spans="7:23" ht="25.5" customHeight="1" x14ac:dyDescent="0.2">
      <c r="G748" s="12" t="str">
        <f t="shared" si="90"/>
        <v/>
      </c>
      <c r="H748" s="12"/>
      <c r="I748" s="22" t="str">
        <f>IFERROR(VLOOKUP('движение ДВС'!C748,нормативы!$B$2:$C$32,2,FALSE),"")</f>
        <v/>
      </c>
      <c r="K748" s="13" t="str">
        <f t="shared" si="94"/>
        <v/>
      </c>
      <c r="L748" s="13"/>
      <c r="M748" s="22" t="str">
        <f t="shared" si="91"/>
        <v/>
      </c>
      <c r="N748" s="22" t="str">
        <f t="shared" si="95"/>
        <v/>
      </c>
      <c r="P748" s="11" t="str">
        <f t="shared" si="96"/>
        <v xml:space="preserve"> </v>
      </c>
      <c r="Q748" s="11" t="e">
        <f>VLOOKUP(B748,'Комментарии к ремонту'!A:C,2,FALSE)</f>
        <v>#N/A</v>
      </c>
      <c r="R748" s="21" t="str">
        <f t="shared" si="97"/>
        <v/>
      </c>
      <c r="T748" s="44" t="str">
        <f t="shared" si="92"/>
        <v/>
      </c>
      <c r="W748" s="18">
        <f t="shared" si="93"/>
        <v>0</v>
      </c>
    </row>
    <row r="749" spans="7:23" ht="25.5" customHeight="1" x14ac:dyDescent="0.2">
      <c r="G749" s="12" t="str">
        <f t="shared" si="90"/>
        <v/>
      </c>
      <c r="H749" s="12"/>
      <c r="I749" s="22" t="str">
        <f>IFERROR(VLOOKUP('движение ДВС'!C749,нормативы!$B$2:$C$32,2,FALSE),"")</f>
        <v/>
      </c>
      <c r="K749" s="13" t="str">
        <f t="shared" si="94"/>
        <v/>
      </c>
      <c r="L749" s="13"/>
      <c r="M749" s="22" t="str">
        <f t="shared" si="91"/>
        <v/>
      </c>
      <c r="N749" s="22" t="str">
        <f t="shared" si="95"/>
        <v/>
      </c>
      <c r="P749" s="11" t="str">
        <f t="shared" si="96"/>
        <v xml:space="preserve"> </v>
      </c>
      <c r="Q749" s="11" t="e">
        <f>VLOOKUP(B749,'Комментарии к ремонту'!A:C,2,FALSE)</f>
        <v>#N/A</v>
      </c>
      <c r="R749" s="21" t="str">
        <f t="shared" si="97"/>
        <v/>
      </c>
      <c r="T749" s="44" t="str">
        <f t="shared" si="92"/>
        <v/>
      </c>
      <c r="W749" s="18">
        <f t="shared" si="93"/>
        <v>0</v>
      </c>
    </row>
    <row r="750" spans="7:23" ht="25.5" customHeight="1" x14ac:dyDescent="0.2">
      <c r="G750" s="12" t="str">
        <f t="shared" si="90"/>
        <v/>
      </c>
      <c r="H750" s="12"/>
      <c r="I750" s="22" t="str">
        <f>IFERROR(VLOOKUP('движение ДВС'!C750,нормативы!$B$2:$C$32,2,FALSE),"")</f>
        <v/>
      </c>
      <c r="K750" s="13" t="str">
        <f t="shared" si="94"/>
        <v/>
      </c>
      <c r="L750" s="13"/>
      <c r="M750" s="22" t="str">
        <f t="shared" si="91"/>
        <v/>
      </c>
      <c r="N750" s="22" t="str">
        <f t="shared" si="95"/>
        <v/>
      </c>
      <c r="P750" s="11" t="str">
        <f t="shared" si="96"/>
        <v xml:space="preserve"> </v>
      </c>
      <c r="Q750" s="11" t="e">
        <f>VLOOKUP(B750,'Комментарии к ремонту'!A:C,2,FALSE)</f>
        <v>#N/A</v>
      </c>
      <c r="R750" s="21" t="str">
        <f t="shared" si="97"/>
        <v/>
      </c>
      <c r="T750" s="44" t="str">
        <f t="shared" si="92"/>
        <v/>
      </c>
      <c r="W750" s="18">
        <f t="shared" si="93"/>
        <v>0</v>
      </c>
    </row>
    <row r="751" spans="7:23" ht="25.5" customHeight="1" x14ac:dyDescent="0.2">
      <c r="G751" s="12" t="str">
        <f t="shared" si="90"/>
        <v/>
      </c>
      <c r="H751" s="12"/>
      <c r="I751" s="22" t="str">
        <f>IFERROR(VLOOKUP('движение ДВС'!C751,нормативы!$B$2:$C$32,2,FALSE),"")</f>
        <v/>
      </c>
      <c r="K751" s="13" t="str">
        <f t="shared" si="94"/>
        <v/>
      </c>
      <c r="L751" s="13"/>
      <c r="M751" s="22" t="str">
        <f t="shared" si="91"/>
        <v/>
      </c>
      <c r="N751" s="22" t="str">
        <f t="shared" si="95"/>
        <v/>
      </c>
      <c r="P751" s="11" t="str">
        <f t="shared" si="96"/>
        <v xml:space="preserve"> </v>
      </c>
      <c r="Q751" s="11" t="e">
        <f>VLOOKUP(B751,'Комментарии к ремонту'!A:C,2,FALSE)</f>
        <v>#N/A</v>
      </c>
      <c r="R751" s="21" t="str">
        <f t="shared" si="97"/>
        <v/>
      </c>
      <c r="T751" s="44" t="str">
        <f t="shared" si="92"/>
        <v/>
      </c>
      <c r="W751" s="18">
        <f t="shared" si="93"/>
        <v>0</v>
      </c>
    </row>
    <row r="752" spans="7:23" ht="25.5" customHeight="1" x14ac:dyDescent="0.2">
      <c r="G752" s="12" t="str">
        <f t="shared" si="90"/>
        <v/>
      </c>
      <c r="H752" s="12"/>
      <c r="I752" s="22" t="str">
        <f>IFERROR(VLOOKUP('движение ДВС'!C752,нормативы!$B$2:$C$32,2,FALSE),"")</f>
        <v/>
      </c>
      <c r="K752" s="13" t="str">
        <f t="shared" si="94"/>
        <v/>
      </c>
      <c r="L752" s="13"/>
      <c r="M752" s="22" t="str">
        <f t="shared" si="91"/>
        <v/>
      </c>
      <c r="N752" s="22" t="str">
        <f t="shared" si="95"/>
        <v/>
      </c>
      <c r="P752" s="11" t="str">
        <f t="shared" si="96"/>
        <v xml:space="preserve"> </v>
      </c>
      <c r="Q752" s="11" t="e">
        <f>VLOOKUP(B752,'Комментарии к ремонту'!A:C,2,FALSE)</f>
        <v>#N/A</v>
      </c>
      <c r="R752" s="21" t="str">
        <f t="shared" si="97"/>
        <v/>
      </c>
      <c r="T752" s="44" t="str">
        <f t="shared" si="92"/>
        <v/>
      </c>
      <c r="W752" s="18">
        <f t="shared" si="93"/>
        <v>0</v>
      </c>
    </row>
    <row r="753" spans="7:23" ht="25.5" customHeight="1" x14ac:dyDescent="0.2">
      <c r="G753" s="12" t="str">
        <f t="shared" si="90"/>
        <v/>
      </c>
      <c r="H753" s="12"/>
      <c r="I753" s="22" t="str">
        <f>IFERROR(VLOOKUP('движение ДВС'!C753,нормативы!$B$2:$C$32,2,FALSE),"")</f>
        <v/>
      </c>
      <c r="K753" s="13" t="str">
        <f t="shared" si="94"/>
        <v/>
      </c>
      <c r="L753" s="13"/>
      <c r="M753" s="22" t="str">
        <f t="shared" si="91"/>
        <v/>
      </c>
      <c r="N753" s="22" t="str">
        <f t="shared" si="95"/>
        <v/>
      </c>
      <c r="P753" s="11" t="str">
        <f t="shared" si="96"/>
        <v xml:space="preserve"> </v>
      </c>
      <c r="Q753" s="11" t="e">
        <f>VLOOKUP(B753,'Комментарии к ремонту'!A:C,2,FALSE)</f>
        <v>#N/A</v>
      </c>
      <c r="R753" s="21" t="str">
        <f t="shared" si="97"/>
        <v/>
      </c>
      <c r="T753" s="44" t="str">
        <f t="shared" si="92"/>
        <v/>
      </c>
      <c r="W753" s="18">
        <f t="shared" si="93"/>
        <v>0</v>
      </c>
    </row>
    <row r="754" spans="7:23" ht="25.5" customHeight="1" x14ac:dyDescent="0.2">
      <c r="G754" s="12" t="str">
        <f t="shared" si="90"/>
        <v/>
      </c>
      <c r="H754" s="12"/>
      <c r="I754" s="22" t="str">
        <f>IFERROR(VLOOKUP('движение ДВС'!C754,нормативы!$B$2:$C$32,2,FALSE),"")</f>
        <v/>
      </c>
      <c r="K754" s="13" t="str">
        <f t="shared" si="94"/>
        <v/>
      </c>
      <c r="L754" s="13"/>
      <c r="M754" s="22" t="str">
        <f t="shared" si="91"/>
        <v/>
      </c>
      <c r="N754" s="22" t="str">
        <f t="shared" si="95"/>
        <v/>
      </c>
      <c r="P754" s="11" t="str">
        <f t="shared" si="96"/>
        <v xml:space="preserve"> </v>
      </c>
      <c r="Q754" s="11" t="e">
        <f>VLOOKUP(B754,'Комментарии к ремонту'!A:C,2,FALSE)</f>
        <v>#N/A</v>
      </c>
      <c r="R754" s="21" t="str">
        <f t="shared" si="97"/>
        <v/>
      </c>
      <c r="T754" s="44" t="str">
        <f t="shared" si="92"/>
        <v/>
      </c>
      <c r="W754" s="18">
        <f t="shared" si="93"/>
        <v>0</v>
      </c>
    </row>
    <row r="755" spans="7:23" ht="25.5" customHeight="1" x14ac:dyDescent="0.2">
      <c r="G755" s="12" t="str">
        <f t="shared" si="90"/>
        <v/>
      </c>
      <c r="H755" s="12"/>
      <c r="I755" s="22" t="str">
        <f>IFERROR(VLOOKUP('движение ДВС'!C755,нормативы!$B$2:$C$32,2,FALSE),"")</f>
        <v/>
      </c>
      <c r="K755" s="13" t="str">
        <f t="shared" si="94"/>
        <v/>
      </c>
      <c r="L755" s="13"/>
      <c r="M755" s="22" t="str">
        <f t="shared" si="91"/>
        <v/>
      </c>
      <c r="N755" s="22" t="str">
        <f t="shared" si="95"/>
        <v/>
      </c>
      <c r="P755" s="11" t="str">
        <f t="shared" si="96"/>
        <v xml:space="preserve"> </v>
      </c>
      <c r="Q755" s="11" t="e">
        <f>VLOOKUP(B755,'Комментарии к ремонту'!A:C,2,FALSE)</f>
        <v>#N/A</v>
      </c>
      <c r="R755" s="21" t="str">
        <f t="shared" si="97"/>
        <v/>
      </c>
      <c r="T755" s="44" t="str">
        <f t="shared" si="92"/>
        <v/>
      </c>
      <c r="W755" s="18">
        <f t="shared" si="93"/>
        <v>0</v>
      </c>
    </row>
    <row r="756" spans="7:23" ht="25.5" customHeight="1" x14ac:dyDescent="0.2">
      <c r="G756" s="12" t="str">
        <f t="shared" si="90"/>
        <v/>
      </c>
      <c r="H756" s="12"/>
      <c r="I756" s="22" t="str">
        <f>IFERROR(VLOOKUP('движение ДВС'!C756,нормативы!$B$2:$C$32,2,FALSE),"")</f>
        <v/>
      </c>
      <c r="K756" s="13" t="str">
        <f t="shared" si="94"/>
        <v/>
      </c>
      <c r="L756" s="13"/>
      <c r="M756" s="22" t="str">
        <f t="shared" si="91"/>
        <v/>
      </c>
      <c r="N756" s="22" t="str">
        <f t="shared" si="95"/>
        <v/>
      </c>
      <c r="P756" s="11" t="str">
        <f t="shared" si="96"/>
        <v xml:space="preserve"> </v>
      </c>
      <c r="Q756" s="11" t="e">
        <f>VLOOKUP(B756,'Комментарии к ремонту'!A:C,2,FALSE)</f>
        <v>#N/A</v>
      </c>
      <c r="R756" s="21" t="str">
        <f t="shared" si="97"/>
        <v/>
      </c>
      <c r="T756" s="44" t="str">
        <f t="shared" si="92"/>
        <v/>
      </c>
      <c r="W756" s="18">
        <f t="shared" si="93"/>
        <v>0</v>
      </c>
    </row>
    <row r="757" spans="7:23" ht="25.5" customHeight="1" x14ac:dyDescent="0.2">
      <c r="G757" s="12" t="str">
        <f t="shared" si="90"/>
        <v/>
      </c>
      <c r="H757" s="12"/>
      <c r="I757" s="22" t="str">
        <f>IFERROR(VLOOKUP('движение ДВС'!C757,нормативы!$B$2:$C$32,2,FALSE),"")</f>
        <v/>
      </c>
      <c r="K757" s="13" t="str">
        <f t="shared" si="94"/>
        <v/>
      </c>
      <c r="L757" s="13"/>
      <c r="M757" s="22" t="str">
        <f t="shared" si="91"/>
        <v/>
      </c>
      <c r="N757" s="22" t="str">
        <f t="shared" si="95"/>
        <v/>
      </c>
      <c r="P757" s="11" t="str">
        <f t="shared" si="96"/>
        <v xml:space="preserve"> </v>
      </c>
      <c r="Q757" s="11" t="e">
        <f>VLOOKUP(B757,'Комментарии к ремонту'!A:C,2,FALSE)</f>
        <v>#N/A</v>
      </c>
      <c r="R757" s="21" t="str">
        <f t="shared" si="97"/>
        <v/>
      </c>
      <c r="T757" s="44" t="str">
        <f t="shared" si="92"/>
        <v/>
      </c>
      <c r="W757" s="18">
        <f t="shared" si="93"/>
        <v>0</v>
      </c>
    </row>
    <row r="758" spans="7:23" ht="25.5" customHeight="1" x14ac:dyDescent="0.2">
      <c r="G758" s="12" t="str">
        <f t="shared" si="90"/>
        <v/>
      </c>
      <c r="H758" s="12"/>
      <c r="I758" s="22" t="str">
        <f>IFERROR(VLOOKUP('движение ДВС'!C758,нормативы!$B$2:$C$32,2,FALSE),"")</f>
        <v/>
      </c>
      <c r="K758" s="13" t="str">
        <f t="shared" si="94"/>
        <v/>
      </c>
      <c r="L758" s="13"/>
      <c r="M758" s="22" t="str">
        <f t="shared" si="91"/>
        <v/>
      </c>
      <c r="N758" s="22" t="str">
        <f t="shared" si="95"/>
        <v/>
      </c>
      <c r="P758" s="11" t="str">
        <f t="shared" si="96"/>
        <v xml:space="preserve"> </v>
      </c>
      <c r="Q758" s="11" t="e">
        <f>VLOOKUP(B758,'Комментарии к ремонту'!A:C,2,FALSE)</f>
        <v>#N/A</v>
      </c>
      <c r="R758" s="21" t="str">
        <f t="shared" si="97"/>
        <v/>
      </c>
      <c r="T758" s="44" t="str">
        <f t="shared" si="92"/>
        <v/>
      </c>
      <c r="W758" s="18">
        <f t="shared" si="93"/>
        <v>0</v>
      </c>
    </row>
    <row r="759" spans="7:23" ht="25.5" customHeight="1" x14ac:dyDescent="0.2">
      <c r="G759" s="12" t="str">
        <f t="shared" si="90"/>
        <v/>
      </c>
      <c r="H759" s="12"/>
      <c r="I759" s="22" t="str">
        <f>IFERROR(VLOOKUP('движение ДВС'!C759,нормативы!$B$2:$C$32,2,FALSE),"")</f>
        <v/>
      </c>
      <c r="K759" s="13" t="str">
        <f t="shared" si="94"/>
        <v/>
      </c>
      <c r="L759" s="13"/>
      <c r="M759" s="22" t="str">
        <f t="shared" si="91"/>
        <v/>
      </c>
      <c r="N759" s="22" t="str">
        <f t="shared" si="95"/>
        <v/>
      </c>
      <c r="P759" s="11" t="str">
        <f t="shared" si="96"/>
        <v xml:space="preserve"> </v>
      </c>
      <c r="Q759" s="11" t="e">
        <f>VLOOKUP(B759,'Комментарии к ремонту'!A:C,2,FALSE)</f>
        <v>#N/A</v>
      </c>
      <c r="R759" s="21" t="str">
        <f t="shared" si="97"/>
        <v/>
      </c>
      <c r="T759" s="44" t="str">
        <f t="shared" si="92"/>
        <v/>
      </c>
      <c r="W759" s="18">
        <f t="shared" si="93"/>
        <v>0</v>
      </c>
    </row>
    <row r="760" spans="7:23" ht="25.5" customHeight="1" x14ac:dyDescent="0.2">
      <c r="G760" s="12" t="str">
        <f t="shared" si="90"/>
        <v/>
      </c>
      <c r="H760" s="12"/>
      <c r="I760" s="22" t="str">
        <f>IFERROR(VLOOKUP('движение ДВС'!C760,нормативы!$B$2:$C$32,2,FALSE),"")</f>
        <v/>
      </c>
      <c r="K760" s="13" t="str">
        <f t="shared" si="94"/>
        <v/>
      </c>
      <c r="L760" s="13"/>
      <c r="M760" s="22" t="str">
        <f t="shared" si="91"/>
        <v/>
      </c>
      <c r="N760" s="22" t="str">
        <f t="shared" si="95"/>
        <v/>
      </c>
      <c r="P760" s="11" t="str">
        <f t="shared" si="96"/>
        <v xml:space="preserve"> </v>
      </c>
      <c r="Q760" s="11" t="e">
        <f>VLOOKUP(B760,'Комментарии к ремонту'!A:C,2,FALSE)</f>
        <v>#N/A</v>
      </c>
      <c r="R760" s="21" t="str">
        <f t="shared" si="97"/>
        <v/>
      </c>
      <c r="T760" s="44" t="str">
        <f t="shared" si="92"/>
        <v/>
      </c>
      <c r="W760" s="18">
        <f t="shared" si="93"/>
        <v>0</v>
      </c>
    </row>
    <row r="761" spans="7:23" ht="25.5" customHeight="1" x14ac:dyDescent="0.2">
      <c r="G761" s="12" t="str">
        <f t="shared" si="90"/>
        <v/>
      </c>
      <c r="H761" s="12"/>
      <c r="I761" s="22" t="str">
        <f>IFERROR(VLOOKUP('движение ДВС'!C761,нормативы!$B$2:$C$32,2,FALSE),"")</f>
        <v/>
      </c>
      <c r="K761" s="13" t="str">
        <f t="shared" si="94"/>
        <v/>
      </c>
      <c r="L761" s="13"/>
      <c r="M761" s="22" t="str">
        <f t="shared" si="91"/>
        <v/>
      </c>
      <c r="N761" s="22" t="str">
        <f t="shared" si="95"/>
        <v/>
      </c>
      <c r="P761" s="11" t="str">
        <f t="shared" si="96"/>
        <v xml:space="preserve"> </v>
      </c>
      <c r="Q761" s="11" t="e">
        <f>VLOOKUP(B761,'Комментарии к ремонту'!A:C,2,FALSE)</f>
        <v>#N/A</v>
      </c>
      <c r="R761" s="21" t="str">
        <f t="shared" si="97"/>
        <v/>
      </c>
      <c r="T761" s="44" t="str">
        <f t="shared" si="92"/>
        <v/>
      </c>
      <c r="W761" s="18">
        <f t="shared" si="93"/>
        <v>0</v>
      </c>
    </row>
    <row r="762" spans="7:23" ht="25.5" customHeight="1" x14ac:dyDescent="0.2">
      <c r="G762" s="12" t="str">
        <f t="shared" si="90"/>
        <v/>
      </c>
      <c r="H762" s="12"/>
      <c r="I762" s="22" t="str">
        <f>IFERROR(VLOOKUP('движение ДВС'!C762,нормативы!$B$2:$C$32,2,FALSE),"")</f>
        <v/>
      </c>
      <c r="K762" s="13" t="str">
        <f t="shared" si="94"/>
        <v/>
      </c>
      <c r="L762" s="13"/>
      <c r="M762" s="22" t="str">
        <f t="shared" si="91"/>
        <v/>
      </c>
      <c r="N762" s="22" t="str">
        <f t="shared" si="95"/>
        <v/>
      </c>
      <c r="P762" s="11" t="str">
        <f t="shared" si="96"/>
        <v xml:space="preserve"> </v>
      </c>
      <c r="Q762" s="11" t="e">
        <f>VLOOKUP(B762,'Комментарии к ремонту'!A:C,2,FALSE)</f>
        <v>#N/A</v>
      </c>
      <c r="R762" s="21" t="str">
        <f t="shared" si="97"/>
        <v/>
      </c>
      <c r="T762" s="44" t="str">
        <f t="shared" si="92"/>
        <v/>
      </c>
      <c r="W762" s="18">
        <f t="shared" si="93"/>
        <v>0</v>
      </c>
    </row>
    <row r="763" spans="7:23" ht="25.5" customHeight="1" x14ac:dyDescent="0.2">
      <c r="G763" s="12" t="str">
        <f t="shared" si="90"/>
        <v/>
      </c>
      <c r="H763" s="12"/>
      <c r="I763" s="22" t="str">
        <f>IFERROR(VLOOKUP('движение ДВС'!C763,нормативы!$B$2:$C$32,2,FALSE),"")</f>
        <v/>
      </c>
      <c r="K763" s="13" t="str">
        <f t="shared" si="94"/>
        <v/>
      </c>
      <c r="L763" s="13"/>
      <c r="M763" s="22" t="str">
        <f t="shared" si="91"/>
        <v/>
      </c>
      <c r="N763" s="22" t="str">
        <f t="shared" si="95"/>
        <v/>
      </c>
      <c r="P763" s="11" t="str">
        <f t="shared" si="96"/>
        <v xml:space="preserve"> </v>
      </c>
      <c r="Q763" s="11" t="e">
        <f>VLOOKUP(B763,'Комментарии к ремонту'!A:C,2,FALSE)</f>
        <v>#N/A</v>
      </c>
      <c r="R763" s="21" t="str">
        <f t="shared" si="97"/>
        <v/>
      </c>
      <c r="T763" s="44" t="str">
        <f t="shared" si="92"/>
        <v/>
      </c>
      <c r="W763" s="18">
        <f t="shared" si="93"/>
        <v>0</v>
      </c>
    </row>
    <row r="764" spans="7:23" ht="25.5" customHeight="1" x14ac:dyDescent="0.2">
      <c r="G764" s="12" t="str">
        <f t="shared" si="90"/>
        <v/>
      </c>
      <c r="H764" s="12"/>
      <c r="I764" s="22" t="str">
        <f>IFERROR(VLOOKUP('движение ДВС'!C764,нормативы!$B$2:$C$32,2,FALSE),"")</f>
        <v/>
      </c>
      <c r="K764" s="13" t="str">
        <f t="shared" si="94"/>
        <v/>
      </c>
      <c r="L764" s="13"/>
      <c r="M764" s="22" t="str">
        <f t="shared" si="91"/>
        <v/>
      </c>
      <c r="N764" s="22" t="str">
        <f t="shared" si="95"/>
        <v/>
      </c>
      <c r="P764" s="11" t="str">
        <f t="shared" si="96"/>
        <v xml:space="preserve"> </v>
      </c>
      <c r="Q764" s="11" t="e">
        <f>VLOOKUP(B764,'Комментарии к ремонту'!A:C,2,FALSE)</f>
        <v>#N/A</v>
      </c>
      <c r="R764" s="21" t="str">
        <f t="shared" si="97"/>
        <v/>
      </c>
      <c r="T764" s="44" t="str">
        <f t="shared" si="92"/>
        <v/>
      </c>
      <c r="W764" s="18">
        <f t="shared" si="93"/>
        <v>0</v>
      </c>
    </row>
    <row r="765" spans="7:23" ht="25.5" customHeight="1" x14ac:dyDescent="0.2">
      <c r="G765" s="12" t="str">
        <f t="shared" si="90"/>
        <v/>
      </c>
      <c r="H765" s="12"/>
      <c r="I765" s="22" t="str">
        <f>IFERROR(VLOOKUP('движение ДВС'!C765,нормативы!$B$2:$C$32,2,FALSE),"")</f>
        <v/>
      </c>
      <c r="K765" s="13" t="str">
        <f t="shared" si="94"/>
        <v/>
      </c>
      <c r="L765" s="13"/>
      <c r="M765" s="22" t="str">
        <f t="shared" si="91"/>
        <v/>
      </c>
      <c r="N765" s="22" t="str">
        <f t="shared" si="95"/>
        <v/>
      </c>
      <c r="P765" s="11" t="str">
        <f t="shared" si="96"/>
        <v xml:space="preserve"> </v>
      </c>
      <c r="Q765" s="11" t="e">
        <f>VLOOKUP(B765,'Комментарии к ремонту'!A:C,2,FALSE)</f>
        <v>#N/A</v>
      </c>
      <c r="R765" s="21" t="str">
        <f t="shared" si="97"/>
        <v/>
      </c>
      <c r="T765" s="44" t="str">
        <f t="shared" si="92"/>
        <v/>
      </c>
      <c r="W765" s="18">
        <f t="shared" si="93"/>
        <v>0</v>
      </c>
    </row>
    <row r="766" spans="7:23" ht="25.5" customHeight="1" x14ac:dyDescent="0.2">
      <c r="G766" s="12" t="str">
        <f t="shared" si="90"/>
        <v/>
      </c>
      <c r="H766" s="12"/>
      <c r="I766" s="22" t="str">
        <f>IFERROR(VLOOKUP('движение ДВС'!C766,нормативы!$B$2:$C$32,2,FALSE),"")</f>
        <v/>
      </c>
      <c r="K766" s="13" t="str">
        <f t="shared" si="94"/>
        <v/>
      </c>
      <c r="L766" s="13"/>
      <c r="M766" s="22" t="str">
        <f t="shared" si="91"/>
        <v/>
      </c>
      <c r="N766" s="22" t="str">
        <f t="shared" si="95"/>
        <v/>
      </c>
      <c r="P766" s="11" t="str">
        <f t="shared" si="96"/>
        <v xml:space="preserve"> </v>
      </c>
      <c r="Q766" s="11" t="e">
        <f>VLOOKUP(B766,'Комментарии к ремонту'!A:C,2,FALSE)</f>
        <v>#N/A</v>
      </c>
      <c r="R766" s="21" t="str">
        <f t="shared" si="97"/>
        <v/>
      </c>
      <c r="T766" s="44" t="str">
        <f t="shared" si="92"/>
        <v/>
      </c>
      <c r="W766" s="18">
        <f t="shared" si="93"/>
        <v>0</v>
      </c>
    </row>
    <row r="767" spans="7:23" ht="25.5" customHeight="1" x14ac:dyDescent="0.2">
      <c r="G767" s="12" t="str">
        <f t="shared" si="90"/>
        <v/>
      </c>
      <c r="H767" s="12"/>
      <c r="I767" s="22" t="str">
        <f>IFERROR(VLOOKUP('движение ДВС'!C767,нормативы!$B$2:$C$32,2,FALSE),"")</f>
        <v/>
      </c>
      <c r="K767" s="13" t="str">
        <f t="shared" si="94"/>
        <v/>
      </c>
      <c r="L767" s="13"/>
      <c r="M767" s="22" t="str">
        <f t="shared" si="91"/>
        <v/>
      </c>
      <c r="N767" s="22" t="str">
        <f t="shared" si="95"/>
        <v/>
      </c>
      <c r="P767" s="11" t="str">
        <f t="shared" si="96"/>
        <v xml:space="preserve"> </v>
      </c>
      <c r="Q767" s="11" t="e">
        <f>VLOOKUP(B767,'Комментарии к ремонту'!A:C,2,FALSE)</f>
        <v>#N/A</v>
      </c>
      <c r="R767" s="21" t="str">
        <f t="shared" si="97"/>
        <v/>
      </c>
      <c r="T767" s="44" t="str">
        <f t="shared" si="92"/>
        <v/>
      </c>
      <c r="W767" s="18">
        <f t="shared" si="93"/>
        <v>0</v>
      </c>
    </row>
    <row r="768" spans="7:23" ht="25.5" customHeight="1" x14ac:dyDescent="0.2">
      <c r="G768" s="12" t="str">
        <f t="shared" si="90"/>
        <v/>
      </c>
      <c r="H768" s="12"/>
      <c r="I768" s="22" t="str">
        <f>IFERROR(VLOOKUP('движение ДВС'!C768,нормативы!$B$2:$C$32,2,FALSE),"")</f>
        <v/>
      </c>
      <c r="K768" s="13" t="str">
        <f t="shared" si="94"/>
        <v/>
      </c>
      <c r="L768" s="13"/>
      <c r="M768" s="22" t="str">
        <f t="shared" si="91"/>
        <v/>
      </c>
      <c r="N768" s="22" t="str">
        <f t="shared" si="95"/>
        <v/>
      </c>
      <c r="P768" s="11" t="str">
        <f t="shared" si="96"/>
        <v xml:space="preserve"> </v>
      </c>
      <c r="Q768" s="11" t="e">
        <f>VLOOKUP(B768,'Комментарии к ремонту'!A:C,2,FALSE)</f>
        <v>#N/A</v>
      </c>
      <c r="R768" s="21" t="str">
        <f t="shared" si="97"/>
        <v/>
      </c>
      <c r="T768" s="44" t="str">
        <f t="shared" si="92"/>
        <v/>
      </c>
      <c r="W768" s="18">
        <f t="shared" si="93"/>
        <v>0</v>
      </c>
    </row>
    <row r="769" spans="7:23" ht="25.5" customHeight="1" x14ac:dyDescent="0.2">
      <c r="G769" s="12" t="str">
        <f t="shared" si="90"/>
        <v/>
      </c>
      <c r="H769" s="12"/>
      <c r="I769" s="22" t="str">
        <f>IFERROR(VLOOKUP('движение ДВС'!C769,нормативы!$B$2:$C$32,2,FALSE),"")</f>
        <v/>
      </c>
      <c r="K769" s="13" t="str">
        <f t="shared" si="94"/>
        <v/>
      </c>
      <c r="L769" s="13"/>
      <c r="M769" s="22" t="str">
        <f t="shared" si="91"/>
        <v/>
      </c>
      <c r="N769" s="22" t="str">
        <f t="shared" si="95"/>
        <v/>
      </c>
      <c r="P769" s="11" t="str">
        <f t="shared" si="96"/>
        <v xml:space="preserve"> </v>
      </c>
      <c r="Q769" s="11" t="e">
        <f>VLOOKUP(B769,'Комментарии к ремонту'!A:C,2,FALSE)</f>
        <v>#N/A</v>
      </c>
      <c r="R769" s="21" t="str">
        <f t="shared" si="97"/>
        <v/>
      </c>
      <c r="T769" s="44" t="str">
        <f t="shared" si="92"/>
        <v/>
      </c>
      <c r="W769" s="18">
        <f t="shared" si="93"/>
        <v>0</v>
      </c>
    </row>
    <row r="770" spans="7:23" ht="25.5" customHeight="1" x14ac:dyDescent="0.2">
      <c r="G770" s="12" t="str">
        <f t="shared" si="90"/>
        <v/>
      </c>
      <c r="H770" s="12"/>
      <c r="I770" s="22" t="str">
        <f>IFERROR(VLOOKUP('движение ДВС'!C770,нормативы!$B$2:$C$32,2,FALSE),"")</f>
        <v/>
      </c>
      <c r="K770" s="13" t="str">
        <f t="shared" si="94"/>
        <v/>
      </c>
      <c r="L770" s="13"/>
      <c r="M770" s="22" t="str">
        <f t="shared" si="91"/>
        <v/>
      </c>
      <c r="N770" s="22" t="str">
        <f t="shared" si="95"/>
        <v/>
      </c>
      <c r="P770" s="11" t="str">
        <f t="shared" si="96"/>
        <v xml:space="preserve"> </v>
      </c>
      <c r="Q770" s="11" t="e">
        <f>VLOOKUP(B770,'Комментарии к ремонту'!A:C,2,FALSE)</f>
        <v>#N/A</v>
      </c>
      <c r="R770" s="21" t="str">
        <f t="shared" si="97"/>
        <v/>
      </c>
      <c r="T770" s="44" t="str">
        <f t="shared" si="92"/>
        <v/>
      </c>
      <c r="W770" s="18">
        <f t="shared" si="93"/>
        <v>0</v>
      </c>
    </row>
    <row r="771" spans="7:23" ht="25.5" customHeight="1" x14ac:dyDescent="0.2">
      <c r="G771" s="12" t="str">
        <f t="shared" ref="G771:G834" si="98">IFERROR(IF(SEARCH("Ожидается",O771),"введите дату",""),"")</f>
        <v/>
      </c>
      <c r="H771" s="12"/>
      <c r="I771" s="22" t="str">
        <f>IFERROR(VLOOKUP('движение ДВС'!C771,нормативы!$B$2:$C$32,2,FALSE),"")</f>
        <v/>
      </c>
      <c r="K771" s="13" t="str">
        <f t="shared" si="94"/>
        <v/>
      </c>
      <c r="L771" s="13"/>
      <c r="M771" s="22" t="str">
        <f t="shared" ref="M771:M834" si="99">IFERROR(IF(ISBLANK(G771),"",_xlfn.ISOWEEKNUM(G771)),"")</f>
        <v/>
      </c>
      <c r="N771" s="22" t="str">
        <f t="shared" si="95"/>
        <v/>
      </c>
      <c r="P771" s="11" t="str">
        <f t="shared" si="96"/>
        <v xml:space="preserve"> </v>
      </c>
      <c r="Q771" s="11" t="e">
        <f>VLOOKUP(B771,'Комментарии к ремонту'!A:C,2,FALSE)</f>
        <v>#N/A</v>
      </c>
      <c r="R771" s="21" t="str">
        <f t="shared" si="97"/>
        <v/>
      </c>
      <c r="T771" s="44" t="str">
        <f t="shared" ref="T771:T834" si="100">IF(O771="Отказной","Опишите причину отказа",IF(O771="Транзит","Опишите инф. о транзите",""))</f>
        <v/>
      </c>
      <c r="W771" s="18">
        <f t="shared" ref="W771:W834" si="101">IFERROR(IF(SEARCH(", заказ",V771),"укажите дату поставки зап. частей",""),0)</f>
        <v>0</v>
      </c>
    </row>
    <row r="772" spans="7:23" ht="25.5" customHeight="1" x14ac:dyDescent="0.2">
      <c r="G772" s="12" t="str">
        <f t="shared" si="98"/>
        <v/>
      </c>
      <c r="H772" s="12"/>
      <c r="I772" s="22" t="str">
        <f>IFERROR(VLOOKUP('движение ДВС'!C772,нормативы!$B$2:$C$32,2,FALSE),"")</f>
        <v/>
      </c>
      <c r="K772" s="13" t="str">
        <f t="shared" ref="K772:K835" si="102">IFERROR(IF(H772&lt;&gt;0,H772+(I772/J772)/8*7/5,""),IF(H772&lt;&gt;0,H772+I772/8*7/5,""))</f>
        <v/>
      </c>
      <c r="L772" s="13"/>
      <c r="M772" s="22" t="str">
        <f t="shared" si="99"/>
        <v/>
      </c>
      <c r="N772" s="22" t="str">
        <f t="shared" ref="N772:N835" si="103">IFERROR(INT((MONTH(G772)+2)/3),"")</f>
        <v/>
      </c>
      <c r="P772" s="11" t="str">
        <f t="shared" ref="P772:P835" si="104">B772&amp;" "&amp;C772</f>
        <v xml:space="preserve"> </v>
      </c>
      <c r="Q772" s="11" t="e">
        <f>VLOOKUP(B772,'Комментарии к ремонту'!A:C,2,FALSE)</f>
        <v>#N/A</v>
      </c>
      <c r="R772" s="21" t="str">
        <f t="shared" ref="R772:R835" si="105">IF(ISBLANK(B772),"",IF(O772="Ремонт остановлен","Укажите причину остановки работ",IF(O772="Отказной","Опишите причину отказа",IF(O772="Транзит","Опишите инф. о транзите",IF(ISNA(Q772),"НЕТ","ЕСТЬ")))))</f>
        <v/>
      </c>
      <c r="T772" s="44" t="str">
        <f t="shared" si="100"/>
        <v/>
      </c>
      <c r="W772" s="18">
        <f t="shared" si="101"/>
        <v>0</v>
      </c>
    </row>
    <row r="773" spans="7:23" ht="25.5" customHeight="1" x14ac:dyDescent="0.2">
      <c r="G773" s="12" t="str">
        <f t="shared" si="98"/>
        <v/>
      </c>
      <c r="H773" s="12"/>
      <c r="I773" s="22" t="str">
        <f>IFERROR(VLOOKUP('движение ДВС'!C773,нормативы!$B$2:$C$32,2,FALSE),"")</f>
        <v/>
      </c>
      <c r="K773" s="13" t="str">
        <f t="shared" si="102"/>
        <v/>
      </c>
      <c r="L773" s="13"/>
      <c r="M773" s="22" t="str">
        <f t="shared" si="99"/>
        <v/>
      </c>
      <c r="N773" s="22" t="str">
        <f t="shared" si="103"/>
        <v/>
      </c>
      <c r="P773" s="11" t="str">
        <f t="shared" si="104"/>
        <v xml:space="preserve"> </v>
      </c>
      <c r="Q773" s="11" t="e">
        <f>VLOOKUP(B773,'Комментарии к ремонту'!A:C,2,FALSE)</f>
        <v>#N/A</v>
      </c>
      <c r="R773" s="21" t="str">
        <f t="shared" si="105"/>
        <v/>
      </c>
      <c r="T773" s="44" t="str">
        <f t="shared" si="100"/>
        <v/>
      </c>
      <c r="W773" s="18">
        <f t="shared" si="101"/>
        <v>0</v>
      </c>
    </row>
    <row r="774" spans="7:23" ht="25.5" customHeight="1" x14ac:dyDescent="0.2">
      <c r="G774" s="12" t="str">
        <f t="shared" si="98"/>
        <v/>
      </c>
      <c r="H774" s="12"/>
      <c r="I774" s="22" t="str">
        <f>IFERROR(VLOOKUP('движение ДВС'!C774,нормативы!$B$2:$C$32,2,FALSE),"")</f>
        <v/>
      </c>
      <c r="K774" s="13" t="str">
        <f t="shared" si="102"/>
        <v/>
      </c>
      <c r="L774" s="13"/>
      <c r="M774" s="22" t="str">
        <f t="shared" si="99"/>
        <v/>
      </c>
      <c r="N774" s="22" t="str">
        <f t="shared" si="103"/>
        <v/>
      </c>
      <c r="P774" s="11" t="str">
        <f t="shared" si="104"/>
        <v xml:space="preserve"> </v>
      </c>
      <c r="Q774" s="11" t="e">
        <f>VLOOKUP(B774,'Комментарии к ремонту'!A:C,2,FALSE)</f>
        <v>#N/A</v>
      </c>
      <c r="R774" s="21" t="str">
        <f t="shared" si="105"/>
        <v/>
      </c>
      <c r="T774" s="44" t="str">
        <f t="shared" si="100"/>
        <v/>
      </c>
      <c r="W774" s="18">
        <f t="shared" si="101"/>
        <v>0</v>
      </c>
    </row>
    <row r="775" spans="7:23" ht="25.5" customHeight="1" x14ac:dyDescent="0.2">
      <c r="G775" s="12" t="str">
        <f t="shared" si="98"/>
        <v/>
      </c>
      <c r="H775" s="12"/>
      <c r="I775" s="22" t="str">
        <f>IFERROR(VLOOKUP('движение ДВС'!C775,нормативы!$B$2:$C$32,2,FALSE),"")</f>
        <v/>
      </c>
      <c r="K775" s="13" t="str">
        <f t="shared" si="102"/>
        <v/>
      </c>
      <c r="L775" s="13"/>
      <c r="M775" s="22" t="str">
        <f t="shared" si="99"/>
        <v/>
      </c>
      <c r="N775" s="22" t="str">
        <f t="shared" si="103"/>
        <v/>
      </c>
      <c r="P775" s="11" t="str">
        <f t="shared" si="104"/>
        <v xml:space="preserve"> </v>
      </c>
      <c r="Q775" s="11" t="e">
        <f>VLOOKUP(B775,'Комментарии к ремонту'!A:C,2,FALSE)</f>
        <v>#N/A</v>
      </c>
      <c r="R775" s="21" t="str">
        <f t="shared" si="105"/>
        <v/>
      </c>
      <c r="T775" s="44" t="str">
        <f t="shared" si="100"/>
        <v/>
      </c>
      <c r="W775" s="18">
        <f t="shared" si="101"/>
        <v>0</v>
      </c>
    </row>
    <row r="776" spans="7:23" ht="25.5" customHeight="1" x14ac:dyDescent="0.2">
      <c r="G776" s="12" t="str">
        <f t="shared" si="98"/>
        <v/>
      </c>
      <c r="H776" s="12"/>
      <c r="I776" s="22" t="str">
        <f>IFERROR(VLOOKUP('движение ДВС'!C776,нормативы!$B$2:$C$32,2,FALSE),"")</f>
        <v/>
      </c>
      <c r="K776" s="13" t="str">
        <f t="shared" si="102"/>
        <v/>
      </c>
      <c r="L776" s="13"/>
      <c r="M776" s="22" t="str">
        <f t="shared" si="99"/>
        <v/>
      </c>
      <c r="N776" s="22" t="str">
        <f t="shared" si="103"/>
        <v/>
      </c>
      <c r="P776" s="11" t="str">
        <f t="shared" si="104"/>
        <v xml:space="preserve"> </v>
      </c>
      <c r="Q776" s="11" t="e">
        <f>VLOOKUP(B776,'Комментарии к ремонту'!A:C,2,FALSE)</f>
        <v>#N/A</v>
      </c>
      <c r="R776" s="21" t="str">
        <f t="shared" si="105"/>
        <v/>
      </c>
      <c r="T776" s="44" t="str">
        <f t="shared" si="100"/>
        <v/>
      </c>
      <c r="W776" s="18">
        <f t="shared" si="101"/>
        <v>0</v>
      </c>
    </row>
    <row r="777" spans="7:23" ht="25.5" customHeight="1" x14ac:dyDescent="0.2">
      <c r="G777" s="12" t="str">
        <f t="shared" si="98"/>
        <v/>
      </c>
      <c r="H777" s="12"/>
      <c r="I777" s="22" t="str">
        <f>IFERROR(VLOOKUP('движение ДВС'!C777,нормативы!$B$2:$C$32,2,FALSE),"")</f>
        <v/>
      </c>
      <c r="K777" s="13" t="str">
        <f t="shared" si="102"/>
        <v/>
      </c>
      <c r="L777" s="13"/>
      <c r="M777" s="22" t="str">
        <f t="shared" si="99"/>
        <v/>
      </c>
      <c r="N777" s="22" t="str">
        <f t="shared" si="103"/>
        <v/>
      </c>
      <c r="P777" s="11" t="str">
        <f t="shared" si="104"/>
        <v xml:space="preserve"> </v>
      </c>
      <c r="Q777" s="11" t="e">
        <f>VLOOKUP(B777,'Комментарии к ремонту'!A:C,2,FALSE)</f>
        <v>#N/A</v>
      </c>
      <c r="R777" s="21" t="str">
        <f t="shared" si="105"/>
        <v/>
      </c>
      <c r="T777" s="44" t="str">
        <f t="shared" si="100"/>
        <v/>
      </c>
      <c r="W777" s="18">
        <f t="shared" si="101"/>
        <v>0</v>
      </c>
    </row>
    <row r="778" spans="7:23" ht="25.5" customHeight="1" x14ac:dyDescent="0.2">
      <c r="G778" s="12" t="str">
        <f t="shared" si="98"/>
        <v/>
      </c>
      <c r="H778" s="12"/>
      <c r="I778" s="22" t="str">
        <f>IFERROR(VLOOKUP('движение ДВС'!C778,нормативы!$B$2:$C$32,2,FALSE),"")</f>
        <v/>
      </c>
      <c r="K778" s="13" t="str">
        <f t="shared" si="102"/>
        <v/>
      </c>
      <c r="L778" s="13"/>
      <c r="M778" s="22" t="str">
        <f t="shared" si="99"/>
        <v/>
      </c>
      <c r="N778" s="22" t="str">
        <f t="shared" si="103"/>
        <v/>
      </c>
      <c r="P778" s="11" t="str">
        <f t="shared" si="104"/>
        <v xml:space="preserve"> </v>
      </c>
      <c r="Q778" s="11" t="e">
        <f>VLOOKUP(B778,'Комментарии к ремонту'!A:C,2,FALSE)</f>
        <v>#N/A</v>
      </c>
      <c r="R778" s="21" t="str">
        <f t="shared" si="105"/>
        <v/>
      </c>
      <c r="T778" s="44" t="str">
        <f t="shared" si="100"/>
        <v/>
      </c>
      <c r="W778" s="18">
        <f t="shared" si="101"/>
        <v>0</v>
      </c>
    </row>
    <row r="779" spans="7:23" ht="25.5" customHeight="1" x14ac:dyDescent="0.2">
      <c r="G779" s="12" t="str">
        <f t="shared" si="98"/>
        <v/>
      </c>
      <c r="H779" s="12"/>
      <c r="I779" s="22" t="str">
        <f>IFERROR(VLOOKUP('движение ДВС'!C779,нормативы!$B$2:$C$32,2,FALSE),"")</f>
        <v/>
      </c>
      <c r="K779" s="13" t="str">
        <f t="shared" si="102"/>
        <v/>
      </c>
      <c r="L779" s="13"/>
      <c r="M779" s="22" t="str">
        <f t="shared" si="99"/>
        <v/>
      </c>
      <c r="N779" s="22" t="str">
        <f t="shared" si="103"/>
        <v/>
      </c>
      <c r="P779" s="11" t="str">
        <f t="shared" si="104"/>
        <v xml:space="preserve"> </v>
      </c>
      <c r="Q779" s="11" t="e">
        <f>VLOOKUP(B779,'Комментарии к ремонту'!A:C,2,FALSE)</f>
        <v>#N/A</v>
      </c>
      <c r="R779" s="21" t="str">
        <f t="shared" si="105"/>
        <v/>
      </c>
      <c r="T779" s="44" t="str">
        <f t="shared" si="100"/>
        <v/>
      </c>
      <c r="W779" s="18">
        <f t="shared" si="101"/>
        <v>0</v>
      </c>
    </row>
    <row r="780" spans="7:23" ht="25.5" customHeight="1" x14ac:dyDescent="0.2">
      <c r="G780" s="12" t="str">
        <f t="shared" si="98"/>
        <v/>
      </c>
      <c r="H780" s="12"/>
      <c r="I780" s="22" t="str">
        <f>IFERROR(VLOOKUP('движение ДВС'!C780,нормативы!$B$2:$C$32,2,FALSE),"")</f>
        <v/>
      </c>
      <c r="K780" s="13" t="str">
        <f t="shared" si="102"/>
        <v/>
      </c>
      <c r="L780" s="13"/>
      <c r="M780" s="22" t="str">
        <f t="shared" si="99"/>
        <v/>
      </c>
      <c r="N780" s="22" t="str">
        <f t="shared" si="103"/>
        <v/>
      </c>
      <c r="P780" s="11" t="str">
        <f t="shared" si="104"/>
        <v xml:space="preserve"> </v>
      </c>
      <c r="Q780" s="11" t="e">
        <f>VLOOKUP(B780,'Комментарии к ремонту'!A:C,2,FALSE)</f>
        <v>#N/A</v>
      </c>
      <c r="R780" s="21" t="str">
        <f t="shared" si="105"/>
        <v/>
      </c>
      <c r="T780" s="44" t="str">
        <f t="shared" si="100"/>
        <v/>
      </c>
      <c r="W780" s="18">
        <f t="shared" si="101"/>
        <v>0</v>
      </c>
    </row>
    <row r="781" spans="7:23" ht="25.5" customHeight="1" x14ac:dyDescent="0.2">
      <c r="G781" s="12" t="str">
        <f t="shared" si="98"/>
        <v/>
      </c>
      <c r="H781" s="12"/>
      <c r="I781" s="22" t="str">
        <f>IFERROR(VLOOKUP('движение ДВС'!C781,нормативы!$B$2:$C$32,2,FALSE),"")</f>
        <v/>
      </c>
      <c r="K781" s="13" t="str">
        <f t="shared" si="102"/>
        <v/>
      </c>
      <c r="L781" s="13"/>
      <c r="M781" s="22" t="str">
        <f t="shared" si="99"/>
        <v/>
      </c>
      <c r="N781" s="22" t="str">
        <f t="shared" si="103"/>
        <v/>
      </c>
      <c r="P781" s="11" t="str">
        <f t="shared" si="104"/>
        <v xml:space="preserve"> </v>
      </c>
      <c r="Q781" s="11" t="e">
        <f>VLOOKUP(B781,'Комментарии к ремонту'!A:C,2,FALSE)</f>
        <v>#N/A</v>
      </c>
      <c r="R781" s="21" t="str">
        <f t="shared" si="105"/>
        <v/>
      </c>
      <c r="T781" s="44" t="str">
        <f t="shared" si="100"/>
        <v/>
      </c>
      <c r="W781" s="18">
        <f t="shared" si="101"/>
        <v>0</v>
      </c>
    </row>
    <row r="782" spans="7:23" ht="25.5" customHeight="1" x14ac:dyDescent="0.2">
      <c r="G782" s="12" t="str">
        <f t="shared" si="98"/>
        <v/>
      </c>
      <c r="H782" s="12"/>
      <c r="I782" s="22" t="str">
        <f>IFERROR(VLOOKUP('движение ДВС'!C782,нормативы!$B$2:$C$32,2,FALSE),"")</f>
        <v/>
      </c>
      <c r="K782" s="13" t="str">
        <f t="shared" si="102"/>
        <v/>
      </c>
      <c r="L782" s="13"/>
      <c r="M782" s="22" t="str">
        <f t="shared" si="99"/>
        <v/>
      </c>
      <c r="N782" s="22" t="str">
        <f t="shared" si="103"/>
        <v/>
      </c>
      <c r="P782" s="11" t="str">
        <f t="shared" si="104"/>
        <v xml:space="preserve"> </v>
      </c>
      <c r="Q782" s="11" t="e">
        <f>VLOOKUP(B782,'Комментарии к ремонту'!A:C,2,FALSE)</f>
        <v>#N/A</v>
      </c>
      <c r="R782" s="21" t="str">
        <f t="shared" si="105"/>
        <v/>
      </c>
      <c r="T782" s="44" t="str">
        <f t="shared" si="100"/>
        <v/>
      </c>
      <c r="W782" s="18">
        <f t="shared" si="101"/>
        <v>0</v>
      </c>
    </row>
    <row r="783" spans="7:23" ht="25.5" customHeight="1" x14ac:dyDescent="0.2">
      <c r="G783" s="12" t="str">
        <f t="shared" si="98"/>
        <v/>
      </c>
      <c r="H783" s="12"/>
      <c r="I783" s="22" t="str">
        <f>IFERROR(VLOOKUP('движение ДВС'!C783,нормативы!$B$2:$C$32,2,FALSE),"")</f>
        <v/>
      </c>
      <c r="K783" s="13" t="str">
        <f t="shared" si="102"/>
        <v/>
      </c>
      <c r="L783" s="13"/>
      <c r="M783" s="22" t="str">
        <f t="shared" si="99"/>
        <v/>
      </c>
      <c r="N783" s="22" t="str">
        <f t="shared" si="103"/>
        <v/>
      </c>
      <c r="P783" s="11" t="str">
        <f t="shared" si="104"/>
        <v xml:space="preserve"> </v>
      </c>
      <c r="Q783" s="11" t="e">
        <f>VLOOKUP(B783,'Комментарии к ремонту'!A:C,2,FALSE)</f>
        <v>#N/A</v>
      </c>
      <c r="R783" s="21" t="str">
        <f t="shared" si="105"/>
        <v/>
      </c>
      <c r="T783" s="44" t="str">
        <f t="shared" si="100"/>
        <v/>
      </c>
      <c r="W783" s="18">
        <f t="shared" si="101"/>
        <v>0</v>
      </c>
    </row>
    <row r="784" spans="7:23" ht="25.5" customHeight="1" x14ac:dyDescent="0.2">
      <c r="G784" s="12" t="str">
        <f t="shared" si="98"/>
        <v/>
      </c>
      <c r="H784" s="12"/>
      <c r="I784" s="22" t="str">
        <f>IFERROR(VLOOKUP('движение ДВС'!C784,нормативы!$B$2:$C$32,2,FALSE),"")</f>
        <v/>
      </c>
      <c r="K784" s="13" t="str">
        <f t="shared" si="102"/>
        <v/>
      </c>
      <c r="L784" s="13"/>
      <c r="M784" s="22" t="str">
        <f t="shared" si="99"/>
        <v/>
      </c>
      <c r="N784" s="22" t="str">
        <f t="shared" si="103"/>
        <v/>
      </c>
      <c r="P784" s="11" t="str">
        <f t="shared" si="104"/>
        <v xml:space="preserve"> </v>
      </c>
      <c r="Q784" s="11" t="e">
        <f>VLOOKUP(B784,'Комментарии к ремонту'!A:C,2,FALSE)</f>
        <v>#N/A</v>
      </c>
      <c r="R784" s="21" t="str">
        <f t="shared" si="105"/>
        <v/>
      </c>
      <c r="T784" s="44" t="str">
        <f t="shared" si="100"/>
        <v/>
      </c>
      <c r="W784" s="18">
        <f t="shared" si="101"/>
        <v>0</v>
      </c>
    </row>
    <row r="785" spans="7:23" ht="25.5" customHeight="1" x14ac:dyDescent="0.2">
      <c r="G785" s="12" t="str">
        <f t="shared" si="98"/>
        <v/>
      </c>
      <c r="H785" s="12"/>
      <c r="I785" s="22" t="str">
        <f>IFERROR(VLOOKUP('движение ДВС'!C785,нормативы!$B$2:$C$32,2,FALSE),"")</f>
        <v/>
      </c>
      <c r="K785" s="13" t="str">
        <f t="shared" si="102"/>
        <v/>
      </c>
      <c r="L785" s="13"/>
      <c r="M785" s="22" t="str">
        <f t="shared" si="99"/>
        <v/>
      </c>
      <c r="N785" s="22" t="str">
        <f t="shared" si="103"/>
        <v/>
      </c>
      <c r="P785" s="11" t="str">
        <f t="shared" si="104"/>
        <v xml:space="preserve"> </v>
      </c>
      <c r="Q785" s="11" t="e">
        <f>VLOOKUP(B785,'Комментарии к ремонту'!A:C,2,FALSE)</f>
        <v>#N/A</v>
      </c>
      <c r="R785" s="21" t="str">
        <f t="shared" si="105"/>
        <v/>
      </c>
      <c r="T785" s="44" t="str">
        <f t="shared" si="100"/>
        <v/>
      </c>
      <c r="W785" s="18">
        <f t="shared" si="101"/>
        <v>0</v>
      </c>
    </row>
    <row r="786" spans="7:23" ht="25.5" customHeight="1" x14ac:dyDescent="0.2">
      <c r="G786" s="12" t="str">
        <f t="shared" si="98"/>
        <v/>
      </c>
      <c r="H786" s="12"/>
      <c r="I786" s="22" t="str">
        <f>IFERROR(VLOOKUP('движение ДВС'!C786,нормативы!$B$2:$C$32,2,FALSE),"")</f>
        <v/>
      </c>
      <c r="K786" s="13" t="str">
        <f t="shared" si="102"/>
        <v/>
      </c>
      <c r="L786" s="13"/>
      <c r="M786" s="22" t="str">
        <f t="shared" si="99"/>
        <v/>
      </c>
      <c r="N786" s="22" t="str">
        <f t="shared" si="103"/>
        <v/>
      </c>
      <c r="P786" s="11" t="str">
        <f t="shared" si="104"/>
        <v xml:space="preserve"> </v>
      </c>
      <c r="Q786" s="11" t="e">
        <f>VLOOKUP(B786,'Комментарии к ремонту'!A:C,2,FALSE)</f>
        <v>#N/A</v>
      </c>
      <c r="R786" s="21" t="str">
        <f t="shared" si="105"/>
        <v/>
      </c>
      <c r="T786" s="44" t="str">
        <f t="shared" si="100"/>
        <v/>
      </c>
      <c r="W786" s="18">
        <f t="shared" si="101"/>
        <v>0</v>
      </c>
    </row>
    <row r="787" spans="7:23" ht="25.5" customHeight="1" x14ac:dyDescent="0.2">
      <c r="G787" s="12" t="str">
        <f t="shared" si="98"/>
        <v/>
      </c>
      <c r="H787" s="12"/>
      <c r="I787" s="22" t="str">
        <f>IFERROR(VLOOKUP('движение ДВС'!C787,нормативы!$B$2:$C$32,2,FALSE),"")</f>
        <v/>
      </c>
      <c r="K787" s="13" t="str">
        <f t="shared" si="102"/>
        <v/>
      </c>
      <c r="L787" s="13"/>
      <c r="M787" s="22" t="str">
        <f t="shared" si="99"/>
        <v/>
      </c>
      <c r="N787" s="22" t="str">
        <f t="shared" si="103"/>
        <v/>
      </c>
      <c r="P787" s="11" t="str">
        <f t="shared" si="104"/>
        <v xml:space="preserve"> </v>
      </c>
      <c r="Q787" s="11" t="e">
        <f>VLOOKUP(B787,'Комментарии к ремонту'!A:C,2,FALSE)</f>
        <v>#N/A</v>
      </c>
      <c r="R787" s="21" t="str">
        <f t="shared" si="105"/>
        <v/>
      </c>
      <c r="T787" s="44" t="str">
        <f t="shared" si="100"/>
        <v/>
      </c>
      <c r="W787" s="18">
        <f t="shared" si="101"/>
        <v>0</v>
      </c>
    </row>
    <row r="788" spans="7:23" ht="25.5" customHeight="1" x14ac:dyDescent="0.2">
      <c r="G788" s="12" t="str">
        <f t="shared" si="98"/>
        <v/>
      </c>
      <c r="H788" s="12"/>
      <c r="I788" s="22" t="str">
        <f>IFERROR(VLOOKUP('движение ДВС'!C788,нормативы!$B$2:$C$32,2,FALSE),"")</f>
        <v/>
      </c>
      <c r="K788" s="13" t="str">
        <f t="shared" si="102"/>
        <v/>
      </c>
      <c r="L788" s="13"/>
      <c r="M788" s="22" t="str">
        <f t="shared" si="99"/>
        <v/>
      </c>
      <c r="N788" s="22" t="str">
        <f t="shared" si="103"/>
        <v/>
      </c>
      <c r="P788" s="11" t="str">
        <f t="shared" si="104"/>
        <v xml:space="preserve"> </v>
      </c>
      <c r="Q788" s="11" t="e">
        <f>VLOOKUP(B788,'Комментарии к ремонту'!A:C,2,FALSE)</f>
        <v>#N/A</v>
      </c>
      <c r="R788" s="21" t="str">
        <f t="shared" si="105"/>
        <v/>
      </c>
      <c r="T788" s="44" t="str">
        <f t="shared" si="100"/>
        <v/>
      </c>
      <c r="W788" s="18">
        <f t="shared" si="101"/>
        <v>0</v>
      </c>
    </row>
    <row r="789" spans="7:23" ht="25.5" customHeight="1" x14ac:dyDescent="0.2">
      <c r="G789" s="12" t="str">
        <f t="shared" si="98"/>
        <v/>
      </c>
      <c r="H789" s="12"/>
      <c r="I789" s="22" t="str">
        <f>IFERROR(VLOOKUP('движение ДВС'!C789,нормативы!$B$2:$C$32,2,FALSE),"")</f>
        <v/>
      </c>
      <c r="K789" s="13" t="str">
        <f t="shared" si="102"/>
        <v/>
      </c>
      <c r="L789" s="13"/>
      <c r="M789" s="22" t="str">
        <f t="shared" si="99"/>
        <v/>
      </c>
      <c r="N789" s="22" t="str">
        <f t="shared" si="103"/>
        <v/>
      </c>
      <c r="P789" s="11" t="str">
        <f t="shared" si="104"/>
        <v xml:space="preserve"> </v>
      </c>
      <c r="Q789" s="11" t="e">
        <f>VLOOKUP(B789,'Комментарии к ремонту'!A:C,2,FALSE)</f>
        <v>#N/A</v>
      </c>
      <c r="R789" s="21" t="str">
        <f t="shared" si="105"/>
        <v/>
      </c>
      <c r="T789" s="44" t="str">
        <f t="shared" si="100"/>
        <v/>
      </c>
      <c r="W789" s="18">
        <f t="shared" si="101"/>
        <v>0</v>
      </c>
    </row>
    <row r="790" spans="7:23" ht="25.5" customHeight="1" x14ac:dyDescent="0.2">
      <c r="G790" s="12" t="str">
        <f t="shared" si="98"/>
        <v/>
      </c>
      <c r="H790" s="12"/>
      <c r="I790" s="22" t="str">
        <f>IFERROR(VLOOKUP('движение ДВС'!C790,нормативы!$B$2:$C$32,2,FALSE),"")</f>
        <v/>
      </c>
      <c r="K790" s="13" t="str">
        <f t="shared" si="102"/>
        <v/>
      </c>
      <c r="L790" s="13"/>
      <c r="M790" s="22" t="str">
        <f t="shared" si="99"/>
        <v/>
      </c>
      <c r="N790" s="22" t="str">
        <f t="shared" si="103"/>
        <v/>
      </c>
      <c r="P790" s="11" t="str">
        <f t="shared" si="104"/>
        <v xml:space="preserve"> </v>
      </c>
      <c r="Q790" s="11" t="e">
        <f>VLOOKUP(B790,'Комментарии к ремонту'!A:C,2,FALSE)</f>
        <v>#N/A</v>
      </c>
      <c r="R790" s="21" t="str">
        <f t="shared" si="105"/>
        <v/>
      </c>
      <c r="T790" s="44" t="str">
        <f t="shared" si="100"/>
        <v/>
      </c>
      <c r="W790" s="18">
        <f t="shared" si="101"/>
        <v>0</v>
      </c>
    </row>
    <row r="791" spans="7:23" ht="25.5" customHeight="1" x14ac:dyDescent="0.2">
      <c r="G791" s="12" t="str">
        <f t="shared" si="98"/>
        <v/>
      </c>
      <c r="H791" s="12"/>
      <c r="I791" s="22" t="str">
        <f>IFERROR(VLOOKUP('движение ДВС'!C791,нормативы!$B$2:$C$32,2,FALSE),"")</f>
        <v/>
      </c>
      <c r="K791" s="13" t="str">
        <f t="shared" si="102"/>
        <v/>
      </c>
      <c r="L791" s="13"/>
      <c r="M791" s="22" t="str">
        <f t="shared" si="99"/>
        <v/>
      </c>
      <c r="N791" s="22" t="str">
        <f t="shared" si="103"/>
        <v/>
      </c>
      <c r="P791" s="11" t="str">
        <f t="shared" si="104"/>
        <v xml:space="preserve"> </v>
      </c>
      <c r="Q791" s="11" t="e">
        <f>VLOOKUP(B791,'Комментарии к ремонту'!A:C,2,FALSE)</f>
        <v>#N/A</v>
      </c>
      <c r="R791" s="21" t="str">
        <f t="shared" si="105"/>
        <v/>
      </c>
      <c r="T791" s="44" t="str">
        <f t="shared" si="100"/>
        <v/>
      </c>
      <c r="W791" s="18">
        <f t="shared" si="101"/>
        <v>0</v>
      </c>
    </row>
    <row r="792" spans="7:23" ht="25.5" customHeight="1" x14ac:dyDescent="0.2">
      <c r="G792" s="12" t="str">
        <f t="shared" si="98"/>
        <v/>
      </c>
      <c r="H792" s="12"/>
      <c r="I792" s="22" t="str">
        <f>IFERROR(VLOOKUP('движение ДВС'!C792,нормативы!$B$2:$C$32,2,FALSE),"")</f>
        <v/>
      </c>
      <c r="K792" s="13" t="str">
        <f t="shared" si="102"/>
        <v/>
      </c>
      <c r="L792" s="13"/>
      <c r="M792" s="22" t="str">
        <f t="shared" si="99"/>
        <v/>
      </c>
      <c r="N792" s="22" t="str">
        <f t="shared" si="103"/>
        <v/>
      </c>
      <c r="P792" s="11" t="str">
        <f t="shared" si="104"/>
        <v xml:space="preserve"> </v>
      </c>
      <c r="Q792" s="11" t="e">
        <f>VLOOKUP(B792,'Комментарии к ремонту'!A:C,2,FALSE)</f>
        <v>#N/A</v>
      </c>
      <c r="R792" s="21" t="str">
        <f t="shared" si="105"/>
        <v/>
      </c>
      <c r="T792" s="44" t="str">
        <f t="shared" si="100"/>
        <v/>
      </c>
      <c r="W792" s="18">
        <f t="shared" si="101"/>
        <v>0</v>
      </c>
    </row>
    <row r="793" spans="7:23" ht="25.5" customHeight="1" x14ac:dyDescent="0.2">
      <c r="G793" s="12" t="str">
        <f t="shared" si="98"/>
        <v/>
      </c>
      <c r="H793" s="12"/>
      <c r="I793" s="22" t="str">
        <f>IFERROR(VLOOKUP('движение ДВС'!C793,нормативы!$B$2:$C$32,2,FALSE),"")</f>
        <v/>
      </c>
      <c r="K793" s="13" t="str">
        <f t="shared" si="102"/>
        <v/>
      </c>
      <c r="L793" s="13"/>
      <c r="M793" s="22" t="str">
        <f t="shared" si="99"/>
        <v/>
      </c>
      <c r="N793" s="22" t="str">
        <f t="shared" si="103"/>
        <v/>
      </c>
      <c r="P793" s="11" t="str">
        <f t="shared" si="104"/>
        <v xml:space="preserve"> </v>
      </c>
      <c r="Q793" s="11" t="e">
        <f>VLOOKUP(B793,'Комментарии к ремонту'!A:C,2,FALSE)</f>
        <v>#N/A</v>
      </c>
      <c r="R793" s="21" t="str">
        <f t="shared" si="105"/>
        <v/>
      </c>
      <c r="T793" s="44" t="str">
        <f t="shared" si="100"/>
        <v/>
      </c>
      <c r="W793" s="18">
        <f t="shared" si="101"/>
        <v>0</v>
      </c>
    </row>
    <row r="794" spans="7:23" ht="25.5" customHeight="1" x14ac:dyDescent="0.2">
      <c r="G794" s="12" t="str">
        <f t="shared" si="98"/>
        <v/>
      </c>
      <c r="H794" s="12"/>
      <c r="I794" s="22" t="str">
        <f>IFERROR(VLOOKUP('движение ДВС'!C794,нормативы!$B$2:$C$32,2,FALSE),"")</f>
        <v/>
      </c>
      <c r="K794" s="13" t="str">
        <f t="shared" si="102"/>
        <v/>
      </c>
      <c r="L794" s="13"/>
      <c r="M794" s="22" t="str">
        <f t="shared" si="99"/>
        <v/>
      </c>
      <c r="N794" s="22" t="str">
        <f t="shared" si="103"/>
        <v/>
      </c>
      <c r="P794" s="11" t="str">
        <f t="shared" si="104"/>
        <v xml:space="preserve"> </v>
      </c>
      <c r="Q794" s="11" t="e">
        <f>VLOOKUP(B794,'Комментарии к ремонту'!A:C,2,FALSE)</f>
        <v>#N/A</v>
      </c>
      <c r="R794" s="21" t="str">
        <f t="shared" si="105"/>
        <v/>
      </c>
      <c r="T794" s="44" t="str">
        <f t="shared" si="100"/>
        <v/>
      </c>
      <c r="W794" s="18">
        <f t="shared" si="101"/>
        <v>0</v>
      </c>
    </row>
    <row r="795" spans="7:23" ht="25.5" customHeight="1" x14ac:dyDescent="0.2">
      <c r="G795" s="12" t="str">
        <f t="shared" si="98"/>
        <v/>
      </c>
      <c r="H795" s="12"/>
      <c r="I795" s="22" t="str">
        <f>IFERROR(VLOOKUP('движение ДВС'!C795,нормативы!$B$2:$C$32,2,FALSE),"")</f>
        <v/>
      </c>
      <c r="K795" s="13" t="str">
        <f t="shared" si="102"/>
        <v/>
      </c>
      <c r="L795" s="13"/>
      <c r="M795" s="22" t="str">
        <f t="shared" si="99"/>
        <v/>
      </c>
      <c r="N795" s="22" t="str">
        <f t="shared" si="103"/>
        <v/>
      </c>
      <c r="P795" s="11" t="str">
        <f t="shared" si="104"/>
        <v xml:space="preserve"> </v>
      </c>
      <c r="Q795" s="11" t="e">
        <f>VLOOKUP(B795,'Комментарии к ремонту'!A:C,2,FALSE)</f>
        <v>#N/A</v>
      </c>
      <c r="R795" s="21" t="str">
        <f t="shared" si="105"/>
        <v/>
      </c>
      <c r="T795" s="44" t="str">
        <f t="shared" si="100"/>
        <v/>
      </c>
      <c r="W795" s="18">
        <f t="shared" si="101"/>
        <v>0</v>
      </c>
    </row>
    <row r="796" spans="7:23" ht="25.5" customHeight="1" x14ac:dyDescent="0.2">
      <c r="G796" s="12" t="str">
        <f t="shared" si="98"/>
        <v/>
      </c>
      <c r="H796" s="12"/>
      <c r="I796" s="22" t="str">
        <f>IFERROR(VLOOKUP('движение ДВС'!C796,нормативы!$B$2:$C$32,2,FALSE),"")</f>
        <v/>
      </c>
      <c r="K796" s="13" t="str">
        <f t="shared" si="102"/>
        <v/>
      </c>
      <c r="L796" s="13"/>
      <c r="M796" s="22" t="str">
        <f t="shared" si="99"/>
        <v/>
      </c>
      <c r="N796" s="22" t="str">
        <f t="shared" si="103"/>
        <v/>
      </c>
      <c r="P796" s="11" t="str">
        <f t="shared" si="104"/>
        <v xml:space="preserve"> </v>
      </c>
      <c r="Q796" s="11" t="e">
        <f>VLOOKUP(B796,'Комментарии к ремонту'!A:C,2,FALSE)</f>
        <v>#N/A</v>
      </c>
      <c r="R796" s="21" t="str">
        <f t="shared" si="105"/>
        <v/>
      </c>
      <c r="T796" s="44" t="str">
        <f t="shared" si="100"/>
        <v/>
      </c>
      <c r="W796" s="18">
        <f t="shared" si="101"/>
        <v>0</v>
      </c>
    </row>
    <row r="797" spans="7:23" ht="25.5" customHeight="1" x14ac:dyDescent="0.2">
      <c r="G797" s="12" t="str">
        <f t="shared" si="98"/>
        <v/>
      </c>
      <c r="H797" s="12"/>
      <c r="I797" s="22" t="str">
        <f>IFERROR(VLOOKUP('движение ДВС'!C797,нормативы!$B$2:$C$32,2,FALSE),"")</f>
        <v/>
      </c>
      <c r="K797" s="13" t="str">
        <f t="shared" si="102"/>
        <v/>
      </c>
      <c r="L797" s="13"/>
      <c r="M797" s="22" t="str">
        <f t="shared" si="99"/>
        <v/>
      </c>
      <c r="N797" s="22" t="str">
        <f t="shared" si="103"/>
        <v/>
      </c>
      <c r="P797" s="11" t="str">
        <f t="shared" si="104"/>
        <v xml:space="preserve"> </v>
      </c>
      <c r="Q797" s="11" t="e">
        <f>VLOOKUP(B797,'Комментарии к ремонту'!A:C,2,FALSE)</f>
        <v>#N/A</v>
      </c>
      <c r="R797" s="21" t="str">
        <f t="shared" si="105"/>
        <v/>
      </c>
      <c r="T797" s="44" t="str">
        <f t="shared" si="100"/>
        <v/>
      </c>
      <c r="W797" s="18">
        <f t="shared" si="101"/>
        <v>0</v>
      </c>
    </row>
    <row r="798" spans="7:23" ht="25.5" customHeight="1" x14ac:dyDescent="0.2">
      <c r="G798" s="12" t="str">
        <f t="shared" si="98"/>
        <v/>
      </c>
      <c r="H798" s="12"/>
      <c r="I798" s="22" t="str">
        <f>IFERROR(VLOOKUP('движение ДВС'!C798,нормативы!$B$2:$C$32,2,FALSE),"")</f>
        <v/>
      </c>
      <c r="K798" s="13" t="str">
        <f t="shared" si="102"/>
        <v/>
      </c>
      <c r="L798" s="13"/>
      <c r="M798" s="22" t="str">
        <f t="shared" si="99"/>
        <v/>
      </c>
      <c r="N798" s="22" t="str">
        <f t="shared" si="103"/>
        <v/>
      </c>
      <c r="P798" s="11" t="str">
        <f t="shared" si="104"/>
        <v xml:space="preserve"> </v>
      </c>
      <c r="Q798" s="11" t="e">
        <f>VLOOKUP(B798,'Комментарии к ремонту'!A:C,2,FALSE)</f>
        <v>#N/A</v>
      </c>
      <c r="R798" s="21" t="str">
        <f t="shared" si="105"/>
        <v/>
      </c>
      <c r="T798" s="44" t="str">
        <f t="shared" si="100"/>
        <v/>
      </c>
      <c r="W798" s="18">
        <f t="shared" si="101"/>
        <v>0</v>
      </c>
    </row>
    <row r="799" spans="7:23" ht="25.5" customHeight="1" x14ac:dyDescent="0.2">
      <c r="G799" s="12" t="str">
        <f t="shared" si="98"/>
        <v/>
      </c>
      <c r="H799" s="12"/>
      <c r="I799" s="22" t="str">
        <f>IFERROR(VLOOKUP('движение ДВС'!C799,нормативы!$B$2:$C$32,2,FALSE),"")</f>
        <v/>
      </c>
      <c r="K799" s="13" t="str">
        <f t="shared" si="102"/>
        <v/>
      </c>
      <c r="L799" s="13"/>
      <c r="M799" s="22" t="str">
        <f t="shared" si="99"/>
        <v/>
      </c>
      <c r="N799" s="22" t="str">
        <f t="shared" si="103"/>
        <v/>
      </c>
      <c r="P799" s="11" t="str">
        <f t="shared" si="104"/>
        <v xml:space="preserve"> </v>
      </c>
      <c r="Q799" s="11" t="e">
        <f>VLOOKUP(B799,'Комментарии к ремонту'!A:C,2,FALSE)</f>
        <v>#N/A</v>
      </c>
      <c r="R799" s="21" t="str">
        <f t="shared" si="105"/>
        <v/>
      </c>
      <c r="T799" s="44" t="str">
        <f t="shared" si="100"/>
        <v/>
      </c>
      <c r="W799" s="18">
        <f t="shared" si="101"/>
        <v>0</v>
      </c>
    </row>
    <row r="800" spans="7:23" ht="25.5" customHeight="1" x14ac:dyDescent="0.2">
      <c r="G800" s="12" t="str">
        <f t="shared" si="98"/>
        <v/>
      </c>
      <c r="H800" s="12"/>
      <c r="I800" s="22" t="str">
        <f>IFERROR(VLOOKUP('движение ДВС'!C800,нормативы!$B$2:$C$32,2,FALSE),"")</f>
        <v/>
      </c>
      <c r="K800" s="13" t="str">
        <f t="shared" si="102"/>
        <v/>
      </c>
      <c r="L800" s="13"/>
      <c r="M800" s="22" t="str">
        <f t="shared" si="99"/>
        <v/>
      </c>
      <c r="N800" s="22" t="str">
        <f t="shared" si="103"/>
        <v/>
      </c>
      <c r="P800" s="11" t="str">
        <f t="shared" si="104"/>
        <v xml:space="preserve"> </v>
      </c>
      <c r="Q800" s="11" t="e">
        <f>VLOOKUP(B800,'Комментарии к ремонту'!A:C,2,FALSE)</f>
        <v>#N/A</v>
      </c>
      <c r="R800" s="21" t="str">
        <f t="shared" si="105"/>
        <v/>
      </c>
      <c r="T800" s="44" t="str">
        <f t="shared" si="100"/>
        <v/>
      </c>
      <c r="W800" s="18">
        <f t="shared" si="101"/>
        <v>0</v>
      </c>
    </row>
    <row r="801" spans="7:23" ht="25.5" customHeight="1" x14ac:dyDescent="0.2">
      <c r="G801" s="12" t="str">
        <f t="shared" si="98"/>
        <v/>
      </c>
      <c r="H801" s="12"/>
      <c r="I801" s="22" t="str">
        <f>IFERROR(VLOOKUP('движение ДВС'!C801,нормативы!$B$2:$C$32,2,FALSE),"")</f>
        <v/>
      </c>
      <c r="K801" s="13" t="str">
        <f t="shared" si="102"/>
        <v/>
      </c>
      <c r="L801" s="13"/>
      <c r="M801" s="22" t="str">
        <f t="shared" si="99"/>
        <v/>
      </c>
      <c r="N801" s="22" t="str">
        <f t="shared" si="103"/>
        <v/>
      </c>
      <c r="P801" s="11" t="str">
        <f t="shared" si="104"/>
        <v xml:space="preserve"> </v>
      </c>
      <c r="Q801" s="11" t="e">
        <f>VLOOKUP(B801,'Комментарии к ремонту'!A:C,2,FALSE)</f>
        <v>#N/A</v>
      </c>
      <c r="R801" s="21" t="str">
        <f t="shared" si="105"/>
        <v/>
      </c>
      <c r="T801" s="44" t="str">
        <f t="shared" si="100"/>
        <v/>
      </c>
      <c r="W801" s="18">
        <f t="shared" si="101"/>
        <v>0</v>
      </c>
    </row>
    <row r="802" spans="7:23" ht="25.5" customHeight="1" x14ac:dyDescent="0.2">
      <c r="G802" s="12" t="str">
        <f t="shared" si="98"/>
        <v/>
      </c>
      <c r="H802" s="12"/>
      <c r="I802" s="22" t="str">
        <f>IFERROR(VLOOKUP('движение ДВС'!C802,нормативы!$B$2:$C$32,2,FALSE),"")</f>
        <v/>
      </c>
      <c r="K802" s="13" t="str">
        <f t="shared" si="102"/>
        <v/>
      </c>
      <c r="L802" s="13"/>
      <c r="M802" s="22" t="str">
        <f t="shared" si="99"/>
        <v/>
      </c>
      <c r="N802" s="22" t="str">
        <f t="shared" si="103"/>
        <v/>
      </c>
      <c r="P802" s="11" t="str">
        <f t="shared" si="104"/>
        <v xml:space="preserve"> </v>
      </c>
      <c r="Q802" s="11" t="e">
        <f>VLOOKUP(B802,'Комментарии к ремонту'!A:C,2,FALSE)</f>
        <v>#N/A</v>
      </c>
      <c r="R802" s="21" t="str">
        <f t="shared" si="105"/>
        <v/>
      </c>
      <c r="T802" s="44" t="str">
        <f t="shared" si="100"/>
        <v/>
      </c>
      <c r="W802" s="18">
        <f t="shared" si="101"/>
        <v>0</v>
      </c>
    </row>
    <row r="803" spans="7:23" ht="25.5" customHeight="1" x14ac:dyDescent="0.2">
      <c r="G803" s="12" t="str">
        <f t="shared" si="98"/>
        <v/>
      </c>
      <c r="H803" s="12"/>
      <c r="I803" s="22" t="str">
        <f>IFERROR(VLOOKUP('движение ДВС'!C803,нормативы!$B$2:$C$32,2,FALSE),"")</f>
        <v/>
      </c>
      <c r="K803" s="13" t="str">
        <f t="shared" si="102"/>
        <v/>
      </c>
      <c r="L803" s="13"/>
      <c r="M803" s="22" t="str">
        <f t="shared" si="99"/>
        <v/>
      </c>
      <c r="N803" s="22" t="str">
        <f t="shared" si="103"/>
        <v/>
      </c>
      <c r="P803" s="11" t="str">
        <f t="shared" si="104"/>
        <v xml:space="preserve"> </v>
      </c>
      <c r="Q803" s="11" t="e">
        <f>VLOOKUP(B803,'Комментарии к ремонту'!A:C,2,FALSE)</f>
        <v>#N/A</v>
      </c>
      <c r="R803" s="21" t="str">
        <f t="shared" si="105"/>
        <v/>
      </c>
      <c r="T803" s="44" t="str">
        <f t="shared" si="100"/>
        <v/>
      </c>
      <c r="W803" s="18">
        <f t="shared" si="101"/>
        <v>0</v>
      </c>
    </row>
    <row r="804" spans="7:23" ht="25.5" customHeight="1" x14ac:dyDescent="0.2">
      <c r="G804" s="12" t="str">
        <f t="shared" si="98"/>
        <v/>
      </c>
      <c r="H804" s="12"/>
      <c r="I804" s="22" t="str">
        <f>IFERROR(VLOOKUP('движение ДВС'!C804,нормативы!$B$2:$C$32,2,FALSE),"")</f>
        <v/>
      </c>
      <c r="K804" s="13" t="str">
        <f t="shared" si="102"/>
        <v/>
      </c>
      <c r="L804" s="13"/>
      <c r="M804" s="22" t="str">
        <f t="shared" si="99"/>
        <v/>
      </c>
      <c r="N804" s="22" t="str">
        <f t="shared" si="103"/>
        <v/>
      </c>
      <c r="P804" s="11" t="str">
        <f t="shared" si="104"/>
        <v xml:space="preserve"> </v>
      </c>
      <c r="Q804" s="11" t="e">
        <f>VLOOKUP(B804,'Комментарии к ремонту'!A:C,2,FALSE)</f>
        <v>#N/A</v>
      </c>
      <c r="R804" s="21" t="str">
        <f t="shared" si="105"/>
        <v/>
      </c>
      <c r="T804" s="44" t="str">
        <f t="shared" si="100"/>
        <v/>
      </c>
      <c r="W804" s="18">
        <f t="shared" si="101"/>
        <v>0</v>
      </c>
    </row>
    <row r="805" spans="7:23" ht="25.5" customHeight="1" x14ac:dyDescent="0.2">
      <c r="G805" s="12" t="str">
        <f t="shared" si="98"/>
        <v/>
      </c>
      <c r="H805" s="12"/>
      <c r="I805" s="22" t="str">
        <f>IFERROR(VLOOKUP('движение ДВС'!C805,нормативы!$B$2:$C$32,2,FALSE),"")</f>
        <v/>
      </c>
      <c r="K805" s="13" t="str">
        <f t="shared" si="102"/>
        <v/>
      </c>
      <c r="L805" s="13"/>
      <c r="M805" s="22" t="str">
        <f t="shared" si="99"/>
        <v/>
      </c>
      <c r="N805" s="22" t="str">
        <f t="shared" si="103"/>
        <v/>
      </c>
      <c r="P805" s="11" t="str">
        <f t="shared" si="104"/>
        <v xml:space="preserve"> </v>
      </c>
      <c r="Q805" s="11" t="e">
        <f>VLOOKUP(B805,'Комментарии к ремонту'!A:C,2,FALSE)</f>
        <v>#N/A</v>
      </c>
      <c r="R805" s="21" t="str">
        <f t="shared" si="105"/>
        <v/>
      </c>
      <c r="T805" s="44" t="str">
        <f t="shared" si="100"/>
        <v/>
      </c>
      <c r="W805" s="18">
        <f t="shared" si="101"/>
        <v>0</v>
      </c>
    </row>
    <row r="806" spans="7:23" ht="25.5" customHeight="1" x14ac:dyDescent="0.2">
      <c r="G806" s="12" t="str">
        <f t="shared" si="98"/>
        <v/>
      </c>
      <c r="H806" s="12"/>
      <c r="I806" s="22" t="str">
        <f>IFERROR(VLOOKUP('движение ДВС'!C806,нормативы!$B$2:$C$32,2,FALSE),"")</f>
        <v/>
      </c>
      <c r="K806" s="13" t="str">
        <f t="shared" si="102"/>
        <v/>
      </c>
      <c r="L806" s="13"/>
      <c r="M806" s="22" t="str">
        <f t="shared" si="99"/>
        <v/>
      </c>
      <c r="N806" s="22" t="str">
        <f t="shared" si="103"/>
        <v/>
      </c>
      <c r="P806" s="11" t="str">
        <f t="shared" si="104"/>
        <v xml:space="preserve"> </v>
      </c>
      <c r="Q806" s="11" t="e">
        <f>VLOOKUP(B806,'Комментарии к ремонту'!A:C,2,FALSE)</f>
        <v>#N/A</v>
      </c>
      <c r="R806" s="21" t="str">
        <f t="shared" si="105"/>
        <v/>
      </c>
      <c r="T806" s="44" t="str">
        <f t="shared" si="100"/>
        <v/>
      </c>
      <c r="W806" s="18">
        <f t="shared" si="101"/>
        <v>0</v>
      </c>
    </row>
    <row r="807" spans="7:23" ht="25.5" customHeight="1" x14ac:dyDescent="0.2">
      <c r="G807" s="12" t="str">
        <f t="shared" si="98"/>
        <v/>
      </c>
      <c r="H807" s="12"/>
      <c r="I807" s="22" t="str">
        <f>IFERROR(VLOOKUP('движение ДВС'!C807,нормативы!$B$2:$C$32,2,FALSE),"")</f>
        <v/>
      </c>
      <c r="K807" s="13" t="str">
        <f t="shared" si="102"/>
        <v/>
      </c>
      <c r="L807" s="13"/>
      <c r="M807" s="22" t="str">
        <f t="shared" si="99"/>
        <v/>
      </c>
      <c r="N807" s="22" t="str">
        <f t="shared" si="103"/>
        <v/>
      </c>
      <c r="P807" s="11" t="str">
        <f t="shared" si="104"/>
        <v xml:space="preserve"> </v>
      </c>
      <c r="Q807" s="11" t="e">
        <f>VLOOKUP(B807,'Комментарии к ремонту'!A:C,2,FALSE)</f>
        <v>#N/A</v>
      </c>
      <c r="R807" s="21" t="str">
        <f t="shared" si="105"/>
        <v/>
      </c>
      <c r="T807" s="44" t="str">
        <f t="shared" si="100"/>
        <v/>
      </c>
      <c r="W807" s="18">
        <f t="shared" si="101"/>
        <v>0</v>
      </c>
    </row>
    <row r="808" spans="7:23" ht="25.5" customHeight="1" x14ac:dyDescent="0.2">
      <c r="G808" s="12" t="str">
        <f t="shared" si="98"/>
        <v/>
      </c>
      <c r="H808" s="12"/>
      <c r="I808" s="22" t="str">
        <f>IFERROR(VLOOKUP('движение ДВС'!C808,нормативы!$B$2:$C$32,2,FALSE),"")</f>
        <v/>
      </c>
      <c r="K808" s="13" t="str">
        <f t="shared" si="102"/>
        <v/>
      </c>
      <c r="L808" s="13"/>
      <c r="M808" s="22" t="str">
        <f t="shared" si="99"/>
        <v/>
      </c>
      <c r="N808" s="22" t="str">
        <f t="shared" si="103"/>
        <v/>
      </c>
      <c r="P808" s="11" t="str">
        <f t="shared" si="104"/>
        <v xml:space="preserve"> </v>
      </c>
      <c r="Q808" s="11" t="e">
        <f>VLOOKUP(B808,'Комментарии к ремонту'!A:C,2,FALSE)</f>
        <v>#N/A</v>
      </c>
      <c r="R808" s="21" t="str">
        <f t="shared" si="105"/>
        <v/>
      </c>
      <c r="T808" s="44" t="str">
        <f t="shared" si="100"/>
        <v/>
      </c>
      <c r="W808" s="18">
        <f t="shared" si="101"/>
        <v>0</v>
      </c>
    </row>
    <row r="809" spans="7:23" ht="25.5" customHeight="1" x14ac:dyDescent="0.2">
      <c r="G809" s="12" t="str">
        <f t="shared" si="98"/>
        <v/>
      </c>
      <c r="H809" s="12"/>
      <c r="I809" s="22" t="str">
        <f>IFERROR(VLOOKUP('движение ДВС'!C809,нормативы!$B$2:$C$32,2,FALSE),"")</f>
        <v/>
      </c>
      <c r="K809" s="13" t="str">
        <f t="shared" si="102"/>
        <v/>
      </c>
      <c r="L809" s="13"/>
      <c r="M809" s="22" t="str">
        <f t="shared" si="99"/>
        <v/>
      </c>
      <c r="N809" s="22" t="str">
        <f t="shared" si="103"/>
        <v/>
      </c>
      <c r="P809" s="11" t="str">
        <f t="shared" si="104"/>
        <v xml:space="preserve"> </v>
      </c>
      <c r="Q809" s="11" t="e">
        <f>VLOOKUP(B809,'Комментарии к ремонту'!A:C,2,FALSE)</f>
        <v>#N/A</v>
      </c>
      <c r="R809" s="21" t="str">
        <f t="shared" si="105"/>
        <v/>
      </c>
      <c r="T809" s="44" t="str">
        <f t="shared" si="100"/>
        <v/>
      </c>
      <c r="W809" s="18">
        <f t="shared" si="101"/>
        <v>0</v>
      </c>
    </row>
    <row r="810" spans="7:23" ht="25.5" customHeight="1" x14ac:dyDescent="0.2">
      <c r="G810" s="12" t="str">
        <f t="shared" si="98"/>
        <v/>
      </c>
      <c r="H810" s="12"/>
      <c r="I810" s="22" t="str">
        <f>IFERROR(VLOOKUP('движение ДВС'!C810,нормативы!$B$2:$C$32,2,FALSE),"")</f>
        <v/>
      </c>
      <c r="K810" s="13" t="str">
        <f t="shared" si="102"/>
        <v/>
      </c>
      <c r="L810" s="13"/>
      <c r="M810" s="22" t="str">
        <f t="shared" si="99"/>
        <v/>
      </c>
      <c r="N810" s="22" t="str">
        <f t="shared" si="103"/>
        <v/>
      </c>
      <c r="P810" s="11" t="str">
        <f t="shared" si="104"/>
        <v xml:space="preserve"> </v>
      </c>
      <c r="Q810" s="11" t="e">
        <f>VLOOKUP(B810,'Комментарии к ремонту'!A:C,2,FALSE)</f>
        <v>#N/A</v>
      </c>
      <c r="R810" s="21" t="str">
        <f t="shared" si="105"/>
        <v/>
      </c>
      <c r="T810" s="44" t="str">
        <f t="shared" si="100"/>
        <v/>
      </c>
      <c r="W810" s="18">
        <f t="shared" si="101"/>
        <v>0</v>
      </c>
    </row>
    <row r="811" spans="7:23" ht="25.5" customHeight="1" x14ac:dyDescent="0.2">
      <c r="G811" s="12" t="str">
        <f t="shared" si="98"/>
        <v/>
      </c>
      <c r="H811" s="12"/>
      <c r="I811" s="22" t="str">
        <f>IFERROR(VLOOKUP('движение ДВС'!C811,нормативы!$B$2:$C$32,2,FALSE),"")</f>
        <v/>
      </c>
      <c r="K811" s="13" t="str">
        <f t="shared" si="102"/>
        <v/>
      </c>
      <c r="L811" s="13"/>
      <c r="M811" s="22" t="str">
        <f t="shared" si="99"/>
        <v/>
      </c>
      <c r="N811" s="22" t="str">
        <f t="shared" si="103"/>
        <v/>
      </c>
      <c r="P811" s="11" t="str">
        <f t="shared" si="104"/>
        <v xml:space="preserve"> </v>
      </c>
      <c r="Q811" s="11" t="e">
        <f>VLOOKUP(B811,'Комментарии к ремонту'!A:C,2,FALSE)</f>
        <v>#N/A</v>
      </c>
      <c r="R811" s="21" t="str">
        <f t="shared" si="105"/>
        <v/>
      </c>
      <c r="T811" s="44" t="str">
        <f t="shared" si="100"/>
        <v/>
      </c>
      <c r="W811" s="18">
        <f t="shared" si="101"/>
        <v>0</v>
      </c>
    </row>
    <row r="812" spans="7:23" ht="25.5" customHeight="1" x14ac:dyDescent="0.2">
      <c r="G812" s="12" t="str">
        <f t="shared" si="98"/>
        <v/>
      </c>
      <c r="H812" s="12"/>
      <c r="I812" s="22" t="str">
        <f>IFERROR(VLOOKUP('движение ДВС'!C812,нормативы!$B$2:$C$32,2,FALSE),"")</f>
        <v/>
      </c>
      <c r="K812" s="13" t="str">
        <f t="shared" si="102"/>
        <v/>
      </c>
      <c r="L812" s="13"/>
      <c r="M812" s="22" t="str">
        <f t="shared" si="99"/>
        <v/>
      </c>
      <c r="N812" s="22" t="str">
        <f t="shared" si="103"/>
        <v/>
      </c>
      <c r="P812" s="11" t="str">
        <f t="shared" si="104"/>
        <v xml:space="preserve"> </v>
      </c>
      <c r="Q812" s="11" t="e">
        <f>VLOOKUP(B812,'Комментарии к ремонту'!A:C,2,FALSE)</f>
        <v>#N/A</v>
      </c>
      <c r="R812" s="21" t="str">
        <f t="shared" si="105"/>
        <v/>
      </c>
      <c r="T812" s="44" t="str">
        <f t="shared" si="100"/>
        <v/>
      </c>
      <c r="W812" s="18">
        <f t="shared" si="101"/>
        <v>0</v>
      </c>
    </row>
    <row r="813" spans="7:23" ht="25.5" customHeight="1" x14ac:dyDescent="0.2">
      <c r="G813" s="12" t="str">
        <f t="shared" si="98"/>
        <v/>
      </c>
      <c r="H813" s="12"/>
      <c r="I813" s="22" t="str">
        <f>IFERROR(VLOOKUP('движение ДВС'!C813,нормативы!$B$2:$C$32,2,FALSE),"")</f>
        <v/>
      </c>
      <c r="K813" s="13" t="str">
        <f t="shared" si="102"/>
        <v/>
      </c>
      <c r="L813" s="13"/>
      <c r="M813" s="22" t="str">
        <f t="shared" si="99"/>
        <v/>
      </c>
      <c r="N813" s="22" t="str">
        <f t="shared" si="103"/>
        <v/>
      </c>
      <c r="P813" s="11" t="str">
        <f t="shared" si="104"/>
        <v xml:space="preserve"> </v>
      </c>
      <c r="Q813" s="11" t="e">
        <f>VLOOKUP(B813,'Комментарии к ремонту'!A:C,2,FALSE)</f>
        <v>#N/A</v>
      </c>
      <c r="R813" s="21" t="str">
        <f t="shared" si="105"/>
        <v/>
      </c>
      <c r="T813" s="44" t="str">
        <f t="shared" si="100"/>
        <v/>
      </c>
      <c r="W813" s="18">
        <f t="shared" si="101"/>
        <v>0</v>
      </c>
    </row>
    <row r="814" spans="7:23" ht="25.5" customHeight="1" x14ac:dyDescent="0.2">
      <c r="G814" s="12" t="str">
        <f t="shared" si="98"/>
        <v/>
      </c>
      <c r="H814" s="12"/>
      <c r="I814" s="22" t="str">
        <f>IFERROR(VLOOKUP('движение ДВС'!C814,нормативы!$B$2:$C$32,2,FALSE),"")</f>
        <v/>
      </c>
      <c r="K814" s="13" t="str">
        <f t="shared" si="102"/>
        <v/>
      </c>
      <c r="L814" s="13"/>
      <c r="M814" s="22" t="str">
        <f t="shared" si="99"/>
        <v/>
      </c>
      <c r="N814" s="22" t="str">
        <f t="shared" si="103"/>
        <v/>
      </c>
      <c r="P814" s="11" t="str">
        <f t="shared" si="104"/>
        <v xml:space="preserve"> </v>
      </c>
      <c r="Q814" s="11" t="e">
        <f>VLOOKUP(B814,'Комментарии к ремонту'!A:C,2,FALSE)</f>
        <v>#N/A</v>
      </c>
      <c r="R814" s="21" t="str">
        <f t="shared" si="105"/>
        <v/>
      </c>
      <c r="T814" s="44" t="str">
        <f t="shared" si="100"/>
        <v/>
      </c>
      <c r="W814" s="18">
        <f t="shared" si="101"/>
        <v>0</v>
      </c>
    </row>
    <row r="815" spans="7:23" ht="25.5" customHeight="1" x14ac:dyDescent="0.2">
      <c r="G815" s="12" t="str">
        <f t="shared" si="98"/>
        <v/>
      </c>
      <c r="H815" s="12"/>
      <c r="I815" s="22" t="str">
        <f>IFERROR(VLOOKUP('движение ДВС'!C815,нормативы!$B$2:$C$32,2,FALSE),"")</f>
        <v/>
      </c>
      <c r="K815" s="13" t="str">
        <f t="shared" si="102"/>
        <v/>
      </c>
      <c r="L815" s="13"/>
      <c r="M815" s="22" t="str">
        <f t="shared" si="99"/>
        <v/>
      </c>
      <c r="N815" s="22" t="str">
        <f t="shared" si="103"/>
        <v/>
      </c>
      <c r="P815" s="11" t="str">
        <f t="shared" si="104"/>
        <v xml:space="preserve"> </v>
      </c>
      <c r="Q815" s="11" t="e">
        <f>VLOOKUP(B815,'Комментарии к ремонту'!A:C,2,FALSE)</f>
        <v>#N/A</v>
      </c>
      <c r="R815" s="21" t="str">
        <f t="shared" si="105"/>
        <v/>
      </c>
      <c r="T815" s="44" t="str">
        <f t="shared" si="100"/>
        <v/>
      </c>
      <c r="W815" s="18">
        <f t="shared" si="101"/>
        <v>0</v>
      </c>
    </row>
    <row r="816" spans="7:23" ht="25.5" customHeight="1" x14ac:dyDescent="0.2">
      <c r="G816" s="12" t="str">
        <f t="shared" si="98"/>
        <v/>
      </c>
      <c r="H816" s="12"/>
      <c r="I816" s="22" t="str">
        <f>IFERROR(VLOOKUP('движение ДВС'!C816,нормативы!$B$2:$C$32,2,FALSE),"")</f>
        <v/>
      </c>
      <c r="K816" s="13" t="str">
        <f t="shared" si="102"/>
        <v/>
      </c>
      <c r="L816" s="13"/>
      <c r="M816" s="22" t="str">
        <f t="shared" si="99"/>
        <v/>
      </c>
      <c r="N816" s="22" t="str">
        <f t="shared" si="103"/>
        <v/>
      </c>
      <c r="P816" s="11" t="str">
        <f t="shared" si="104"/>
        <v xml:space="preserve"> </v>
      </c>
      <c r="Q816" s="11" t="e">
        <f>VLOOKUP(B816,'Комментарии к ремонту'!A:C,2,FALSE)</f>
        <v>#N/A</v>
      </c>
      <c r="R816" s="21" t="str">
        <f t="shared" si="105"/>
        <v/>
      </c>
      <c r="T816" s="44" t="str">
        <f t="shared" si="100"/>
        <v/>
      </c>
      <c r="W816" s="18">
        <f t="shared" si="101"/>
        <v>0</v>
      </c>
    </row>
    <row r="817" spans="7:23" ht="25.5" customHeight="1" x14ac:dyDescent="0.2">
      <c r="G817" s="12" t="str">
        <f t="shared" si="98"/>
        <v/>
      </c>
      <c r="H817" s="12"/>
      <c r="I817" s="22" t="str">
        <f>IFERROR(VLOOKUP('движение ДВС'!C817,нормативы!$B$2:$C$32,2,FALSE),"")</f>
        <v/>
      </c>
      <c r="K817" s="13" t="str">
        <f t="shared" si="102"/>
        <v/>
      </c>
      <c r="L817" s="13"/>
      <c r="M817" s="22" t="str">
        <f t="shared" si="99"/>
        <v/>
      </c>
      <c r="N817" s="22" t="str">
        <f t="shared" si="103"/>
        <v/>
      </c>
      <c r="P817" s="11" t="str">
        <f t="shared" si="104"/>
        <v xml:space="preserve"> </v>
      </c>
      <c r="Q817" s="11" t="e">
        <f>VLOOKUP(B817,'Комментарии к ремонту'!A:C,2,FALSE)</f>
        <v>#N/A</v>
      </c>
      <c r="R817" s="21" t="str">
        <f t="shared" si="105"/>
        <v/>
      </c>
      <c r="T817" s="44" t="str">
        <f t="shared" si="100"/>
        <v/>
      </c>
      <c r="W817" s="18">
        <f t="shared" si="101"/>
        <v>0</v>
      </c>
    </row>
    <row r="818" spans="7:23" ht="25.5" customHeight="1" x14ac:dyDescent="0.2">
      <c r="G818" s="12" t="str">
        <f t="shared" si="98"/>
        <v/>
      </c>
      <c r="H818" s="12"/>
      <c r="I818" s="22" t="str">
        <f>IFERROR(VLOOKUP('движение ДВС'!C818,нормативы!$B$2:$C$32,2,FALSE),"")</f>
        <v/>
      </c>
      <c r="K818" s="13" t="str">
        <f t="shared" si="102"/>
        <v/>
      </c>
      <c r="L818" s="13"/>
      <c r="M818" s="22" t="str">
        <f t="shared" si="99"/>
        <v/>
      </c>
      <c r="N818" s="22" t="str">
        <f t="shared" si="103"/>
        <v/>
      </c>
      <c r="P818" s="11" t="str">
        <f t="shared" si="104"/>
        <v xml:space="preserve"> </v>
      </c>
      <c r="Q818" s="11" t="e">
        <f>VLOOKUP(B818,'Комментарии к ремонту'!A:C,2,FALSE)</f>
        <v>#N/A</v>
      </c>
      <c r="R818" s="21" t="str">
        <f t="shared" si="105"/>
        <v/>
      </c>
      <c r="T818" s="44" t="str">
        <f t="shared" si="100"/>
        <v/>
      </c>
      <c r="W818" s="18">
        <f t="shared" si="101"/>
        <v>0</v>
      </c>
    </row>
    <row r="819" spans="7:23" ht="25.5" customHeight="1" x14ac:dyDescent="0.2">
      <c r="G819" s="12" t="str">
        <f t="shared" si="98"/>
        <v/>
      </c>
      <c r="H819" s="12"/>
      <c r="I819" s="22" t="str">
        <f>IFERROR(VLOOKUP('движение ДВС'!C819,нормативы!$B$2:$C$32,2,FALSE),"")</f>
        <v/>
      </c>
      <c r="K819" s="13" t="str">
        <f t="shared" si="102"/>
        <v/>
      </c>
      <c r="L819" s="13"/>
      <c r="M819" s="22" t="str">
        <f t="shared" si="99"/>
        <v/>
      </c>
      <c r="N819" s="22" t="str">
        <f t="shared" si="103"/>
        <v/>
      </c>
      <c r="P819" s="11" t="str">
        <f t="shared" si="104"/>
        <v xml:space="preserve"> </v>
      </c>
      <c r="Q819" s="11" t="e">
        <f>VLOOKUP(B819,'Комментарии к ремонту'!A:C,2,FALSE)</f>
        <v>#N/A</v>
      </c>
      <c r="R819" s="21" t="str">
        <f t="shared" si="105"/>
        <v/>
      </c>
      <c r="T819" s="44" t="str">
        <f t="shared" si="100"/>
        <v/>
      </c>
      <c r="W819" s="18">
        <f t="shared" si="101"/>
        <v>0</v>
      </c>
    </row>
    <row r="820" spans="7:23" ht="25.5" customHeight="1" x14ac:dyDescent="0.2">
      <c r="G820" s="12" t="str">
        <f t="shared" si="98"/>
        <v/>
      </c>
      <c r="H820" s="12"/>
      <c r="I820" s="22" t="str">
        <f>IFERROR(VLOOKUP('движение ДВС'!C820,нормативы!$B$2:$C$32,2,FALSE),"")</f>
        <v/>
      </c>
      <c r="K820" s="13" t="str">
        <f t="shared" si="102"/>
        <v/>
      </c>
      <c r="L820" s="13"/>
      <c r="M820" s="22" t="str">
        <f t="shared" si="99"/>
        <v/>
      </c>
      <c r="N820" s="22" t="str">
        <f t="shared" si="103"/>
        <v/>
      </c>
      <c r="P820" s="11" t="str">
        <f t="shared" si="104"/>
        <v xml:space="preserve"> </v>
      </c>
      <c r="Q820" s="11" t="e">
        <f>VLOOKUP(B820,'Комментарии к ремонту'!A:C,2,FALSE)</f>
        <v>#N/A</v>
      </c>
      <c r="R820" s="21" t="str">
        <f t="shared" si="105"/>
        <v/>
      </c>
      <c r="T820" s="44" t="str">
        <f t="shared" si="100"/>
        <v/>
      </c>
      <c r="W820" s="18">
        <f t="shared" si="101"/>
        <v>0</v>
      </c>
    </row>
    <row r="821" spans="7:23" ht="25.5" customHeight="1" x14ac:dyDescent="0.2">
      <c r="G821" s="12" t="str">
        <f t="shared" si="98"/>
        <v/>
      </c>
      <c r="H821" s="12"/>
      <c r="I821" s="22" t="str">
        <f>IFERROR(VLOOKUP('движение ДВС'!C821,нормативы!$B$2:$C$32,2,FALSE),"")</f>
        <v/>
      </c>
      <c r="K821" s="13" t="str">
        <f t="shared" si="102"/>
        <v/>
      </c>
      <c r="L821" s="13"/>
      <c r="M821" s="22" t="str">
        <f t="shared" si="99"/>
        <v/>
      </c>
      <c r="N821" s="22" t="str">
        <f t="shared" si="103"/>
        <v/>
      </c>
      <c r="P821" s="11" t="str">
        <f t="shared" si="104"/>
        <v xml:space="preserve"> </v>
      </c>
      <c r="Q821" s="11" t="e">
        <f>VLOOKUP(B821,'Комментарии к ремонту'!A:C,2,FALSE)</f>
        <v>#N/A</v>
      </c>
      <c r="R821" s="21" t="str">
        <f t="shared" si="105"/>
        <v/>
      </c>
      <c r="T821" s="44" t="str">
        <f t="shared" si="100"/>
        <v/>
      </c>
      <c r="W821" s="18">
        <f t="shared" si="101"/>
        <v>0</v>
      </c>
    </row>
    <row r="822" spans="7:23" ht="25.5" customHeight="1" x14ac:dyDescent="0.2">
      <c r="G822" s="12" t="str">
        <f t="shared" si="98"/>
        <v/>
      </c>
      <c r="H822" s="12"/>
      <c r="I822" s="22" t="str">
        <f>IFERROR(VLOOKUP('движение ДВС'!C822,нормативы!$B$2:$C$32,2,FALSE),"")</f>
        <v/>
      </c>
      <c r="K822" s="13" t="str">
        <f t="shared" si="102"/>
        <v/>
      </c>
      <c r="L822" s="13"/>
      <c r="M822" s="22" t="str">
        <f t="shared" si="99"/>
        <v/>
      </c>
      <c r="N822" s="22" t="str">
        <f t="shared" si="103"/>
        <v/>
      </c>
      <c r="P822" s="11" t="str">
        <f t="shared" si="104"/>
        <v xml:space="preserve"> </v>
      </c>
      <c r="Q822" s="11" t="e">
        <f>VLOOKUP(B822,'Комментарии к ремонту'!A:C,2,FALSE)</f>
        <v>#N/A</v>
      </c>
      <c r="R822" s="21" t="str">
        <f t="shared" si="105"/>
        <v/>
      </c>
      <c r="T822" s="44" t="str">
        <f t="shared" si="100"/>
        <v/>
      </c>
      <c r="W822" s="18">
        <f t="shared" si="101"/>
        <v>0</v>
      </c>
    </row>
    <row r="823" spans="7:23" ht="25.5" customHeight="1" x14ac:dyDescent="0.2">
      <c r="G823" s="12" t="str">
        <f t="shared" si="98"/>
        <v/>
      </c>
      <c r="H823" s="12"/>
      <c r="I823" s="22" t="str">
        <f>IFERROR(VLOOKUP('движение ДВС'!C823,нормативы!$B$2:$C$32,2,FALSE),"")</f>
        <v/>
      </c>
      <c r="K823" s="13" t="str">
        <f t="shared" si="102"/>
        <v/>
      </c>
      <c r="L823" s="13"/>
      <c r="M823" s="22" t="str">
        <f t="shared" si="99"/>
        <v/>
      </c>
      <c r="N823" s="22" t="str">
        <f t="shared" si="103"/>
        <v/>
      </c>
      <c r="P823" s="11" t="str">
        <f t="shared" si="104"/>
        <v xml:space="preserve"> </v>
      </c>
      <c r="Q823" s="11" t="e">
        <f>VLOOKUP(B823,'Комментарии к ремонту'!A:C,2,FALSE)</f>
        <v>#N/A</v>
      </c>
      <c r="R823" s="21" t="str">
        <f t="shared" si="105"/>
        <v/>
      </c>
      <c r="T823" s="44" t="str">
        <f t="shared" si="100"/>
        <v/>
      </c>
      <c r="W823" s="18">
        <f t="shared" si="101"/>
        <v>0</v>
      </c>
    </row>
    <row r="824" spans="7:23" ht="25.5" customHeight="1" x14ac:dyDescent="0.2">
      <c r="G824" s="12" t="str">
        <f t="shared" si="98"/>
        <v/>
      </c>
      <c r="H824" s="12"/>
      <c r="I824" s="22" t="str">
        <f>IFERROR(VLOOKUP('движение ДВС'!C824,нормативы!$B$2:$C$32,2,FALSE),"")</f>
        <v/>
      </c>
      <c r="K824" s="13" t="str">
        <f t="shared" si="102"/>
        <v/>
      </c>
      <c r="L824" s="13"/>
      <c r="M824" s="22" t="str">
        <f t="shared" si="99"/>
        <v/>
      </c>
      <c r="N824" s="22" t="str">
        <f t="shared" si="103"/>
        <v/>
      </c>
      <c r="P824" s="11" t="str">
        <f t="shared" si="104"/>
        <v xml:space="preserve"> </v>
      </c>
      <c r="Q824" s="11" t="e">
        <f>VLOOKUP(B824,'Комментарии к ремонту'!A:C,2,FALSE)</f>
        <v>#N/A</v>
      </c>
      <c r="R824" s="21" t="str">
        <f t="shared" si="105"/>
        <v/>
      </c>
      <c r="T824" s="44" t="str">
        <f t="shared" si="100"/>
        <v/>
      </c>
      <c r="W824" s="18">
        <f t="shared" si="101"/>
        <v>0</v>
      </c>
    </row>
    <row r="825" spans="7:23" ht="25.5" customHeight="1" x14ac:dyDescent="0.2">
      <c r="G825" s="12" t="str">
        <f t="shared" si="98"/>
        <v/>
      </c>
      <c r="H825" s="12"/>
      <c r="I825" s="22" t="str">
        <f>IFERROR(VLOOKUP('движение ДВС'!C825,нормативы!$B$2:$C$32,2,FALSE),"")</f>
        <v/>
      </c>
      <c r="K825" s="13" t="str">
        <f t="shared" si="102"/>
        <v/>
      </c>
      <c r="L825" s="13"/>
      <c r="M825" s="22" t="str">
        <f t="shared" si="99"/>
        <v/>
      </c>
      <c r="N825" s="22" t="str">
        <f t="shared" si="103"/>
        <v/>
      </c>
      <c r="P825" s="11" t="str">
        <f t="shared" si="104"/>
        <v xml:space="preserve"> </v>
      </c>
      <c r="Q825" s="11" t="e">
        <f>VLOOKUP(B825,'Комментарии к ремонту'!A:C,2,FALSE)</f>
        <v>#N/A</v>
      </c>
      <c r="R825" s="21" t="str">
        <f t="shared" si="105"/>
        <v/>
      </c>
      <c r="T825" s="44" t="str">
        <f t="shared" si="100"/>
        <v/>
      </c>
      <c r="W825" s="18">
        <f t="shared" si="101"/>
        <v>0</v>
      </c>
    </row>
    <row r="826" spans="7:23" ht="25.5" customHeight="1" x14ac:dyDescent="0.2">
      <c r="G826" s="12" t="str">
        <f t="shared" si="98"/>
        <v/>
      </c>
      <c r="H826" s="12"/>
      <c r="I826" s="22" t="str">
        <f>IFERROR(VLOOKUP('движение ДВС'!C826,нормативы!$B$2:$C$32,2,FALSE),"")</f>
        <v/>
      </c>
      <c r="K826" s="13" t="str">
        <f t="shared" si="102"/>
        <v/>
      </c>
      <c r="L826" s="13"/>
      <c r="M826" s="22" t="str">
        <f t="shared" si="99"/>
        <v/>
      </c>
      <c r="N826" s="22" t="str">
        <f t="shared" si="103"/>
        <v/>
      </c>
      <c r="P826" s="11" t="str">
        <f t="shared" si="104"/>
        <v xml:space="preserve"> </v>
      </c>
      <c r="Q826" s="11" t="e">
        <f>VLOOKUP(B826,'Комментарии к ремонту'!A:C,2,FALSE)</f>
        <v>#N/A</v>
      </c>
      <c r="R826" s="21" t="str">
        <f t="shared" si="105"/>
        <v/>
      </c>
      <c r="T826" s="44" t="str">
        <f t="shared" si="100"/>
        <v/>
      </c>
      <c r="W826" s="18">
        <f t="shared" si="101"/>
        <v>0</v>
      </c>
    </row>
    <row r="827" spans="7:23" ht="25.5" customHeight="1" x14ac:dyDescent="0.2">
      <c r="G827" s="12" t="str">
        <f t="shared" si="98"/>
        <v/>
      </c>
      <c r="H827" s="12"/>
      <c r="I827" s="22" t="str">
        <f>IFERROR(VLOOKUP('движение ДВС'!C827,нормативы!$B$2:$C$32,2,FALSE),"")</f>
        <v/>
      </c>
      <c r="K827" s="13" t="str">
        <f t="shared" si="102"/>
        <v/>
      </c>
      <c r="L827" s="13"/>
      <c r="M827" s="22" t="str">
        <f t="shared" si="99"/>
        <v/>
      </c>
      <c r="N827" s="22" t="str">
        <f t="shared" si="103"/>
        <v/>
      </c>
      <c r="P827" s="11" t="str">
        <f t="shared" si="104"/>
        <v xml:space="preserve"> </v>
      </c>
      <c r="Q827" s="11" t="e">
        <f>VLOOKUP(B827,'Комментарии к ремонту'!A:C,2,FALSE)</f>
        <v>#N/A</v>
      </c>
      <c r="R827" s="21" t="str">
        <f t="shared" si="105"/>
        <v/>
      </c>
      <c r="T827" s="44" t="str">
        <f t="shared" si="100"/>
        <v/>
      </c>
      <c r="W827" s="18">
        <f t="shared" si="101"/>
        <v>0</v>
      </c>
    </row>
    <row r="828" spans="7:23" ht="25.5" customHeight="1" x14ac:dyDescent="0.2">
      <c r="G828" s="12" t="str">
        <f t="shared" si="98"/>
        <v/>
      </c>
      <c r="H828" s="12"/>
      <c r="I828" s="22" t="str">
        <f>IFERROR(VLOOKUP('движение ДВС'!C828,нормативы!$B$2:$C$32,2,FALSE),"")</f>
        <v/>
      </c>
      <c r="K828" s="13" t="str">
        <f t="shared" si="102"/>
        <v/>
      </c>
      <c r="L828" s="13"/>
      <c r="M828" s="22" t="str">
        <f t="shared" si="99"/>
        <v/>
      </c>
      <c r="N828" s="22" t="str">
        <f t="shared" si="103"/>
        <v/>
      </c>
      <c r="P828" s="11" t="str">
        <f t="shared" si="104"/>
        <v xml:space="preserve"> </v>
      </c>
      <c r="Q828" s="11" t="e">
        <f>VLOOKUP(B828,'Комментарии к ремонту'!A:C,2,FALSE)</f>
        <v>#N/A</v>
      </c>
      <c r="R828" s="21" t="str">
        <f t="shared" si="105"/>
        <v/>
      </c>
      <c r="T828" s="44" t="str">
        <f t="shared" si="100"/>
        <v/>
      </c>
      <c r="W828" s="18">
        <f t="shared" si="101"/>
        <v>0</v>
      </c>
    </row>
    <row r="829" spans="7:23" ht="25.5" customHeight="1" x14ac:dyDescent="0.2">
      <c r="G829" s="12" t="str">
        <f t="shared" si="98"/>
        <v/>
      </c>
      <c r="H829" s="12"/>
      <c r="I829" s="22" t="str">
        <f>IFERROR(VLOOKUP('движение ДВС'!C829,нормативы!$B$2:$C$32,2,FALSE),"")</f>
        <v/>
      </c>
      <c r="K829" s="13" t="str">
        <f t="shared" si="102"/>
        <v/>
      </c>
      <c r="L829" s="13"/>
      <c r="M829" s="22" t="str">
        <f t="shared" si="99"/>
        <v/>
      </c>
      <c r="N829" s="22" t="str">
        <f t="shared" si="103"/>
        <v/>
      </c>
      <c r="P829" s="11" t="str">
        <f t="shared" si="104"/>
        <v xml:space="preserve"> </v>
      </c>
      <c r="Q829" s="11" t="e">
        <f>VLOOKUP(B829,'Комментарии к ремонту'!A:C,2,FALSE)</f>
        <v>#N/A</v>
      </c>
      <c r="R829" s="21" t="str">
        <f t="shared" si="105"/>
        <v/>
      </c>
      <c r="T829" s="44" t="str">
        <f t="shared" si="100"/>
        <v/>
      </c>
      <c r="W829" s="18">
        <f t="shared" si="101"/>
        <v>0</v>
      </c>
    </row>
    <row r="830" spans="7:23" ht="25.5" customHeight="1" x14ac:dyDescent="0.2">
      <c r="G830" s="12" t="str">
        <f t="shared" si="98"/>
        <v/>
      </c>
      <c r="H830" s="12"/>
      <c r="I830" s="22" t="str">
        <f>IFERROR(VLOOKUP('движение ДВС'!C830,нормативы!$B$2:$C$32,2,FALSE),"")</f>
        <v/>
      </c>
      <c r="K830" s="13" t="str">
        <f t="shared" si="102"/>
        <v/>
      </c>
      <c r="L830" s="13"/>
      <c r="M830" s="22" t="str">
        <f t="shared" si="99"/>
        <v/>
      </c>
      <c r="N830" s="22" t="str">
        <f t="shared" si="103"/>
        <v/>
      </c>
      <c r="P830" s="11" t="str">
        <f t="shared" si="104"/>
        <v xml:space="preserve"> </v>
      </c>
      <c r="Q830" s="11" t="e">
        <f>VLOOKUP(B830,'Комментарии к ремонту'!A:C,2,FALSE)</f>
        <v>#N/A</v>
      </c>
      <c r="R830" s="21" t="str">
        <f t="shared" si="105"/>
        <v/>
      </c>
      <c r="T830" s="44" t="str">
        <f t="shared" si="100"/>
        <v/>
      </c>
      <c r="W830" s="18">
        <f t="shared" si="101"/>
        <v>0</v>
      </c>
    </row>
    <row r="831" spans="7:23" ht="25.5" customHeight="1" x14ac:dyDescent="0.2">
      <c r="G831" s="12" t="str">
        <f t="shared" si="98"/>
        <v/>
      </c>
      <c r="H831" s="12"/>
      <c r="I831" s="22" t="str">
        <f>IFERROR(VLOOKUP('движение ДВС'!C831,нормативы!$B$2:$C$32,2,FALSE),"")</f>
        <v/>
      </c>
      <c r="K831" s="13" t="str">
        <f t="shared" si="102"/>
        <v/>
      </c>
      <c r="L831" s="13"/>
      <c r="M831" s="22" t="str">
        <f t="shared" si="99"/>
        <v/>
      </c>
      <c r="N831" s="22" t="str">
        <f t="shared" si="103"/>
        <v/>
      </c>
      <c r="P831" s="11" t="str">
        <f t="shared" si="104"/>
        <v xml:space="preserve"> </v>
      </c>
      <c r="Q831" s="11" t="e">
        <f>VLOOKUP(B831,'Комментарии к ремонту'!A:C,2,FALSE)</f>
        <v>#N/A</v>
      </c>
      <c r="R831" s="21" t="str">
        <f t="shared" si="105"/>
        <v/>
      </c>
      <c r="T831" s="44" t="str">
        <f t="shared" si="100"/>
        <v/>
      </c>
      <c r="W831" s="18">
        <f t="shared" si="101"/>
        <v>0</v>
      </c>
    </row>
    <row r="832" spans="7:23" ht="25.5" customHeight="1" x14ac:dyDescent="0.2">
      <c r="G832" s="12" t="str">
        <f t="shared" si="98"/>
        <v/>
      </c>
      <c r="H832" s="12"/>
      <c r="I832" s="22" t="str">
        <f>IFERROR(VLOOKUP('движение ДВС'!C832,нормативы!$B$2:$C$32,2,FALSE),"")</f>
        <v/>
      </c>
      <c r="K832" s="13" t="str">
        <f t="shared" si="102"/>
        <v/>
      </c>
      <c r="L832" s="13"/>
      <c r="M832" s="22" t="str">
        <f t="shared" si="99"/>
        <v/>
      </c>
      <c r="N832" s="22" t="str">
        <f t="shared" si="103"/>
        <v/>
      </c>
      <c r="P832" s="11" t="str">
        <f t="shared" si="104"/>
        <v xml:space="preserve"> </v>
      </c>
      <c r="Q832" s="11" t="e">
        <f>VLOOKUP(B832,'Комментарии к ремонту'!A:C,2,FALSE)</f>
        <v>#N/A</v>
      </c>
      <c r="R832" s="21" t="str">
        <f t="shared" si="105"/>
        <v/>
      </c>
      <c r="T832" s="44" t="str">
        <f t="shared" si="100"/>
        <v/>
      </c>
      <c r="W832" s="18">
        <f t="shared" si="101"/>
        <v>0</v>
      </c>
    </row>
    <row r="833" spans="7:23" ht="25.5" customHeight="1" x14ac:dyDescent="0.2">
      <c r="G833" s="12" t="str">
        <f t="shared" si="98"/>
        <v/>
      </c>
      <c r="H833" s="12"/>
      <c r="I833" s="22" t="str">
        <f>IFERROR(VLOOKUP('движение ДВС'!C833,нормативы!$B$2:$C$32,2,FALSE),"")</f>
        <v/>
      </c>
      <c r="K833" s="13" t="str">
        <f t="shared" si="102"/>
        <v/>
      </c>
      <c r="L833" s="13"/>
      <c r="M833" s="22" t="str">
        <f t="shared" si="99"/>
        <v/>
      </c>
      <c r="N833" s="22" t="str">
        <f t="shared" si="103"/>
        <v/>
      </c>
      <c r="P833" s="11" t="str">
        <f t="shared" si="104"/>
        <v xml:space="preserve"> </v>
      </c>
      <c r="Q833" s="11" t="e">
        <f>VLOOKUP(B833,'Комментарии к ремонту'!A:C,2,FALSE)</f>
        <v>#N/A</v>
      </c>
      <c r="R833" s="21" t="str">
        <f t="shared" si="105"/>
        <v/>
      </c>
      <c r="T833" s="44" t="str">
        <f t="shared" si="100"/>
        <v/>
      </c>
      <c r="W833" s="18">
        <f t="shared" si="101"/>
        <v>0</v>
      </c>
    </row>
    <row r="834" spans="7:23" ht="25.5" customHeight="1" x14ac:dyDescent="0.2">
      <c r="G834" s="12" t="str">
        <f t="shared" si="98"/>
        <v/>
      </c>
      <c r="H834" s="12"/>
      <c r="I834" s="22" t="str">
        <f>IFERROR(VLOOKUP('движение ДВС'!C834,нормативы!$B$2:$C$32,2,FALSE),"")</f>
        <v/>
      </c>
      <c r="K834" s="13" t="str">
        <f t="shared" si="102"/>
        <v/>
      </c>
      <c r="L834" s="13"/>
      <c r="M834" s="22" t="str">
        <f t="shared" si="99"/>
        <v/>
      </c>
      <c r="N834" s="22" t="str">
        <f t="shared" si="103"/>
        <v/>
      </c>
      <c r="P834" s="11" t="str">
        <f t="shared" si="104"/>
        <v xml:space="preserve"> </v>
      </c>
      <c r="Q834" s="11" t="e">
        <f>VLOOKUP(B834,'Комментарии к ремонту'!A:C,2,FALSE)</f>
        <v>#N/A</v>
      </c>
      <c r="R834" s="21" t="str">
        <f t="shared" si="105"/>
        <v/>
      </c>
      <c r="T834" s="44" t="str">
        <f t="shared" si="100"/>
        <v/>
      </c>
      <c r="W834" s="18">
        <f t="shared" si="101"/>
        <v>0</v>
      </c>
    </row>
    <row r="835" spans="7:23" ht="25.5" customHeight="1" x14ac:dyDescent="0.2">
      <c r="G835" s="12" t="str">
        <f t="shared" ref="G835:G898" si="106">IFERROR(IF(SEARCH("Ожидается",O835),"введите дату",""),"")</f>
        <v/>
      </c>
      <c r="H835" s="12"/>
      <c r="I835" s="22" t="str">
        <f>IFERROR(VLOOKUP('движение ДВС'!C835,нормативы!$B$2:$C$32,2,FALSE),"")</f>
        <v/>
      </c>
      <c r="K835" s="13" t="str">
        <f t="shared" si="102"/>
        <v/>
      </c>
      <c r="L835" s="13"/>
      <c r="M835" s="22" t="str">
        <f t="shared" ref="M835:M898" si="107">IFERROR(IF(ISBLANK(G835),"",_xlfn.ISOWEEKNUM(G835)),"")</f>
        <v/>
      </c>
      <c r="N835" s="22" t="str">
        <f t="shared" si="103"/>
        <v/>
      </c>
      <c r="P835" s="11" t="str">
        <f t="shared" si="104"/>
        <v xml:space="preserve"> </v>
      </c>
      <c r="Q835" s="11" t="e">
        <f>VLOOKUP(B835,'Комментарии к ремонту'!A:C,2,FALSE)</f>
        <v>#N/A</v>
      </c>
      <c r="R835" s="21" t="str">
        <f t="shared" si="105"/>
        <v/>
      </c>
      <c r="T835" s="44" t="str">
        <f t="shared" ref="T835:T898" si="108">IF(O835="Отказной","Опишите причину отказа",IF(O835="Транзит","Опишите инф. о транзите",""))</f>
        <v/>
      </c>
      <c r="W835" s="18">
        <f t="shared" ref="W835:W898" si="109">IFERROR(IF(SEARCH(", заказ",V835),"укажите дату поставки зап. частей",""),0)</f>
        <v>0</v>
      </c>
    </row>
    <row r="836" spans="7:23" ht="25.5" customHeight="1" x14ac:dyDescent="0.2">
      <c r="G836" s="12" t="str">
        <f t="shared" si="106"/>
        <v/>
      </c>
      <c r="H836" s="12"/>
      <c r="I836" s="22" t="str">
        <f>IFERROR(VLOOKUP('движение ДВС'!C836,нормативы!$B$2:$C$32,2,FALSE),"")</f>
        <v/>
      </c>
      <c r="K836" s="13" t="str">
        <f t="shared" ref="K836:K899" si="110">IFERROR(IF(H836&lt;&gt;0,H836+(I836/J836)/8*7/5,""),IF(H836&lt;&gt;0,H836+I836/8*7/5,""))</f>
        <v/>
      </c>
      <c r="L836" s="13"/>
      <c r="M836" s="22" t="str">
        <f t="shared" si="107"/>
        <v/>
      </c>
      <c r="N836" s="22" t="str">
        <f t="shared" ref="N836:N899" si="111">IFERROR(INT((MONTH(G836)+2)/3),"")</f>
        <v/>
      </c>
      <c r="P836" s="11" t="str">
        <f t="shared" ref="P836:P899" si="112">B836&amp;" "&amp;C836</f>
        <v xml:space="preserve"> </v>
      </c>
      <c r="Q836" s="11" t="e">
        <f>VLOOKUP(B836,'Комментарии к ремонту'!A:C,2,FALSE)</f>
        <v>#N/A</v>
      </c>
      <c r="R836" s="21" t="str">
        <f t="shared" ref="R836:R899" si="113">IF(ISBLANK(B836),"",IF(O836="Ремонт остановлен","Укажите причину остановки работ",IF(O836="Отказной","Опишите причину отказа",IF(O836="Транзит","Опишите инф. о транзите",IF(ISNA(Q836),"НЕТ","ЕСТЬ")))))</f>
        <v/>
      </c>
      <c r="T836" s="44" t="str">
        <f t="shared" si="108"/>
        <v/>
      </c>
      <c r="W836" s="18">
        <f t="shared" si="109"/>
        <v>0</v>
      </c>
    </row>
    <row r="837" spans="7:23" ht="25.5" customHeight="1" x14ac:dyDescent="0.2">
      <c r="G837" s="12" t="str">
        <f t="shared" si="106"/>
        <v/>
      </c>
      <c r="H837" s="12"/>
      <c r="I837" s="22" t="str">
        <f>IFERROR(VLOOKUP('движение ДВС'!C837,нормативы!$B$2:$C$32,2,FALSE),"")</f>
        <v/>
      </c>
      <c r="K837" s="13" t="str">
        <f t="shared" si="110"/>
        <v/>
      </c>
      <c r="L837" s="13"/>
      <c r="M837" s="22" t="str">
        <f t="shared" si="107"/>
        <v/>
      </c>
      <c r="N837" s="22" t="str">
        <f t="shared" si="111"/>
        <v/>
      </c>
      <c r="P837" s="11" t="str">
        <f t="shared" si="112"/>
        <v xml:space="preserve"> </v>
      </c>
      <c r="Q837" s="11" t="e">
        <f>VLOOKUP(B837,'Комментарии к ремонту'!A:C,2,FALSE)</f>
        <v>#N/A</v>
      </c>
      <c r="R837" s="21" t="str">
        <f t="shared" si="113"/>
        <v/>
      </c>
      <c r="T837" s="44" t="str">
        <f t="shared" si="108"/>
        <v/>
      </c>
      <c r="W837" s="18">
        <f t="shared" si="109"/>
        <v>0</v>
      </c>
    </row>
    <row r="838" spans="7:23" ht="25.5" customHeight="1" x14ac:dyDescent="0.2">
      <c r="G838" s="12" t="str">
        <f t="shared" si="106"/>
        <v/>
      </c>
      <c r="H838" s="12"/>
      <c r="I838" s="22" t="str">
        <f>IFERROR(VLOOKUP('движение ДВС'!C838,нормативы!$B$2:$C$32,2,FALSE),"")</f>
        <v/>
      </c>
      <c r="K838" s="13" t="str">
        <f t="shared" si="110"/>
        <v/>
      </c>
      <c r="L838" s="13"/>
      <c r="M838" s="22" t="str">
        <f t="shared" si="107"/>
        <v/>
      </c>
      <c r="N838" s="22" t="str">
        <f t="shared" si="111"/>
        <v/>
      </c>
      <c r="P838" s="11" t="str">
        <f t="shared" si="112"/>
        <v xml:space="preserve"> </v>
      </c>
      <c r="Q838" s="11" t="e">
        <f>VLOOKUP(B838,'Комментарии к ремонту'!A:C,2,FALSE)</f>
        <v>#N/A</v>
      </c>
      <c r="R838" s="21" t="str">
        <f t="shared" si="113"/>
        <v/>
      </c>
      <c r="T838" s="44" t="str">
        <f t="shared" si="108"/>
        <v/>
      </c>
      <c r="W838" s="18">
        <f t="shared" si="109"/>
        <v>0</v>
      </c>
    </row>
    <row r="839" spans="7:23" ht="25.5" customHeight="1" x14ac:dyDescent="0.2">
      <c r="G839" s="12" t="str">
        <f t="shared" si="106"/>
        <v/>
      </c>
      <c r="H839" s="12"/>
      <c r="I839" s="22" t="str">
        <f>IFERROR(VLOOKUP('движение ДВС'!C839,нормативы!$B$2:$C$32,2,FALSE),"")</f>
        <v/>
      </c>
      <c r="K839" s="13" t="str">
        <f t="shared" si="110"/>
        <v/>
      </c>
      <c r="L839" s="13"/>
      <c r="M839" s="22" t="str">
        <f t="shared" si="107"/>
        <v/>
      </c>
      <c r="N839" s="22" t="str">
        <f t="shared" si="111"/>
        <v/>
      </c>
      <c r="P839" s="11" t="str">
        <f t="shared" si="112"/>
        <v xml:space="preserve"> </v>
      </c>
      <c r="Q839" s="11" t="e">
        <f>VLOOKUP(B839,'Комментарии к ремонту'!A:C,2,FALSE)</f>
        <v>#N/A</v>
      </c>
      <c r="R839" s="21" t="str">
        <f t="shared" si="113"/>
        <v/>
      </c>
      <c r="T839" s="44" t="str">
        <f t="shared" si="108"/>
        <v/>
      </c>
      <c r="W839" s="18">
        <f t="shared" si="109"/>
        <v>0</v>
      </c>
    </row>
    <row r="840" spans="7:23" ht="25.5" customHeight="1" x14ac:dyDescent="0.2">
      <c r="G840" s="12" t="str">
        <f t="shared" si="106"/>
        <v/>
      </c>
      <c r="H840" s="12"/>
      <c r="I840" s="22" t="str">
        <f>IFERROR(VLOOKUP('движение ДВС'!C840,нормативы!$B$2:$C$32,2,FALSE),"")</f>
        <v/>
      </c>
      <c r="K840" s="13" t="str">
        <f t="shared" si="110"/>
        <v/>
      </c>
      <c r="L840" s="13"/>
      <c r="M840" s="22" t="str">
        <f t="shared" si="107"/>
        <v/>
      </c>
      <c r="N840" s="22" t="str">
        <f t="shared" si="111"/>
        <v/>
      </c>
      <c r="P840" s="11" t="str">
        <f t="shared" si="112"/>
        <v xml:space="preserve"> </v>
      </c>
      <c r="Q840" s="11" t="e">
        <f>VLOOKUP(B840,'Комментарии к ремонту'!A:C,2,FALSE)</f>
        <v>#N/A</v>
      </c>
      <c r="R840" s="21" t="str">
        <f t="shared" si="113"/>
        <v/>
      </c>
      <c r="T840" s="44" t="str">
        <f t="shared" si="108"/>
        <v/>
      </c>
      <c r="W840" s="18">
        <f t="shared" si="109"/>
        <v>0</v>
      </c>
    </row>
    <row r="841" spans="7:23" ht="25.5" customHeight="1" x14ac:dyDescent="0.2">
      <c r="G841" s="12" t="str">
        <f t="shared" si="106"/>
        <v/>
      </c>
      <c r="H841" s="12"/>
      <c r="I841" s="22" t="str">
        <f>IFERROR(VLOOKUP('движение ДВС'!C841,нормативы!$B$2:$C$32,2,FALSE),"")</f>
        <v/>
      </c>
      <c r="K841" s="13" t="str">
        <f t="shared" si="110"/>
        <v/>
      </c>
      <c r="L841" s="13"/>
      <c r="M841" s="22" t="str">
        <f t="shared" si="107"/>
        <v/>
      </c>
      <c r="N841" s="22" t="str">
        <f t="shared" si="111"/>
        <v/>
      </c>
      <c r="P841" s="11" t="str">
        <f t="shared" si="112"/>
        <v xml:space="preserve"> </v>
      </c>
      <c r="Q841" s="11" t="e">
        <f>VLOOKUP(B841,'Комментарии к ремонту'!A:C,2,FALSE)</f>
        <v>#N/A</v>
      </c>
      <c r="R841" s="21" t="str">
        <f t="shared" si="113"/>
        <v/>
      </c>
      <c r="T841" s="44" t="str">
        <f t="shared" si="108"/>
        <v/>
      </c>
      <c r="W841" s="18">
        <f t="shared" si="109"/>
        <v>0</v>
      </c>
    </row>
    <row r="842" spans="7:23" ht="25.5" customHeight="1" x14ac:dyDescent="0.2">
      <c r="G842" s="12" t="str">
        <f t="shared" si="106"/>
        <v/>
      </c>
      <c r="H842" s="12"/>
      <c r="I842" s="22" t="str">
        <f>IFERROR(VLOOKUP('движение ДВС'!C842,нормативы!$B$2:$C$32,2,FALSE),"")</f>
        <v/>
      </c>
      <c r="K842" s="13" t="str">
        <f t="shared" si="110"/>
        <v/>
      </c>
      <c r="L842" s="13"/>
      <c r="M842" s="22" t="str">
        <f t="shared" si="107"/>
        <v/>
      </c>
      <c r="N842" s="22" t="str">
        <f t="shared" si="111"/>
        <v/>
      </c>
      <c r="P842" s="11" t="str">
        <f t="shared" si="112"/>
        <v xml:space="preserve"> </v>
      </c>
      <c r="Q842" s="11" t="e">
        <f>VLOOKUP(B842,'Комментарии к ремонту'!A:C,2,FALSE)</f>
        <v>#N/A</v>
      </c>
      <c r="R842" s="21" t="str">
        <f t="shared" si="113"/>
        <v/>
      </c>
      <c r="T842" s="44" t="str">
        <f t="shared" si="108"/>
        <v/>
      </c>
      <c r="W842" s="18">
        <f t="shared" si="109"/>
        <v>0</v>
      </c>
    </row>
    <row r="843" spans="7:23" ht="25.5" customHeight="1" x14ac:dyDescent="0.2">
      <c r="G843" s="12" t="str">
        <f t="shared" si="106"/>
        <v/>
      </c>
      <c r="H843" s="12"/>
      <c r="I843" s="22" t="str">
        <f>IFERROR(VLOOKUP('движение ДВС'!C843,нормативы!$B$2:$C$32,2,FALSE),"")</f>
        <v/>
      </c>
      <c r="K843" s="13" t="str">
        <f t="shared" si="110"/>
        <v/>
      </c>
      <c r="L843" s="13"/>
      <c r="M843" s="22" t="str">
        <f t="shared" si="107"/>
        <v/>
      </c>
      <c r="N843" s="22" t="str">
        <f t="shared" si="111"/>
        <v/>
      </c>
      <c r="P843" s="11" t="str">
        <f t="shared" si="112"/>
        <v xml:space="preserve"> </v>
      </c>
      <c r="Q843" s="11" t="e">
        <f>VLOOKUP(B843,'Комментарии к ремонту'!A:C,2,FALSE)</f>
        <v>#N/A</v>
      </c>
      <c r="R843" s="21" t="str">
        <f t="shared" si="113"/>
        <v/>
      </c>
      <c r="T843" s="44" t="str">
        <f t="shared" si="108"/>
        <v/>
      </c>
      <c r="W843" s="18">
        <f t="shared" si="109"/>
        <v>0</v>
      </c>
    </row>
    <row r="844" spans="7:23" ht="25.5" customHeight="1" x14ac:dyDescent="0.2">
      <c r="G844" s="12" t="str">
        <f t="shared" si="106"/>
        <v/>
      </c>
      <c r="H844" s="12"/>
      <c r="I844" s="22" t="str">
        <f>IFERROR(VLOOKUP('движение ДВС'!C844,нормативы!$B$2:$C$32,2,FALSE),"")</f>
        <v/>
      </c>
      <c r="K844" s="13" t="str">
        <f t="shared" si="110"/>
        <v/>
      </c>
      <c r="L844" s="13"/>
      <c r="M844" s="22" t="str">
        <f t="shared" si="107"/>
        <v/>
      </c>
      <c r="N844" s="22" t="str">
        <f t="shared" si="111"/>
        <v/>
      </c>
      <c r="P844" s="11" t="str">
        <f t="shared" si="112"/>
        <v xml:space="preserve"> </v>
      </c>
      <c r="Q844" s="11" t="e">
        <f>VLOOKUP(B844,'Комментарии к ремонту'!A:C,2,FALSE)</f>
        <v>#N/A</v>
      </c>
      <c r="R844" s="21" t="str">
        <f t="shared" si="113"/>
        <v/>
      </c>
      <c r="T844" s="44" t="str">
        <f t="shared" si="108"/>
        <v/>
      </c>
      <c r="W844" s="18">
        <f t="shared" si="109"/>
        <v>0</v>
      </c>
    </row>
    <row r="845" spans="7:23" ht="25.5" customHeight="1" x14ac:dyDescent="0.2">
      <c r="G845" s="12" t="str">
        <f t="shared" si="106"/>
        <v/>
      </c>
      <c r="H845" s="12"/>
      <c r="I845" s="22" t="str">
        <f>IFERROR(VLOOKUP('движение ДВС'!C845,нормативы!$B$2:$C$32,2,FALSE),"")</f>
        <v/>
      </c>
      <c r="K845" s="13" t="str">
        <f t="shared" si="110"/>
        <v/>
      </c>
      <c r="L845" s="13"/>
      <c r="M845" s="22" t="str">
        <f t="shared" si="107"/>
        <v/>
      </c>
      <c r="N845" s="22" t="str">
        <f t="shared" si="111"/>
        <v/>
      </c>
      <c r="P845" s="11" t="str">
        <f t="shared" si="112"/>
        <v xml:space="preserve"> </v>
      </c>
      <c r="Q845" s="11" t="e">
        <f>VLOOKUP(B845,'Комментарии к ремонту'!A:C,2,FALSE)</f>
        <v>#N/A</v>
      </c>
      <c r="R845" s="21" t="str">
        <f t="shared" si="113"/>
        <v/>
      </c>
      <c r="T845" s="44" t="str">
        <f t="shared" si="108"/>
        <v/>
      </c>
      <c r="W845" s="18">
        <f t="shared" si="109"/>
        <v>0</v>
      </c>
    </row>
    <row r="846" spans="7:23" ht="25.5" customHeight="1" x14ac:dyDescent="0.2">
      <c r="G846" s="12" t="str">
        <f t="shared" si="106"/>
        <v/>
      </c>
      <c r="H846" s="12"/>
      <c r="I846" s="22" t="str">
        <f>IFERROR(VLOOKUP('движение ДВС'!C846,нормативы!$B$2:$C$32,2,FALSE),"")</f>
        <v/>
      </c>
      <c r="K846" s="13" t="str">
        <f t="shared" si="110"/>
        <v/>
      </c>
      <c r="L846" s="13"/>
      <c r="M846" s="22" t="str">
        <f t="shared" si="107"/>
        <v/>
      </c>
      <c r="N846" s="22" t="str">
        <f t="shared" si="111"/>
        <v/>
      </c>
      <c r="P846" s="11" t="str">
        <f t="shared" si="112"/>
        <v xml:space="preserve"> </v>
      </c>
      <c r="Q846" s="11" t="e">
        <f>VLOOKUP(B846,'Комментарии к ремонту'!A:C,2,FALSE)</f>
        <v>#N/A</v>
      </c>
      <c r="R846" s="21" t="str">
        <f t="shared" si="113"/>
        <v/>
      </c>
      <c r="T846" s="44" t="str">
        <f t="shared" si="108"/>
        <v/>
      </c>
      <c r="W846" s="18">
        <f t="shared" si="109"/>
        <v>0</v>
      </c>
    </row>
    <row r="847" spans="7:23" ht="25.5" customHeight="1" x14ac:dyDescent="0.2">
      <c r="G847" s="12" t="str">
        <f t="shared" si="106"/>
        <v/>
      </c>
      <c r="H847" s="12"/>
      <c r="I847" s="22" t="str">
        <f>IFERROR(VLOOKUP('движение ДВС'!C847,нормативы!$B$2:$C$32,2,FALSE),"")</f>
        <v/>
      </c>
      <c r="K847" s="13" t="str">
        <f t="shared" si="110"/>
        <v/>
      </c>
      <c r="L847" s="13"/>
      <c r="M847" s="22" t="str">
        <f t="shared" si="107"/>
        <v/>
      </c>
      <c r="N847" s="22" t="str">
        <f t="shared" si="111"/>
        <v/>
      </c>
      <c r="P847" s="11" t="str">
        <f t="shared" si="112"/>
        <v xml:space="preserve"> </v>
      </c>
      <c r="Q847" s="11" t="e">
        <f>VLOOKUP(B847,'Комментарии к ремонту'!A:C,2,FALSE)</f>
        <v>#N/A</v>
      </c>
      <c r="R847" s="21" t="str">
        <f t="shared" si="113"/>
        <v/>
      </c>
      <c r="T847" s="44" t="str">
        <f t="shared" si="108"/>
        <v/>
      </c>
      <c r="W847" s="18">
        <f t="shared" si="109"/>
        <v>0</v>
      </c>
    </row>
    <row r="848" spans="7:23" ht="25.5" customHeight="1" x14ac:dyDescent="0.2">
      <c r="G848" s="12" t="str">
        <f t="shared" si="106"/>
        <v/>
      </c>
      <c r="H848" s="12"/>
      <c r="I848" s="22" t="str">
        <f>IFERROR(VLOOKUP('движение ДВС'!C848,нормативы!$B$2:$C$32,2,FALSE),"")</f>
        <v/>
      </c>
      <c r="K848" s="13" t="str">
        <f t="shared" si="110"/>
        <v/>
      </c>
      <c r="L848" s="13"/>
      <c r="M848" s="22" t="str">
        <f t="shared" si="107"/>
        <v/>
      </c>
      <c r="N848" s="22" t="str">
        <f t="shared" si="111"/>
        <v/>
      </c>
      <c r="P848" s="11" t="str">
        <f t="shared" si="112"/>
        <v xml:space="preserve"> </v>
      </c>
      <c r="Q848" s="11" t="e">
        <f>VLOOKUP(B848,'Комментарии к ремонту'!A:C,2,FALSE)</f>
        <v>#N/A</v>
      </c>
      <c r="R848" s="21" t="str">
        <f t="shared" si="113"/>
        <v/>
      </c>
      <c r="T848" s="44" t="str">
        <f t="shared" si="108"/>
        <v/>
      </c>
      <c r="W848" s="18">
        <f t="shared" si="109"/>
        <v>0</v>
      </c>
    </row>
    <row r="849" spans="7:23" ht="25.5" customHeight="1" x14ac:dyDescent="0.2">
      <c r="G849" s="12" t="str">
        <f t="shared" si="106"/>
        <v/>
      </c>
      <c r="H849" s="12"/>
      <c r="I849" s="22" t="str">
        <f>IFERROR(VLOOKUP('движение ДВС'!C849,нормативы!$B$2:$C$32,2,FALSE),"")</f>
        <v/>
      </c>
      <c r="K849" s="13" t="str">
        <f t="shared" si="110"/>
        <v/>
      </c>
      <c r="L849" s="13"/>
      <c r="M849" s="22" t="str">
        <f t="shared" si="107"/>
        <v/>
      </c>
      <c r="N849" s="22" t="str">
        <f t="shared" si="111"/>
        <v/>
      </c>
      <c r="P849" s="11" t="str">
        <f t="shared" si="112"/>
        <v xml:space="preserve"> </v>
      </c>
      <c r="Q849" s="11" t="e">
        <f>VLOOKUP(B849,'Комментарии к ремонту'!A:C,2,FALSE)</f>
        <v>#N/A</v>
      </c>
      <c r="R849" s="21" t="str">
        <f t="shared" si="113"/>
        <v/>
      </c>
      <c r="T849" s="44" t="str">
        <f t="shared" si="108"/>
        <v/>
      </c>
      <c r="W849" s="18">
        <f t="shared" si="109"/>
        <v>0</v>
      </c>
    </row>
    <row r="850" spans="7:23" ht="25.5" customHeight="1" x14ac:dyDescent="0.2">
      <c r="G850" s="12" t="str">
        <f t="shared" si="106"/>
        <v/>
      </c>
      <c r="H850" s="12"/>
      <c r="I850" s="22" t="str">
        <f>IFERROR(VLOOKUP('движение ДВС'!C850,нормативы!$B$2:$C$32,2,FALSE),"")</f>
        <v/>
      </c>
      <c r="K850" s="13" t="str">
        <f t="shared" si="110"/>
        <v/>
      </c>
      <c r="L850" s="13"/>
      <c r="M850" s="22" t="str">
        <f t="shared" si="107"/>
        <v/>
      </c>
      <c r="N850" s="22" t="str">
        <f t="shared" si="111"/>
        <v/>
      </c>
      <c r="P850" s="11" t="str">
        <f t="shared" si="112"/>
        <v xml:space="preserve"> </v>
      </c>
      <c r="Q850" s="11" t="e">
        <f>VLOOKUP(B850,'Комментарии к ремонту'!A:C,2,FALSE)</f>
        <v>#N/A</v>
      </c>
      <c r="R850" s="21" t="str">
        <f t="shared" si="113"/>
        <v/>
      </c>
      <c r="T850" s="44" t="str">
        <f t="shared" si="108"/>
        <v/>
      </c>
      <c r="W850" s="18">
        <f t="shared" si="109"/>
        <v>0</v>
      </c>
    </row>
    <row r="851" spans="7:23" ht="25.5" customHeight="1" x14ac:dyDescent="0.2">
      <c r="G851" s="12" t="str">
        <f t="shared" si="106"/>
        <v/>
      </c>
      <c r="H851" s="12"/>
      <c r="I851" s="22" t="str">
        <f>IFERROR(VLOOKUP('движение ДВС'!C851,нормативы!$B$2:$C$32,2,FALSE),"")</f>
        <v/>
      </c>
      <c r="K851" s="13" t="str">
        <f t="shared" si="110"/>
        <v/>
      </c>
      <c r="L851" s="13"/>
      <c r="M851" s="22" t="str">
        <f t="shared" si="107"/>
        <v/>
      </c>
      <c r="N851" s="22" t="str">
        <f t="shared" si="111"/>
        <v/>
      </c>
      <c r="P851" s="11" t="str">
        <f t="shared" si="112"/>
        <v xml:space="preserve"> </v>
      </c>
      <c r="Q851" s="11" t="e">
        <f>VLOOKUP(B851,'Комментарии к ремонту'!A:C,2,FALSE)</f>
        <v>#N/A</v>
      </c>
      <c r="R851" s="21" t="str">
        <f t="shared" si="113"/>
        <v/>
      </c>
      <c r="T851" s="44" t="str">
        <f t="shared" si="108"/>
        <v/>
      </c>
      <c r="W851" s="18">
        <f t="shared" si="109"/>
        <v>0</v>
      </c>
    </row>
    <row r="852" spans="7:23" ht="25.5" customHeight="1" x14ac:dyDescent="0.2">
      <c r="G852" s="12" t="str">
        <f t="shared" si="106"/>
        <v/>
      </c>
      <c r="H852" s="12"/>
      <c r="I852" s="22" t="str">
        <f>IFERROR(VLOOKUP('движение ДВС'!C852,нормативы!$B$2:$C$32,2,FALSE),"")</f>
        <v/>
      </c>
      <c r="K852" s="13" t="str">
        <f t="shared" si="110"/>
        <v/>
      </c>
      <c r="L852" s="13"/>
      <c r="M852" s="22" t="str">
        <f t="shared" si="107"/>
        <v/>
      </c>
      <c r="N852" s="22" t="str">
        <f t="shared" si="111"/>
        <v/>
      </c>
      <c r="P852" s="11" t="str">
        <f t="shared" si="112"/>
        <v xml:space="preserve"> </v>
      </c>
      <c r="Q852" s="11" t="e">
        <f>VLOOKUP(B852,'Комментарии к ремонту'!A:C,2,FALSE)</f>
        <v>#N/A</v>
      </c>
      <c r="R852" s="21" t="str">
        <f t="shared" si="113"/>
        <v/>
      </c>
      <c r="T852" s="44" t="str">
        <f t="shared" si="108"/>
        <v/>
      </c>
      <c r="W852" s="18">
        <f t="shared" si="109"/>
        <v>0</v>
      </c>
    </row>
    <row r="853" spans="7:23" ht="25.5" customHeight="1" x14ac:dyDescent="0.2">
      <c r="G853" s="12" t="str">
        <f t="shared" si="106"/>
        <v/>
      </c>
      <c r="H853" s="12"/>
      <c r="I853" s="22" t="str">
        <f>IFERROR(VLOOKUP('движение ДВС'!C853,нормативы!$B$2:$C$32,2,FALSE),"")</f>
        <v/>
      </c>
      <c r="K853" s="13" t="str">
        <f t="shared" si="110"/>
        <v/>
      </c>
      <c r="L853" s="13"/>
      <c r="M853" s="22" t="str">
        <f t="shared" si="107"/>
        <v/>
      </c>
      <c r="N853" s="22" t="str">
        <f t="shared" si="111"/>
        <v/>
      </c>
      <c r="P853" s="11" t="str">
        <f t="shared" si="112"/>
        <v xml:space="preserve"> </v>
      </c>
      <c r="Q853" s="11" t="e">
        <f>VLOOKUP(B853,'Комментарии к ремонту'!A:C,2,FALSE)</f>
        <v>#N/A</v>
      </c>
      <c r="R853" s="21" t="str">
        <f t="shared" si="113"/>
        <v/>
      </c>
      <c r="T853" s="44" t="str">
        <f t="shared" si="108"/>
        <v/>
      </c>
      <c r="W853" s="18">
        <f t="shared" si="109"/>
        <v>0</v>
      </c>
    </row>
    <row r="854" spans="7:23" ht="25.5" customHeight="1" x14ac:dyDescent="0.2">
      <c r="G854" s="12" t="str">
        <f t="shared" si="106"/>
        <v/>
      </c>
      <c r="H854" s="12"/>
      <c r="I854" s="22" t="str">
        <f>IFERROR(VLOOKUP('движение ДВС'!C854,нормативы!$B$2:$C$32,2,FALSE),"")</f>
        <v/>
      </c>
      <c r="K854" s="13" t="str">
        <f t="shared" si="110"/>
        <v/>
      </c>
      <c r="L854" s="13"/>
      <c r="M854" s="22" t="str">
        <f t="shared" si="107"/>
        <v/>
      </c>
      <c r="N854" s="22" t="str">
        <f t="shared" si="111"/>
        <v/>
      </c>
      <c r="P854" s="11" t="str">
        <f t="shared" si="112"/>
        <v xml:space="preserve"> </v>
      </c>
      <c r="Q854" s="11" t="e">
        <f>VLOOKUP(B854,'Комментарии к ремонту'!A:C,2,FALSE)</f>
        <v>#N/A</v>
      </c>
      <c r="R854" s="21" t="str">
        <f t="shared" si="113"/>
        <v/>
      </c>
      <c r="T854" s="44" t="str">
        <f t="shared" si="108"/>
        <v/>
      </c>
      <c r="W854" s="18">
        <f t="shared" si="109"/>
        <v>0</v>
      </c>
    </row>
    <row r="855" spans="7:23" ht="25.5" customHeight="1" x14ac:dyDescent="0.2">
      <c r="G855" s="12" t="str">
        <f t="shared" si="106"/>
        <v/>
      </c>
      <c r="H855" s="12"/>
      <c r="I855" s="22" t="str">
        <f>IFERROR(VLOOKUP('движение ДВС'!C855,нормативы!$B$2:$C$32,2,FALSE),"")</f>
        <v/>
      </c>
      <c r="K855" s="13" t="str">
        <f t="shared" si="110"/>
        <v/>
      </c>
      <c r="L855" s="13"/>
      <c r="M855" s="22" t="str">
        <f t="shared" si="107"/>
        <v/>
      </c>
      <c r="N855" s="22" t="str">
        <f t="shared" si="111"/>
        <v/>
      </c>
      <c r="P855" s="11" t="str">
        <f t="shared" si="112"/>
        <v xml:space="preserve"> </v>
      </c>
      <c r="Q855" s="11" t="e">
        <f>VLOOKUP(B855,'Комментарии к ремонту'!A:C,2,FALSE)</f>
        <v>#N/A</v>
      </c>
      <c r="R855" s="21" t="str">
        <f t="shared" si="113"/>
        <v/>
      </c>
      <c r="T855" s="44" t="str">
        <f t="shared" si="108"/>
        <v/>
      </c>
      <c r="W855" s="18">
        <f t="shared" si="109"/>
        <v>0</v>
      </c>
    </row>
    <row r="856" spans="7:23" ht="25.5" customHeight="1" x14ac:dyDescent="0.2">
      <c r="G856" s="12" t="str">
        <f t="shared" si="106"/>
        <v/>
      </c>
      <c r="H856" s="12"/>
      <c r="I856" s="22" t="str">
        <f>IFERROR(VLOOKUP('движение ДВС'!C856,нормативы!$B$2:$C$32,2,FALSE),"")</f>
        <v/>
      </c>
      <c r="K856" s="13" t="str">
        <f t="shared" si="110"/>
        <v/>
      </c>
      <c r="L856" s="13"/>
      <c r="M856" s="22" t="str">
        <f t="shared" si="107"/>
        <v/>
      </c>
      <c r="N856" s="22" t="str">
        <f t="shared" si="111"/>
        <v/>
      </c>
      <c r="P856" s="11" t="str">
        <f t="shared" si="112"/>
        <v xml:space="preserve"> </v>
      </c>
      <c r="Q856" s="11" t="e">
        <f>VLOOKUP(B856,'Комментарии к ремонту'!A:C,2,FALSE)</f>
        <v>#N/A</v>
      </c>
      <c r="R856" s="21" t="str">
        <f t="shared" si="113"/>
        <v/>
      </c>
      <c r="T856" s="44" t="str">
        <f t="shared" si="108"/>
        <v/>
      </c>
      <c r="W856" s="18">
        <f t="shared" si="109"/>
        <v>0</v>
      </c>
    </row>
    <row r="857" spans="7:23" ht="25.5" customHeight="1" x14ac:dyDescent="0.2">
      <c r="G857" s="12" t="str">
        <f t="shared" si="106"/>
        <v/>
      </c>
      <c r="H857" s="12"/>
      <c r="I857" s="22" t="str">
        <f>IFERROR(VLOOKUP('движение ДВС'!C857,нормативы!$B$2:$C$32,2,FALSE),"")</f>
        <v/>
      </c>
      <c r="K857" s="13" t="str">
        <f t="shared" si="110"/>
        <v/>
      </c>
      <c r="L857" s="13"/>
      <c r="M857" s="22" t="str">
        <f t="shared" si="107"/>
        <v/>
      </c>
      <c r="N857" s="22" t="str">
        <f t="shared" si="111"/>
        <v/>
      </c>
      <c r="P857" s="11" t="str">
        <f t="shared" si="112"/>
        <v xml:space="preserve"> </v>
      </c>
      <c r="Q857" s="11" t="e">
        <f>VLOOKUP(B857,'Комментарии к ремонту'!A:C,2,FALSE)</f>
        <v>#N/A</v>
      </c>
      <c r="R857" s="21" t="str">
        <f t="shared" si="113"/>
        <v/>
      </c>
      <c r="T857" s="44" t="str">
        <f t="shared" si="108"/>
        <v/>
      </c>
      <c r="W857" s="18">
        <f t="shared" si="109"/>
        <v>0</v>
      </c>
    </row>
    <row r="858" spans="7:23" ht="25.5" customHeight="1" x14ac:dyDescent="0.2">
      <c r="G858" s="12" t="str">
        <f t="shared" si="106"/>
        <v/>
      </c>
      <c r="H858" s="12"/>
      <c r="I858" s="22" t="str">
        <f>IFERROR(VLOOKUP('движение ДВС'!C858,нормативы!$B$2:$C$32,2,FALSE),"")</f>
        <v/>
      </c>
      <c r="K858" s="13" t="str">
        <f t="shared" si="110"/>
        <v/>
      </c>
      <c r="L858" s="13"/>
      <c r="M858" s="22" t="str">
        <f t="shared" si="107"/>
        <v/>
      </c>
      <c r="N858" s="22" t="str">
        <f t="shared" si="111"/>
        <v/>
      </c>
      <c r="P858" s="11" t="str">
        <f t="shared" si="112"/>
        <v xml:space="preserve"> </v>
      </c>
      <c r="Q858" s="11" t="e">
        <f>VLOOKUP(B858,'Комментарии к ремонту'!A:C,2,FALSE)</f>
        <v>#N/A</v>
      </c>
      <c r="R858" s="21" t="str">
        <f t="shared" si="113"/>
        <v/>
      </c>
      <c r="T858" s="44" t="str">
        <f t="shared" si="108"/>
        <v/>
      </c>
      <c r="W858" s="18">
        <f t="shared" si="109"/>
        <v>0</v>
      </c>
    </row>
    <row r="859" spans="7:23" ht="25.5" customHeight="1" x14ac:dyDescent="0.2">
      <c r="G859" s="12" t="str">
        <f t="shared" si="106"/>
        <v/>
      </c>
      <c r="H859" s="12"/>
      <c r="I859" s="22" t="str">
        <f>IFERROR(VLOOKUP('движение ДВС'!C859,нормативы!$B$2:$C$32,2,FALSE),"")</f>
        <v/>
      </c>
      <c r="K859" s="13" t="str">
        <f t="shared" si="110"/>
        <v/>
      </c>
      <c r="L859" s="13"/>
      <c r="M859" s="22" t="str">
        <f t="shared" si="107"/>
        <v/>
      </c>
      <c r="N859" s="22" t="str">
        <f t="shared" si="111"/>
        <v/>
      </c>
      <c r="P859" s="11" t="str">
        <f t="shared" si="112"/>
        <v xml:space="preserve"> </v>
      </c>
      <c r="Q859" s="11" t="e">
        <f>VLOOKUP(B859,'Комментарии к ремонту'!A:C,2,FALSE)</f>
        <v>#N/A</v>
      </c>
      <c r="R859" s="21" t="str">
        <f t="shared" si="113"/>
        <v/>
      </c>
      <c r="T859" s="44" t="str">
        <f t="shared" si="108"/>
        <v/>
      </c>
      <c r="W859" s="18">
        <f t="shared" si="109"/>
        <v>0</v>
      </c>
    </row>
    <row r="860" spans="7:23" ht="25.5" customHeight="1" x14ac:dyDescent="0.2">
      <c r="G860" s="12" t="str">
        <f t="shared" si="106"/>
        <v/>
      </c>
      <c r="H860" s="12"/>
      <c r="I860" s="22" t="str">
        <f>IFERROR(VLOOKUP('движение ДВС'!C860,нормативы!$B$2:$C$32,2,FALSE),"")</f>
        <v/>
      </c>
      <c r="K860" s="13" t="str">
        <f t="shared" si="110"/>
        <v/>
      </c>
      <c r="L860" s="13"/>
      <c r="M860" s="22" t="str">
        <f t="shared" si="107"/>
        <v/>
      </c>
      <c r="N860" s="22" t="str">
        <f t="shared" si="111"/>
        <v/>
      </c>
      <c r="P860" s="11" t="str">
        <f t="shared" si="112"/>
        <v xml:space="preserve"> </v>
      </c>
      <c r="Q860" s="11" t="e">
        <f>VLOOKUP(B860,'Комментарии к ремонту'!A:C,2,FALSE)</f>
        <v>#N/A</v>
      </c>
      <c r="R860" s="21" t="str">
        <f t="shared" si="113"/>
        <v/>
      </c>
      <c r="T860" s="44" t="str">
        <f t="shared" si="108"/>
        <v/>
      </c>
      <c r="W860" s="18">
        <f t="shared" si="109"/>
        <v>0</v>
      </c>
    </row>
    <row r="861" spans="7:23" ht="25.5" customHeight="1" x14ac:dyDescent="0.2">
      <c r="G861" s="12" t="str">
        <f t="shared" si="106"/>
        <v/>
      </c>
      <c r="H861" s="12"/>
      <c r="I861" s="22" t="str">
        <f>IFERROR(VLOOKUP('движение ДВС'!C861,нормативы!$B$2:$C$32,2,FALSE),"")</f>
        <v/>
      </c>
      <c r="K861" s="13" t="str">
        <f t="shared" si="110"/>
        <v/>
      </c>
      <c r="L861" s="13"/>
      <c r="M861" s="22" t="str">
        <f t="shared" si="107"/>
        <v/>
      </c>
      <c r="N861" s="22" t="str">
        <f t="shared" si="111"/>
        <v/>
      </c>
      <c r="P861" s="11" t="str">
        <f t="shared" si="112"/>
        <v xml:space="preserve"> </v>
      </c>
      <c r="Q861" s="11" t="e">
        <f>VLOOKUP(B861,'Комментарии к ремонту'!A:C,2,FALSE)</f>
        <v>#N/A</v>
      </c>
      <c r="R861" s="21" t="str">
        <f t="shared" si="113"/>
        <v/>
      </c>
      <c r="T861" s="44" t="str">
        <f t="shared" si="108"/>
        <v/>
      </c>
      <c r="W861" s="18">
        <f t="shared" si="109"/>
        <v>0</v>
      </c>
    </row>
    <row r="862" spans="7:23" ht="25.5" customHeight="1" x14ac:dyDescent="0.2">
      <c r="G862" s="12" t="str">
        <f t="shared" si="106"/>
        <v/>
      </c>
      <c r="H862" s="12"/>
      <c r="I862" s="22" t="str">
        <f>IFERROR(VLOOKUP('движение ДВС'!C862,нормативы!$B$2:$C$32,2,FALSE),"")</f>
        <v/>
      </c>
      <c r="K862" s="13" t="str">
        <f t="shared" si="110"/>
        <v/>
      </c>
      <c r="L862" s="13"/>
      <c r="M862" s="22" t="str">
        <f t="shared" si="107"/>
        <v/>
      </c>
      <c r="N862" s="22" t="str">
        <f t="shared" si="111"/>
        <v/>
      </c>
      <c r="P862" s="11" t="str">
        <f t="shared" si="112"/>
        <v xml:space="preserve"> </v>
      </c>
      <c r="Q862" s="11" t="e">
        <f>VLOOKUP(B862,'Комментарии к ремонту'!A:C,2,FALSE)</f>
        <v>#N/A</v>
      </c>
      <c r="R862" s="21" t="str">
        <f t="shared" si="113"/>
        <v/>
      </c>
      <c r="T862" s="44" t="str">
        <f t="shared" si="108"/>
        <v/>
      </c>
      <c r="W862" s="18">
        <f t="shared" si="109"/>
        <v>0</v>
      </c>
    </row>
    <row r="863" spans="7:23" ht="25.5" customHeight="1" x14ac:dyDescent="0.2">
      <c r="G863" s="12" t="str">
        <f t="shared" si="106"/>
        <v/>
      </c>
      <c r="H863" s="12"/>
      <c r="I863" s="22" t="str">
        <f>IFERROR(VLOOKUP('движение ДВС'!C863,нормативы!$B$2:$C$32,2,FALSE),"")</f>
        <v/>
      </c>
      <c r="K863" s="13" t="str">
        <f t="shared" si="110"/>
        <v/>
      </c>
      <c r="L863" s="13"/>
      <c r="M863" s="22" t="str">
        <f t="shared" si="107"/>
        <v/>
      </c>
      <c r="N863" s="22" t="str">
        <f t="shared" si="111"/>
        <v/>
      </c>
      <c r="P863" s="11" t="str">
        <f t="shared" si="112"/>
        <v xml:space="preserve"> </v>
      </c>
      <c r="Q863" s="11" t="e">
        <f>VLOOKUP(B863,'Комментарии к ремонту'!A:C,2,FALSE)</f>
        <v>#N/A</v>
      </c>
      <c r="R863" s="21" t="str">
        <f t="shared" si="113"/>
        <v/>
      </c>
      <c r="T863" s="44" t="str">
        <f t="shared" si="108"/>
        <v/>
      </c>
      <c r="W863" s="18">
        <f t="shared" si="109"/>
        <v>0</v>
      </c>
    </row>
    <row r="864" spans="7:23" ht="25.5" customHeight="1" x14ac:dyDescent="0.2">
      <c r="G864" s="12" t="str">
        <f t="shared" si="106"/>
        <v/>
      </c>
      <c r="H864" s="12"/>
      <c r="I864" s="22" t="str">
        <f>IFERROR(VLOOKUP('движение ДВС'!C864,нормативы!$B$2:$C$32,2,FALSE),"")</f>
        <v/>
      </c>
      <c r="K864" s="13" t="str">
        <f t="shared" si="110"/>
        <v/>
      </c>
      <c r="L864" s="13"/>
      <c r="M864" s="22" t="str">
        <f t="shared" si="107"/>
        <v/>
      </c>
      <c r="N864" s="22" t="str">
        <f t="shared" si="111"/>
        <v/>
      </c>
      <c r="P864" s="11" t="str">
        <f t="shared" si="112"/>
        <v xml:space="preserve"> </v>
      </c>
      <c r="Q864" s="11" t="e">
        <f>VLOOKUP(B864,'Комментарии к ремонту'!A:C,2,FALSE)</f>
        <v>#N/A</v>
      </c>
      <c r="R864" s="21" t="str">
        <f t="shared" si="113"/>
        <v/>
      </c>
      <c r="T864" s="44" t="str">
        <f t="shared" si="108"/>
        <v/>
      </c>
      <c r="W864" s="18">
        <f t="shared" si="109"/>
        <v>0</v>
      </c>
    </row>
    <row r="865" spans="7:23" ht="25.5" customHeight="1" x14ac:dyDescent="0.2">
      <c r="G865" s="12" t="str">
        <f t="shared" si="106"/>
        <v/>
      </c>
      <c r="H865" s="12"/>
      <c r="I865" s="22" t="str">
        <f>IFERROR(VLOOKUP('движение ДВС'!C865,нормативы!$B$2:$C$32,2,FALSE),"")</f>
        <v/>
      </c>
      <c r="K865" s="13" t="str">
        <f t="shared" si="110"/>
        <v/>
      </c>
      <c r="L865" s="13"/>
      <c r="M865" s="22" t="str">
        <f t="shared" si="107"/>
        <v/>
      </c>
      <c r="N865" s="22" t="str">
        <f t="shared" si="111"/>
        <v/>
      </c>
      <c r="P865" s="11" t="str">
        <f t="shared" si="112"/>
        <v xml:space="preserve"> </v>
      </c>
      <c r="Q865" s="11" t="e">
        <f>VLOOKUP(B865,'Комментарии к ремонту'!A:C,2,FALSE)</f>
        <v>#N/A</v>
      </c>
      <c r="R865" s="21" t="str">
        <f t="shared" si="113"/>
        <v/>
      </c>
      <c r="T865" s="44" t="str">
        <f t="shared" si="108"/>
        <v/>
      </c>
      <c r="W865" s="18">
        <f t="shared" si="109"/>
        <v>0</v>
      </c>
    </row>
    <row r="866" spans="7:23" ht="25.5" customHeight="1" x14ac:dyDescent="0.2">
      <c r="G866" s="12" t="str">
        <f t="shared" si="106"/>
        <v/>
      </c>
      <c r="H866" s="12"/>
      <c r="I866" s="22" t="str">
        <f>IFERROR(VLOOKUP('движение ДВС'!C866,нормативы!$B$2:$C$32,2,FALSE),"")</f>
        <v/>
      </c>
      <c r="K866" s="13" t="str">
        <f t="shared" si="110"/>
        <v/>
      </c>
      <c r="L866" s="13"/>
      <c r="M866" s="22" t="str">
        <f t="shared" si="107"/>
        <v/>
      </c>
      <c r="N866" s="22" t="str">
        <f t="shared" si="111"/>
        <v/>
      </c>
      <c r="P866" s="11" t="str">
        <f t="shared" si="112"/>
        <v xml:space="preserve"> </v>
      </c>
      <c r="Q866" s="11" t="e">
        <f>VLOOKUP(B866,'Комментарии к ремонту'!A:C,2,FALSE)</f>
        <v>#N/A</v>
      </c>
      <c r="R866" s="21" t="str">
        <f t="shared" si="113"/>
        <v/>
      </c>
      <c r="T866" s="44" t="str">
        <f t="shared" si="108"/>
        <v/>
      </c>
      <c r="W866" s="18">
        <f t="shared" si="109"/>
        <v>0</v>
      </c>
    </row>
    <row r="867" spans="7:23" ht="25.5" customHeight="1" x14ac:dyDescent="0.2">
      <c r="G867" s="12" t="str">
        <f t="shared" si="106"/>
        <v/>
      </c>
      <c r="H867" s="12"/>
      <c r="I867" s="22" t="str">
        <f>IFERROR(VLOOKUP('движение ДВС'!C867,нормативы!$B$2:$C$32,2,FALSE),"")</f>
        <v/>
      </c>
      <c r="K867" s="13" t="str">
        <f t="shared" si="110"/>
        <v/>
      </c>
      <c r="L867" s="13"/>
      <c r="M867" s="22" t="str">
        <f t="shared" si="107"/>
        <v/>
      </c>
      <c r="N867" s="22" t="str">
        <f t="shared" si="111"/>
        <v/>
      </c>
      <c r="P867" s="11" t="str">
        <f t="shared" si="112"/>
        <v xml:space="preserve"> </v>
      </c>
      <c r="Q867" s="11" t="e">
        <f>VLOOKUP(B867,'Комментарии к ремонту'!A:C,2,FALSE)</f>
        <v>#N/A</v>
      </c>
      <c r="R867" s="21" t="str">
        <f t="shared" si="113"/>
        <v/>
      </c>
      <c r="T867" s="44" t="str">
        <f t="shared" si="108"/>
        <v/>
      </c>
      <c r="W867" s="18">
        <f t="shared" si="109"/>
        <v>0</v>
      </c>
    </row>
    <row r="868" spans="7:23" ht="25.5" customHeight="1" x14ac:dyDescent="0.2">
      <c r="G868" s="12" t="str">
        <f t="shared" si="106"/>
        <v/>
      </c>
      <c r="H868" s="12"/>
      <c r="I868" s="22" t="str">
        <f>IFERROR(VLOOKUP('движение ДВС'!C868,нормативы!$B$2:$C$32,2,FALSE),"")</f>
        <v/>
      </c>
      <c r="K868" s="13" t="str">
        <f t="shared" si="110"/>
        <v/>
      </c>
      <c r="L868" s="13"/>
      <c r="M868" s="22" t="str">
        <f t="shared" si="107"/>
        <v/>
      </c>
      <c r="N868" s="22" t="str">
        <f t="shared" si="111"/>
        <v/>
      </c>
      <c r="P868" s="11" t="str">
        <f t="shared" si="112"/>
        <v xml:space="preserve"> </v>
      </c>
      <c r="Q868" s="11" t="e">
        <f>VLOOKUP(B868,'Комментарии к ремонту'!A:C,2,FALSE)</f>
        <v>#N/A</v>
      </c>
      <c r="R868" s="21" t="str">
        <f t="shared" si="113"/>
        <v/>
      </c>
      <c r="T868" s="44" t="str">
        <f t="shared" si="108"/>
        <v/>
      </c>
      <c r="W868" s="18">
        <f t="shared" si="109"/>
        <v>0</v>
      </c>
    </row>
    <row r="869" spans="7:23" ht="25.5" customHeight="1" x14ac:dyDescent="0.2">
      <c r="G869" s="12" t="str">
        <f t="shared" si="106"/>
        <v/>
      </c>
      <c r="H869" s="12"/>
      <c r="I869" s="22" t="str">
        <f>IFERROR(VLOOKUP('движение ДВС'!C869,нормативы!$B$2:$C$32,2,FALSE),"")</f>
        <v/>
      </c>
      <c r="K869" s="13" t="str">
        <f t="shared" si="110"/>
        <v/>
      </c>
      <c r="L869" s="13"/>
      <c r="M869" s="22" t="str">
        <f t="shared" si="107"/>
        <v/>
      </c>
      <c r="N869" s="22" t="str">
        <f t="shared" si="111"/>
        <v/>
      </c>
      <c r="P869" s="11" t="str">
        <f t="shared" si="112"/>
        <v xml:space="preserve"> </v>
      </c>
      <c r="Q869" s="11" t="e">
        <f>VLOOKUP(B869,'Комментарии к ремонту'!A:C,2,FALSE)</f>
        <v>#N/A</v>
      </c>
      <c r="R869" s="21" t="str">
        <f t="shared" si="113"/>
        <v/>
      </c>
      <c r="T869" s="44" t="str">
        <f t="shared" si="108"/>
        <v/>
      </c>
      <c r="W869" s="18">
        <f t="shared" si="109"/>
        <v>0</v>
      </c>
    </row>
    <row r="870" spans="7:23" ht="25.5" customHeight="1" x14ac:dyDescent="0.2">
      <c r="G870" s="12" t="str">
        <f t="shared" si="106"/>
        <v/>
      </c>
      <c r="H870" s="12"/>
      <c r="I870" s="22" t="str">
        <f>IFERROR(VLOOKUP('движение ДВС'!C870,нормативы!$B$2:$C$32,2,FALSE),"")</f>
        <v/>
      </c>
      <c r="K870" s="13" t="str">
        <f t="shared" si="110"/>
        <v/>
      </c>
      <c r="L870" s="13"/>
      <c r="M870" s="22" t="str">
        <f t="shared" si="107"/>
        <v/>
      </c>
      <c r="N870" s="22" t="str">
        <f t="shared" si="111"/>
        <v/>
      </c>
      <c r="P870" s="11" t="str">
        <f t="shared" si="112"/>
        <v xml:space="preserve"> </v>
      </c>
      <c r="Q870" s="11" t="e">
        <f>VLOOKUP(B870,'Комментарии к ремонту'!A:C,2,FALSE)</f>
        <v>#N/A</v>
      </c>
      <c r="R870" s="21" t="str">
        <f t="shared" si="113"/>
        <v/>
      </c>
      <c r="T870" s="44" t="str">
        <f t="shared" si="108"/>
        <v/>
      </c>
      <c r="W870" s="18">
        <f t="shared" si="109"/>
        <v>0</v>
      </c>
    </row>
    <row r="871" spans="7:23" ht="25.5" customHeight="1" x14ac:dyDescent="0.2">
      <c r="G871" s="12" t="str">
        <f t="shared" si="106"/>
        <v/>
      </c>
      <c r="H871" s="12"/>
      <c r="I871" s="22" t="str">
        <f>IFERROR(VLOOKUP('движение ДВС'!C871,нормативы!$B$2:$C$32,2,FALSE),"")</f>
        <v/>
      </c>
      <c r="K871" s="13" t="str">
        <f t="shared" si="110"/>
        <v/>
      </c>
      <c r="L871" s="13"/>
      <c r="M871" s="22" t="str">
        <f t="shared" si="107"/>
        <v/>
      </c>
      <c r="N871" s="22" t="str">
        <f t="shared" si="111"/>
        <v/>
      </c>
      <c r="P871" s="11" t="str">
        <f t="shared" si="112"/>
        <v xml:space="preserve"> </v>
      </c>
      <c r="Q871" s="11" t="e">
        <f>VLOOKUP(B871,'Комментарии к ремонту'!A:C,2,FALSE)</f>
        <v>#N/A</v>
      </c>
      <c r="R871" s="21" t="str">
        <f t="shared" si="113"/>
        <v/>
      </c>
      <c r="T871" s="44" t="str">
        <f t="shared" si="108"/>
        <v/>
      </c>
      <c r="W871" s="18">
        <f t="shared" si="109"/>
        <v>0</v>
      </c>
    </row>
    <row r="872" spans="7:23" ht="25.5" customHeight="1" x14ac:dyDescent="0.2">
      <c r="G872" s="12" t="str">
        <f t="shared" si="106"/>
        <v/>
      </c>
      <c r="H872" s="12"/>
      <c r="I872" s="22" t="str">
        <f>IFERROR(VLOOKUP('движение ДВС'!C872,нормативы!$B$2:$C$32,2,FALSE),"")</f>
        <v/>
      </c>
      <c r="K872" s="13" t="str">
        <f t="shared" si="110"/>
        <v/>
      </c>
      <c r="L872" s="13"/>
      <c r="M872" s="22" t="str">
        <f t="shared" si="107"/>
        <v/>
      </c>
      <c r="N872" s="22" t="str">
        <f t="shared" si="111"/>
        <v/>
      </c>
      <c r="P872" s="11" t="str">
        <f t="shared" si="112"/>
        <v xml:space="preserve"> </v>
      </c>
      <c r="Q872" s="11" t="e">
        <f>VLOOKUP(B872,'Комментарии к ремонту'!A:C,2,FALSE)</f>
        <v>#N/A</v>
      </c>
      <c r="R872" s="21" t="str">
        <f t="shared" si="113"/>
        <v/>
      </c>
      <c r="T872" s="44" t="str">
        <f t="shared" si="108"/>
        <v/>
      </c>
      <c r="W872" s="18">
        <f t="shared" si="109"/>
        <v>0</v>
      </c>
    </row>
    <row r="873" spans="7:23" ht="25.5" customHeight="1" x14ac:dyDescent="0.2">
      <c r="G873" s="12" t="str">
        <f t="shared" si="106"/>
        <v/>
      </c>
      <c r="H873" s="12"/>
      <c r="I873" s="22" t="str">
        <f>IFERROR(VLOOKUP('движение ДВС'!C873,нормативы!$B$2:$C$32,2,FALSE),"")</f>
        <v/>
      </c>
      <c r="K873" s="13" t="str">
        <f t="shared" si="110"/>
        <v/>
      </c>
      <c r="L873" s="13"/>
      <c r="M873" s="22" t="str">
        <f t="shared" si="107"/>
        <v/>
      </c>
      <c r="N873" s="22" t="str">
        <f t="shared" si="111"/>
        <v/>
      </c>
      <c r="P873" s="11" t="str">
        <f t="shared" si="112"/>
        <v xml:space="preserve"> </v>
      </c>
      <c r="Q873" s="11" t="e">
        <f>VLOOKUP(B873,'Комментарии к ремонту'!A:C,2,FALSE)</f>
        <v>#N/A</v>
      </c>
      <c r="R873" s="21" t="str">
        <f t="shared" si="113"/>
        <v/>
      </c>
      <c r="T873" s="44" t="str">
        <f t="shared" si="108"/>
        <v/>
      </c>
      <c r="W873" s="18">
        <f t="shared" si="109"/>
        <v>0</v>
      </c>
    </row>
    <row r="874" spans="7:23" ht="25.5" customHeight="1" x14ac:dyDescent="0.2">
      <c r="G874" s="12" t="str">
        <f t="shared" si="106"/>
        <v/>
      </c>
      <c r="H874" s="12"/>
      <c r="I874" s="22" t="str">
        <f>IFERROR(VLOOKUP('движение ДВС'!C874,нормативы!$B$2:$C$32,2,FALSE),"")</f>
        <v/>
      </c>
      <c r="K874" s="13" t="str">
        <f t="shared" si="110"/>
        <v/>
      </c>
      <c r="L874" s="13"/>
      <c r="M874" s="22" t="str">
        <f t="shared" si="107"/>
        <v/>
      </c>
      <c r="N874" s="22" t="str">
        <f t="shared" si="111"/>
        <v/>
      </c>
      <c r="P874" s="11" t="str">
        <f t="shared" si="112"/>
        <v xml:space="preserve"> </v>
      </c>
      <c r="Q874" s="11" t="e">
        <f>VLOOKUP(B874,'Комментарии к ремонту'!A:C,2,FALSE)</f>
        <v>#N/A</v>
      </c>
      <c r="R874" s="21" t="str">
        <f t="shared" si="113"/>
        <v/>
      </c>
      <c r="T874" s="44" t="str">
        <f t="shared" si="108"/>
        <v/>
      </c>
      <c r="W874" s="18">
        <f t="shared" si="109"/>
        <v>0</v>
      </c>
    </row>
    <row r="875" spans="7:23" ht="25.5" customHeight="1" x14ac:dyDescent="0.2">
      <c r="G875" s="12" t="str">
        <f t="shared" si="106"/>
        <v/>
      </c>
      <c r="H875" s="12"/>
      <c r="I875" s="22" t="str">
        <f>IFERROR(VLOOKUP('движение ДВС'!C875,нормативы!$B$2:$C$32,2,FALSE),"")</f>
        <v/>
      </c>
      <c r="K875" s="13" t="str">
        <f t="shared" si="110"/>
        <v/>
      </c>
      <c r="L875" s="13"/>
      <c r="M875" s="22" t="str">
        <f t="shared" si="107"/>
        <v/>
      </c>
      <c r="N875" s="22" t="str">
        <f t="shared" si="111"/>
        <v/>
      </c>
      <c r="P875" s="11" t="str">
        <f t="shared" si="112"/>
        <v xml:space="preserve"> </v>
      </c>
      <c r="Q875" s="11" t="e">
        <f>VLOOKUP(B875,'Комментарии к ремонту'!A:C,2,FALSE)</f>
        <v>#N/A</v>
      </c>
      <c r="R875" s="21" t="str">
        <f t="shared" si="113"/>
        <v/>
      </c>
      <c r="T875" s="44" t="str">
        <f t="shared" si="108"/>
        <v/>
      </c>
      <c r="W875" s="18">
        <f t="shared" si="109"/>
        <v>0</v>
      </c>
    </row>
    <row r="876" spans="7:23" ht="25.5" customHeight="1" x14ac:dyDescent="0.2">
      <c r="G876" s="12" t="str">
        <f t="shared" si="106"/>
        <v/>
      </c>
      <c r="H876" s="12"/>
      <c r="I876" s="22" t="str">
        <f>IFERROR(VLOOKUP('движение ДВС'!C876,нормативы!$B$2:$C$32,2,FALSE),"")</f>
        <v/>
      </c>
      <c r="K876" s="13" t="str">
        <f t="shared" si="110"/>
        <v/>
      </c>
      <c r="L876" s="13"/>
      <c r="M876" s="22" t="str">
        <f t="shared" si="107"/>
        <v/>
      </c>
      <c r="N876" s="22" t="str">
        <f t="shared" si="111"/>
        <v/>
      </c>
      <c r="P876" s="11" t="str">
        <f t="shared" si="112"/>
        <v xml:space="preserve"> </v>
      </c>
      <c r="Q876" s="11" t="e">
        <f>VLOOKUP(B876,'Комментарии к ремонту'!A:C,2,FALSE)</f>
        <v>#N/A</v>
      </c>
      <c r="R876" s="21" t="str">
        <f t="shared" si="113"/>
        <v/>
      </c>
      <c r="T876" s="44" t="str">
        <f t="shared" si="108"/>
        <v/>
      </c>
      <c r="W876" s="18">
        <f t="shared" si="109"/>
        <v>0</v>
      </c>
    </row>
    <row r="877" spans="7:23" ht="25.5" customHeight="1" x14ac:dyDescent="0.2">
      <c r="G877" s="12" t="str">
        <f t="shared" si="106"/>
        <v/>
      </c>
      <c r="H877" s="12"/>
      <c r="I877" s="22" t="str">
        <f>IFERROR(VLOOKUP('движение ДВС'!C877,нормативы!$B$2:$C$32,2,FALSE),"")</f>
        <v/>
      </c>
      <c r="K877" s="13" t="str">
        <f t="shared" si="110"/>
        <v/>
      </c>
      <c r="L877" s="13"/>
      <c r="M877" s="22" t="str">
        <f t="shared" si="107"/>
        <v/>
      </c>
      <c r="N877" s="22" t="str">
        <f t="shared" si="111"/>
        <v/>
      </c>
      <c r="P877" s="11" t="str">
        <f t="shared" si="112"/>
        <v xml:space="preserve"> </v>
      </c>
      <c r="Q877" s="11" t="e">
        <f>VLOOKUP(B877,'Комментарии к ремонту'!A:C,2,FALSE)</f>
        <v>#N/A</v>
      </c>
      <c r="R877" s="21" t="str">
        <f t="shared" si="113"/>
        <v/>
      </c>
      <c r="T877" s="44" t="str">
        <f t="shared" si="108"/>
        <v/>
      </c>
      <c r="W877" s="18">
        <f t="shared" si="109"/>
        <v>0</v>
      </c>
    </row>
    <row r="878" spans="7:23" ht="25.5" customHeight="1" x14ac:dyDescent="0.2">
      <c r="G878" s="12" t="str">
        <f t="shared" si="106"/>
        <v/>
      </c>
      <c r="H878" s="12"/>
      <c r="I878" s="22" t="str">
        <f>IFERROR(VLOOKUP('движение ДВС'!C878,нормативы!$B$2:$C$32,2,FALSE),"")</f>
        <v/>
      </c>
      <c r="K878" s="13" t="str">
        <f t="shared" si="110"/>
        <v/>
      </c>
      <c r="L878" s="13"/>
      <c r="M878" s="22" t="str">
        <f t="shared" si="107"/>
        <v/>
      </c>
      <c r="N878" s="22" t="str">
        <f t="shared" si="111"/>
        <v/>
      </c>
      <c r="P878" s="11" t="str">
        <f t="shared" si="112"/>
        <v xml:space="preserve"> </v>
      </c>
      <c r="Q878" s="11" t="e">
        <f>VLOOKUP(B878,'Комментарии к ремонту'!A:C,2,FALSE)</f>
        <v>#N/A</v>
      </c>
      <c r="R878" s="21" t="str">
        <f t="shared" si="113"/>
        <v/>
      </c>
      <c r="T878" s="44" t="str">
        <f t="shared" si="108"/>
        <v/>
      </c>
      <c r="W878" s="18">
        <f t="shared" si="109"/>
        <v>0</v>
      </c>
    </row>
    <row r="879" spans="7:23" ht="25.5" customHeight="1" x14ac:dyDescent="0.2">
      <c r="G879" s="12" t="str">
        <f t="shared" si="106"/>
        <v/>
      </c>
      <c r="H879" s="12"/>
      <c r="I879" s="22" t="str">
        <f>IFERROR(VLOOKUP('движение ДВС'!C879,нормативы!$B$2:$C$32,2,FALSE),"")</f>
        <v/>
      </c>
      <c r="K879" s="13" t="str">
        <f t="shared" si="110"/>
        <v/>
      </c>
      <c r="L879" s="13"/>
      <c r="M879" s="22" t="str">
        <f t="shared" si="107"/>
        <v/>
      </c>
      <c r="N879" s="22" t="str">
        <f t="shared" si="111"/>
        <v/>
      </c>
      <c r="P879" s="11" t="str">
        <f t="shared" si="112"/>
        <v xml:space="preserve"> </v>
      </c>
      <c r="Q879" s="11" t="e">
        <f>VLOOKUP(B879,'Комментарии к ремонту'!A:C,2,FALSE)</f>
        <v>#N/A</v>
      </c>
      <c r="R879" s="21" t="str">
        <f t="shared" si="113"/>
        <v/>
      </c>
      <c r="T879" s="44" t="str">
        <f t="shared" si="108"/>
        <v/>
      </c>
      <c r="W879" s="18">
        <f t="shared" si="109"/>
        <v>0</v>
      </c>
    </row>
    <row r="880" spans="7:23" ht="25.5" customHeight="1" x14ac:dyDescent="0.2">
      <c r="G880" s="12" t="str">
        <f t="shared" si="106"/>
        <v/>
      </c>
      <c r="H880" s="12"/>
      <c r="I880" s="22" t="str">
        <f>IFERROR(VLOOKUP('движение ДВС'!C880,нормативы!$B$2:$C$32,2,FALSE),"")</f>
        <v/>
      </c>
      <c r="K880" s="13" t="str">
        <f t="shared" si="110"/>
        <v/>
      </c>
      <c r="L880" s="13"/>
      <c r="M880" s="22" t="str">
        <f t="shared" si="107"/>
        <v/>
      </c>
      <c r="N880" s="22" t="str">
        <f t="shared" si="111"/>
        <v/>
      </c>
      <c r="P880" s="11" t="str">
        <f t="shared" si="112"/>
        <v xml:space="preserve"> </v>
      </c>
      <c r="Q880" s="11" t="e">
        <f>VLOOKUP(B880,'Комментарии к ремонту'!A:C,2,FALSE)</f>
        <v>#N/A</v>
      </c>
      <c r="R880" s="21" t="str">
        <f t="shared" si="113"/>
        <v/>
      </c>
      <c r="T880" s="44" t="str">
        <f t="shared" si="108"/>
        <v/>
      </c>
      <c r="W880" s="18">
        <f t="shared" si="109"/>
        <v>0</v>
      </c>
    </row>
    <row r="881" spans="7:23" ht="25.5" customHeight="1" x14ac:dyDescent="0.2">
      <c r="G881" s="12" t="str">
        <f t="shared" si="106"/>
        <v/>
      </c>
      <c r="H881" s="12"/>
      <c r="I881" s="22" t="str">
        <f>IFERROR(VLOOKUP('движение ДВС'!C881,нормативы!$B$2:$C$32,2,FALSE),"")</f>
        <v/>
      </c>
      <c r="K881" s="13" t="str">
        <f t="shared" si="110"/>
        <v/>
      </c>
      <c r="L881" s="13"/>
      <c r="M881" s="22" t="str">
        <f t="shared" si="107"/>
        <v/>
      </c>
      <c r="N881" s="22" t="str">
        <f t="shared" si="111"/>
        <v/>
      </c>
      <c r="P881" s="11" t="str">
        <f t="shared" si="112"/>
        <v xml:space="preserve"> </v>
      </c>
      <c r="Q881" s="11" t="e">
        <f>VLOOKUP(B881,'Комментарии к ремонту'!A:C,2,FALSE)</f>
        <v>#N/A</v>
      </c>
      <c r="R881" s="21" t="str">
        <f t="shared" si="113"/>
        <v/>
      </c>
      <c r="T881" s="44" t="str">
        <f t="shared" si="108"/>
        <v/>
      </c>
      <c r="W881" s="18">
        <f t="shared" si="109"/>
        <v>0</v>
      </c>
    </row>
    <row r="882" spans="7:23" ht="25.5" customHeight="1" x14ac:dyDescent="0.2">
      <c r="G882" s="12" t="str">
        <f t="shared" si="106"/>
        <v/>
      </c>
      <c r="H882" s="12"/>
      <c r="I882" s="22" t="str">
        <f>IFERROR(VLOOKUP('движение ДВС'!C882,нормативы!$B$2:$C$32,2,FALSE),"")</f>
        <v/>
      </c>
      <c r="K882" s="13" t="str">
        <f t="shared" si="110"/>
        <v/>
      </c>
      <c r="L882" s="13"/>
      <c r="M882" s="22" t="str">
        <f t="shared" si="107"/>
        <v/>
      </c>
      <c r="N882" s="22" t="str">
        <f t="shared" si="111"/>
        <v/>
      </c>
      <c r="P882" s="11" t="str">
        <f t="shared" si="112"/>
        <v xml:space="preserve"> </v>
      </c>
      <c r="Q882" s="11" t="e">
        <f>VLOOKUP(B882,'Комментарии к ремонту'!A:C,2,FALSE)</f>
        <v>#N/A</v>
      </c>
      <c r="R882" s="21" t="str">
        <f t="shared" si="113"/>
        <v/>
      </c>
      <c r="T882" s="44" t="str">
        <f t="shared" si="108"/>
        <v/>
      </c>
      <c r="W882" s="18">
        <f t="shared" si="109"/>
        <v>0</v>
      </c>
    </row>
    <row r="883" spans="7:23" ht="25.5" customHeight="1" x14ac:dyDescent="0.2">
      <c r="G883" s="12" t="str">
        <f t="shared" si="106"/>
        <v/>
      </c>
      <c r="H883" s="12"/>
      <c r="I883" s="22" t="str">
        <f>IFERROR(VLOOKUP('движение ДВС'!C883,нормативы!$B$2:$C$32,2,FALSE),"")</f>
        <v/>
      </c>
      <c r="K883" s="13" t="str">
        <f t="shared" si="110"/>
        <v/>
      </c>
      <c r="L883" s="13"/>
      <c r="M883" s="22" t="str">
        <f t="shared" si="107"/>
        <v/>
      </c>
      <c r="N883" s="22" t="str">
        <f t="shared" si="111"/>
        <v/>
      </c>
      <c r="P883" s="11" t="str">
        <f t="shared" si="112"/>
        <v xml:space="preserve"> </v>
      </c>
      <c r="Q883" s="11" t="e">
        <f>VLOOKUP(B883,'Комментарии к ремонту'!A:C,2,FALSE)</f>
        <v>#N/A</v>
      </c>
      <c r="R883" s="21" t="str">
        <f t="shared" si="113"/>
        <v/>
      </c>
      <c r="T883" s="44" t="str">
        <f t="shared" si="108"/>
        <v/>
      </c>
      <c r="W883" s="18">
        <f t="shared" si="109"/>
        <v>0</v>
      </c>
    </row>
    <row r="884" spans="7:23" ht="25.5" customHeight="1" x14ac:dyDescent="0.2">
      <c r="G884" s="12" t="str">
        <f t="shared" si="106"/>
        <v/>
      </c>
      <c r="H884" s="12"/>
      <c r="I884" s="22" t="str">
        <f>IFERROR(VLOOKUP('движение ДВС'!C884,нормативы!$B$2:$C$32,2,FALSE),"")</f>
        <v/>
      </c>
      <c r="K884" s="13" t="str">
        <f t="shared" si="110"/>
        <v/>
      </c>
      <c r="L884" s="13"/>
      <c r="M884" s="22" t="str">
        <f t="shared" si="107"/>
        <v/>
      </c>
      <c r="N884" s="22" t="str">
        <f t="shared" si="111"/>
        <v/>
      </c>
      <c r="P884" s="11" t="str">
        <f t="shared" si="112"/>
        <v xml:space="preserve"> </v>
      </c>
      <c r="Q884" s="11" t="e">
        <f>VLOOKUP(B884,'Комментарии к ремонту'!A:C,2,FALSE)</f>
        <v>#N/A</v>
      </c>
      <c r="R884" s="21" t="str">
        <f t="shared" si="113"/>
        <v/>
      </c>
      <c r="T884" s="44" t="str">
        <f t="shared" si="108"/>
        <v/>
      </c>
      <c r="W884" s="18">
        <f t="shared" si="109"/>
        <v>0</v>
      </c>
    </row>
    <row r="885" spans="7:23" ht="25.5" customHeight="1" x14ac:dyDescent="0.2">
      <c r="G885" s="12" t="str">
        <f t="shared" si="106"/>
        <v/>
      </c>
      <c r="H885" s="12"/>
      <c r="I885" s="22" t="str">
        <f>IFERROR(VLOOKUP('движение ДВС'!C885,нормативы!$B$2:$C$32,2,FALSE),"")</f>
        <v/>
      </c>
      <c r="K885" s="13" t="str">
        <f t="shared" si="110"/>
        <v/>
      </c>
      <c r="L885" s="13"/>
      <c r="M885" s="22" t="str">
        <f t="shared" si="107"/>
        <v/>
      </c>
      <c r="N885" s="22" t="str">
        <f t="shared" si="111"/>
        <v/>
      </c>
      <c r="P885" s="11" t="str">
        <f t="shared" si="112"/>
        <v xml:space="preserve"> </v>
      </c>
      <c r="Q885" s="11" t="e">
        <f>VLOOKUP(B885,'Комментарии к ремонту'!A:C,2,FALSE)</f>
        <v>#N/A</v>
      </c>
      <c r="R885" s="21" t="str">
        <f t="shared" si="113"/>
        <v/>
      </c>
      <c r="T885" s="44" t="str">
        <f t="shared" si="108"/>
        <v/>
      </c>
      <c r="W885" s="18">
        <f t="shared" si="109"/>
        <v>0</v>
      </c>
    </row>
    <row r="886" spans="7:23" ht="25.5" customHeight="1" x14ac:dyDescent="0.2">
      <c r="G886" s="12" t="str">
        <f t="shared" si="106"/>
        <v/>
      </c>
      <c r="H886" s="12"/>
      <c r="I886" s="22" t="str">
        <f>IFERROR(VLOOKUP('движение ДВС'!C886,нормативы!$B$2:$C$32,2,FALSE),"")</f>
        <v/>
      </c>
      <c r="K886" s="13" t="str">
        <f t="shared" si="110"/>
        <v/>
      </c>
      <c r="L886" s="13"/>
      <c r="M886" s="22" t="str">
        <f t="shared" si="107"/>
        <v/>
      </c>
      <c r="N886" s="22" t="str">
        <f t="shared" si="111"/>
        <v/>
      </c>
      <c r="P886" s="11" t="str">
        <f t="shared" si="112"/>
        <v xml:space="preserve"> </v>
      </c>
      <c r="Q886" s="11" t="e">
        <f>VLOOKUP(B886,'Комментарии к ремонту'!A:C,2,FALSE)</f>
        <v>#N/A</v>
      </c>
      <c r="R886" s="21" t="str">
        <f t="shared" si="113"/>
        <v/>
      </c>
      <c r="T886" s="44" t="str">
        <f t="shared" si="108"/>
        <v/>
      </c>
      <c r="W886" s="18">
        <f t="shared" si="109"/>
        <v>0</v>
      </c>
    </row>
    <row r="887" spans="7:23" ht="25.5" customHeight="1" x14ac:dyDescent="0.2">
      <c r="G887" s="12" t="str">
        <f t="shared" si="106"/>
        <v/>
      </c>
      <c r="H887" s="12"/>
      <c r="I887" s="22" t="str">
        <f>IFERROR(VLOOKUP('движение ДВС'!C887,нормативы!$B$2:$C$32,2,FALSE),"")</f>
        <v/>
      </c>
      <c r="K887" s="13" t="str">
        <f t="shared" si="110"/>
        <v/>
      </c>
      <c r="L887" s="13"/>
      <c r="M887" s="22" t="str">
        <f t="shared" si="107"/>
        <v/>
      </c>
      <c r="N887" s="22" t="str">
        <f t="shared" si="111"/>
        <v/>
      </c>
      <c r="P887" s="11" t="str">
        <f t="shared" si="112"/>
        <v xml:space="preserve"> </v>
      </c>
      <c r="Q887" s="11" t="e">
        <f>VLOOKUP(B887,'Комментарии к ремонту'!A:C,2,FALSE)</f>
        <v>#N/A</v>
      </c>
      <c r="R887" s="21" t="str">
        <f t="shared" si="113"/>
        <v/>
      </c>
      <c r="T887" s="44" t="str">
        <f t="shared" si="108"/>
        <v/>
      </c>
      <c r="W887" s="18">
        <f t="shared" si="109"/>
        <v>0</v>
      </c>
    </row>
    <row r="888" spans="7:23" ht="25.5" customHeight="1" x14ac:dyDescent="0.2">
      <c r="G888" s="12" t="str">
        <f t="shared" si="106"/>
        <v/>
      </c>
      <c r="H888" s="12"/>
      <c r="I888" s="22" t="str">
        <f>IFERROR(VLOOKUP('движение ДВС'!C888,нормативы!$B$2:$C$32,2,FALSE),"")</f>
        <v/>
      </c>
      <c r="K888" s="13" t="str">
        <f t="shared" si="110"/>
        <v/>
      </c>
      <c r="L888" s="13"/>
      <c r="M888" s="22" t="str">
        <f t="shared" si="107"/>
        <v/>
      </c>
      <c r="N888" s="22" t="str">
        <f t="shared" si="111"/>
        <v/>
      </c>
      <c r="P888" s="11" t="str">
        <f t="shared" si="112"/>
        <v xml:space="preserve"> </v>
      </c>
      <c r="Q888" s="11" t="e">
        <f>VLOOKUP(B888,'Комментарии к ремонту'!A:C,2,FALSE)</f>
        <v>#N/A</v>
      </c>
      <c r="R888" s="21" t="str">
        <f t="shared" si="113"/>
        <v/>
      </c>
      <c r="T888" s="44" t="str">
        <f t="shared" si="108"/>
        <v/>
      </c>
      <c r="W888" s="18">
        <f t="shared" si="109"/>
        <v>0</v>
      </c>
    </row>
    <row r="889" spans="7:23" ht="25.5" customHeight="1" x14ac:dyDescent="0.2">
      <c r="G889" s="12" t="str">
        <f t="shared" si="106"/>
        <v/>
      </c>
      <c r="H889" s="12"/>
      <c r="I889" s="22" t="str">
        <f>IFERROR(VLOOKUP('движение ДВС'!C889,нормативы!$B$2:$C$32,2,FALSE),"")</f>
        <v/>
      </c>
      <c r="K889" s="13" t="str">
        <f t="shared" si="110"/>
        <v/>
      </c>
      <c r="L889" s="13"/>
      <c r="M889" s="22" t="str">
        <f t="shared" si="107"/>
        <v/>
      </c>
      <c r="N889" s="22" t="str">
        <f t="shared" si="111"/>
        <v/>
      </c>
      <c r="P889" s="11" t="str">
        <f t="shared" si="112"/>
        <v xml:space="preserve"> </v>
      </c>
      <c r="Q889" s="11" t="e">
        <f>VLOOKUP(B889,'Комментарии к ремонту'!A:C,2,FALSE)</f>
        <v>#N/A</v>
      </c>
      <c r="R889" s="21" t="str">
        <f t="shared" si="113"/>
        <v/>
      </c>
      <c r="T889" s="44" t="str">
        <f t="shared" si="108"/>
        <v/>
      </c>
      <c r="W889" s="18">
        <f t="shared" si="109"/>
        <v>0</v>
      </c>
    </row>
    <row r="890" spans="7:23" ht="25.5" customHeight="1" x14ac:dyDescent="0.2">
      <c r="G890" s="12" t="str">
        <f t="shared" si="106"/>
        <v/>
      </c>
      <c r="H890" s="12"/>
      <c r="I890" s="22" t="str">
        <f>IFERROR(VLOOKUP('движение ДВС'!C890,нормативы!$B$2:$C$32,2,FALSE),"")</f>
        <v/>
      </c>
      <c r="K890" s="13" t="str">
        <f t="shared" si="110"/>
        <v/>
      </c>
      <c r="L890" s="13"/>
      <c r="M890" s="22" t="str">
        <f t="shared" si="107"/>
        <v/>
      </c>
      <c r="N890" s="22" t="str">
        <f t="shared" si="111"/>
        <v/>
      </c>
      <c r="P890" s="11" t="str">
        <f t="shared" si="112"/>
        <v xml:space="preserve"> </v>
      </c>
      <c r="Q890" s="11" t="e">
        <f>VLOOKUP(B890,'Комментарии к ремонту'!A:C,2,FALSE)</f>
        <v>#N/A</v>
      </c>
      <c r="R890" s="21" t="str">
        <f t="shared" si="113"/>
        <v/>
      </c>
      <c r="T890" s="44" t="str">
        <f t="shared" si="108"/>
        <v/>
      </c>
      <c r="W890" s="18">
        <f t="shared" si="109"/>
        <v>0</v>
      </c>
    </row>
    <row r="891" spans="7:23" ht="25.5" customHeight="1" x14ac:dyDescent="0.2">
      <c r="G891" s="12" t="str">
        <f t="shared" si="106"/>
        <v/>
      </c>
      <c r="H891" s="12"/>
      <c r="I891" s="22" t="str">
        <f>IFERROR(VLOOKUP('движение ДВС'!C891,нормативы!$B$2:$C$32,2,FALSE),"")</f>
        <v/>
      </c>
      <c r="K891" s="13" t="str">
        <f t="shared" si="110"/>
        <v/>
      </c>
      <c r="L891" s="13"/>
      <c r="M891" s="22" t="str">
        <f t="shared" si="107"/>
        <v/>
      </c>
      <c r="N891" s="22" t="str">
        <f t="shared" si="111"/>
        <v/>
      </c>
      <c r="P891" s="11" t="str">
        <f t="shared" si="112"/>
        <v xml:space="preserve"> </v>
      </c>
      <c r="Q891" s="11" t="e">
        <f>VLOOKUP(B891,'Комментарии к ремонту'!A:C,2,FALSE)</f>
        <v>#N/A</v>
      </c>
      <c r="R891" s="21" t="str">
        <f t="shared" si="113"/>
        <v/>
      </c>
      <c r="T891" s="44" t="str">
        <f t="shared" si="108"/>
        <v/>
      </c>
      <c r="W891" s="18">
        <f t="shared" si="109"/>
        <v>0</v>
      </c>
    </row>
    <row r="892" spans="7:23" ht="25.5" customHeight="1" x14ac:dyDescent="0.2">
      <c r="G892" s="12" t="str">
        <f t="shared" si="106"/>
        <v/>
      </c>
      <c r="H892" s="12"/>
      <c r="I892" s="22" t="str">
        <f>IFERROR(VLOOKUP('движение ДВС'!C892,нормативы!$B$2:$C$32,2,FALSE),"")</f>
        <v/>
      </c>
      <c r="K892" s="13" t="str">
        <f t="shared" si="110"/>
        <v/>
      </c>
      <c r="L892" s="13"/>
      <c r="M892" s="22" t="str">
        <f t="shared" si="107"/>
        <v/>
      </c>
      <c r="N892" s="22" t="str">
        <f t="shared" si="111"/>
        <v/>
      </c>
      <c r="P892" s="11" t="str">
        <f t="shared" si="112"/>
        <v xml:space="preserve"> </v>
      </c>
      <c r="Q892" s="11" t="e">
        <f>VLOOKUP(B892,'Комментарии к ремонту'!A:C,2,FALSE)</f>
        <v>#N/A</v>
      </c>
      <c r="R892" s="21" t="str">
        <f t="shared" si="113"/>
        <v/>
      </c>
      <c r="T892" s="44" t="str">
        <f t="shared" si="108"/>
        <v/>
      </c>
      <c r="W892" s="18">
        <f t="shared" si="109"/>
        <v>0</v>
      </c>
    </row>
    <row r="893" spans="7:23" ht="25.5" customHeight="1" x14ac:dyDescent="0.2">
      <c r="G893" s="12" t="str">
        <f t="shared" si="106"/>
        <v/>
      </c>
      <c r="H893" s="12"/>
      <c r="I893" s="22" t="str">
        <f>IFERROR(VLOOKUP('движение ДВС'!C893,нормативы!$B$2:$C$32,2,FALSE),"")</f>
        <v/>
      </c>
      <c r="K893" s="13" t="str">
        <f t="shared" si="110"/>
        <v/>
      </c>
      <c r="L893" s="13"/>
      <c r="M893" s="22" t="str">
        <f t="shared" si="107"/>
        <v/>
      </c>
      <c r="N893" s="22" t="str">
        <f t="shared" si="111"/>
        <v/>
      </c>
      <c r="P893" s="11" t="str">
        <f t="shared" si="112"/>
        <v xml:space="preserve"> </v>
      </c>
      <c r="Q893" s="11" t="e">
        <f>VLOOKUP(B893,'Комментарии к ремонту'!A:C,2,FALSE)</f>
        <v>#N/A</v>
      </c>
      <c r="R893" s="21" t="str">
        <f t="shared" si="113"/>
        <v/>
      </c>
      <c r="T893" s="44" t="str">
        <f t="shared" si="108"/>
        <v/>
      </c>
      <c r="W893" s="18">
        <f t="shared" si="109"/>
        <v>0</v>
      </c>
    </row>
    <row r="894" spans="7:23" ht="25.5" customHeight="1" x14ac:dyDescent="0.2">
      <c r="G894" s="12" t="str">
        <f t="shared" si="106"/>
        <v/>
      </c>
      <c r="H894" s="12"/>
      <c r="I894" s="22" t="str">
        <f>IFERROR(VLOOKUP('движение ДВС'!C894,нормативы!$B$2:$C$32,2,FALSE),"")</f>
        <v/>
      </c>
      <c r="K894" s="13" t="str">
        <f t="shared" si="110"/>
        <v/>
      </c>
      <c r="L894" s="13"/>
      <c r="M894" s="22" t="str">
        <f t="shared" si="107"/>
        <v/>
      </c>
      <c r="N894" s="22" t="str">
        <f t="shared" si="111"/>
        <v/>
      </c>
      <c r="P894" s="11" t="str">
        <f t="shared" si="112"/>
        <v xml:space="preserve"> </v>
      </c>
      <c r="Q894" s="11" t="e">
        <f>VLOOKUP(B894,'Комментарии к ремонту'!A:C,2,FALSE)</f>
        <v>#N/A</v>
      </c>
      <c r="R894" s="21" t="str">
        <f t="shared" si="113"/>
        <v/>
      </c>
      <c r="T894" s="44" t="str">
        <f t="shared" si="108"/>
        <v/>
      </c>
      <c r="W894" s="18">
        <f t="shared" si="109"/>
        <v>0</v>
      </c>
    </row>
    <row r="895" spans="7:23" ht="25.5" customHeight="1" x14ac:dyDescent="0.2">
      <c r="G895" s="12" t="str">
        <f t="shared" si="106"/>
        <v/>
      </c>
      <c r="H895" s="12"/>
      <c r="I895" s="22" t="str">
        <f>IFERROR(VLOOKUP('движение ДВС'!C895,нормативы!$B$2:$C$32,2,FALSE),"")</f>
        <v/>
      </c>
      <c r="K895" s="13" t="str">
        <f t="shared" si="110"/>
        <v/>
      </c>
      <c r="L895" s="13"/>
      <c r="M895" s="22" t="str">
        <f t="shared" si="107"/>
        <v/>
      </c>
      <c r="N895" s="22" t="str">
        <f t="shared" si="111"/>
        <v/>
      </c>
      <c r="P895" s="11" t="str">
        <f t="shared" si="112"/>
        <v xml:space="preserve"> </v>
      </c>
      <c r="Q895" s="11" t="e">
        <f>VLOOKUP(B895,'Комментарии к ремонту'!A:C,2,FALSE)</f>
        <v>#N/A</v>
      </c>
      <c r="R895" s="21" t="str">
        <f t="shared" si="113"/>
        <v/>
      </c>
      <c r="T895" s="44" t="str">
        <f t="shared" si="108"/>
        <v/>
      </c>
      <c r="W895" s="18">
        <f t="shared" si="109"/>
        <v>0</v>
      </c>
    </row>
    <row r="896" spans="7:23" ht="25.5" customHeight="1" x14ac:dyDescent="0.2">
      <c r="G896" s="12" t="str">
        <f t="shared" si="106"/>
        <v/>
      </c>
      <c r="H896" s="12"/>
      <c r="I896" s="22" t="str">
        <f>IFERROR(VLOOKUP('движение ДВС'!C896,нормативы!$B$2:$C$32,2,FALSE),"")</f>
        <v/>
      </c>
      <c r="K896" s="13" t="str">
        <f t="shared" si="110"/>
        <v/>
      </c>
      <c r="L896" s="13"/>
      <c r="M896" s="22" t="str">
        <f t="shared" si="107"/>
        <v/>
      </c>
      <c r="N896" s="22" t="str">
        <f t="shared" si="111"/>
        <v/>
      </c>
      <c r="P896" s="11" t="str">
        <f t="shared" si="112"/>
        <v xml:space="preserve"> </v>
      </c>
      <c r="Q896" s="11" t="e">
        <f>VLOOKUP(B896,'Комментарии к ремонту'!A:C,2,FALSE)</f>
        <v>#N/A</v>
      </c>
      <c r="R896" s="21" t="str">
        <f t="shared" si="113"/>
        <v/>
      </c>
      <c r="T896" s="44" t="str">
        <f t="shared" si="108"/>
        <v/>
      </c>
      <c r="W896" s="18">
        <f t="shared" si="109"/>
        <v>0</v>
      </c>
    </row>
    <row r="897" spans="7:23" ht="25.5" customHeight="1" x14ac:dyDescent="0.2">
      <c r="G897" s="12" t="str">
        <f t="shared" si="106"/>
        <v/>
      </c>
      <c r="H897" s="12"/>
      <c r="I897" s="22" t="str">
        <f>IFERROR(VLOOKUP('движение ДВС'!C897,нормативы!$B$2:$C$32,2,FALSE),"")</f>
        <v/>
      </c>
      <c r="K897" s="13" t="str">
        <f t="shared" si="110"/>
        <v/>
      </c>
      <c r="L897" s="13"/>
      <c r="M897" s="22" t="str">
        <f t="shared" si="107"/>
        <v/>
      </c>
      <c r="N897" s="22" t="str">
        <f t="shared" si="111"/>
        <v/>
      </c>
      <c r="P897" s="11" t="str">
        <f t="shared" si="112"/>
        <v xml:space="preserve"> </v>
      </c>
      <c r="Q897" s="11" t="e">
        <f>VLOOKUP(B897,'Комментарии к ремонту'!A:C,2,FALSE)</f>
        <v>#N/A</v>
      </c>
      <c r="R897" s="21" t="str">
        <f t="shared" si="113"/>
        <v/>
      </c>
      <c r="T897" s="44" t="str">
        <f t="shared" si="108"/>
        <v/>
      </c>
      <c r="W897" s="18">
        <f t="shared" si="109"/>
        <v>0</v>
      </c>
    </row>
    <row r="898" spans="7:23" ht="25.5" customHeight="1" x14ac:dyDescent="0.2">
      <c r="G898" s="12" t="str">
        <f t="shared" si="106"/>
        <v/>
      </c>
      <c r="H898" s="12"/>
      <c r="I898" s="22" t="str">
        <f>IFERROR(VLOOKUP('движение ДВС'!C898,нормативы!$B$2:$C$32,2,FALSE),"")</f>
        <v/>
      </c>
      <c r="K898" s="13" t="str">
        <f t="shared" si="110"/>
        <v/>
      </c>
      <c r="L898" s="13"/>
      <c r="M898" s="22" t="str">
        <f t="shared" si="107"/>
        <v/>
      </c>
      <c r="N898" s="22" t="str">
        <f t="shared" si="111"/>
        <v/>
      </c>
      <c r="P898" s="11" t="str">
        <f t="shared" si="112"/>
        <v xml:space="preserve"> </v>
      </c>
      <c r="Q898" s="11" t="e">
        <f>VLOOKUP(B898,'Комментарии к ремонту'!A:C,2,FALSE)</f>
        <v>#N/A</v>
      </c>
      <c r="R898" s="21" t="str">
        <f t="shared" si="113"/>
        <v/>
      </c>
      <c r="T898" s="44" t="str">
        <f t="shared" si="108"/>
        <v/>
      </c>
      <c r="W898" s="18">
        <f t="shared" si="109"/>
        <v>0</v>
      </c>
    </row>
    <row r="899" spans="7:23" ht="25.5" customHeight="1" x14ac:dyDescent="0.2">
      <c r="G899" s="12" t="str">
        <f t="shared" ref="G899:G962" si="114">IFERROR(IF(SEARCH("Ожидается",O899),"введите дату",""),"")</f>
        <v/>
      </c>
      <c r="H899" s="12"/>
      <c r="I899" s="22" t="str">
        <f>IFERROR(VLOOKUP('движение ДВС'!C899,нормативы!$B$2:$C$32,2,FALSE),"")</f>
        <v/>
      </c>
      <c r="K899" s="13" t="str">
        <f t="shared" si="110"/>
        <v/>
      </c>
      <c r="L899" s="13"/>
      <c r="M899" s="22" t="str">
        <f t="shared" ref="M899:M962" si="115">IFERROR(IF(ISBLANK(G899),"",_xlfn.ISOWEEKNUM(G899)),"")</f>
        <v/>
      </c>
      <c r="N899" s="22" t="str">
        <f t="shared" si="111"/>
        <v/>
      </c>
      <c r="P899" s="11" t="str">
        <f t="shared" si="112"/>
        <v xml:space="preserve"> </v>
      </c>
      <c r="Q899" s="11" t="e">
        <f>VLOOKUP(B899,'Комментарии к ремонту'!A:C,2,FALSE)</f>
        <v>#N/A</v>
      </c>
      <c r="R899" s="21" t="str">
        <f t="shared" si="113"/>
        <v/>
      </c>
      <c r="T899" s="44" t="str">
        <f t="shared" ref="T899:T962" si="116">IF(O899="Отказной","Опишите причину отказа",IF(O899="Транзит","Опишите инф. о транзите",""))</f>
        <v/>
      </c>
      <c r="W899" s="18">
        <f t="shared" ref="W899:W962" si="117">IFERROR(IF(SEARCH(", заказ",V899),"укажите дату поставки зап. частей",""),0)</f>
        <v>0</v>
      </c>
    </row>
    <row r="900" spans="7:23" ht="25.5" customHeight="1" x14ac:dyDescent="0.2">
      <c r="G900" s="12" t="str">
        <f t="shared" si="114"/>
        <v/>
      </c>
      <c r="H900" s="12"/>
      <c r="I900" s="22" t="str">
        <f>IFERROR(VLOOKUP('движение ДВС'!C900,нормативы!$B$2:$C$32,2,FALSE),"")</f>
        <v/>
      </c>
      <c r="K900" s="13" t="str">
        <f t="shared" ref="K900:K963" si="118">IFERROR(IF(H900&lt;&gt;0,H900+(I900/J900)/8*7/5,""),IF(H900&lt;&gt;0,H900+I900/8*7/5,""))</f>
        <v/>
      </c>
      <c r="L900" s="13"/>
      <c r="M900" s="22" t="str">
        <f t="shared" si="115"/>
        <v/>
      </c>
      <c r="N900" s="22" t="str">
        <f t="shared" ref="N900:N963" si="119">IFERROR(INT((MONTH(G900)+2)/3),"")</f>
        <v/>
      </c>
      <c r="P900" s="11" t="str">
        <f t="shared" ref="P900:P963" si="120">B900&amp;" "&amp;C900</f>
        <v xml:space="preserve"> </v>
      </c>
      <c r="Q900" s="11" t="e">
        <f>VLOOKUP(B900,'Комментарии к ремонту'!A:C,2,FALSE)</f>
        <v>#N/A</v>
      </c>
      <c r="R900" s="21" t="str">
        <f t="shared" ref="R900:R963" si="121">IF(ISBLANK(B900),"",IF(O900="Ремонт остановлен","Укажите причину остановки работ",IF(O900="Отказной","Опишите причину отказа",IF(O900="Транзит","Опишите инф. о транзите",IF(ISNA(Q900),"НЕТ","ЕСТЬ")))))</f>
        <v/>
      </c>
      <c r="T900" s="44" t="str">
        <f t="shared" si="116"/>
        <v/>
      </c>
      <c r="W900" s="18">
        <f t="shared" si="117"/>
        <v>0</v>
      </c>
    </row>
    <row r="901" spans="7:23" ht="25.5" customHeight="1" x14ac:dyDescent="0.2">
      <c r="G901" s="12" t="str">
        <f t="shared" si="114"/>
        <v/>
      </c>
      <c r="H901" s="12"/>
      <c r="I901" s="22" t="str">
        <f>IFERROR(VLOOKUP('движение ДВС'!C901,нормативы!$B$2:$C$32,2,FALSE),"")</f>
        <v/>
      </c>
      <c r="K901" s="13" t="str">
        <f t="shared" si="118"/>
        <v/>
      </c>
      <c r="L901" s="13"/>
      <c r="M901" s="22" t="str">
        <f t="shared" si="115"/>
        <v/>
      </c>
      <c r="N901" s="22" t="str">
        <f t="shared" si="119"/>
        <v/>
      </c>
      <c r="P901" s="11" t="str">
        <f t="shared" si="120"/>
        <v xml:space="preserve"> </v>
      </c>
      <c r="Q901" s="11" t="e">
        <f>VLOOKUP(B901,'Комментарии к ремонту'!A:C,2,FALSE)</f>
        <v>#N/A</v>
      </c>
      <c r="R901" s="21" t="str">
        <f t="shared" si="121"/>
        <v/>
      </c>
      <c r="T901" s="44" t="str">
        <f t="shared" si="116"/>
        <v/>
      </c>
      <c r="W901" s="18">
        <f t="shared" si="117"/>
        <v>0</v>
      </c>
    </row>
    <row r="902" spans="7:23" ht="25.5" customHeight="1" x14ac:dyDescent="0.2">
      <c r="G902" s="12" t="str">
        <f t="shared" si="114"/>
        <v/>
      </c>
      <c r="H902" s="12"/>
      <c r="I902" s="22" t="str">
        <f>IFERROR(VLOOKUP('движение ДВС'!C902,нормативы!$B$2:$C$32,2,FALSE),"")</f>
        <v/>
      </c>
      <c r="K902" s="13" t="str">
        <f t="shared" si="118"/>
        <v/>
      </c>
      <c r="L902" s="13"/>
      <c r="M902" s="22" t="str">
        <f t="shared" si="115"/>
        <v/>
      </c>
      <c r="N902" s="22" t="str">
        <f t="shared" si="119"/>
        <v/>
      </c>
      <c r="P902" s="11" t="str">
        <f t="shared" si="120"/>
        <v xml:space="preserve"> </v>
      </c>
      <c r="Q902" s="11" t="e">
        <f>VLOOKUP(B902,'Комментарии к ремонту'!A:C,2,FALSE)</f>
        <v>#N/A</v>
      </c>
      <c r="R902" s="21" t="str">
        <f t="shared" si="121"/>
        <v/>
      </c>
      <c r="T902" s="44" t="str">
        <f t="shared" si="116"/>
        <v/>
      </c>
      <c r="W902" s="18">
        <f t="shared" si="117"/>
        <v>0</v>
      </c>
    </row>
    <row r="903" spans="7:23" ht="25.5" customHeight="1" x14ac:dyDescent="0.2">
      <c r="G903" s="12" t="str">
        <f t="shared" si="114"/>
        <v/>
      </c>
      <c r="H903" s="12"/>
      <c r="I903" s="22" t="str">
        <f>IFERROR(VLOOKUP('движение ДВС'!C903,нормативы!$B$2:$C$32,2,FALSE),"")</f>
        <v/>
      </c>
      <c r="K903" s="13" t="str">
        <f t="shared" si="118"/>
        <v/>
      </c>
      <c r="L903" s="13"/>
      <c r="M903" s="22" t="str">
        <f t="shared" si="115"/>
        <v/>
      </c>
      <c r="N903" s="22" t="str">
        <f t="shared" si="119"/>
        <v/>
      </c>
      <c r="P903" s="11" t="str">
        <f t="shared" si="120"/>
        <v xml:space="preserve"> </v>
      </c>
      <c r="Q903" s="11" t="e">
        <f>VLOOKUP(B903,'Комментарии к ремонту'!A:C,2,FALSE)</f>
        <v>#N/A</v>
      </c>
      <c r="R903" s="21" t="str">
        <f t="shared" si="121"/>
        <v/>
      </c>
      <c r="T903" s="44" t="str">
        <f t="shared" si="116"/>
        <v/>
      </c>
      <c r="W903" s="18">
        <f t="shared" si="117"/>
        <v>0</v>
      </c>
    </row>
    <row r="904" spans="7:23" ht="25.5" customHeight="1" x14ac:dyDescent="0.2">
      <c r="G904" s="12" t="str">
        <f t="shared" si="114"/>
        <v/>
      </c>
      <c r="H904" s="12"/>
      <c r="I904" s="22" t="str">
        <f>IFERROR(VLOOKUP('движение ДВС'!C904,нормативы!$B$2:$C$32,2,FALSE),"")</f>
        <v/>
      </c>
      <c r="K904" s="13" t="str">
        <f t="shared" si="118"/>
        <v/>
      </c>
      <c r="L904" s="13"/>
      <c r="M904" s="22" t="str">
        <f t="shared" si="115"/>
        <v/>
      </c>
      <c r="N904" s="22" t="str">
        <f t="shared" si="119"/>
        <v/>
      </c>
      <c r="P904" s="11" t="str">
        <f t="shared" si="120"/>
        <v xml:space="preserve"> </v>
      </c>
      <c r="Q904" s="11" t="e">
        <f>VLOOKUP(B904,'Комментарии к ремонту'!A:C,2,FALSE)</f>
        <v>#N/A</v>
      </c>
      <c r="R904" s="21" t="str">
        <f t="shared" si="121"/>
        <v/>
      </c>
      <c r="T904" s="44" t="str">
        <f t="shared" si="116"/>
        <v/>
      </c>
      <c r="W904" s="18">
        <f t="shared" si="117"/>
        <v>0</v>
      </c>
    </row>
    <row r="905" spans="7:23" ht="25.5" customHeight="1" x14ac:dyDescent="0.2">
      <c r="G905" s="12" t="str">
        <f t="shared" si="114"/>
        <v/>
      </c>
      <c r="H905" s="12"/>
      <c r="I905" s="22" t="str">
        <f>IFERROR(VLOOKUP('движение ДВС'!C905,нормативы!$B$2:$C$32,2,FALSE),"")</f>
        <v/>
      </c>
      <c r="K905" s="13" t="str">
        <f t="shared" si="118"/>
        <v/>
      </c>
      <c r="L905" s="13"/>
      <c r="M905" s="22" t="str">
        <f t="shared" si="115"/>
        <v/>
      </c>
      <c r="N905" s="22" t="str">
        <f t="shared" si="119"/>
        <v/>
      </c>
      <c r="P905" s="11" t="str">
        <f t="shared" si="120"/>
        <v xml:space="preserve"> </v>
      </c>
      <c r="Q905" s="11" t="e">
        <f>VLOOKUP(B905,'Комментарии к ремонту'!A:C,2,FALSE)</f>
        <v>#N/A</v>
      </c>
      <c r="R905" s="21" t="str">
        <f t="shared" si="121"/>
        <v/>
      </c>
      <c r="T905" s="44" t="str">
        <f t="shared" si="116"/>
        <v/>
      </c>
      <c r="W905" s="18">
        <f t="shared" si="117"/>
        <v>0</v>
      </c>
    </row>
    <row r="906" spans="7:23" ht="25.5" customHeight="1" x14ac:dyDescent="0.2">
      <c r="G906" s="12" t="str">
        <f t="shared" si="114"/>
        <v/>
      </c>
      <c r="H906" s="12"/>
      <c r="I906" s="22" t="str">
        <f>IFERROR(VLOOKUP('движение ДВС'!C906,нормативы!$B$2:$C$32,2,FALSE),"")</f>
        <v/>
      </c>
      <c r="K906" s="13" t="str">
        <f t="shared" si="118"/>
        <v/>
      </c>
      <c r="L906" s="13"/>
      <c r="M906" s="22" t="str">
        <f t="shared" si="115"/>
        <v/>
      </c>
      <c r="N906" s="22" t="str">
        <f t="shared" si="119"/>
        <v/>
      </c>
      <c r="P906" s="11" t="str">
        <f t="shared" si="120"/>
        <v xml:space="preserve"> </v>
      </c>
      <c r="Q906" s="11" t="e">
        <f>VLOOKUP(B906,'Комментарии к ремонту'!A:C,2,FALSE)</f>
        <v>#N/A</v>
      </c>
      <c r="R906" s="21" t="str">
        <f t="shared" si="121"/>
        <v/>
      </c>
      <c r="T906" s="44" t="str">
        <f t="shared" si="116"/>
        <v/>
      </c>
      <c r="W906" s="18">
        <f t="shared" si="117"/>
        <v>0</v>
      </c>
    </row>
    <row r="907" spans="7:23" ht="25.5" customHeight="1" x14ac:dyDescent="0.2">
      <c r="G907" s="12" t="str">
        <f t="shared" si="114"/>
        <v/>
      </c>
      <c r="H907" s="12"/>
      <c r="I907" s="22" t="str">
        <f>IFERROR(VLOOKUP('движение ДВС'!C907,нормативы!$B$2:$C$32,2,FALSE),"")</f>
        <v/>
      </c>
      <c r="K907" s="13" t="str">
        <f t="shared" si="118"/>
        <v/>
      </c>
      <c r="L907" s="13"/>
      <c r="M907" s="22" t="str">
        <f t="shared" si="115"/>
        <v/>
      </c>
      <c r="N907" s="22" t="str">
        <f t="shared" si="119"/>
        <v/>
      </c>
      <c r="P907" s="11" t="str">
        <f t="shared" si="120"/>
        <v xml:space="preserve"> </v>
      </c>
      <c r="Q907" s="11" t="e">
        <f>VLOOKUP(B907,'Комментарии к ремонту'!A:C,2,FALSE)</f>
        <v>#N/A</v>
      </c>
      <c r="R907" s="21" t="str">
        <f t="shared" si="121"/>
        <v/>
      </c>
      <c r="T907" s="44" t="str">
        <f t="shared" si="116"/>
        <v/>
      </c>
      <c r="W907" s="18">
        <f t="shared" si="117"/>
        <v>0</v>
      </c>
    </row>
    <row r="908" spans="7:23" ht="25.5" customHeight="1" x14ac:dyDescent="0.2">
      <c r="G908" s="12" t="str">
        <f t="shared" si="114"/>
        <v/>
      </c>
      <c r="H908" s="12"/>
      <c r="I908" s="22" t="str">
        <f>IFERROR(VLOOKUP('движение ДВС'!C908,нормативы!$B$2:$C$32,2,FALSE),"")</f>
        <v/>
      </c>
      <c r="K908" s="13" t="str">
        <f t="shared" si="118"/>
        <v/>
      </c>
      <c r="L908" s="13"/>
      <c r="M908" s="22" t="str">
        <f t="shared" si="115"/>
        <v/>
      </c>
      <c r="N908" s="22" t="str">
        <f t="shared" si="119"/>
        <v/>
      </c>
      <c r="P908" s="11" t="str">
        <f t="shared" si="120"/>
        <v xml:space="preserve"> </v>
      </c>
      <c r="Q908" s="11" t="e">
        <f>VLOOKUP(B908,'Комментарии к ремонту'!A:C,2,FALSE)</f>
        <v>#N/A</v>
      </c>
      <c r="R908" s="21" t="str">
        <f t="shared" si="121"/>
        <v/>
      </c>
      <c r="T908" s="44" t="str">
        <f t="shared" si="116"/>
        <v/>
      </c>
      <c r="W908" s="18">
        <f t="shared" si="117"/>
        <v>0</v>
      </c>
    </row>
    <row r="909" spans="7:23" ht="25.5" customHeight="1" x14ac:dyDescent="0.2">
      <c r="G909" s="12" t="str">
        <f t="shared" si="114"/>
        <v/>
      </c>
      <c r="H909" s="12"/>
      <c r="I909" s="22" t="str">
        <f>IFERROR(VLOOKUP('движение ДВС'!C909,нормативы!$B$2:$C$32,2,FALSE),"")</f>
        <v/>
      </c>
      <c r="K909" s="13" t="str">
        <f t="shared" si="118"/>
        <v/>
      </c>
      <c r="L909" s="13"/>
      <c r="M909" s="22" t="str">
        <f t="shared" si="115"/>
        <v/>
      </c>
      <c r="N909" s="22" t="str">
        <f t="shared" si="119"/>
        <v/>
      </c>
      <c r="P909" s="11" t="str">
        <f t="shared" si="120"/>
        <v xml:space="preserve"> </v>
      </c>
      <c r="Q909" s="11" t="e">
        <f>VLOOKUP(B909,'Комментарии к ремонту'!A:C,2,FALSE)</f>
        <v>#N/A</v>
      </c>
      <c r="R909" s="21" t="str">
        <f t="shared" si="121"/>
        <v/>
      </c>
      <c r="T909" s="44" t="str">
        <f t="shared" si="116"/>
        <v/>
      </c>
      <c r="W909" s="18">
        <f t="shared" si="117"/>
        <v>0</v>
      </c>
    </row>
    <row r="910" spans="7:23" ht="25.5" customHeight="1" x14ac:dyDescent="0.2">
      <c r="G910" s="12" t="str">
        <f t="shared" si="114"/>
        <v/>
      </c>
      <c r="H910" s="12"/>
      <c r="I910" s="22" t="str">
        <f>IFERROR(VLOOKUP('движение ДВС'!C910,нормативы!$B$2:$C$32,2,FALSE),"")</f>
        <v/>
      </c>
      <c r="K910" s="13" t="str">
        <f t="shared" si="118"/>
        <v/>
      </c>
      <c r="L910" s="13"/>
      <c r="M910" s="22" t="str">
        <f t="shared" si="115"/>
        <v/>
      </c>
      <c r="N910" s="22" t="str">
        <f t="shared" si="119"/>
        <v/>
      </c>
      <c r="P910" s="11" t="str">
        <f t="shared" si="120"/>
        <v xml:space="preserve"> </v>
      </c>
      <c r="Q910" s="11" t="e">
        <f>VLOOKUP(B910,'Комментарии к ремонту'!A:C,2,FALSE)</f>
        <v>#N/A</v>
      </c>
      <c r="R910" s="21" t="str">
        <f t="shared" si="121"/>
        <v/>
      </c>
      <c r="T910" s="44" t="str">
        <f t="shared" si="116"/>
        <v/>
      </c>
      <c r="W910" s="18">
        <f t="shared" si="117"/>
        <v>0</v>
      </c>
    </row>
    <row r="911" spans="7:23" ht="25.5" customHeight="1" x14ac:dyDescent="0.2">
      <c r="G911" s="12" t="str">
        <f t="shared" si="114"/>
        <v/>
      </c>
      <c r="H911" s="12"/>
      <c r="I911" s="22" t="str">
        <f>IFERROR(VLOOKUP('движение ДВС'!C911,нормативы!$B$2:$C$32,2,FALSE),"")</f>
        <v/>
      </c>
      <c r="K911" s="13" t="str">
        <f t="shared" si="118"/>
        <v/>
      </c>
      <c r="L911" s="13"/>
      <c r="M911" s="22" t="str">
        <f t="shared" si="115"/>
        <v/>
      </c>
      <c r="N911" s="22" t="str">
        <f t="shared" si="119"/>
        <v/>
      </c>
      <c r="P911" s="11" t="str">
        <f t="shared" si="120"/>
        <v xml:space="preserve"> </v>
      </c>
      <c r="Q911" s="11" t="e">
        <f>VLOOKUP(B911,'Комментарии к ремонту'!A:C,2,FALSE)</f>
        <v>#N/A</v>
      </c>
      <c r="R911" s="21" t="str">
        <f t="shared" si="121"/>
        <v/>
      </c>
      <c r="T911" s="44" t="str">
        <f t="shared" si="116"/>
        <v/>
      </c>
      <c r="W911" s="18">
        <f t="shared" si="117"/>
        <v>0</v>
      </c>
    </row>
    <row r="912" spans="7:23" ht="25.5" customHeight="1" x14ac:dyDescent="0.2">
      <c r="G912" s="12" t="str">
        <f t="shared" si="114"/>
        <v/>
      </c>
      <c r="H912" s="12"/>
      <c r="I912" s="22" t="str">
        <f>IFERROR(VLOOKUP('движение ДВС'!C912,нормативы!$B$2:$C$32,2,FALSE),"")</f>
        <v/>
      </c>
      <c r="K912" s="13" t="str">
        <f t="shared" si="118"/>
        <v/>
      </c>
      <c r="L912" s="13"/>
      <c r="M912" s="22" t="str">
        <f t="shared" si="115"/>
        <v/>
      </c>
      <c r="N912" s="22" t="str">
        <f t="shared" si="119"/>
        <v/>
      </c>
      <c r="P912" s="11" t="str">
        <f t="shared" si="120"/>
        <v xml:space="preserve"> </v>
      </c>
      <c r="Q912" s="11" t="e">
        <f>VLOOKUP(B912,'Комментарии к ремонту'!A:C,2,FALSE)</f>
        <v>#N/A</v>
      </c>
      <c r="R912" s="21" t="str">
        <f t="shared" si="121"/>
        <v/>
      </c>
      <c r="T912" s="44" t="str">
        <f t="shared" si="116"/>
        <v/>
      </c>
      <c r="W912" s="18">
        <f t="shared" si="117"/>
        <v>0</v>
      </c>
    </row>
    <row r="913" spans="7:23" ht="25.5" customHeight="1" x14ac:dyDescent="0.2">
      <c r="G913" s="12" t="str">
        <f t="shared" si="114"/>
        <v/>
      </c>
      <c r="H913" s="12"/>
      <c r="I913" s="22" t="str">
        <f>IFERROR(VLOOKUP('движение ДВС'!C913,нормативы!$B$2:$C$32,2,FALSE),"")</f>
        <v/>
      </c>
      <c r="K913" s="13" t="str">
        <f t="shared" si="118"/>
        <v/>
      </c>
      <c r="L913" s="13"/>
      <c r="M913" s="22" t="str">
        <f t="shared" si="115"/>
        <v/>
      </c>
      <c r="N913" s="22" t="str">
        <f t="shared" si="119"/>
        <v/>
      </c>
      <c r="P913" s="11" t="str">
        <f t="shared" si="120"/>
        <v xml:space="preserve"> </v>
      </c>
      <c r="Q913" s="11" t="e">
        <f>VLOOKUP(B913,'Комментарии к ремонту'!A:C,2,FALSE)</f>
        <v>#N/A</v>
      </c>
      <c r="R913" s="21" t="str">
        <f t="shared" si="121"/>
        <v/>
      </c>
      <c r="T913" s="44" t="str">
        <f t="shared" si="116"/>
        <v/>
      </c>
      <c r="W913" s="18">
        <f t="shared" si="117"/>
        <v>0</v>
      </c>
    </row>
    <row r="914" spans="7:23" ht="25.5" customHeight="1" x14ac:dyDescent="0.2">
      <c r="G914" s="12" t="str">
        <f t="shared" si="114"/>
        <v/>
      </c>
      <c r="H914" s="12"/>
      <c r="I914" s="22" t="str">
        <f>IFERROR(VLOOKUP('движение ДВС'!C914,нормативы!$B$2:$C$32,2,FALSE),"")</f>
        <v/>
      </c>
      <c r="K914" s="13" t="str">
        <f t="shared" si="118"/>
        <v/>
      </c>
      <c r="L914" s="13"/>
      <c r="M914" s="22" t="str">
        <f t="shared" si="115"/>
        <v/>
      </c>
      <c r="N914" s="22" t="str">
        <f t="shared" si="119"/>
        <v/>
      </c>
      <c r="P914" s="11" t="str">
        <f t="shared" si="120"/>
        <v xml:space="preserve"> </v>
      </c>
      <c r="Q914" s="11" t="e">
        <f>VLOOKUP(B914,'Комментарии к ремонту'!A:C,2,FALSE)</f>
        <v>#N/A</v>
      </c>
      <c r="R914" s="21" t="str">
        <f t="shared" si="121"/>
        <v/>
      </c>
      <c r="T914" s="44" t="str">
        <f t="shared" si="116"/>
        <v/>
      </c>
      <c r="W914" s="18">
        <f t="shared" si="117"/>
        <v>0</v>
      </c>
    </row>
    <row r="915" spans="7:23" ht="25.5" customHeight="1" x14ac:dyDescent="0.2">
      <c r="G915" s="12" t="str">
        <f t="shared" si="114"/>
        <v/>
      </c>
      <c r="H915" s="12"/>
      <c r="I915" s="22" t="str">
        <f>IFERROR(VLOOKUP('движение ДВС'!C915,нормативы!$B$2:$C$32,2,FALSE),"")</f>
        <v/>
      </c>
      <c r="K915" s="13" t="str">
        <f t="shared" si="118"/>
        <v/>
      </c>
      <c r="L915" s="13"/>
      <c r="M915" s="22" t="str">
        <f t="shared" si="115"/>
        <v/>
      </c>
      <c r="N915" s="22" t="str">
        <f t="shared" si="119"/>
        <v/>
      </c>
      <c r="P915" s="11" t="str">
        <f t="shared" si="120"/>
        <v xml:space="preserve"> </v>
      </c>
      <c r="Q915" s="11" t="e">
        <f>VLOOKUP(B915,'Комментарии к ремонту'!A:C,2,FALSE)</f>
        <v>#N/A</v>
      </c>
      <c r="R915" s="21" t="str">
        <f t="shared" si="121"/>
        <v/>
      </c>
      <c r="T915" s="44" t="str">
        <f t="shared" si="116"/>
        <v/>
      </c>
      <c r="W915" s="18">
        <f t="shared" si="117"/>
        <v>0</v>
      </c>
    </row>
    <row r="916" spans="7:23" ht="25.5" customHeight="1" x14ac:dyDescent="0.2">
      <c r="G916" s="12" t="str">
        <f t="shared" si="114"/>
        <v/>
      </c>
      <c r="H916" s="12"/>
      <c r="I916" s="22" t="str">
        <f>IFERROR(VLOOKUP('движение ДВС'!C916,нормативы!$B$2:$C$32,2,FALSE),"")</f>
        <v/>
      </c>
      <c r="K916" s="13" t="str">
        <f t="shared" si="118"/>
        <v/>
      </c>
      <c r="L916" s="13"/>
      <c r="M916" s="22" t="str">
        <f t="shared" si="115"/>
        <v/>
      </c>
      <c r="N916" s="22" t="str">
        <f t="shared" si="119"/>
        <v/>
      </c>
      <c r="P916" s="11" t="str">
        <f t="shared" si="120"/>
        <v xml:space="preserve"> </v>
      </c>
      <c r="Q916" s="11" t="e">
        <f>VLOOKUP(B916,'Комментарии к ремонту'!A:C,2,FALSE)</f>
        <v>#N/A</v>
      </c>
      <c r="R916" s="21" t="str">
        <f t="shared" si="121"/>
        <v/>
      </c>
      <c r="T916" s="44" t="str">
        <f t="shared" si="116"/>
        <v/>
      </c>
      <c r="W916" s="18">
        <f t="shared" si="117"/>
        <v>0</v>
      </c>
    </row>
    <row r="917" spans="7:23" ht="25.5" customHeight="1" x14ac:dyDescent="0.2">
      <c r="G917" s="12" t="str">
        <f t="shared" si="114"/>
        <v/>
      </c>
      <c r="H917" s="12"/>
      <c r="I917" s="22" t="str">
        <f>IFERROR(VLOOKUP('движение ДВС'!C917,нормативы!$B$2:$C$32,2,FALSE),"")</f>
        <v/>
      </c>
      <c r="K917" s="13" t="str">
        <f t="shared" si="118"/>
        <v/>
      </c>
      <c r="L917" s="13"/>
      <c r="M917" s="22" t="str">
        <f t="shared" si="115"/>
        <v/>
      </c>
      <c r="N917" s="22" t="str">
        <f t="shared" si="119"/>
        <v/>
      </c>
      <c r="P917" s="11" t="str">
        <f t="shared" si="120"/>
        <v xml:space="preserve"> </v>
      </c>
      <c r="Q917" s="11" t="e">
        <f>VLOOKUP(B917,'Комментарии к ремонту'!A:C,2,FALSE)</f>
        <v>#N/A</v>
      </c>
      <c r="R917" s="21" t="str">
        <f t="shared" si="121"/>
        <v/>
      </c>
      <c r="T917" s="44" t="str">
        <f t="shared" si="116"/>
        <v/>
      </c>
      <c r="W917" s="18">
        <f t="shared" si="117"/>
        <v>0</v>
      </c>
    </row>
    <row r="918" spans="7:23" ht="25.5" customHeight="1" x14ac:dyDescent="0.2">
      <c r="G918" s="12" t="str">
        <f t="shared" si="114"/>
        <v/>
      </c>
      <c r="H918" s="12"/>
      <c r="I918" s="22" t="str">
        <f>IFERROR(VLOOKUP('движение ДВС'!C918,нормативы!$B$2:$C$32,2,FALSE),"")</f>
        <v/>
      </c>
      <c r="K918" s="13" t="str">
        <f t="shared" si="118"/>
        <v/>
      </c>
      <c r="L918" s="13"/>
      <c r="M918" s="22" t="str">
        <f t="shared" si="115"/>
        <v/>
      </c>
      <c r="N918" s="22" t="str">
        <f t="shared" si="119"/>
        <v/>
      </c>
      <c r="P918" s="11" t="str">
        <f t="shared" si="120"/>
        <v xml:space="preserve"> </v>
      </c>
      <c r="Q918" s="11" t="e">
        <f>VLOOKUP(B918,'Комментарии к ремонту'!A:C,2,FALSE)</f>
        <v>#N/A</v>
      </c>
      <c r="R918" s="21" t="str">
        <f t="shared" si="121"/>
        <v/>
      </c>
      <c r="T918" s="44" t="str">
        <f t="shared" si="116"/>
        <v/>
      </c>
      <c r="W918" s="18">
        <f t="shared" si="117"/>
        <v>0</v>
      </c>
    </row>
    <row r="919" spans="7:23" ht="25.5" customHeight="1" x14ac:dyDescent="0.2">
      <c r="G919" s="12" t="str">
        <f t="shared" si="114"/>
        <v/>
      </c>
      <c r="H919" s="12"/>
      <c r="I919" s="22" t="str">
        <f>IFERROR(VLOOKUP('движение ДВС'!C919,нормативы!$B$2:$C$32,2,FALSE),"")</f>
        <v/>
      </c>
      <c r="K919" s="13" t="str">
        <f t="shared" si="118"/>
        <v/>
      </c>
      <c r="L919" s="13"/>
      <c r="M919" s="22" t="str">
        <f t="shared" si="115"/>
        <v/>
      </c>
      <c r="N919" s="22" t="str">
        <f t="shared" si="119"/>
        <v/>
      </c>
      <c r="P919" s="11" t="str">
        <f t="shared" si="120"/>
        <v xml:space="preserve"> </v>
      </c>
      <c r="Q919" s="11" t="e">
        <f>VLOOKUP(B919,'Комментарии к ремонту'!A:C,2,FALSE)</f>
        <v>#N/A</v>
      </c>
      <c r="R919" s="21" t="str">
        <f t="shared" si="121"/>
        <v/>
      </c>
      <c r="T919" s="44" t="str">
        <f t="shared" si="116"/>
        <v/>
      </c>
      <c r="W919" s="18">
        <f t="shared" si="117"/>
        <v>0</v>
      </c>
    </row>
    <row r="920" spans="7:23" ht="25.5" customHeight="1" x14ac:dyDescent="0.2">
      <c r="G920" s="12" t="str">
        <f t="shared" si="114"/>
        <v/>
      </c>
      <c r="H920" s="12"/>
      <c r="I920" s="22" t="str">
        <f>IFERROR(VLOOKUP('движение ДВС'!C920,нормативы!$B$2:$C$32,2,FALSE),"")</f>
        <v/>
      </c>
      <c r="K920" s="13" t="str">
        <f t="shared" si="118"/>
        <v/>
      </c>
      <c r="L920" s="13"/>
      <c r="M920" s="22" t="str">
        <f t="shared" si="115"/>
        <v/>
      </c>
      <c r="N920" s="22" t="str">
        <f t="shared" si="119"/>
        <v/>
      </c>
      <c r="P920" s="11" t="str">
        <f t="shared" si="120"/>
        <v xml:space="preserve"> </v>
      </c>
      <c r="Q920" s="11" t="e">
        <f>VLOOKUP(B920,'Комментарии к ремонту'!A:C,2,FALSE)</f>
        <v>#N/A</v>
      </c>
      <c r="R920" s="21" t="str">
        <f t="shared" si="121"/>
        <v/>
      </c>
      <c r="T920" s="44" t="str">
        <f t="shared" si="116"/>
        <v/>
      </c>
      <c r="W920" s="18">
        <f t="shared" si="117"/>
        <v>0</v>
      </c>
    </row>
    <row r="921" spans="7:23" ht="25.5" customHeight="1" x14ac:dyDescent="0.2">
      <c r="G921" s="12" t="str">
        <f t="shared" si="114"/>
        <v/>
      </c>
      <c r="H921" s="12"/>
      <c r="I921" s="22" t="str">
        <f>IFERROR(VLOOKUP('движение ДВС'!C921,нормативы!$B$2:$C$32,2,FALSE),"")</f>
        <v/>
      </c>
      <c r="K921" s="13" t="str">
        <f t="shared" si="118"/>
        <v/>
      </c>
      <c r="L921" s="13"/>
      <c r="M921" s="22" t="str">
        <f t="shared" si="115"/>
        <v/>
      </c>
      <c r="N921" s="22" t="str">
        <f t="shared" si="119"/>
        <v/>
      </c>
      <c r="P921" s="11" t="str">
        <f t="shared" si="120"/>
        <v xml:space="preserve"> </v>
      </c>
      <c r="Q921" s="11" t="e">
        <f>VLOOKUP(B921,'Комментарии к ремонту'!A:C,2,FALSE)</f>
        <v>#N/A</v>
      </c>
      <c r="R921" s="21" t="str">
        <f t="shared" si="121"/>
        <v/>
      </c>
      <c r="T921" s="44" t="str">
        <f t="shared" si="116"/>
        <v/>
      </c>
      <c r="W921" s="18">
        <f t="shared" si="117"/>
        <v>0</v>
      </c>
    </row>
    <row r="922" spans="7:23" ht="25.5" customHeight="1" x14ac:dyDescent="0.2">
      <c r="G922" s="12" t="str">
        <f t="shared" si="114"/>
        <v/>
      </c>
      <c r="H922" s="12"/>
      <c r="I922" s="22" t="str">
        <f>IFERROR(VLOOKUP('движение ДВС'!C922,нормативы!$B$2:$C$32,2,FALSE),"")</f>
        <v/>
      </c>
      <c r="K922" s="13" t="str">
        <f t="shared" si="118"/>
        <v/>
      </c>
      <c r="L922" s="13"/>
      <c r="M922" s="22" t="str">
        <f t="shared" si="115"/>
        <v/>
      </c>
      <c r="N922" s="22" t="str">
        <f t="shared" si="119"/>
        <v/>
      </c>
      <c r="P922" s="11" t="str">
        <f t="shared" si="120"/>
        <v xml:space="preserve"> </v>
      </c>
      <c r="Q922" s="11" t="e">
        <f>VLOOKUP(B922,'Комментарии к ремонту'!A:C,2,FALSE)</f>
        <v>#N/A</v>
      </c>
      <c r="R922" s="21" t="str">
        <f t="shared" si="121"/>
        <v/>
      </c>
      <c r="T922" s="44" t="str">
        <f t="shared" si="116"/>
        <v/>
      </c>
      <c r="W922" s="18">
        <f t="shared" si="117"/>
        <v>0</v>
      </c>
    </row>
    <row r="923" spans="7:23" ht="25.5" customHeight="1" x14ac:dyDescent="0.2">
      <c r="G923" s="12" t="str">
        <f t="shared" si="114"/>
        <v/>
      </c>
      <c r="H923" s="12"/>
      <c r="I923" s="22" t="str">
        <f>IFERROR(VLOOKUP('движение ДВС'!C923,нормативы!$B$2:$C$32,2,FALSE),"")</f>
        <v/>
      </c>
      <c r="K923" s="13" t="str">
        <f t="shared" si="118"/>
        <v/>
      </c>
      <c r="L923" s="13"/>
      <c r="M923" s="22" t="str">
        <f t="shared" si="115"/>
        <v/>
      </c>
      <c r="N923" s="22" t="str">
        <f t="shared" si="119"/>
        <v/>
      </c>
      <c r="P923" s="11" t="str">
        <f t="shared" si="120"/>
        <v xml:space="preserve"> </v>
      </c>
      <c r="Q923" s="11" t="e">
        <f>VLOOKUP(B923,'Комментарии к ремонту'!A:C,2,FALSE)</f>
        <v>#N/A</v>
      </c>
      <c r="R923" s="21" t="str">
        <f t="shared" si="121"/>
        <v/>
      </c>
      <c r="T923" s="44" t="str">
        <f t="shared" si="116"/>
        <v/>
      </c>
      <c r="W923" s="18">
        <f t="shared" si="117"/>
        <v>0</v>
      </c>
    </row>
    <row r="924" spans="7:23" ht="25.5" customHeight="1" x14ac:dyDescent="0.2">
      <c r="G924" s="12" t="str">
        <f t="shared" si="114"/>
        <v/>
      </c>
      <c r="H924" s="12"/>
      <c r="I924" s="22" t="str">
        <f>IFERROR(VLOOKUP('движение ДВС'!C924,нормативы!$B$2:$C$32,2,FALSE),"")</f>
        <v/>
      </c>
      <c r="K924" s="13" t="str">
        <f t="shared" si="118"/>
        <v/>
      </c>
      <c r="L924" s="13"/>
      <c r="M924" s="22" t="str">
        <f t="shared" si="115"/>
        <v/>
      </c>
      <c r="N924" s="22" t="str">
        <f t="shared" si="119"/>
        <v/>
      </c>
      <c r="P924" s="11" t="str">
        <f t="shared" si="120"/>
        <v xml:space="preserve"> </v>
      </c>
      <c r="Q924" s="11" t="e">
        <f>VLOOKUP(B924,'Комментарии к ремонту'!A:C,2,FALSE)</f>
        <v>#N/A</v>
      </c>
      <c r="R924" s="21" t="str">
        <f t="shared" si="121"/>
        <v/>
      </c>
      <c r="T924" s="44" t="str">
        <f t="shared" si="116"/>
        <v/>
      </c>
      <c r="W924" s="18">
        <f t="shared" si="117"/>
        <v>0</v>
      </c>
    </row>
    <row r="925" spans="7:23" ht="25.5" customHeight="1" x14ac:dyDescent="0.2">
      <c r="G925" s="12" t="str">
        <f t="shared" si="114"/>
        <v/>
      </c>
      <c r="H925" s="12"/>
      <c r="I925" s="22" t="str">
        <f>IFERROR(VLOOKUP('движение ДВС'!C925,нормативы!$B$2:$C$32,2,FALSE),"")</f>
        <v/>
      </c>
      <c r="K925" s="13" t="str">
        <f t="shared" si="118"/>
        <v/>
      </c>
      <c r="L925" s="13"/>
      <c r="M925" s="22" t="str">
        <f t="shared" si="115"/>
        <v/>
      </c>
      <c r="N925" s="22" t="str">
        <f t="shared" si="119"/>
        <v/>
      </c>
      <c r="P925" s="11" t="str">
        <f t="shared" si="120"/>
        <v xml:space="preserve"> </v>
      </c>
      <c r="Q925" s="11" t="e">
        <f>VLOOKUP(B925,'Комментарии к ремонту'!A:C,2,FALSE)</f>
        <v>#N/A</v>
      </c>
      <c r="R925" s="21" t="str">
        <f t="shared" si="121"/>
        <v/>
      </c>
      <c r="T925" s="44" t="str">
        <f t="shared" si="116"/>
        <v/>
      </c>
      <c r="W925" s="18">
        <f t="shared" si="117"/>
        <v>0</v>
      </c>
    </row>
    <row r="926" spans="7:23" ht="25.5" customHeight="1" x14ac:dyDescent="0.2">
      <c r="G926" s="12" t="str">
        <f t="shared" si="114"/>
        <v/>
      </c>
      <c r="H926" s="12"/>
      <c r="I926" s="22" t="str">
        <f>IFERROR(VLOOKUP('движение ДВС'!C926,нормативы!$B$2:$C$32,2,FALSE),"")</f>
        <v/>
      </c>
      <c r="K926" s="13" t="str">
        <f t="shared" si="118"/>
        <v/>
      </c>
      <c r="L926" s="13"/>
      <c r="M926" s="22" t="str">
        <f t="shared" si="115"/>
        <v/>
      </c>
      <c r="N926" s="22" t="str">
        <f t="shared" si="119"/>
        <v/>
      </c>
      <c r="P926" s="11" t="str">
        <f t="shared" si="120"/>
        <v xml:space="preserve"> </v>
      </c>
      <c r="Q926" s="11" t="e">
        <f>VLOOKUP(B926,'Комментарии к ремонту'!A:C,2,FALSE)</f>
        <v>#N/A</v>
      </c>
      <c r="R926" s="21" t="str">
        <f t="shared" si="121"/>
        <v/>
      </c>
      <c r="T926" s="44" t="str">
        <f t="shared" si="116"/>
        <v/>
      </c>
      <c r="W926" s="18">
        <f t="shared" si="117"/>
        <v>0</v>
      </c>
    </row>
    <row r="927" spans="7:23" ht="25.5" customHeight="1" x14ac:dyDescent="0.2">
      <c r="G927" s="12" t="str">
        <f t="shared" si="114"/>
        <v/>
      </c>
      <c r="H927" s="12"/>
      <c r="I927" s="22" t="str">
        <f>IFERROR(VLOOKUP('движение ДВС'!C927,нормативы!$B$2:$C$32,2,FALSE),"")</f>
        <v/>
      </c>
      <c r="K927" s="13" t="str">
        <f t="shared" si="118"/>
        <v/>
      </c>
      <c r="L927" s="13"/>
      <c r="M927" s="22" t="str">
        <f t="shared" si="115"/>
        <v/>
      </c>
      <c r="N927" s="22" t="str">
        <f t="shared" si="119"/>
        <v/>
      </c>
      <c r="P927" s="11" t="str">
        <f t="shared" si="120"/>
        <v xml:space="preserve"> </v>
      </c>
      <c r="Q927" s="11" t="e">
        <f>VLOOKUP(B927,'Комментарии к ремонту'!A:C,2,FALSE)</f>
        <v>#N/A</v>
      </c>
      <c r="R927" s="21" t="str">
        <f t="shared" si="121"/>
        <v/>
      </c>
      <c r="T927" s="44" t="str">
        <f t="shared" si="116"/>
        <v/>
      </c>
      <c r="W927" s="18">
        <f t="shared" si="117"/>
        <v>0</v>
      </c>
    </row>
    <row r="928" spans="7:23" ht="25.5" customHeight="1" x14ac:dyDescent="0.2">
      <c r="G928" s="12" t="str">
        <f t="shared" si="114"/>
        <v/>
      </c>
      <c r="H928" s="12"/>
      <c r="I928" s="22" t="str">
        <f>IFERROR(VLOOKUP('движение ДВС'!C928,нормативы!$B$2:$C$32,2,FALSE),"")</f>
        <v/>
      </c>
      <c r="K928" s="13" t="str">
        <f t="shared" si="118"/>
        <v/>
      </c>
      <c r="L928" s="13"/>
      <c r="M928" s="22" t="str">
        <f t="shared" si="115"/>
        <v/>
      </c>
      <c r="N928" s="22" t="str">
        <f t="shared" si="119"/>
        <v/>
      </c>
      <c r="P928" s="11" t="str">
        <f t="shared" si="120"/>
        <v xml:space="preserve"> </v>
      </c>
      <c r="Q928" s="11" t="e">
        <f>VLOOKUP(B928,'Комментарии к ремонту'!A:C,2,FALSE)</f>
        <v>#N/A</v>
      </c>
      <c r="R928" s="21" t="str">
        <f t="shared" si="121"/>
        <v/>
      </c>
      <c r="T928" s="44" t="str">
        <f t="shared" si="116"/>
        <v/>
      </c>
      <c r="W928" s="18">
        <f t="shared" si="117"/>
        <v>0</v>
      </c>
    </row>
    <row r="929" spans="7:23" ht="25.5" customHeight="1" x14ac:dyDescent="0.2">
      <c r="G929" s="12" t="str">
        <f t="shared" si="114"/>
        <v/>
      </c>
      <c r="H929" s="12"/>
      <c r="I929" s="22" t="str">
        <f>IFERROR(VLOOKUP('движение ДВС'!C929,нормативы!$B$2:$C$32,2,FALSE),"")</f>
        <v/>
      </c>
      <c r="K929" s="13" t="str">
        <f t="shared" si="118"/>
        <v/>
      </c>
      <c r="L929" s="13"/>
      <c r="M929" s="22" t="str">
        <f t="shared" si="115"/>
        <v/>
      </c>
      <c r="N929" s="22" t="str">
        <f t="shared" si="119"/>
        <v/>
      </c>
      <c r="P929" s="11" t="str">
        <f t="shared" si="120"/>
        <v xml:space="preserve"> </v>
      </c>
      <c r="Q929" s="11" t="e">
        <f>VLOOKUP(B929,'Комментарии к ремонту'!A:C,2,FALSE)</f>
        <v>#N/A</v>
      </c>
      <c r="R929" s="21" t="str">
        <f t="shared" si="121"/>
        <v/>
      </c>
      <c r="T929" s="44" t="str">
        <f t="shared" si="116"/>
        <v/>
      </c>
      <c r="W929" s="18">
        <f t="shared" si="117"/>
        <v>0</v>
      </c>
    </row>
    <row r="930" spans="7:23" ht="25.5" customHeight="1" x14ac:dyDescent="0.2">
      <c r="G930" s="12" t="str">
        <f t="shared" si="114"/>
        <v/>
      </c>
      <c r="H930" s="12"/>
      <c r="I930" s="22" t="str">
        <f>IFERROR(VLOOKUP('движение ДВС'!C930,нормативы!$B$2:$C$32,2,FALSE),"")</f>
        <v/>
      </c>
      <c r="K930" s="13" t="str">
        <f t="shared" si="118"/>
        <v/>
      </c>
      <c r="L930" s="13"/>
      <c r="M930" s="22" t="str">
        <f t="shared" si="115"/>
        <v/>
      </c>
      <c r="N930" s="22" t="str">
        <f t="shared" si="119"/>
        <v/>
      </c>
      <c r="P930" s="11" t="str">
        <f t="shared" si="120"/>
        <v xml:space="preserve"> </v>
      </c>
      <c r="Q930" s="11" t="e">
        <f>VLOOKUP(B930,'Комментарии к ремонту'!A:C,2,FALSE)</f>
        <v>#N/A</v>
      </c>
      <c r="R930" s="21" t="str">
        <f t="shared" si="121"/>
        <v/>
      </c>
      <c r="T930" s="44" t="str">
        <f t="shared" si="116"/>
        <v/>
      </c>
      <c r="W930" s="18">
        <f t="shared" si="117"/>
        <v>0</v>
      </c>
    </row>
    <row r="931" spans="7:23" ht="25.5" customHeight="1" x14ac:dyDescent="0.2">
      <c r="G931" s="12" t="str">
        <f t="shared" si="114"/>
        <v/>
      </c>
      <c r="H931" s="12"/>
      <c r="I931" s="22" t="str">
        <f>IFERROR(VLOOKUP('движение ДВС'!C931,нормативы!$B$2:$C$32,2,FALSE),"")</f>
        <v/>
      </c>
      <c r="K931" s="13" t="str">
        <f t="shared" si="118"/>
        <v/>
      </c>
      <c r="L931" s="13"/>
      <c r="M931" s="22" t="str">
        <f t="shared" si="115"/>
        <v/>
      </c>
      <c r="N931" s="22" t="str">
        <f t="shared" si="119"/>
        <v/>
      </c>
      <c r="P931" s="11" t="str">
        <f t="shared" si="120"/>
        <v xml:space="preserve"> </v>
      </c>
      <c r="Q931" s="11" t="e">
        <f>VLOOKUP(B931,'Комментарии к ремонту'!A:C,2,FALSE)</f>
        <v>#N/A</v>
      </c>
      <c r="R931" s="21" t="str">
        <f t="shared" si="121"/>
        <v/>
      </c>
      <c r="T931" s="44" t="str">
        <f t="shared" si="116"/>
        <v/>
      </c>
      <c r="W931" s="18">
        <f t="shared" si="117"/>
        <v>0</v>
      </c>
    </row>
    <row r="932" spans="7:23" ht="25.5" customHeight="1" x14ac:dyDescent="0.2">
      <c r="G932" s="12" t="str">
        <f t="shared" si="114"/>
        <v/>
      </c>
      <c r="H932" s="12"/>
      <c r="I932" s="22" t="str">
        <f>IFERROR(VLOOKUP('движение ДВС'!C932,нормативы!$B$2:$C$32,2,FALSE),"")</f>
        <v/>
      </c>
      <c r="K932" s="13" t="str">
        <f t="shared" si="118"/>
        <v/>
      </c>
      <c r="L932" s="13"/>
      <c r="M932" s="22" t="str">
        <f t="shared" si="115"/>
        <v/>
      </c>
      <c r="N932" s="22" t="str">
        <f t="shared" si="119"/>
        <v/>
      </c>
      <c r="P932" s="11" t="str">
        <f t="shared" si="120"/>
        <v xml:space="preserve"> </v>
      </c>
      <c r="Q932" s="11" t="e">
        <f>VLOOKUP(B932,'Комментарии к ремонту'!A:C,2,FALSE)</f>
        <v>#N/A</v>
      </c>
      <c r="R932" s="21" t="str">
        <f t="shared" si="121"/>
        <v/>
      </c>
      <c r="T932" s="44" t="str">
        <f t="shared" si="116"/>
        <v/>
      </c>
      <c r="W932" s="18">
        <f t="shared" si="117"/>
        <v>0</v>
      </c>
    </row>
    <row r="933" spans="7:23" ht="25.5" customHeight="1" x14ac:dyDescent="0.2">
      <c r="G933" s="12" t="str">
        <f t="shared" si="114"/>
        <v/>
      </c>
      <c r="H933" s="12"/>
      <c r="I933" s="22" t="str">
        <f>IFERROR(VLOOKUP('движение ДВС'!C933,нормативы!$B$2:$C$32,2,FALSE),"")</f>
        <v/>
      </c>
      <c r="K933" s="13" t="str">
        <f t="shared" si="118"/>
        <v/>
      </c>
      <c r="L933" s="13"/>
      <c r="M933" s="22" t="str">
        <f t="shared" si="115"/>
        <v/>
      </c>
      <c r="N933" s="22" t="str">
        <f t="shared" si="119"/>
        <v/>
      </c>
      <c r="P933" s="11" t="str">
        <f t="shared" si="120"/>
        <v xml:space="preserve"> </v>
      </c>
      <c r="Q933" s="11" t="e">
        <f>VLOOKUP(B933,'Комментарии к ремонту'!A:C,2,FALSE)</f>
        <v>#N/A</v>
      </c>
      <c r="R933" s="21" t="str">
        <f t="shared" si="121"/>
        <v/>
      </c>
      <c r="T933" s="44" t="str">
        <f t="shared" si="116"/>
        <v/>
      </c>
      <c r="W933" s="18">
        <f t="shared" si="117"/>
        <v>0</v>
      </c>
    </row>
    <row r="934" spans="7:23" ht="25.5" customHeight="1" x14ac:dyDescent="0.2">
      <c r="G934" s="12" t="str">
        <f t="shared" si="114"/>
        <v/>
      </c>
      <c r="H934" s="12"/>
      <c r="I934" s="22" t="str">
        <f>IFERROR(VLOOKUP('движение ДВС'!C934,нормативы!$B$2:$C$32,2,FALSE),"")</f>
        <v/>
      </c>
      <c r="K934" s="13" t="str">
        <f t="shared" si="118"/>
        <v/>
      </c>
      <c r="L934" s="13"/>
      <c r="M934" s="22" t="str">
        <f t="shared" si="115"/>
        <v/>
      </c>
      <c r="N934" s="22" t="str">
        <f t="shared" si="119"/>
        <v/>
      </c>
      <c r="P934" s="11" t="str">
        <f t="shared" si="120"/>
        <v xml:space="preserve"> </v>
      </c>
      <c r="Q934" s="11" t="e">
        <f>VLOOKUP(B934,'Комментарии к ремонту'!A:C,2,FALSE)</f>
        <v>#N/A</v>
      </c>
      <c r="R934" s="21" t="str">
        <f t="shared" si="121"/>
        <v/>
      </c>
      <c r="T934" s="44" t="str">
        <f t="shared" si="116"/>
        <v/>
      </c>
      <c r="W934" s="18">
        <f t="shared" si="117"/>
        <v>0</v>
      </c>
    </row>
    <row r="935" spans="7:23" ht="25.5" customHeight="1" x14ac:dyDescent="0.2">
      <c r="G935" s="12" t="str">
        <f t="shared" si="114"/>
        <v/>
      </c>
      <c r="H935" s="12"/>
      <c r="I935" s="22" t="str">
        <f>IFERROR(VLOOKUP('движение ДВС'!C935,нормативы!$B$2:$C$32,2,FALSE),"")</f>
        <v/>
      </c>
      <c r="K935" s="13" t="str">
        <f t="shared" si="118"/>
        <v/>
      </c>
      <c r="L935" s="13"/>
      <c r="M935" s="22" t="str">
        <f t="shared" si="115"/>
        <v/>
      </c>
      <c r="N935" s="22" t="str">
        <f t="shared" si="119"/>
        <v/>
      </c>
      <c r="P935" s="11" t="str">
        <f t="shared" si="120"/>
        <v xml:space="preserve"> </v>
      </c>
      <c r="Q935" s="11" t="e">
        <f>VLOOKUP(B935,'Комментарии к ремонту'!A:C,2,FALSE)</f>
        <v>#N/A</v>
      </c>
      <c r="R935" s="21" t="str">
        <f t="shared" si="121"/>
        <v/>
      </c>
      <c r="T935" s="44" t="str">
        <f t="shared" si="116"/>
        <v/>
      </c>
      <c r="W935" s="18">
        <f t="shared" si="117"/>
        <v>0</v>
      </c>
    </row>
    <row r="936" spans="7:23" ht="25.5" customHeight="1" x14ac:dyDescent="0.2">
      <c r="G936" s="12" t="str">
        <f t="shared" si="114"/>
        <v/>
      </c>
      <c r="H936" s="12"/>
      <c r="I936" s="22" t="str">
        <f>IFERROR(VLOOKUP('движение ДВС'!C936,нормативы!$B$2:$C$32,2,FALSE),"")</f>
        <v/>
      </c>
      <c r="K936" s="13" t="str">
        <f t="shared" si="118"/>
        <v/>
      </c>
      <c r="L936" s="13"/>
      <c r="M936" s="22" t="str">
        <f t="shared" si="115"/>
        <v/>
      </c>
      <c r="N936" s="22" t="str">
        <f t="shared" si="119"/>
        <v/>
      </c>
      <c r="P936" s="11" t="str">
        <f t="shared" si="120"/>
        <v xml:space="preserve"> </v>
      </c>
      <c r="Q936" s="11" t="e">
        <f>VLOOKUP(B936,'Комментарии к ремонту'!A:C,2,FALSE)</f>
        <v>#N/A</v>
      </c>
      <c r="R936" s="21" t="str">
        <f t="shared" si="121"/>
        <v/>
      </c>
      <c r="T936" s="44" t="str">
        <f t="shared" si="116"/>
        <v/>
      </c>
      <c r="W936" s="18">
        <f t="shared" si="117"/>
        <v>0</v>
      </c>
    </row>
    <row r="937" spans="7:23" ht="25.5" customHeight="1" x14ac:dyDescent="0.2">
      <c r="G937" s="12" t="str">
        <f t="shared" si="114"/>
        <v/>
      </c>
      <c r="H937" s="12"/>
      <c r="I937" s="22" t="str">
        <f>IFERROR(VLOOKUP('движение ДВС'!C937,нормативы!$B$2:$C$32,2,FALSE),"")</f>
        <v/>
      </c>
      <c r="K937" s="13" t="str">
        <f t="shared" si="118"/>
        <v/>
      </c>
      <c r="L937" s="13"/>
      <c r="M937" s="22" t="str">
        <f t="shared" si="115"/>
        <v/>
      </c>
      <c r="N937" s="22" t="str">
        <f t="shared" si="119"/>
        <v/>
      </c>
      <c r="P937" s="11" t="str">
        <f t="shared" si="120"/>
        <v xml:space="preserve"> </v>
      </c>
      <c r="Q937" s="11" t="e">
        <f>VLOOKUP(B937,'Комментарии к ремонту'!A:C,2,FALSE)</f>
        <v>#N/A</v>
      </c>
      <c r="R937" s="21" t="str">
        <f t="shared" si="121"/>
        <v/>
      </c>
      <c r="T937" s="44" t="str">
        <f t="shared" si="116"/>
        <v/>
      </c>
      <c r="W937" s="18">
        <f t="shared" si="117"/>
        <v>0</v>
      </c>
    </row>
    <row r="938" spans="7:23" ht="25.5" customHeight="1" x14ac:dyDescent="0.2">
      <c r="G938" s="12" t="str">
        <f t="shared" si="114"/>
        <v/>
      </c>
      <c r="H938" s="12"/>
      <c r="I938" s="22" t="str">
        <f>IFERROR(VLOOKUP('движение ДВС'!C938,нормативы!$B$2:$C$32,2,FALSE),"")</f>
        <v/>
      </c>
      <c r="K938" s="13" t="str">
        <f t="shared" si="118"/>
        <v/>
      </c>
      <c r="L938" s="13"/>
      <c r="M938" s="22" t="str">
        <f t="shared" si="115"/>
        <v/>
      </c>
      <c r="N938" s="22" t="str">
        <f t="shared" si="119"/>
        <v/>
      </c>
      <c r="P938" s="11" t="str">
        <f t="shared" si="120"/>
        <v xml:space="preserve"> </v>
      </c>
      <c r="Q938" s="11" t="e">
        <f>VLOOKUP(B938,'Комментарии к ремонту'!A:C,2,FALSE)</f>
        <v>#N/A</v>
      </c>
      <c r="R938" s="21" t="str">
        <f t="shared" si="121"/>
        <v/>
      </c>
      <c r="T938" s="44" t="str">
        <f t="shared" si="116"/>
        <v/>
      </c>
      <c r="W938" s="18">
        <f t="shared" si="117"/>
        <v>0</v>
      </c>
    </row>
    <row r="939" spans="7:23" ht="25.5" customHeight="1" x14ac:dyDescent="0.2">
      <c r="G939" s="12" t="str">
        <f t="shared" si="114"/>
        <v/>
      </c>
      <c r="H939" s="12"/>
      <c r="I939" s="22" t="str">
        <f>IFERROR(VLOOKUP('движение ДВС'!C939,нормативы!$B$2:$C$32,2,FALSE),"")</f>
        <v/>
      </c>
      <c r="K939" s="13" t="str">
        <f t="shared" si="118"/>
        <v/>
      </c>
      <c r="L939" s="13"/>
      <c r="M939" s="22" t="str">
        <f t="shared" si="115"/>
        <v/>
      </c>
      <c r="N939" s="22" t="str">
        <f t="shared" si="119"/>
        <v/>
      </c>
      <c r="P939" s="11" t="str">
        <f t="shared" si="120"/>
        <v xml:space="preserve"> </v>
      </c>
      <c r="Q939" s="11" t="e">
        <f>VLOOKUP(B939,'Комментарии к ремонту'!A:C,2,FALSE)</f>
        <v>#N/A</v>
      </c>
      <c r="R939" s="21" t="str">
        <f t="shared" si="121"/>
        <v/>
      </c>
      <c r="T939" s="44" t="str">
        <f t="shared" si="116"/>
        <v/>
      </c>
      <c r="W939" s="18">
        <f t="shared" si="117"/>
        <v>0</v>
      </c>
    </row>
    <row r="940" spans="7:23" ht="25.5" customHeight="1" x14ac:dyDescent="0.2">
      <c r="G940" s="12" t="str">
        <f t="shared" si="114"/>
        <v/>
      </c>
      <c r="H940" s="12"/>
      <c r="I940" s="22" t="str">
        <f>IFERROR(VLOOKUP('движение ДВС'!C940,нормативы!$B$2:$C$32,2,FALSE),"")</f>
        <v/>
      </c>
      <c r="K940" s="13" t="str">
        <f t="shared" si="118"/>
        <v/>
      </c>
      <c r="L940" s="13"/>
      <c r="M940" s="22" t="str">
        <f t="shared" si="115"/>
        <v/>
      </c>
      <c r="N940" s="22" t="str">
        <f t="shared" si="119"/>
        <v/>
      </c>
      <c r="P940" s="11" t="str">
        <f t="shared" si="120"/>
        <v xml:space="preserve"> </v>
      </c>
      <c r="Q940" s="11" t="e">
        <f>VLOOKUP(B940,'Комментарии к ремонту'!A:C,2,FALSE)</f>
        <v>#N/A</v>
      </c>
      <c r="R940" s="21" t="str">
        <f t="shared" si="121"/>
        <v/>
      </c>
      <c r="T940" s="44" t="str">
        <f t="shared" si="116"/>
        <v/>
      </c>
      <c r="W940" s="18">
        <f t="shared" si="117"/>
        <v>0</v>
      </c>
    </row>
    <row r="941" spans="7:23" ht="25.5" customHeight="1" x14ac:dyDescent="0.2">
      <c r="G941" s="12" t="str">
        <f t="shared" si="114"/>
        <v/>
      </c>
      <c r="H941" s="12"/>
      <c r="I941" s="22" t="str">
        <f>IFERROR(VLOOKUP('движение ДВС'!C941,нормативы!$B$2:$C$32,2,FALSE),"")</f>
        <v/>
      </c>
      <c r="K941" s="13" t="str">
        <f t="shared" si="118"/>
        <v/>
      </c>
      <c r="L941" s="13"/>
      <c r="M941" s="22" t="str">
        <f t="shared" si="115"/>
        <v/>
      </c>
      <c r="N941" s="22" t="str">
        <f t="shared" si="119"/>
        <v/>
      </c>
      <c r="P941" s="11" t="str">
        <f t="shared" si="120"/>
        <v xml:space="preserve"> </v>
      </c>
      <c r="Q941" s="11" t="e">
        <f>VLOOKUP(B941,'Комментарии к ремонту'!A:C,2,FALSE)</f>
        <v>#N/A</v>
      </c>
      <c r="R941" s="21" t="str">
        <f t="shared" si="121"/>
        <v/>
      </c>
      <c r="T941" s="44" t="str">
        <f t="shared" si="116"/>
        <v/>
      </c>
      <c r="W941" s="18">
        <f t="shared" si="117"/>
        <v>0</v>
      </c>
    </row>
    <row r="942" spans="7:23" ht="25.5" customHeight="1" x14ac:dyDescent="0.2">
      <c r="G942" s="12" t="str">
        <f t="shared" si="114"/>
        <v/>
      </c>
      <c r="H942" s="12"/>
      <c r="I942" s="22" t="str">
        <f>IFERROR(VLOOKUP('движение ДВС'!C942,нормативы!$B$2:$C$32,2,FALSE),"")</f>
        <v/>
      </c>
      <c r="K942" s="13" t="str">
        <f t="shared" si="118"/>
        <v/>
      </c>
      <c r="L942" s="13"/>
      <c r="M942" s="22" t="str">
        <f t="shared" si="115"/>
        <v/>
      </c>
      <c r="N942" s="22" t="str">
        <f t="shared" si="119"/>
        <v/>
      </c>
      <c r="P942" s="11" t="str">
        <f t="shared" si="120"/>
        <v xml:space="preserve"> </v>
      </c>
      <c r="Q942" s="11" t="e">
        <f>VLOOKUP(B942,'Комментарии к ремонту'!A:C,2,FALSE)</f>
        <v>#N/A</v>
      </c>
      <c r="R942" s="21" t="str">
        <f t="shared" si="121"/>
        <v/>
      </c>
      <c r="T942" s="44" t="str">
        <f t="shared" si="116"/>
        <v/>
      </c>
      <c r="W942" s="18">
        <f t="shared" si="117"/>
        <v>0</v>
      </c>
    </row>
    <row r="943" spans="7:23" ht="25.5" customHeight="1" x14ac:dyDescent="0.2">
      <c r="G943" s="12" t="str">
        <f t="shared" si="114"/>
        <v/>
      </c>
      <c r="H943" s="12"/>
      <c r="I943" s="22" t="str">
        <f>IFERROR(VLOOKUP('движение ДВС'!C943,нормативы!$B$2:$C$32,2,FALSE),"")</f>
        <v/>
      </c>
      <c r="K943" s="13" t="str">
        <f t="shared" si="118"/>
        <v/>
      </c>
      <c r="L943" s="13"/>
      <c r="M943" s="22" t="str">
        <f t="shared" si="115"/>
        <v/>
      </c>
      <c r="N943" s="22" t="str">
        <f t="shared" si="119"/>
        <v/>
      </c>
      <c r="P943" s="11" t="str">
        <f t="shared" si="120"/>
        <v xml:space="preserve"> </v>
      </c>
      <c r="Q943" s="11" t="e">
        <f>VLOOKUP(B943,'Комментарии к ремонту'!A:C,2,FALSE)</f>
        <v>#N/A</v>
      </c>
      <c r="R943" s="21" t="str">
        <f t="shared" si="121"/>
        <v/>
      </c>
      <c r="T943" s="44" t="str">
        <f t="shared" si="116"/>
        <v/>
      </c>
      <c r="W943" s="18">
        <f t="shared" si="117"/>
        <v>0</v>
      </c>
    </row>
    <row r="944" spans="7:23" ht="25.5" customHeight="1" x14ac:dyDescent="0.2">
      <c r="G944" s="12" t="str">
        <f t="shared" si="114"/>
        <v/>
      </c>
      <c r="H944" s="12"/>
      <c r="I944" s="22" t="str">
        <f>IFERROR(VLOOKUP('движение ДВС'!C944,нормативы!$B$2:$C$32,2,FALSE),"")</f>
        <v/>
      </c>
      <c r="K944" s="13" t="str">
        <f t="shared" si="118"/>
        <v/>
      </c>
      <c r="L944" s="13"/>
      <c r="M944" s="22" t="str">
        <f t="shared" si="115"/>
        <v/>
      </c>
      <c r="N944" s="22" t="str">
        <f t="shared" si="119"/>
        <v/>
      </c>
      <c r="P944" s="11" t="str">
        <f t="shared" si="120"/>
        <v xml:space="preserve"> </v>
      </c>
      <c r="Q944" s="11" t="e">
        <f>VLOOKUP(B944,'Комментарии к ремонту'!A:C,2,FALSE)</f>
        <v>#N/A</v>
      </c>
      <c r="R944" s="21" t="str">
        <f t="shared" si="121"/>
        <v/>
      </c>
      <c r="T944" s="44" t="str">
        <f t="shared" si="116"/>
        <v/>
      </c>
      <c r="W944" s="18">
        <f t="shared" si="117"/>
        <v>0</v>
      </c>
    </row>
    <row r="945" spans="7:23" ht="25.5" customHeight="1" x14ac:dyDescent="0.2">
      <c r="G945" s="12" t="str">
        <f t="shared" si="114"/>
        <v/>
      </c>
      <c r="H945" s="12"/>
      <c r="I945" s="22" t="str">
        <f>IFERROR(VLOOKUP('движение ДВС'!C945,нормативы!$B$2:$C$32,2,FALSE),"")</f>
        <v/>
      </c>
      <c r="K945" s="13" t="str">
        <f t="shared" si="118"/>
        <v/>
      </c>
      <c r="L945" s="13"/>
      <c r="M945" s="22" t="str">
        <f t="shared" si="115"/>
        <v/>
      </c>
      <c r="N945" s="22" t="str">
        <f t="shared" si="119"/>
        <v/>
      </c>
      <c r="P945" s="11" t="str">
        <f t="shared" si="120"/>
        <v xml:space="preserve"> </v>
      </c>
      <c r="Q945" s="11" t="e">
        <f>VLOOKUP(B945,'Комментарии к ремонту'!A:C,2,FALSE)</f>
        <v>#N/A</v>
      </c>
      <c r="R945" s="21" t="str">
        <f t="shared" si="121"/>
        <v/>
      </c>
      <c r="T945" s="44" t="str">
        <f t="shared" si="116"/>
        <v/>
      </c>
      <c r="W945" s="18">
        <f t="shared" si="117"/>
        <v>0</v>
      </c>
    </row>
    <row r="946" spans="7:23" ht="25.5" customHeight="1" x14ac:dyDescent="0.2">
      <c r="G946" s="12" t="str">
        <f t="shared" si="114"/>
        <v/>
      </c>
      <c r="H946" s="12"/>
      <c r="I946" s="22" t="str">
        <f>IFERROR(VLOOKUP('движение ДВС'!C946,нормативы!$B$2:$C$32,2,FALSE),"")</f>
        <v/>
      </c>
      <c r="K946" s="13" t="str">
        <f t="shared" si="118"/>
        <v/>
      </c>
      <c r="L946" s="13"/>
      <c r="M946" s="22" t="str">
        <f t="shared" si="115"/>
        <v/>
      </c>
      <c r="N946" s="22" t="str">
        <f t="shared" si="119"/>
        <v/>
      </c>
      <c r="P946" s="11" t="str">
        <f t="shared" si="120"/>
        <v xml:space="preserve"> </v>
      </c>
      <c r="Q946" s="11" t="e">
        <f>VLOOKUP(B946,'Комментарии к ремонту'!A:C,2,FALSE)</f>
        <v>#N/A</v>
      </c>
      <c r="R946" s="21" t="str">
        <f t="shared" si="121"/>
        <v/>
      </c>
      <c r="T946" s="44" t="str">
        <f t="shared" si="116"/>
        <v/>
      </c>
      <c r="W946" s="18">
        <f t="shared" si="117"/>
        <v>0</v>
      </c>
    </row>
    <row r="947" spans="7:23" ht="25.5" customHeight="1" x14ac:dyDescent="0.2">
      <c r="G947" s="12" t="str">
        <f t="shared" si="114"/>
        <v/>
      </c>
      <c r="H947" s="12"/>
      <c r="I947" s="22" t="str">
        <f>IFERROR(VLOOKUP('движение ДВС'!C947,нормативы!$B$2:$C$32,2,FALSE),"")</f>
        <v/>
      </c>
      <c r="K947" s="13" t="str">
        <f t="shared" si="118"/>
        <v/>
      </c>
      <c r="L947" s="13"/>
      <c r="M947" s="22" t="str">
        <f t="shared" si="115"/>
        <v/>
      </c>
      <c r="N947" s="22" t="str">
        <f t="shared" si="119"/>
        <v/>
      </c>
      <c r="P947" s="11" t="str">
        <f t="shared" si="120"/>
        <v xml:space="preserve"> </v>
      </c>
      <c r="Q947" s="11" t="e">
        <f>VLOOKUP(B947,'Комментарии к ремонту'!A:C,2,FALSE)</f>
        <v>#N/A</v>
      </c>
      <c r="R947" s="21" t="str">
        <f t="shared" si="121"/>
        <v/>
      </c>
      <c r="T947" s="44" t="str">
        <f t="shared" si="116"/>
        <v/>
      </c>
      <c r="W947" s="18">
        <f t="shared" si="117"/>
        <v>0</v>
      </c>
    </row>
    <row r="948" spans="7:23" ht="25.5" customHeight="1" x14ac:dyDescent="0.2">
      <c r="G948" s="12" t="str">
        <f t="shared" si="114"/>
        <v/>
      </c>
      <c r="H948" s="12"/>
      <c r="I948" s="22" t="str">
        <f>IFERROR(VLOOKUP('движение ДВС'!C948,нормативы!$B$2:$C$32,2,FALSE),"")</f>
        <v/>
      </c>
      <c r="K948" s="13" t="str">
        <f t="shared" si="118"/>
        <v/>
      </c>
      <c r="L948" s="13"/>
      <c r="M948" s="22" t="str">
        <f t="shared" si="115"/>
        <v/>
      </c>
      <c r="N948" s="22" t="str">
        <f t="shared" si="119"/>
        <v/>
      </c>
      <c r="P948" s="11" t="str">
        <f t="shared" si="120"/>
        <v xml:space="preserve"> </v>
      </c>
      <c r="Q948" s="11" t="e">
        <f>VLOOKUP(B948,'Комментарии к ремонту'!A:C,2,FALSE)</f>
        <v>#N/A</v>
      </c>
      <c r="R948" s="21" t="str">
        <f t="shared" si="121"/>
        <v/>
      </c>
      <c r="T948" s="44" t="str">
        <f t="shared" si="116"/>
        <v/>
      </c>
      <c r="W948" s="18">
        <f t="shared" si="117"/>
        <v>0</v>
      </c>
    </row>
    <row r="949" spans="7:23" ht="25.5" customHeight="1" x14ac:dyDescent="0.2">
      <c r="G949" s="12" t="str">
        <f t="shared" si="114"/>
        <v/>
      </c>
      <c r="H949" s="12"/>
      <c r="I949" s="22" t="str">
        <f>IFERROR(VLOOKUP('движение ДВС'!C949,нормативы!$B$2:$C$32,2,FALSE),"")</f>
        <v/>
      </c>
      <c r="K949" s="13" t="str">
        <f t="shared" si="118"/>
        <v/>
      </c>
      <c r="L949" s="13"/>
      <c r="M949" s="22" t="str">
        <f t="shared" si="115"/>
        <v/>
      </c>
      <c r="N949" s="22" t="str">
        <f t="shared" si="119"/>
        <v/>
      </c>
      <c r="P949" s="11" t="str">
        <f t="shared" si="120"/>
        <v xml:space="preserve"> </v>
      </c>
      <c r="Q949" s="11" t="e">
        <f>VLOOKUP(B949,'Комментарии к ремонту'!A:C,2,FALSE)</f>
        <v>#N/A</v>
      </c>
      <c r="R949" s="21" t="str">
        <f t="shared" si="121"/>
        <v/>
      </c>
      <c r="T949" s="44" t="str">
        <f t="shared" si="116"/>
        <v/>
      </c>
      <c r="W949" s="18">
        <f t="shared" si="117"/>
        <v>0</v>
      </c>
    </row>
    <row r="950" spans="7:23" ht="25.5" customHeight="1" x14ac:dyDescent="0.2">
      <c r="G950" s="12" t="str">
        <f t="shared" si="114"/>
        <v/>
      </c>
      <c r="H950" s="12"/>
      <c r="I950" s="22" t="str">
        <f>IFERROR(VLOOKUP('движение ДВС'!C950,нормативы!$B$2:$C$32,2,FALSE),"")</f>
        <v/>
      </c>
      <c r="K950" s="13" t="str">
        <f t="shared" si="118"/>
        <v/>
      </c>
      <c r="L950" s="13"/>
      <c r="M950" s="22" t="str">
        <f t="shared" si="115"/>
        <v/>
      </c>
      <c r="N950" s="22" t="str">
        <f t="shared" si="119"/>
        <v/>
      </c>
      <c r="P950" s="11" t="str">
        <f t="shared" si="120"/>
        <v xml:space="preserve"> </v>
      </c>
      <c r="Q950" s="11" t="e">
        <f>VLOOKUP(B950,'Комментарии к ремонту'!A:C,2,FALSE)</f>
        <v>#N/A</v>
      </c>
      <c r="R950" s="21" t="str">
        <f t="shared" si="121"/>
        <v/>
      </c>
      <c r="T950" s="44" t="str">
        <f t="shared" si="116"/>
        <v/>
      </c>
      <c r="W950" s="18">
        <f t="shared" si="117"/>
        <v>0</v>
      </c>
    </row>
    <row r="951" spans="7:23" ht="25.5" customHeight="1" x14ac:dyDescent="0.2">
      <c r="G951" s="12" t="str">
        <f t="shared" si="114"/>
        <v/>
      </c>
      <c r="H951" s="12"/>
      <c r="I951" s="22" t="str">
        <f>IFERROR(VLOOKUP('движение ДВС'!C951,нормативы!$B$2:$C$32,2,FALSE),"")</f>
        <v/>
      </c>
      <c r="K951" s="13" t="str">
        <f t="shared" si="118"/>
        <v/>
      </c>
      <c r="L951" s="13"/>
      <c r="M951" s="22" t="str">
        <f t="shared" si="115"/>
        <v/>
      </c>
      <c r="N951" s="22" t="str">
        <f t="shared" si="119"/>
        <v/>
      </c>
      <c r="P951" s="11" t="str">
        <f t="shared" si="120"/>
        <v xml:space="preserve"> </v>
      </c>
      <c r="Q951" s="11" t="e">
        <f>VLOOKUP(B951,'Комментарии к ремонту'!A:C,2,FALSE)</f>
        <v>#N/A</v>
      </c>
      <c r="R951" s="21" t="str">
        <f t="shared" si="121"/>
        <v/>
      </c>
      <c r="T951" s="44" t="str">
        <f t="shared" si="116"/>
        <v/>
      </c>
      <c r="W951" s="18">
        <f t="shared" si="117"/>
        <v>0</v>
      </c>
    </row>
    <row r="952" spans="7:23" ht="25.5" customHeight="1" x14ac:dyDescent="0.2">
      <c r="G952" s="12" t="str">
        <f t="shared" si="114"/>
        <v/>
      </c>
      <c r="H952" s="12"/>
      <c r="I952" s="22" t="str">
        <f>IFERROR(VLOOKUP('движение ДВС'!C952,нормативы!$B$2:$C$32,2,FALSE),"")</f>
        <v/>
      </c>
      <c r="K952" s="13" t="str">
        <f t="shared" si="118"/>
        <v/>
      </c>
      <c r="L952" s="13"/>
      <c r="M952" s="22" t="str">
        <f t="shared" si="115"/>
        <v/>
      </c>
      <c r="N952" s="22" t="str">
        <f t="shared" si="119"/>
        <v/>
      </c>
      <c r="P952" s="11" t="str">
        <f t="shared" si="120"/>
        <v xml:space="preserve"> </v>
      </c>
      <c r="Q952" s="11" t="e">
        <f>VLOOKUP(B952,'Комментарии к ремонту'!A:C,2,FALSE)</f>
        <v>#N/A</v>
      </c>
      <c r="R952" s="21" t="str">
        <f t="shared" si="121"/>
        <v/>
      </c>
      <c r="T952" s="44" t="str">
        <f t="shared" si="116"/>
        <v/>
      </c>
      <c r="W952" s="18">
        <f t="shared" si="117"/>
        <v>0</v>
      </c>
    </row>
    <row r="953" spans="7:23" ht="25.5" customHeight="1" x14ac:dyDescent="0.2">
      <c r="G953" s="12" t="str">
        <f t="shared" si="114"/>
        <v/>
      </c>
      <c r="H953" s="12"/>
      <c r="I953" s="22" t="str">
        <f>IFERROR(VLOOKUP('движение ДВС'!C953,нормативы!$B$2:$C$32,2,FALSE),"")</f>
        <v/>
      </c>
      <c r="K953" s="13" t="str">
        <f t="shared" si="118"/>
        <v/>
      </c>
      <c r="L953" s="13"/>
      <c r="M953" s="22" t="str">
        <f t="shared" si="115"/>
        <v/>
      </c>
      <c r="N953" s="22" t="str">
        <f t="shared" si="119"/>
        <v/>
      </c>
      <c r="P953" s="11" t="str">
        <f t="shared" si="120"/>
        <v xml:space="preserve"> </v>
      </c>
      <c r="Q953" s="11" t="e">
        <f>VLOOKUP(B953,'Комментарии к ремонту'!A:C,2,FALSE)</f>
        <v>#N/A</v>
      </c>
      <c r="R953" s="21" t="str">
        <f t="shared" si="121"/>
        <v/>
      </c>
      <c r="T953" s="44" t="str">
        <f t="shared" si="116"/>
        <v/>
      </c>
      <c r="W953" s="18">
        <f t="shared" si="117"/>
        <v>0</v>
      </c>
    </row>
    <row r="954" spans="7:23" ht="25.5" customHeight="1" x14ac:dyDescent="0.2">
      <c r="G954" s="12" t="str">
        <f t="shared" si="114"/>
        <v/>
      </c>
      <c r="H954" s="12"/>
      <c r="I954" s="22" t="str">
        <f>IFERROR(VLOOKUP('движение ДВС'!C954,нормативы!$B$2:$C$32,2,FALSE),"")</f>
        <v/>
      </c>
      <c r="K954" s="13" t="str">
        <f t="shared" si="118"/>
        <v/>
      </c>
      <c r="L954" s="13"/>
      <c r="M954" s="22" t="str">
        <f t="shared" si="115"/>
        <v/>
      </c>
      <c r="N954" s="22" t="str">
        <f t="shared" si="119"/>
        <v/>
      </c>
      <c r="P954" s="11" t="str">
        <f t="shared" si="120"/>
        <v xml:space="preserve"> </v>
      </c>
      <c r="Q954" s="11" t="e">
        <f>VLOOKUP(B954,'Комментарии к ремонту'!A:C,2,FALSE)</f>
        <v>#N/A</v>
      </c>
      <c r="R954" s="21" t="str">
        <f t="shared" si="121"/>
        <v/>
      </c>
      <c r="T954" s="44" t="str">
        <f t="shared" si="116"/>
        <v/>
      </c>
      <c r="W954" s="18">
        <f t="shared" si="117"/>
        <v>0</v>
      </c>
    </row>
    <row r="955" spans="7:23" ht="25.5" customHeight="1" x14ac:dyDescent="0.2">
      <c r="G955" s="12" t="str">
        <f t="shared" si="114"/>
        <v/>
      </c>
      <c r="H955" s="12"/>
      <c r="I955" s="22" t="str">
        <f>IFERROR(VLOOKUP('движение ДВС'!C955,нормативы!$B$2:$C$32,2,FALSE),"")</f>
        <v/>
      </c>
      <c r="K955" s="13" t="str">
        <f t="shared" si="118"/>
        <v/>
      </c>
      <c r="L955" s="13"/>
      <c r="M955" s="22" t="str">
        <f t="shared" si="115"/>
        <v/>
      </c>
      <c r="N955" s="22" t="str">
        <f t="shared" si="119"/>
        <v/>
      </c>
      <c r="P955" s="11" t="str">
        <f t="shared" si="120"/>
        <v xml:space="preserve"> </v>
      </c>
      <c r="Q955" s="11" t="e">
        <f>VLOOKUP(B955,'Комментарии к ремонту'!A:C,2,FALSE)</f>
        <v>#N/A</v>
      </c>
      <c r="R955" s="21" t="str">
        <f t="shared" si="121"/>
        <v/>
      </c>
      <c r="T955" s="44" t="str">
        <f t="shared" si="116"/>
        <v/>
      </c>
      <c r="W955" s="18">
        <f t="shared" si="117"/>
        <v>0</v>
      </c>
    </row>
    <row r="956" spans="7:23" ht="25.5" customHeight="1" x14ac:dyDescent="0.2">
      <c r="G956" s="12" t="str">
        <f t="shared" si="114"/>
        <v/>
      </c>
      <c r="H956" s="12"/>
      <c r="I956" s="22" t="str">
        <f>IFERROR(VLOOKUP('движение ДВС'!C956,нормативы!$B$2:$C$32,2,FALSE),"")</f>
        <v/>
      </c>
      <c r="K956" s="13" t="str">
        <f t="shared" si="118"/>
        <v/>
      </c>
      <c r="L956" s="13"/>
      <c r="M956" s="22" t="str">
        <f t="shared" si="115"/>
        <v/>
      </c>
      <c r="N956" s="22" t="str">
        <f t="shared" si="119"/>
        <v/>
      </c>
      <c r="P956" s="11" t="str">
        <f t="shared" si="120"/>
        <v xml:space="preserve"> </v>
      </c>
      <c r="Q956" s="11" t="e">
        <f>VLOOKUP(B956,'Комментарии к ремонту'!A:C,2,FALSE)</f>
        <v>#N/A</v>
      </c>
      <c r="R956" s="21" t="str">
        <f t="shared" si="121"/>
        <v/>
      </c>
      <c r="T956" s="44" t="str">
        <f t="shared" si="116"/>
        <v/>
      </c>
      <c r="W956" s="18">
        <f t="shared" si="117"/>
        <v>0</v>
      </c>
    </row>
    <row r="957" spans="7:23" ht="25.5" customHeight="1" x14ac:dyDescent="0.2">
      <c r="G957" s="12" t="str">
        <f t="shared" si="114"/>
        <v/>
      </c>
      <c r="H957" s="12"/>
      <c r="I957" s="22" t="str">
        <f>IFERROR(VLOOKUP('движение ДВС'!C957,нормативы!$B$2:$C$32,2,FALSE),"")</f>
        <v/>
      </c>
      <c r="K957" s="13" t="str">
        <f t="shared" si="118"/>
        <v/>
      </c>
      <c r="L957" s="13"/>
      <c r="M957" s="22" t="str">
        <f t="shared" si="115"/>
        <v/>
      </c>
      <c r="N957" s="22" t="str">
        <f t="shared" si="119"/>
        <v/>
      </c>
      <c r="P957" s="11" t="str">
        <f t="shared" si="120"/>
        <v xml:space="preserve"> </v>
      </c>
      <c r="Q957" s="11" t="e">
        <f>VLOOKUP(B957,'Комментарии к ремонту'!A:C,2,FALSE)</f>
        <v>#N/A</v>
      </c>
      <c r="R957" s="21" t="str">
        <f t="shared" si="121"/>
        <v/>
      </c>
      <c r="T957" s="44" t="str">
        <f t="shared" si="116"/>
        <v/>
      </c>
      <c r="W957" s="18">
        <f t="shared" si="117"/>
        <v>0</v>
      </c>
    </row>
    <row r="958" spans="7:23" ht="25.5" customHeight="1" x14ac:dyDescent="0.2">
      <c r="G958" s="12" t="str">
        <f t="shared" si="114"/>
        <v/>
      </c>
      <c r="H958" s="12"/>
      <c r="I958" s="22" t="str">
        <f>IFERROR(VLOOKUP('движение ДВС'!C958,нормативы!$B$2:$C$32,2,FALSE),"")</f>
        <v/>
      </c>
      <c r="K958" s="13" t="str">
        <f t="shared" si="118"/>
        <v/>
      </c>
      <c r="L958" s="13"/>
      <c r="M958" s="22" t="str">
        <f t="shared" si="115"/>
        <v/>
      </c>
      <c r="N958" s="22" t="str">
        <f t="shared" si="119"/>
        <v/>
      </c>
      <c r="P958" s="11" t="str">
        <f t="shared" si="120"/>
        <v xml:space="preserve"> </v>
      </c>
      <c r="Q958" s="11" t="e">
        <f>VLOOKUP(B958,'Комментарии к ремонту'!A:C,2,FALSE)</f>
        <v>#N/A</v>
      </c>
      <c r="R958" s="21" t="str">
        <f t="shared" si="121"/>
        <v/>
      </c>
      <c r="T958" s="44" t="str">
        <f t="shared" si="116"/>
        <v/>
      </c>
      <c r="W958" s="18">
        <f t="shared" si="117"/>
        <v>0</v>
      </c>
    </row>
    <row r="959" spans="7:23" ht="25.5" customHeight="1" x14ac:dyDescent="0.2">
      <c r="G959" s="12" t="str">
        <f t="shared" si="114"/>
        <v/>
      </c>
      <c r="H959" s="12"/>
      <c r="I959" s="22" t="str">
        <f>IFERROR(VLOOKUP('движение ДВС'!C959,нормативы!$B$2:$C$32,2,FALSE),"")</f>
        <v/>
      </c>
      <c r="K959" s="13" t="str">
        <f t="shared" si="118"/>
        <v/>
      </c>
      <c r="L959" s="13"/>
      <c r="M959" s="22" t="str">
        <f t="shared" si="115"/>
        <v/>
      </c>
      <c r="N959" s="22" t="str">
        <f t="shared" si="119"/>
        <v/>
      </c>
      <c r="P959" s="11" t="str">
        <f t="shared" si="120"/>
        <v xml:space="preserve"> </v>
      </c>
      <c r="Q959" s="11" t="e">
        <f>VLOOKUP(B959,'Комментарии к ремонту'!A:C,2,FALSE)</f>
        <v>#N/A</v>
      </c>
      <c r="R959" s="21" t="str">
        <f t="shared" si="121"/>
        <v/>
      </c>
      <c r="T959" s="44" t="str">
        <f t="shared" si="116"/>
        <v/>
      </c>
      <c r="W959" s="18">
        <f t="shared" si="117"/>
        <v>0</v>
      </c>
    </row>
    <row r="960" spans="7:23" ht="25.5" customHeight="1" x14ac:dyDescent="0.2">
      <c r="G960" s="12" t="str">
        <f t="shared" si="114"/>
        <v/>
      </c>
      <c r="H960" s="12"/>
      <c r="I960" s="22" t="str">
        <f>IFERROR(VLOOKUP('движение ДВС'!C960,нормативы!$B$2:$C$32,2,FALSE),"")</f>
        <v/>
      </c>
      <c r="K960" s="13" t="str">
        <f t="shared" si="118"/>
        <v/>
      </c>
      <c r="L960" s="13"/>
      <c r="M960" s="22" t="str">
        <f t="shared" si="115"/>
        <v/>
      </c>
      <c r="N960" s="22" t="str">
        <f t="shared" si="119"/>
        <v/>
      </c>
      <c r="P960" s="11" t="str">
        <f t="shared" si="120"/>
        <v xml:space="preserve"> </v>
      </c>
      <c r="Q960" s="11" t="e">
        <f>VLOOKUP(B960,'Комментарии к ремонту'!A:C,2,FALSE)</f>
        <v>#N/A</v>
      </c>
      <c r="R960" s="21" t="str">
        <f t="shared" si="121"/>
        <v/>
      </c>
      <c r="T960" s="44" t="str">
        <f t="shared" si="116"/>
        <v/>
      </c>
      <c r="W960" s="18">
        <f t="shared" si="117"/>
        <v>0</v>
      </c>
    </row>
    <row r="961" spans="7:23" ht="25.5" customHeight="1" x14ac:dyDescent="0.2">
      <c r="G961" s="12" t="str">
        <f t="shared" si="114"/>
        <v/>
      </c>
      <c r="H961" s="12"/>
      <c r="I961" s="22" t="str">
        <f>IFERROR(VLOOKUP('движение ДВС'!C961,нормативы!$B$2:$C$32,2,FALSE),"")</f>
        <v/>
      </c>
      <c r="K961" s="13" t="str">
        <f t="shared" si="118"/>
        <v/>
      </c>
      <c r="L961" s="13"/>
      <c r="M961" s="22" t="str">
        <f t="shared" si="115"/>
        <v/>
      </c>
      <c r="N961" s="22" t="str">
        <f t="shared" si="119"/>
        <v/>
      </c>
      <c r="P961" s="11" t="str">
        <f t="shared" si="120"/>
        <v xml:space="preserve"> </v>
      </c>
      <c r="Q961" s="11" t="e">
        <f>VLOOKUP(B961,'Комментарии к ремонту'!A:C,2,FALSE)</f>
        <v>#N/A</v>
      </c>
      <c r="R961" s="21" t="str">
        <f t="shared" si="121"/>
        <v/>
      </c>
      <c r="T961" s="44" t="str">
        <f t="shared" si="116"/>
        <v/>
      </c>
      <c r="W961" s="18">
        <f t="shared" si="117"/>
        <v>0</v>
      </c>
    </row>
    <row r="962" spans="7:23" ht="25.5" customHeight="1" x14ac:dyDescent="0.2">
      <c r="G962" s="12" t="str">
        <f t="shared" si="114"/>
        <v/>
      </c>
      <c r="H962" s="12"/>
      <c r="I962" s="22" t="str">
        <f>IFERROR(VLOOKUP('движение ДВС'!C962,нормативы!$B$2:$C$32,2,FALSE),"")</f>
        <v/>
      </c>
      <c r="K962" s="13" t="str">
        <f t="shared" si="118"/>
        <v/>
      </c>
      <c r="L962" s="13"/>
      <c r="M962" s="22" t="str">
        <f t="shared" si="115"/>
        <v/>
      </c>
      <c r="N962" s="22" t="str">
        <f t="shared" si="119"/>
        <v/>
      </c>
      <c r="P962" s="11" t="str">
        <f t="shared" si="120"/>
        <v xml:space="preserve"> </v>
      </c>
      <c r="Q962" s="11" t="e">
        <f>VLOOKUP(B962,'Комментарии к ремонту'!A:C,2,FALSE)</f>
        <v>#N/A</v>
      </c>
      <c r="R962" s="21" t="str">
        <f t="shared" si="121"/>
        <v/>
      </c>
      <c r="T962" s="44" t="str">
        <f t="shared" si="116"/>
        <v/>
      </c>
      <c r="W962" s="18">
        <f t="shared" si="117"/>
        <v>0</v>
      </c>
    </row>
    <row r="963" spans="7:23" ht="25.5" customHeight="1" x14ac:dyDescent="0.2">
      <c r="G963" s="12" t="str">
        <f t="shared" ref="G963:G1026" si="122">IFERROR(IF(SEARCH("Ожидается",O963),"введите дату",""),"")</f>
        <v/>
      </c>
      <c r="H963" s="12"/>
      <c r="I963" s="22" t="str">
        <f>IFERROR(VLOOKUP('движение ДВС'!C963,нормативы!$B$2:$C$32,2,FALSE),"")</f>
        <v/>
      </c>
      <c r="K963" s="13" t="str">
        <f t="shared" si="118"/>
        <v/>
      </c>
      <c r="L963" s="13"/>
      <c r="M963" s="22" t="str">
        <f t="shared" ref="M963:M1026" si="123">IFERROR(IF(ISBLANK(G963),"",_xlfn.ISOWEEKNUM(G963)),"")</f>
        <v/>
      </c>
      <c r="N963" s="22" t="str">
        <f t="shared" si="119"/>
        <v/>
      </c>
      <c r="P963" s="11" t="str">
        <f t="shared" si="120"/>
        <v xml:space="preserve"> </v>
      </c>
      <c r="Q963" s="11" t="e">
        <f>VLOOKUP(B963,'Комментарии к ремонту'!A:C,2,FALSE)</f>
        <v>#N/A</v>
      </c>
      <c r="R963" s="21" t="str">
        <f t="shared" si="121"/>
        <v/>
      </c>
      <c r="T963" s="44" t="str">
        <f t="shared" ref="T963:T1026" si="124">IF(O963="Отказной","Опишите причину отказа",IF(O963="Транзит","Опишите инф. о транзите",""))</f>
        <v/>
      </c>
      <c r="W963" s="18">
        <f t="shared" ref="W963:W1026" si="125">IFERROR(IF(SEARCH(", заказ",V963),"укажите дату поставки зап. частей",""),0)</f>
        <v>0</v>
      </c>
    </row>
    <row r="964" spans="7:23" ht="25.5" customHeight="1" x14ac:dyDescent="0.2">
      <c r="G964" s="12" t="str">
        <f t="shared" si="122"/>
        <v/>
      </c>
      <c r="H964" s="12"/>
      <c r="I964" s="22" t="str">
        <f>IFERROR(VLOOKUP('движение ДВС'!C964,нормативы!$B$2:$C$32,2,FALSE),"")</f>
        <v/>
      </c>
      <c r="K964" s="13" t="str">
        <f t="shared" ref="K964:K1027" si="126">IFERROR(IF(H964&lt;&gt;0,H964+(I964/J964)/8*7/5,""),IF(H964&lt;&gt;0,H964+I964/8*7/5,""))</f>
        <v/>
      </c>
      <c r="L964" s="13"/>
      <c r="M964" s="22" t="str">
        <f t="shared" si="123"/>
        <v/>
      </c>
      <c r="N964" s="22" t="str">
        <f t="shared" ref="N964:N1027" si="127">IFERROR(INT((MONTH(G964)+2)/3),"")</f>
        <v/>
      </c>
      <c r="P964" s="11" t="str">
        <f t="shared" ref="P964:P1027" si="128">B964&amp;" "&amp;C964</f>
        <v xml:space="preserve"> </v>
      </c>
      <c r="Q964" s="11" t="e">
        <f>VLOOKUP(B964,'Комментарии к ремонту'!A:C,2,FALSE)</f>
        <v>#N/A</v>
      </c>
      <c r="R964" s="21" t="str">
        <f t="shared" ref="R964:R1027" si="129">IF(ISBLANK(B964),"",IF(O964="Ремонт остановлен","Укажите причину остановки работ",IF(O964="Отказной","Опишите причину отказа",IF(O964="Транзит","Опишите инф. о транзите",IF(ISNA(Q964),"НЕТ","ЕСТЬ")))))</f>
        <v/>
      </c>
      <c r="T964" s="44" t="str">
        <f t="shared" si="124"/>
        <v/>
      </c>
      <c r="W964" s="18">
        <f t="shared" si="125"/>
        <v>0</v>
      </c>
    </row>
    <row r="965" spans="7:23" ht="25.5" customHeight="1" x14ac:dyDescent="0.2">
      <c r="G965" s="12" t="str">
        <f t="shared" si="122"/>
        <v/>
      </c>
      <c r="H965" s="12"/>
      <c r="I965" s="22" t="str">
        <f>IFERROR(VLOOKUP('движение ДВС'!C965,нормативы!$B$2:$C$32,2,FALSE),"")</f>
        <v/>
      </c>
      <c r="K965" s="13" t="str">
        <f t="shared" si="126"/>
        <v/>
      </c>
      <c r="L965" s="13"/>
      <c r="M965" s="22" t="str">
        <f t="shared" si="123"/>
        <v/>
      </c>
      <c r="N965" s="22" t="str">
        <f t="shared" si="127"/>
        <v/>
      </c>
      <c r="P965" s="11" t="str">
        <f t="shared" si="128"/>
        <v xml:space="preserve"> </v>
      </c>
      <c r="Q965" s="11" t="e">
        <f>VLOOKUP(B965,'Комментарии к ремонту'!A:C,2,FALSE)</f>
        <v>#N/A</v>
      </c>
      <c r="R965" s="21" t="str">
        <f t="shared" si="129"/>
        <v/>
      </c>
      <c r="T965" s="44" t="str">
        <f t="shared" si="124"/>
        <v/>
      </c>
      <c r="W965" s="18">
        <f t="shared" si="125"/>
        <v>0</v>
      </c>
    </row>
    <row r="966" spans="7:23" ht="25.5" customHeight="1" x14ac:dyDescent="0.2">
      <c r="G966" s="12" t="str">
        <f t="shared" si="122"/>
        <v/>
      </c>
      <c r="H966" s="12"/>
      <c r="I966" s="22" t="str">
        <f>IFERROR(VLOOKUP('движение ДВС'!C966,нормативы!$B$2:$C$32,2,FALSE),"")</f>
        <v/>
      </c>
      <c r="K966" s="13" t="str">
        <f t="shared" si="126"/>
        <v/>
      </c>
      <c r="L966" s="13"/>
      <c r="M966" s="22" t="str">
        <f t="shared" si="123"/>
        <v/>
      </c>
      <c r="N966" s="22" t="str">
        <f t="shared" si="127"/>
        <v/>
      </c>
      <c r="P966" s="11" t="str">
        <f t="shared" si="128"/>
        <v xml:space="preserve"> </v>
      </c>
      <c r="Q966" s="11" t="e">
        <f>VLOOKUP(B966,'Комментарии к ремонту'!A:C,2,FALSE)</f>
        <v>#N/A</v>
      </c>
      <c r="R966" s="21" t="str">
        <f t="shared" si="129"/>
        <v/>
      </c>
      <c r="T966" s="44" t="str">
        <f t="shared" si="124"/>
        <v/>
      </c>
      <c r="W966" s="18">
        <f t="shared" si="125"/>
        <v>0</v>
      </c>
    </row>
    <row r="967" spans="7:23" ht="25.5" customHeight="1" x14ac:dyDescent="0.2">
      <c r="G967" s="12" t="str">
        <f t="shared" si="122"/>
        <v/>
      </c>
      <c r="H967" s="12"/>
      <c r="I967" s="22" t="str">
        <f>IFERROR(VLOOKUP('движение ДВС'!C967,нормативы!$B$2:$C$32,2,FALSE),"")</f>
        <v/>
      </c>
      <c r="K967" s="13" t="str">
        <f t="shared" si="126"/>
        <v/>
      </c>
      <c r="L967" s="13"/>
      <c r="M967" s="22" t="str">
        <f t="shared" si="123"/>
        <v/>
      </c>
      <c r="N967" s="22" t="str">
        <f t="shared" si="127"/>
        <v/>
      </c>
      <c r="P967" s="11" t="str">
        <f t="shared" si="128"/>
        <v xml:space="preserve"> </v>
      </c>
      <c r="Q967" s="11" t="e">
        <f>VLOOKUP(B967,'Комментарии к ремонту'!A:C,2,FALSE)</f>
        <v>#N/A</v>
      </c>
      <c r="R967" s="21" t="str">
        <f t="shared" si="129"/>
        <v/>
      </c>
      <c r="T967" s="44" t="str">
        <f t="shared" si="124"/>
        <v/>
      </c>
      <c r="W967" s="18">
        <f t="shared" si="125"/>
        <v>0</v>
      </c>
    </row>
    <row r="968" spans="7:23" ht="25.5" customHeight="1" x14ac:dyDescent="0.2">
      <c r="G968" s="12" t="str">
        <f t="shared" si="122"/>
        <v/>
      </c>
      <c r="H968" s="12"/>
      <c r="I968" s="22" t="str">
        <f>IFERROR(VLOOKUP('движение ДВС'!C968,нормативы!$B$2:$C$32,2,FALSE),"")</f>
        <v/>
      </c>
      <c r="K968" s="13" t="str">
        <f t="shared" si="126"/>
        <v/>
      </c>
      <c r="L968" s="13"/>
      <c r="M968" s="22" t="str">
        <f t="shared" si="123"/>
        <v/>
      </c>
      <c r="N968" s="22" t="str">
        <f t="shared" si="127"/>
        <v/>
      </c>
      <c r="P968" s="11" t="str">
        <f t="shared" si="128"/>
        <v xml:space="preserve"> </v>
      </c>
      <c r="Q968" s="11" t="e">
        <f>VLOOKUP(B968,'Комментарии к ремонту'!A:C,2,FALSE)</f>
        <v>#N/A</v>
      </c>
      <c r="R968" s="21" t="str">
        <f t="shared" si="129"/>
        <v/>
      </c>
      <c r="T968" s="44" t="str">
        <f t="shared" si="124"/>
        <v/>
      </c>
      <c r="W968" s="18">
        <f t="shared" si="125"/>
        <v>0</v>
      </c>
    </row>
    <row r="969" spans="7:23" ht="25.5" customHeight="1" x14ac:dyDescent="0.2">
      <c r="G969" s="12" t="str">
        <f t="shared" si="122"/>
        <v/>
      </c>
      <c r="H969" s="12"/>
      <c r="I969" s="22" t="str">
        <f>IFERROR(VLOOKUP('движение ДВС'!C969,нормативы!$B$2:$C$32,2,FALSE),"")</f>
        <v/>
      </c>
      <c r="K969" s="13" t="str">
        <f t="shared" si="126"/>
        <v/>
      </c>
      <c r="L969" s="13"/>
      <c r="M969" s="22" t="str">
        <f t="shared" si="123"/>
        <v/>
      </c>
      <c r="N969" s="22" t="str">
        <f t="shared" si="127"/>
        <v/>
      </c>
      <c r="P969" s="11" t="str">
        <f t="shared" si="128"/>
        <v xml:space="preserve"> </v>
      </c>
      <c r="Q969" s="11" t="e">
        <f>VLOOKUP(B969,'Комментарии к ремонту'!A:C,2,FALSE)</f>
        <v>#N/A</v>
      </c>
      <c r="R969" s="21" t="str">
        <f t="shared" si="129"/>
        <v/>
      </c>
      <c r="T969" s="44" t="str">
        <f t="shared" si="124"/>
        <v/>
      </c>
      <c r="W969" s="18">
        <f t="shared" si="125"/>
        <v>0</v>
      </c>
    </row>
    <row r="970" spans="7:23" ht="25.5" customHeight="1" x14ac:dyDescent="0.2">
      <c r="G970" s="12" t="str">
        <f t="shared" si="122"/>
        <v/>
      </c>
      <c r="H970" s="12"/>
      <c r="I970" s="22" t="str">
        <f>IFERROR(VLOOKUP('движение ДВС'!C970,нормативы!$B$2:$C$32,2,FALSE),"")</f>
        <v/>
      </c>
      <c r="K970" s="13" t="str">
        <f t="shared" si="126"/>
        <v/>
      </c>
      <c r="L970" s="13"/>
      <c r="M970" s="22" t="str">
        <f t="shared" si="123"/>
        <v/>
      </c>
      <c r="N970" s="22" t="str">
        <f t="shared" si="127"/>
        <v/>
      </c>
      <c r="P970" s="11" t="str">
        <f t="shared" si="128"/>
        <v xml:space="preserve"> </v>
      </c>
      <c r="Q970" s="11" t="e">
        <f>VLOOKUP(B970,'Комментарии к ремонту'!A:C,2,FALSE)</f>
        <v>#N/A</v>
      </c>
      <c r="R970" s="21" t="str">
        <f t="shared" si="129"/>
        <v/>
      </c>
      <c r="T970" s="44" t="str">
        <f t="shared" si="124"/>
        <v/>
      </c>
      <c r="W970" s="18">
        <f t="shared" si="125"/>
        <v>0</v>
      </c>
    </row>
    <row r="971" spans="7:23" ht="25.5" customHeight="1" x14ac:dyDescent="0.2">
      <c r="G971" s="12" t="str">
        <f t="shared" si="122"/>
        <v/>
      </c>
      <c r="H971" s="12"/>
      <c r="I971" s="22" t="str">
        <f>IFERROR(VLOOKUP('движение ДВС'!C971,нормативы!$B$2:$C$32,2,FALSE),"")</f>
        <v/>
      </c>
      <c r="K971" s="13" t="str">
        <f t="shared" si="126"/>
        <v/>
      </c>
      <c r="L971" s="13"/>
      <c r="M971" s="22" t="str">
        <f t="shared" si="123"/>
        <v/>
      </c>
      <c r="N971" s="22" t="str">
        <f t="shared" si="127"/>
        <v/>
      </c>
      <c r="P971" s="11" t="str">
        <f t="shared" si="128"/>
        <v xml:space="preserve"> </v>
      </c>
      <c r="Q971" s="11" t="e">
        <f>VLOOKUP(B971,'Комментарии к ремонту'!A:C,2,FALSE)</f>
        <v>#N/A</v>
      </c>
      <c r="R971" s="21" t="str">
        <f t="shared" si="129"/>
        <v/>
      </c>
      <c r="T971" s="44" t="str">
        <f t="shared" si="124"/>
        <v/>
      </c>
      <c r="W971" s="18">
        <f t="shared" si="125"/>
        <v>0</v>
      </c>
    </row>
    <row r="972" spans="7:23" ht="25.5" customHeight="1" x14ac:dyDescent="0.2">
      <c r="G972" s="12" t="str">
        <f t="shared" si="122"/>
        <v/>
      </c>
      <c r="H972" s="12"/>
      <c r="I972" s="22" t="str">
        <f>IFERROR(VLOOKUP('движение ДВС'!C972,нормативы!$B$2:$C$32,2,FALSE),"")</f>
        <v/>
      </c>
      <c r="K972" s="13" t="str">
        <f t="shared" si="126"/>
        <v/>
      </c>
      <c r="L972" s="13"/>
      <c r="M972" s="22" t="str">
        <f t="shared" si="123"/>
        <v/>
      </c>
      <c r="N972" s="22" t="str">
        <f t="shared" si="127"/>
        <v/>
      </c>
      <c r="P972" s="11" t="str">
        <f t="shared" si="128"/>
        <v xml:space="preserve"> </v>
      </c>
      <c r="Q972" s="11" t="e">
        <f>VLOOKUP(B972,'Комментарии к ремонту'!A:C,2,FALSE)</f>
        <v>#N/A</v>
      </c>
      <c r="R972" s="21" t="str">
        <f t="shared" si="129"/>
        <v/>
      </c>
      <c r="T972" s="44" t="str">
        <f t="shared" si="124"/>
        <v/>
      </c>
      <c r="W972" s="18">
        <f t="shared" si="125"/>
        <v>0</v>
      </c>
    </row>
    <row r="973" spans="7:23" ht="25.5" customHeight="1" x14ac:dyDescent="0.2">
      <c r="G973" s="12" t="str">
        <f t="shared" si="122"/>
        <v/>
      </c>
      <c r="H973" s="12"/>
      <c r="I973" s="22" t="str">
        <f>IFERROR(VLOOKUP('движение ДВС'!C973,нормативы!$B$2:$C$32,2,FALSE),"")</f>
        <v/>
      </c>
      <c r="K973" s="13" t="str">
        <f t="shared" si="126"/>
        <v/>
      </c>
      <c r="L973" s="13"/>
      <c r="M973" s="22" t="str">
        <f t="shared" si="123"/>
        <v/>
      </c>
      <c r="N973" s="22" t="str">
        <f t="shared" si="127"/>
        <v/>
      </c>
      <c r="P973" s="11" t="str">
        <f t="shared" si="128"/>
        <v xml:space="preserve"> </v>
      </c>
      <c r="Q973" s="11" t="e">
        <f>VLOOKUP(B973,'Комментарии к ремонту'!A:C,2,FALSE)</f>
        <v>#N/A</v>
      </c>
      <c r="R973" s="21" t="str">
        <f t="shared" si="129"/>
        <v/>
      </c>
      <c r="T973" s="44" t="str">
        <f t="shared" si="124"/>
        <v/>
      </c>
      <c r="W973" s="18">
        <f t="shared" si="125"/>
        <v>0</v>
      </c>
    </row>
    <row r="974" spans="7:23" ht="25.5" customHeight="1" x14ac:dyDescent="0.2">
      <c r="G974" s="12" t="str">
        <f t="shared" si="122"/>
        <v/>
      </c>
      <c r="H974" s="12"/>
      <c r="I974" s="22" t="str">
        <f>IFERROR(VLOOKUP('движение ДВС'!C974,нормативы!$B$2:$C$32,2,FALSE),"")</f>
        <v/>
      </c>
      <c r="K974" s="13" t="str">
        <f t="shared" si="126"/>
        <v/>
      </c>
      <c r="L974" s="13"/>
      <c r="M974" s="22" t="str">
        <f t="shared" si="123"/>
        <v/>
      </c>
      <c r="N974" s="22" t="str">
        <f t="shared" si="127"/>
        <v/>
      </c>
      <c r="P974" s="11" t="str">
        <f t="shared" si="128"/>
        <v xml:space="preserve"> </v>
      </c>
      <c r="Q974" s="11" t="e">
        <f>VLOOKUP(B974,'Комментарии к ремонту'!A:C,2,FALSE)</f>
        <v>#N/A</v>
      </c>
      <c r="R974" s="21" t="str">
        <f t="shared" si="129"/>
        <v/>
      </c>
      <c r="T974" s="44" t="str">
        <f t="shared" si="124"/>
        <v/>
      </c>
      <c r="W974" s="18">
        <f t="shared" si="125"/>
        <v>0</v>
      </c>
    </row>
    <row r="975" spans="7:23" ht="25.5" customHeight="1" x14ac:dyDescent="0.2">
      <c r="G975" s="12" t="str">
        <f t="shared" si="122"/>
        <v/>
      </c>
      <c r="H975" s="12"/>
      <c r="I975" s="22" t="str">
        <f>IFERROR(VLOOKUP('движение ДВС'!C975,нормативы!$B$2:$C$32,2,FALSE),"")</f>
        <v/>
      </c>
      <c r="K975" s="13" t="str">
        <f t="shared" si="126"/>
        <v/>
      </c>
      <c r="L975" s="13"/>
      <c r="M975" s="22" t="str">
        <f t="shared" si="123"/>
        <v/>
      </c>
      <c r="N975" s="22" t="str">
        <f t="shared" si="127"/>
        <v/>
      </c>
      <c r="P975" s="11" t="str">
        <f t="shared" si="128"/>
        <v xml:space="preserve"> </v>
      </c>
      <c r="Q975" s="11" t="e">
        <f>VLOOKUP(B975,'Комментарии к ремонту'!A:C,2,FALSE)</f>
        <v>#N/A</v>
      </c>
      <c r="R975" s="21" t="str">
        <f t="shared" si="129"/>
        <v/>
      </c>
      <c r="T975" s="44" t="str">
        <f t="shared" si="124"/>
        <v/>
      </c>
      <c r="W975" s="18">
        <f t="shared" si="125"/>
        <v>0</v>
      </c>
    </row>
    <row r="976" spans="7:23" ht="25.5" customHeight="1" x14ac:dyDescent="0.2">
      <c r="G976" s="12" t="str">
        <f t="shared" si="122"/>
        <v/>
      </c>
      <c r="H976" s="12"/>
      <c r="I976" s="22" t="str">
        <f>IFERROR(VLOOKUP('движение ДВС'!C976,нормативы!$B$2:$C$32,2,FALSE),"")</f>
        <v/>
      </c>
      <c r="K976" s="13" t="str">
        <f t="shared" si="126"/>
        <v/>
      </c>
      <c r="L976" s="13"/>
      <c r="M976" s="22" t="str">
        <f t="shared" si="123"/>
        <v/>
      </c>
      <c r="N976" s="22" t="str">
        <f t="shared" si="127"/>
        <v/>
      </c>
      <c r="P976" s="11" t="str">
        <f t="shared" si="128"/>
        <v xml:space="preserve"> </v>
      </c>
      <c r="Q976" s="11" t="e">
        <f>VLOOKUP(B976,'Комментарии к ремонту'!A:C,2,FALSE)</f>
        <v>#N/A</v>
      </c>
      <c r="R976" s="21" t="str">
        <f t="shared" si="129"/>
        <v/>
      </c>
      <c r="T976" s="44" t="str">
        <f t="shared" si="124"/>
        <v/>
      </c>
      <c r="W976" s="18">
        <f t="shared" si="125"/>
        <v>0</v>
      </c>
    </row>
    <row r="977" spans="7:23" ht="25.5" customHeight="1" x14ac:dyDescent="0.2">
      <c r="G977" s="12" t="str">
        <f t="shared" si="122"/>
        <v/>
      </c>
      <c r="H977" s="12"/>
      <c r="I977" s="22" t="str">
        <f>IFERROR(VLOOKUP('движение ДВС'!C977,нормативы!$B$2:$C$32,2,FALSE),"")</f>
        <v/>
      </c>
      <c r="K977" s="13" t="str">
        <f t="shared" si="126"/>
        <v/>
      </c>
      <c r="L977" s="13"/>
      <c r="M977" s="22" t="str">
        <f t="shared" si="123"/>
        <v/>
      </c>
      <c r="N977" s="22" t="str">
        <f t="shared" si="127"/>
        <v/>
      </c>
      <c r="P977" s="11" t="str">
        <f t="shared" si="128"/>
        <v xml:space="preserve"> </v>
      </c>
      <c r="Q977" s="11" t="e">
        <f>VLOOKUP(B977,'Комментарии к ремонту'!A:C,2,FALSE)</f>
        <v>#N/A</v>
      </c>
      <c r="R977" s="21" t="str">
        <f t="shared" si="129"/>
        <v/>
      </c>
      <c r="T977" s="44" t="str">
        <f t="shared" si="124"/>
        <v/>
      </c>
      <c r="W977" s="18">
        <f t="shared" si="125"/>
        <v>0</v>
      </c>
    </row>
    <row r="978" spans="7:23" ht="25.5" customHeight="1" x14ac:dyDescent="0.2">
      <c r="G978" s="12" t="str">
        <f t="shared" si="122"/>
        <v/>
      </c>
      <c r="H978" s="12"/>
      <c r="I978" s="22" t="str">
        <f>IFERROR(VLOOKUP('движение ДВС'!C978,нормативы!$B$2:$C$32,2,FALSE),"")</f>
        <v/>
      </c>
      <c r="K978" s="13" t="str">
        <f t="shared" si="126"/>
        <v/>
      </c>
      <c r="L978" s="13"/>
      <c r="M978" s="22" t="str">
        <f t="shared" si="123"/>
        <v/>
      </c>
      <c r="N978" s="22" t="str">
        <f t="shared" si="127"/>
        <v/>
      </c>
      <c r="P978" s="11" t="str">
        <f t="shared" si="128"/>
        <v xml:space="preserve"> </v>
      </c>
      <c r="Q978" s="11" t="e">
        <f>VLOOKUP(B978,'Комментарии к ремонту'!A:C,2,FALSE)</f>
        <v>#N/A</v>
      </c>
      <c r="R978" s="21" t="str">
        <f t="shared" si="129"/>
        <v/>
      </c>
      <c r="T978" s="44" t="str">
        <f t="shared" si="124"/>
        <v/>
      </c>
      <c r="W978" s="18">
        <f t="shared" si="125"/>
        <v>0</v>
      </c>
    </row>
    <row r="979" spans="7:23" ht="25.5" customHeight="1" x14ac:dyDescent="0.2">
      <c r="G979" s="12" t="str">
        <f t="shared" si="122"/>
        <v/>
      </c>
      <c r="H979" s="12"/>
      <c r="I979" s="22" t="str">
        <f>IFERROR(VLOOKUP('движение ДВС'!C979,нормативы!$B$2:$C$32,2,FALSE),"")</f>
        <v/>
      </c>
      <c r="K979" s="13" t="str">
        <f t="shared" si="126"/>
        <v/>
      </c>
      <c r="L979" s="13"/>
      <c r="M979" s="22" t="str">
        <f t="shared" si="123"/>
        <v/>
      </c>
      <c r="N979" s="22" t="str">
        <f t="shared" si="127"/>
        <v/>
      </c>
      <c r="P979" s="11" t="str">
        <f t="shared" si="128"/>
        <v xml:space="preserve"> </v>
      </c>
      <c r="Q979" s="11" t="e">
        <f>VLOOKUP(B979,'Комментарии к ремонту'!A:C,2,FALSE)</f>
        <v>#N/A</v>
      </c>
      <c r="R979" s="21" t="str">
        <f t="shared" si="129"/>
        <v/>
      </c>
      <c r="T979" s="44" t="str">
        <f t="shared" si="124"/>
        <v/>
      </c>
      <c r="W979" s="18">
        <f t="shared" si="125"/>
        <v>0</v>
      </c>
    </row>
    <row r="980" spans="7:23" ht="25.5" customHeight="1" x14ac:dyDescent="0.2">
      <c r="G980" s="12" t="str">
        <f t="shared" si="122"/>
        <v/>
      </c>
      <c r="H980" s="12"/>
      <c r="I980" s="22" t="str">
        <f>IFERROR(VLOOKUP('движение ДВС'!C980,нормативы!$B$2:$C$32,2,FALSE),"")</f>
        <v/>
      </c>
      <c r="K980" s="13" t="str">
        <f t="shared" si="126"/>
        <v/>
      </c>
      <c r="L980" s="13"/>
      <c r="M980" s="22" t="str">
        <f t="shared" si="123"/>
        <v/>
      </c>
      <c r="N980" s="22" t="str">
        <f t="shared" si="127"/>
        <v/>
      </c>
      <c r="P980" s="11" t="str">
        <f t="shared" si="128"/>
        <v xml:space="preserve"> </v>
      </c>
      <c r="Q980" s="11" t="e">
        <f>VLOOKUP(B980,'Комментарии к ремонту'!A:C,2,FALSE)</f>
        <v>#N/A</v>
      </c>
      <c r="R980" s="21" t="str">
        <f t="shared" si="129"/>
        <v/>
      </c>
      <c r="T980" s="44" t="str">
        <f t="shared" si="124"/>
        <v/>
      </c>
      <c r="W980" s="18">
        <f t="shared" si="125"/>
        <v>0</v>
      </c>
    </row>
    <row r="981" spans="7:23" ht="25.5" customHeight="1" x14ac:dyDescent="0.2">
      <c r="G981" s="12" t="str">
        <f t="shared" si="122"/>
        <v/>
      </c>
      <c r="H981" s="12"/>
      <c r="I981" s="22" t="str">
        <f>IFERROR(VLOOKUP('движение ДВС'!C981,нормативы!$B$2:$C$32,2,FALSE),"")</f>
        <v/>
      </c>
      <c r="K981" s="13" t="str">
        <f t="shared" si="126"/>
        <v/>
      </c>
      <c r="L981" s="13"/>
      <c r="M981" s="22" t="str">
        <f t="shared" si="123"/>
        <v/>
      </c>
      <c r="N981" s="22" t="str">
        <f t="shared" si="127"/>
        <v/>
      </c>
      <c r="P981" s="11" t="str">
        <f t="shared" si="128"/>
        <v xml:space="preserve"> </v>
      </c>
      <c r="Q981" s="11" t="e">
        <f>VLOOKUP(B981,'Комментарии к ремонту'!A:C,2,FALSE)</f>
        <v>#N/A</v>
      </c>
      <c r="R981" s="21" t="str">
        <f t="shared" si="129"/>
        <v/>
      </c>
      <c r="T981" s="44" t="str">
        <f t="shared" si="124"/>
        <v/>
      </c>
      <c r="W981" s="18">
        <f t="shared" si="125"/>
        <v>0</v>
      </c>
    </row>
    <row r="982" spans="7:23" ht="25.5" customHeight="1" x14ac:dyDescent="0.2">
      <c r="G982" s="12" t="str">
        <f t="shared" si="122"/>
        <v/>
      </c>
      <c r="H982" s="12"/>
      <c r="I982" s="22" t="str">
        <f>IFERROR(VLOOKUP('движение ДВС'!C982,нормативы!$B$2:$C$32,2,FALSE),"")</f>
        <v/>
      </c>
      <c r="K982" s="13" t="str">
        <f t="shared" si="126"/>
        <v/>
      </c>
      <c r="L982" s="13"/>
      <c r="M982" s="22" t="str">
        <f t="shared" si="123"/>
        <v/>
      </c>
      <c r="N982" s="22" t="str">
        <f t="shared" si="127"/>
        <v/>
      </c>
      <c r="P982" s="11" t="str">
        <f t="shared" si="128"/>
        <v xml:space="preserve"> </v>
      </c>
      <c r="Q982" s="11" t="e">
        <f>VLOOKUP(B982,'Комментарии к ремонту'!A:C,2,FALSE)</f>
        <v>#N/A</v>
      </c>
      <c r="R982" s="21" t="str">
        <f t="shared" si="129"/>
        <v/>
      </c>
      <c r="T982" s="44" t="str">
        <f t="shared" si="124"/>
        <v/>
      </c>
      <c r="W982" s="18">
        <f t="shared" si="125"/>
        <v>0</v>
      </c>
    </row>
    <row r="983" spans="7:23" ht="25.5" customHeight="1" x14ac:dyDescent="0.2">
      <c r="G983" s="12" t="str">
        <f t="shared" si="122"/>
        <v/>
      </c>
      <c r="H983" s="12"/>
      <c r="I983" s="22" t="str">
        <f>IFERROR(VLOOKUP('движение ДВС'!C983,нормативы!$B$2:$C$32,2,FALSE),"")</f>
        <v/>
      </c>
      <c r="K983" s="13" t="str">
        <f t="shared" si="126"/>
        <v/>
      </c>
      <c r="L983" s="13"/>
      <c r="M983" s="22" t="str">
        <f t="shared" si="123"/>
        <v/>
      </c>
      <c r="N983" s="22" t="str">
        <f t="shared" si="127"/>
        <v/>
      </c>
      <c r="P983" s="11" t="str">
        <f t="shared" si="128"/>
        <v xml:space="preserve"> </v>
      </c>
      <c r="Q983" s="11" t="e">
        <f>VLOOKUP(B983,'Комментарии к ремонту'!A:C,2,FALSE)</f>
        <v>#N/A</v>
      </c>
      <c r="R983" s="21" t="str">
        <f t="shared" si="129"/>
        <v/>
      </c>
      <c r="T983" s="44" t="str">
        <f t="shared" si="124"/>
        <v/>
      </c>
      <c r="W983" s="18">
        <f t="shared" si="125"/>
        <v>0</v>
      </c>
    </row>
    <row r="984" spans="7:23" ht="25.5" customHeight="1" x14ac:dyDescent="0.2">
      <c r="G984" s="12" t="str">
        <f t="shared" si="122"/>
        <v/>
      </c>
      <c r="H984" s="12"/>
      <c r="I984" s="22" t="str">
        <f>IFERROR(VLOOKUP('движение ДВС'!C984,нормативы!$B$2:$C$32,2,FALSE),"")</f>
        <v/>
      </c>
      <c r="K984" s="13" t="str">
        <f t="shared" si="126"/>
        <v/>
      </c>
      <c r="L984" s="13"/>
      <c r="M984" s="22" t="str">
        <f t="shared" si="123"/>
        <v/>
      </c>
      <c r="N984" s="22" t="str">
        <f t="shared" si="127"/>
        <v/>
      </c>
      <c r="P984" s="11" t="str">
        <f t="shared" si="128"/>
        <v xml:space="preserve"> </v>
      </c>
      <c r="Q984" s="11" t="e">
        <f>VLOOKUP(B984,'Комментарии к ремонту'!A:C,2,FALSE)</f>
        <v>#N/A</v>
      </c>
      <c r="R984" s="21" t="str">
        <f t="shared" si="129"/>
        <v/>
      </c>
      <c r="T984" s="44" t="str">
        <f t="shared" si="124"/>
        <v/>
      </c>
      <c r="W984" s="18">
        <f t="shared" si="125"/>
        <v>0</v>
      </c>
    </row>
    <row r="985" spans="7:23" ht="25.5" customHeight="1" x14ac:dyDescent="0.2">
      <c r="G985" s="12" t="str">
        <f t="shared" si="122"/>
        <v/>
      </c>
      <c r="H985" s="12"/>
      <c r="I985" s="22" t="str">
        <f>IFERROR(VLOOKUP('движение ДВС'!C985,нормативы!$B$2:$C$32,2,FALSE),"")</f>
        <v/>
      </c>
      <c r="K985" s="13" t="str">
        <f t="shared" si="126"/>
        <v/>
      </c>
      <c r="L985" s="13"/>
      <c r="M985" s="22" t="str">
        <f t="shared" si="123"/>
        <v/>
      </c>
      <c r="N985" s="22" t="str">
        <f t="shared" si="127"/>
        <v/>
      </c>
      <c r="P985" s="11" t="str">
        <f t="shared" si="128"/>
        <v xml:space="preserve"> </v>
      </c>
      <c r="Q985" s="11" t="e">
        <f>VLOOKUP(B985,'Комментарии к ремонту'!A:C,2,FALSE)</f>
        <v>#N/A</v>
      </c>
      <c r="R985" s="21" t="str">
        <f t="shared" si="129"/>
        <v/>
      </c>
      <c r="T985" s="44" t="str">
        <f t="shared" si="124"/>
        <v/>
      </c>
      <c r="W985" s="18">
        <f t="shared" si="125"/>
        <v>0</v>
      </c>
    </row>
    <row r="986" spans="7:23" ht="25.5" customHeight="1" x14ac:dyDescent="0.2">
      <c r="G986" s="12" t="str">
        <f t="shared" si="122"/>
        <v/>
      </c>
      <c r="H986" s="12"/>
      <c r="I986" s="22" t="str">
        <f>IFERROR(VLOOKUP('движение ДВС'!C986,нормативы!$B$2:$C$32,2,FALSE),"")</f>
        <v/>
      </c>
      <c r="K986" s="13" t="str">
        <f t="shared" si="126"/>
        <v/>
      </c>
      <c r="L986" s="13"/>
      <c r="M986" s="22" t="str">
        <f t="shared" si="123"/>
        <v/>
      </c>
      <c r="N986" s="22" t="str">
        <f t="shared" si="127"/>
        <v/>
      </c>
      <c r="P986" s="11" t="str">
        <f t="shared" si="128"/>
        <v xml:space="preserve"> </v>
      </c>
      <c r="Q986" s="11" t="e">
        <f>VLOOKUP(B986,'Комментарии к ремонту'!A:C,2,FALSE)</f>
        <v>#N/A</v>
      </c>
      <c r="R986" s="21" t="str">
        <f t="shared" si="129"/>
        <v/>
      </c>
      <c r="T986" s="44" t="str">
        <f t="shared" si="124"/>
        <v/>
      </c>
      <c r="W986" s="18">
        <f t="shared" si="125"/>
        <v>0</v>
      </c>
    </row>
    <row r="987" spans="7:23" ht="25.5" customHeight="1" x14ac:dyDescent="0.2">
      <c r="G987" s="12" t="str">
        <f t="shared" si="122"/>
        <v/>
      </c>
      <c r="H987" s="12"/>
      <c r="I987" s="22" t="str">
        <f>IFERROR(VLOOKUP('движение ДВС'!C987,нормативы!$B$2:$C$32,2,FALSE),"")</f>
        <v/>
      </c>
      <c r="K987" s="13" t="str">
        <f t="shared" si="126"/>
        <v/>
      </c>
      <c r="L987" s="13"/>
      <c r="M987" s="22" t="str">
        <f t="shared" si="123"/>
        <v/>
      </c>
      <c r="N987" s="22" t="str">
        <f t="shared" si="127"/>
        <v/>
      </c>
      <c r="P987" s="11" t="str">
        <f t="shared" si="128"/>
        <v xml:space="preserve"> </v>
      </c>
      <c r="Q987" s="11" t="e">
        <f>VLOOKUP(B987,'Комментарии к ремонту'!A:C,2,FALSE)</f>
        <v>#N/A</v>
      </c>
      <c r="R987" s="21" t="str">
        <f t="shared" si="129"/>
        <v/>
      </c>
      <c r="T987" s="44" t="str">
        <f t="shared" si="124"/>
        <v/>
      </c>
      <c r="W987" s="18">
        <f t="shared" si="125"/>
        <v>0</v>
      </c>
    </row>
    <row r="988" spans="7:23" ht="25.5" customHeight="1" x14ac:dyDescent="0.2">
      <c r="G988" s="12" t="str">
        <f t="shared" si="122"/>
        <v/>
      </c>
      <c r="H988" s="12"/>
      <c r="I988" s="22" t="str">
        <f>IFERROR(VLOOKUP('движение ДВС'!C988,нормативы!$B$2:$C$32,2,FALSE),"")</f>
        <v/>
      </c>
      <c r="K988" s="13" t="str">
        <f t="shared" si="126"/>
        <v/>
      </c>
      <c r="L988" s="13"/>
      <c r="M988" s="22" t="str">
        <f t="shared" si="123"/>
        <v/>
      </c>
      <c r="N988" s="22" t="str">
        <f t="shared" si="127"/>
        <v/>
      </c>
      <c r="P988" s="11" t="str">
        <f t="shared" si="128"/>
        <v xml:space="preserve"> </v>
      </c>
      <c r="Q988" s="11" t="e">
        <f>VLOOKUP(B988,'Комментарии к ремонту'!A:C,2,FALSE)</f>
        <v>#N/A</v>
      </c>
      <c r="R988" s="21" t="str">
        <f t="shared" si="129"/>
        <v/>
      </c>
      <c r="T988" s="44" t="str">
        <f t="shared" si="124"/>
        <v/>
      </c>
      <c r="W988" s="18">
        <f t="shared" si="125"/>
        <v>0</v>
      </c>
    </row>
    <row r="989" spans="7:23" ht="25.5" customHeight="1" x14ac:dyDescent="0.2">
      <c r="G989" s="12" t="str">
        <f t="shared" si="122"/>
        <v/>
      </c>
      <c r="H989" s="12"/>
      <c r="I989" s="22" t="str">
        <f>IFERROR(VLOOKUP('движение ДВС'!C989,нормативы!$B$2:$C$32,2,FALSE),"")</f>
        <v/>
      </c>
      <c r="K989" s="13" t="str">
        <f t="shared" si="126"/>
        <v/>
      </c>
      <c r="L989" s="13"/>
      <c r="M989" s="22" t="str">
        <f t="shared" si="123"/>
        <v/>
      </c>
      <c r="N989" s="22" t="str">
        <f t="shared" si="127"/>
        <v/>
      </c>
      <c r="P989" s="11" t="str">
        <f t="shared" si="128"/>
        <v xml:space="preserve"> </v>
      </c>
      <c r="Q989" s="11" t="e">
        <f>VLOOKUP(B989,'Комментарии к ремонту'!A:C,2,FALSE)</f>
        <v>#N/A</v>
      </c>
      <c r="R989" s="21" t="str">
        <f t="shared" si="129"/>
        <v/>
      </c>
      <c r="T989" s="44" t="str">
        <f t="shared" si="124"/>
        <v/>
      </c>
      <c r="W989" s="18">
        <f t="shared" si="125"/>
        <v>0</v>
      </c>
    </row>
    <row r="990" spans="7:23" ht="25.5" customHeight="1" x14ac:dyDescent="0.2">
      <c r="G990" s="12" t="str">
        <f t="shared" si="122"/>
        <v/>
      </c>
      <c r="H990" s="12"/>
      <c r="I990" s="22" t="str">
        <f>IFERROR(VLOOKUP('движение ДВС'!C990,нормативы!$B$2:$C$32,2,FALSE),"")</f>
        <v/>
      </c>
      <c r="K990" s="13" t="str">
        <f t="shared" si="126"/>
        <v/>
      </c>
      <c r="L990" s="13"/>
      <c r="M990" s="22" t="str">
        <f t="shared" si="123"/>
        <v/>
      </c>
      <c r="N990" s="22" t="str">
        <f t="shared" si="127"/>
        <v/>
      </c>
      <c r="P990" s="11" t="str">
        <f t="shared" si="128"/>
        <v xml:space="preserve"> </v>
      </c>
      <c r="Q990" s="11" t="e">
        <f>VLOOKUP(B990,'Комментарии к ремонту'!A:C,2,FALSE)</f>
        <v>#N/A</v>
      </c>
      <c r="R990" s="21" t="str">
        <f t="shared" si="129"/>
        <v/>
      </c>
      <c r="T990" s="44" t="str">
        <f t="shared" si="124"/>
        <v/>
      </c>
      <c r="W990" s="18">
        <f t="shared" si="125"/>
        <v>0</v>
      </c>
    </row>
    <row r="991" spans="7:23" ht="25.5" customHeight="1" x14ac:dyDescent="0.2">
      <c r="G991" s="12" t="str">
        <f t="shared" si="122"/>
        <v/>
      </c>
      <c r="H991" s="12"/>
      <c r="I991" s="22" t="str">
        <f>IFERROR(VLOOKUP('движение ДВС'!C991,нормативы!$B$2:$C$32,2,FALSE),"")</f>
        <v/>
      </c>
      <c r="K991" s="13" t="str">
        <f t="shared" si="126"/>
        <v/>
      </c>
      <c r="L991" s="13"/>
      <c r="M991" s="22" t="str">
        <f t="shared" si="123"/>
        <v/>
      </c>
      <c r="N991" s="22" t="str">
        <f t="shared" si="127"/>
        <v/>
      </c>
      <c r="P991" s="11" t="str">
        <f t="shared" si="128"/>
        <v xml:space="preserve"> </v>
      </c>
      <c r="Q991" s="11" t="e">
        <f>VLOOKUP(B991,'Комментарии к ремонту'!A:C,2,FALSE)</f>
        <v>#N/A</v>
      </c>
      <c r="R991" s="21" t="str">
        <f t="shared" si="129"/>
        <v/>
      </c>
      <c r="T991" s="44" t="str">
        <f t="shared" si="124"/>
        <v/>
      </c>
      <c r="W991" s="18">
        <f t="shared" si="125"/>
        <v>0</v>
      </c>
    </row>
    <row r="992" spans="7:23" ht="25.5" customHeight="1" x14ac:dyDescent="0.2">
      <c r="G992" s="12" t="str">
        <f t="shared" si="122"/>
        <v/>
      </c>
      <c r="H992" s="12"/>
      <c r="I992" s="22" t="str">
        <f>IFERROR(VLOOKUP('движение ДВС'!C992,нормативы!$B$2:$C$32,2,FALSE),"")</f>
        <v/>
      </c>
      <c r="K992" s="13" t="str">
        <f t="shared" si="126"/>
        <v/>
      </c>
      <c r="L992" s="13"/>
      <c r="M992" s="22" t="str">
        <f t="shared" si="123"/>
        <v/>
      </c>
      <c r="N992" s="22" t="str">
        <f t="shared" si="127"/>
        <v/>
      </c>
      <c r="P992" s="11" t="str">
        <f t="shared" si="128"/>
        <v xml:space="preserve"> </v>
      </c>
      <c r="Q992" s="11" t="e">
        <f>VLOOKUP(B992,'Комментарии к ремонту'!A:C,2,FALSE)</f>
        <v>#N/A</v>
      </c>
      <c r="R992" s="21" t="str">
        <f t="shared" si="129"/>
        <v/>
      </c>
      <c r="T992" s="44" t="str">
        <f t="shared" si="124"/>
        <v/>
      </c>
      <c r="W992" s="18">
        <f t="shared" si="125"/>
        <v>0</v>
      </c>
    </row>
    <row r="993" spans="7:23" ht="25.5" customHeight="1" x14ac:dyDescent="0.2">
      <c r="G993" s="12" t="str">
        <f t="shared" si="122"/>
        <v/>
      </c>
      <c r="H993" s="12"/>
      <c r="I993" s="22" t="str">
        <f>IFERROR(VLOOKUP('движение ДВС'!C993,нормативы!$B$2:$C$32,2,FALSE),"")</f>
        <v/>
      </c>
      <c r="K993" s="13" t="str">
        <f t="shared" si="126"/>
        <v/>
      </c>
      <c r="L993" s="13"/>
      <c r="M993" s="22" t="str">
        <f t="shared" si="123"/>
        <v/>
      </c>
      <c r="N993" s="22" t="str">
        <f t="shared" si="127"/>
        <v/>
      </c>
      <c r="P993" s="11" t="str">
        <f t="shared" si="128"/>
        <v xml:space="preserve"> </v>
      </c>
      <c r="Q993" s="11" t="e">
        <f>VLOOKUP(B993,'Комментарии к ремонту'!A:C,2,FALSE)</f>
        <v>#N/A</v>
      </c>
      <c r="R993" s="21" t="str">
        <f t="shared" si="129"/>
        <v/>
      </c>
      <c r="T993" s="44" t="str">
        <f t="shared" si="124"/>
        <v/>
      </c>
      <c r="W993" s="18">
        <f t="shared" si="125"/>
        <v>0</v>
      </c>
    </row>
    <row r="994" spans="7:23" ht="25.5" customHeight="1" x14ac:dyDescent="0.2">
      <c r="G994" s="12" t="str">
        <f t="shared" si="122"/>
        <v/>
      </c>
      <c r="H994" s="12"/>
      <c r="I994" s="22" t="str">
        <f>IFERROR(VLOOKUP('движение ДВС'!C994,нормативы!$B$2:$C$32,2,FALSE),"")</f>
        <v/>
      </c>
      <c r="K994" s="13" t="str">
        <f t="shared" si="126"/>
        <v/>
      </c>
      <c r="L994" s="13"/>
      <c r="M994" s="22" t="str">
        <f t="shared" si="123"/>
        <v/>
      </c>
      <c r="N994" s="22" t="str">
        <f t="shared" si="127"/>
        <v/>
      </c>
      <c r="P994" s="11" t="str">
        <f t="shared" si="128"/>
        <v xml:space="preserve"> </v>
      </c>
      <c r="Q994" s="11" t="e">
        <f>VLOOKUP(B994,'Комментарии к ремонту'!A:C,2,FALSE)</f>
        <v>#N/A</v>
      </c>
      <c r="R994" s="21" t="str">
        <f t="shared" si="129"/>
        <v/>
      </c>
      <c r="T994" s="44" t="str">
        <f t="shared" si="124"/>
        <v/>
      </c>
      <c r="W994" s="18">
        <f t="shared" si="125"/>
        <v>0</v>
      </c>
    </row>
    <row r="995" spans="7:23" ht="25.5" customHeight="1" x14ac:dyDescent="0.2">
      <c r="G995" s="12" t="str">
        <f t="shared" si="122"/>
        <v/>
      </c>
      <c r="H995" s="12"/>
      <c r="I995" s="22" t="str">
        <f>IFERROR(VLOOKUP('движение ДВС'!C995,нормативы!$B$2:$C$32,2,FALSE),"")</f>
        <v/>
      </c>
      <c r="K995" s="13" t="str">
        <f t="shared" si="126"/>
        <v/>
      </c>
      <c r="L995" s="13"/>
      <c r="M995" s="22" t="str">
        <f t="shared" si="123"/>
        <v/>
      </c>
      <c r="N995" s="22" t="str">
        <f t="shared" si="127"/>
        <v/>
      </c>
      <c r="P995" s="11" t="str">
        <f t="shared" si="128"/>
        <v xml:space="preserve"> </v>
      </c>
      <c r="Q995" s="11" t="e">
        <f>VLOOKUP(B995,'Комментарии к ремонту'!A:C,2,FALSE)</f>
        <v>#N/A</v>
      </c>
      <c r="R995" s="21" t="str">
        <f t="shared" si="129"/>
        <v/>
      </c>
      <c r="T995" s="44" t="str">
        <f t="shared" si="124"/>
        <v/>
      </c>
      <c r="W995" s="18">
        <f t="shared" si="125"/>
        <v>0</v>
      </c>
    </row>
    <row r="996" spans="7:23" ht="25.5" customHeight="1" x14ac:dyDescent="0.2">
      <c r="G996" s="12" t="str">
        <f t="shared" si="122"/>
        <v/>
      </c>
      <c r="H996" s="12"/>
      <c r="I996" s="22" t="str">
        <f>IFERROR(VLOOKUP('движение ДВС'!C996,нормативы!$B$2:$C$32,2,FALSE),"")</f>
        <v/>
      </c>
      <c r="K996" s="13" t="str">
        <f t="shared" si="126"/>
        <v/>
      </c>
      <c r="L996" s="13"/>
      <c r="M996" s="22" t="str">
        <f t="shared" si="123"/>
        <v/>
      </c>
      <c r="N996" s="22" t="str">
        <f t="shared" si="127"/>
        <v/>
      </c>
      <c r="P996" s="11" t="str">
        <f t="shared" si="128"/>
        <v xml:space="preserve"> </v>
      </c>
      <c r="Q996" s="11" t="e">
        <f>VLOOKUP(B996,'Комментарии к ремонту'!A:C,2,FALSE)</f>
        <v>#N/A</v>
      </c>
      <c r="R996" s="21" t="str">
        <f t="shared" si="129"/>
        <v/>
      </c>
      <c r="T996" s="44" t="str">
        <f t="shared" si="124"/>
        <v/>
      </c>
      <c r="W996" s="18">
        <f t="shared" si="125"/>
        <v>0</v>
      </c>
    </row>
    <row r="997" spans="7:23" ht="25.5" customHeight="1" x14ac:dyDescent="0.2">
      <c r="G997" s="12" t="str">
        <f t="shared" si="122"/>
        <v/>
      </c>
      <c r="H997" s="12"/>
      <c r="I997" s="22" t="str">
        <f>IFERROR(VLOOKUP('движение ДВС'!C997,нормативы!$B$2:$C$32,2,FALSE),"")</f>
        <v/>
      </c>
      <c r="K997" s="13" t="str">
        <f t="shared" si="126"/>
        <v/>
      </c>
      <c r="L997" s="13"/>
      <c r="M997" s="22" t="str">
        <f t="shared" si="123"/>
        <v/>
      </c>
      <c r="N997" s="22" t="str">
        <f t="shared" si="127"/>
        <v/>
      </c>
      <c r="P997" s="11" t="str">
        <f t="shared" si="128"/>
        <v xml:space="preserve"> </v>
      </c>
      <c r="Q997" s="11" t="e">
        <f>VLOOKUP(B997,'Комментарии к ремонту'!A:C,2,FALSE)</f>
        <v>#N/A</v>
      </c>
      <c r="R997" s="21" t="str">
        <f t="shared" si="129"/>
        <v/>
      </c>
      <c r="T997" s="44" t="str">
        <f t="shared" si="124"/>
        <v/>
      </c>
      <c r="W997" s="18">
        <f t="shared" si="125"/>
        <v>0</v>
      </c>
    </row>
    <row r="998" spans="7:23" ht="25.5" customHeight="1" x14ac:dyDescent="0.2">
      <c r="G998" s="12" t="str">
        <f t="shared" si="122"/>
        <v/>
      </c>
      <c r="H998" s="12"/>
      <c r="I998" s="22" t="str">
        <f>IFERROR(VLOOKUP('движение ДВС'!C998,нормативы!$B$2:$C$32,2,FALSE),"")</f>
        <v/>
      </c>
      <c r="K998" s="13" t="str">
        <f t="shared" si="126"/>
        <v/>
      </c>
      <c r="L998" s="13"/>
      <c r="M998" s="22" t="str">
        <f t="shared" si="123"/>
        <v/>
      </c>
      <c r="N998" s="22" t="str">
        <f t="shared" si="127"/>
        <v/>
      </c>
      <c r="P998" s="11" t="str">
        <f t="shared" si="128"/>
        <v xml:space="preserve"> </v>
      </c>
      <c r="Q998" s="11" t="e">
        <f>VLOOKUP(B998,'Комментарии к ремонту'!A:C,2,FALSE)</f>
        <v>#N/A</v>
      </c>
      <c r="R998" s="21" t="str">
        <f t="shared" si="129"/>
        <v/>
      </c>
      <c r="T998" s="44" t="str">
        <f t="shared" si="124"/>
        <v/>
      </c>
      <c r="W998" s="18">
        <f t="shared" si="125"/>
        <v>0</v>
      </c>
    </row>
    <row r="999" spans="7:23" ht="25.5" customHeight="1" x14ac:dyDescent="0.2">
      <c r="G999" s="12" t="str">
        <f t="shared" si="122"/>
        <v/>
      </c>
      <c r="H999" s="12"/>
      <c r="I999" s="22" t="str">
        <f>IFERROR(VLOOKUP('движение ДВС'!C999,нормативы!$B$2:$C$32,2,FALSE),"")</f>
        <v/>
      </c>
      <c r="K999" s="13" t="str">
        <f t="shared" si="126"/>
        <v/>
      </c>
      <c r="L999" s="13"/>
      <c r="M999" s="22" t="str">
        <f t="shared" si="123"/>
        <v/>
      </c>
      <c r="N999" s="22" t="str">
        <f t="shared" si="127"/>
        <v/>
      </c>
      <c r="P999" s="11" t="str">
        <f t="shared" si="128"/>
        <v xml:space="preserve"> </v>
      </c>
      <c r="Q999" s="11" t="e">
        <f>VLOOKUP(B999,'Комментарии к ремонту'!A:C,2,FALSE)</f>
        <v>#N/A</v>
      </c>
      <c r="R999" s="21" t="str">
        <f t="shared" si="129"/>
        <v/>
      </c>
      <c r="T999" s="44" t="str">
        <f t="shared" si="124"/>
        <v/>
      </c>
      <c r="W999" s="18">
        <f t="shared" si="125"/>
        <v>0</v>
      </c>
    </row>
    <row r="1000" spans="7:23" ht="25.5" customHeight="1" x14ac:dyDescent="0.2">
      <c r="G1000" s="12" t="str">
        <f t="shared" si="122"/>
        <v/>
      </c>
      <c r="H1000" s="12"/>
      <c r="I1000" s="22" t="str">
        <f>IFERROR(VLOOKUP('движение ДВС'!C1000,нормативы!$B$2:$C$32,2,FALSE),"")</f>
        <v/>
      </c>
      <c r="K1000" s="13" t="str">
        <f t="shared" si="126"/>
        <v/>
      </c>
      <c r="L1000" s="13"/>
      <c r="M1000" s="22" t="str">
        <f t="shared" si="123"/>
        <v/>
      </c>
      <c r="N1000" s="22" t="str">
        <f t="shared" si="127"/>
        <v/>
      </c>
      <c r="P1000" s="11" t="str">
        <f t="shared" si="128"/>
        <v xml:space="preserve"> </v>
      </c>
      <c r="Q1000" s="11" t="e">
        <f>VLOOKUP(B1000,'Комментарии к ремонту'!A:C,2,FALSE)</f>
        <v>#N/A</v>
      </c>
      <c r="R1000" s="21" t="str">
        <f t="shared" si="129"/>
        <v/>
      </c>
      <c r="T1000" s="44" t="str">
        <f t="shared" si="124"/>
        <v/>
      </c>
      <c r="W1000" s="18">
        <f t="shared" si="125"/>
        <v>0</v>
      </c>
    </row>
    <row r="1001" spans="7:23" ht="25.5" customHeight="1" x14ac:dyDescent="0.2">
      <c r="G1001" s="12" t="str">
        <f t="shared" si="122"/>
        <v/>
      </c>
      <c r="H1001" s="12"/>
      <c r="I1001" s="22" t="str">
        <f>IFERROR(VLOOKUP('движение ДВС'!C1001,нормативы!$B$2:$C$32,2,FALSE),"")</f>
        <v/>
      </c>
      <c r="K1001" s="13" t="str">
        <f t="shared" si="126"/>
        <v/>
      </c>
      <c r="L1001" s="13"/>
      <c r="M1001" s="22" t="str">
        <f t="shared" si="123"/>
        <v/>
      </c>
      <c r="N1001" s="22" t="str">
        <f t="shared" si="127"/>
        <v/>
      </c>
      <c r="P1001" s="11" t="str">
        <f t="shared" si="128"/>
        <v xml:space="preserve"> </v>
      </c>
      <c r="Q1001" s="11" t="e">
        <f>VLOOKUP(B1001,'Комментарии к ремонту'!A:C,2,FALSE)</f>
        <v>#N/A</v>
      </c>
      <c r="R1001" s="21" t="str">
        <f t="shared" si="129"/>
        <v/>
      </c>
      <c r="T1001" s="44" t="str">
        <f t="shared" si="124"/>
        <v/>
      </c>
      <c r="W1001" s="18">
        <f t="shared" si="125"/>
        <v>0</v>
      </c>
    </row>
    <row r="1002" spans="7:23" ht="25.5" customHeight="1" x14ac:dyDescent="0.2">
      <c r="G1002" s="12" t="str">
        <f t="shared" si="122"/>
        <v/>
      </c>
      <c r="H1002" s="12"/>
      <c r="I1002" s="22" t="str">
        <f>IFERROR(VLOOKUP('движение ДВС'!C1002,нормативы!$B$2:$C$32,2,FALSE),"")</f>
        <v/>
      </c>
      <c r="K1002" s="13" t="str">
        <f t="shared" si="126"/>
        <v/>
      </c>
      <c r="L1002" s="13"/>
      <c r="M1002" s="22" t="str">
        <f t="shared" si="123"/>
        <v/>
      </c>
      <c r="N1002" s="22" t="str">
        <f t="shared" si="127"/>
        <v/>
      </c>
      <c r="P1002" s="11" t="str">
        <f t="shared" si="128"/>
        <v xml:space="preserve"> </v>
      </c>
      <c r="Q1002" s="11" t="e">
        <f>VLOOKUP(B1002,'Комментарии к ремонту'!A:C,2,FALSE)</f>
        <v>#N/A</v>
      </c>
      <c r="R1002" s="21" t="str">
        <f t="shared" si="129"/>
        <v/>
      </c>
      <c r="T1002" s="44" t="str">
        <f t="shared" si="124"/>
        <v/>
      </c>
      <c r="W1002" s="18">
        <f t="shared" si="125"/>
        <v>0</v>
      </c>
    </row>
    <row r="1003" spans="7:23" ht="25.5" customHeight="1" x14ac:dyDescent="0.2">
      <c r="G1003" s="12" t="str">
        <f t="shared" si="122"/>
        <v/>
      </c>
      <c r="H1003" s="12"/>
      <c r="I1003" s="22" t="str">
        <f>IFERROR(VLOOKUP('движение ДВС'!C1003,нормативы!$B$2:$C$32,2,FALSE),"")</f>
        <v/>
      </c>
      <c r="K1003" s="13" t="str">
        <f t="shared" si="126"/>
        <v/>
      </c>
      <c r="L1003" s="13"/>
      <c r="M1003" s="22" t="str">
        <f t="shared" si="123"/>
        <v/>
      </c>
      <c r="N1003" s="22" t="str">
        <f t="shared" si="127"/>
        <v/>
      </c>
      <c r="P1003" s="11" t="str">
        <f t="shared" si="128"/>
        <v xml:space="preserve"> </v>
      </c>
      <c r="Q1003" s="11" t="e">
        <f>VLOOKUP(B1003,'Комментарии к ремонту'!A:C,2,FALSE)</f>
        <v>#N/A</v>
      </c>
      <c r="R1003" s="21" t="str">
        <f t="shared" si="129"/>
        <v/>
      </c>
      <c r="T1003" s="44" t="str">
        <f t="shared" si="124"/>
        <v/>
      </c>
      <c r="W1003" s="18">
        <f t="shared" si="125"/>
        <v>0</v>
      </c>
    </row>
    <row r="1004" spans="7:23" ht="25.5" customHeight="1" x14ac:dyDescent="0.2">
      <c r="G1004" s="12" t="str">
        <f t="shared" si="122"/>
        <v/>
      </c>
      <c r="H1004" s="12"/>
      <c r="I1004" s="22" t="str">
        <f>IFERROR(VLOOKUP('движение ДВС'!C1004,нормативы!$B$2:$C$32,2,FALSE),"")</f>
        <v/>
      </c>
      <c r="K1004" s="13" t="str">
        <f t="shared" si="126"/>
        <v/>
      </c>
      <c r="L1004" s="13"/>
      <c r="M1004" s="22" t="str">
        <f t="shared" si="123"/>
        <v/>
      </c>
      <c r="N1004" s="22" t="str">
        <f t="shared" si="127"/>
        <v/>
      </c>
      <c r="P1004" s="11" t="str">
        <f t="shared" si="128"/>
        <v xml:space="preserve"> </v>
      </c>
      <c r="Q1004" s="11" t="e">
        <f>VLOOKUP(B1004,'Комментарии к ремонту'!A:C,2,FALSE)</f>
        <v>#N/A</v>
      </c>
      <c r="R1004" s="21" t="str">
        <f t="shared" si="129"/>
        <v/>
      </c>
      <c r="T1004" s="44" t="str">
        <f t="shared" si="124"/>
        <v/>
      </c>
      <c r="W1004" s="18">
        <f t="shared" si="125"/>
        <v>0</v>
      </c>
    </row>
    <row r="1005" spans="7:23" ht="25.5" customHeight="1" x14ac:dyDescent="0.2">
      <c r="G1005" s="12" t="str">
        <f t="shared" si="122"/>
        <v/>
      </c>
      <c r="H1005" s="12"/>
      <c r="I1005" s="22" t="str">
        <f>IFERROR(VLOOKUP('движение ДВС'!C1005,нормативы!$B$2:$C$32,2,FALSE),"")</f>
        <v/>
      </c>
      <c r="K1005" s="13" t="str">
        <f t="shared" si="126"/>
        <v/>
      </c>
      <c r="L1005" s="13"/>
      <c r="M1005" s="22" t="str">
        <f t="shared" si="123"/>
        <v/>
      </c>
      <c r="N1005" s="22" t="str">
        <f t="shared" si="127"/>
        <v/>
      </c>
      <c r="P1005" s="11" t="str">
        <f t="shared" si="128"/>
        <v xml:space="preserve"> </v>
      </c>
      <c r="Q1005" s="11" t="e">
        <f>VLOOKUP(B1005,'Комментарии к ремонту'!A:C,2,FALSE)</f>
        <v>#N/A</v>
      </c>
      <c r="R1005" s="21" t="str">
        <f t="shared" si="129"/>
        <v/>
      </c>
      <c r="T1005" s="44" t="str">
        <f t="shared" si="124"/>
        <v/>
      </c>
      <c r="W1005" s="18">
        <f t="shared" si="125"/>
        <v>0</v>
      </c>
    </row>
    <row r="1006" spans="7:23" ht="25.5" customHeight="1" x14ac:dyDescent="0.2">
      <c r="G1006" s="12" t="str">
        <f t="shared" si="122"/>
        <v/>
      </c>
      <c r="H1006" s="12"/>
      <c r="I1006" s="22" t="str">
        <f>IFERROR(VLOOKUP('движение ДВС'!C1006,нормативы!$B$2:$C$32,2,FALSE),"")</f>
        <v/>
      </c>
      <c r="K1006" s="13" t="str">
        <f t="shared" si="126"/>
        <v/>
      </c>
      <c r="L1006" s="13"/>
      <c r="M1006" s="22" t="str">
        <f t="shared" si="123"/>
        <v/>
      </c>
      <c r="N1006" s="22" t="str">
        <f t="shared" si="127"/>
        <v/>
      </c>
      <c r="P1006" s="11" t="str">
        <f t="shared" si="128"/>
        <v xml:space="preserve"> </v>
      </c>
      <c r="Q1006" s="11" t="e">
        <f>VLOOKUP(B1006,'Комментарии к ремонту'!A:C,2,FALSE)</f>
        <v>#N/A</v>
      </c>
      <c r="R1006" s="21" t="str">
        <f t="shared" si="129"/>
        <v/>
      </c>
      <c r="T1006" s="44" t="str">
        <f t="shared" si="124"/>
        <v/>
      </c>
      <c r="W1006" s="18">
        <f t="shared" si="125"/>
        <v>0</v>
      </c>
    </row>
    <row r="1007" spans="7:23" ht="25.5" customHeight="1" x14ac:dyDescent="0.2">
      <c r="G1007" s="12" t="str">
        <f t="shared" si="122"/>
        <v/>
      </c>
      <c r="H1007" s="12"/>
      <c r="I1007" s="22" t="str">
        <f>IFERROR(VLOOKUP('движение ДВС'!C1007,нормативы!$B$2:$C$32,2,FALSE),"")</f>
        <v/>
      </c>
      <c r="K1007" s="13" t="str">
        <f t="shared" si="126"/>
        <v/>
      </c>
      <c r="L1007" s="13"/>
      <c r="M1007" s="22" t="str">
        <f t="shared" si="123"/>
        <v/>
      </c>
      <c r="N1007" s="22" t="str">
        <f t="shared" si="127"/>
        <v/>
      </c>
      <c r="P1007" s="11" t="str">
        <f t="shared" si="128"/>
        <v xml:space="preserve"> </v>
      </c>
      <c r="Q1007" s="11" t="e">
        <f>VLOOKUP(B1007,'Комментарии к ремонту'!A:C,2,FALSE)</f>
        <v>#N/A</v>
      </c>
      <c r="R1007" s="21" t="str">
        <f t="shared" si="129"/>
        <v/>
      </c>
      <c r="T1007" s="44" t="str">
        <f t="shared" si="124"/>
        <v/>
      </c>
      <c r="W1007" s="18">
        <f t="shared" si="125"/>
        <v>0</v>
      </c>
    </row>
    <row r="1008" spans="7:23" ht="25.5" customHeight="1" x14ac:dyDescent="0.2">
      <c r="G1008" s="12" t="str">
        <f t="shared" si="122"/>
        <v/>
      </c>
      <c r="H1008" s="12"/>
      <c r="I1008" s="22" t="str">
        <f>IFERROR(VLOOKUP('движение ДВС'!C1008,нормативы!$B$2:$C$32,2,FALSE),"")</f>
        <v/>
      </c>
      <c r="K1008" s="13" t="str">
        <f t="shared" si="126"/>
        <v/>
      </c>
      <c r="L1008" s="13"/>
      <c r="M1008" s="22" t="str">
        <f t="shared" si="123"/>
        <v/>
      </c>
      <c r="N1008" s="22" t="str">
        <f t="shared" si="127"/>
        <v/>
      </c>
      <c r="P1008" s="11" t="str">
        <f t="shared" si="128"/>
        <v xml:space="preserve"> </v>
      </c>
      <c r="Q1008" s="11" t="e">
        <f>VLOOKUP(B1008,'Комментарии к ремонту'!A:C,2,FALSE)</f>
        <v>#N/A</v>
      </c>
      <c r="R1008" s="21" t="str">
        <f t="shared" si="129"/>
        <v/>
      </c>
      <c r="T1008" s="44" t="str">
        <f t="shared" si="124"/>
        <v/>
      </c>
      <c r="W1008" s="18">
        <f t="shared" si="125"/>
        <v>0</v>
      </c>
    </row>
    <row r="1009" spans="7:23" ht="25.5" customHeight="1" x14ac:dyDescent="0.2">
      <c r="G1009" s="12" t="str">
        <f t="shared" si="122"/>
        <v/>
      </c>
      <c r="H1009" s="12"/>
      <c r="I1009" s="22" t="str">
        <f>IFERROR(VLOOKUP('движение ДВС'!C1009,нормативы!$B$2:$C$32,2,FALSE),"")</f>
        <v/>
      </c>
      <c r="K1009" s="13" t="str">
        <f t="shared" si="126"/>
        <v/>
      </c>
      <c r="L1009" s="13"/>
      <c r="M1009" s="22" t="str">
        <f t="shared" si="123"/>
        <v/>
      </c>
      <c r="N1009" s="22" t="str">
        <f t="shared" si="127"/>
        <v/>
      </c>
      <c r="P1009" s="11" t="str">
        <f t="shared" si="128"/>
        <v xml:space="preserve"> </v>
      </c>
      <c r="Q1009" s="11" t="e">
        <f>VLOOKUP(B1009,'Комментарии к ремонту'!A:C,2,FALSE)</f>
        <v>#N/A</v>
      </c>
      <c r="R1009" s="21" t="str">
        <f t="shared" si="129"/>
        <v/>
      </c>
      <c r="T1009" s="44" t="str">
        <f t="shared" si="124"/>
        <v/>
      </c>
      <c r="W1009" s="18">
        <f t="shared" si="125"/>
        <v>0</v>
      </c>
    </row>
    <row r="1010" spans="7:23" ht="25.5" customHeight="1" x14ac:dyDescent="0.2">
      <c r="G1010" s="12" t="str">
        <f t="shared" si="122"/>
        <v/>
      </c>
      <c r="H1010" s="12"/>
      <c r="I1010" s="22" t="str">
        <f>IFERROR(VLOOKUP('движение ДВС'!C1010,нормативы!$B$2:$C$32,2,FALSE),"")</f>
        <v/>
      </c>
      <c r="K1010" s="13" t="str">
        <f t="shared" si="126"/>
        <v/>
      </c>
      <c r="L1010" s="13"/>
      <c r="M1010" s="22" t="str">
        <f t="shared" si="123"/>
        <v/>
      </c>
      <c r="N1010" s="22" t="str">
        <f t="shared" si="127"/>
        <v/>
      </c>
      <c r="P1010" s="11" t="str">
        <f t="shared" si="128"/>
        <v xml:space="preserve"> </v>
      </c>
      <c r="Q1010" s="11" t="e">
        <f>VLOOKUP(B1010,'Комментарии к ремонту'!A:C,2,FALSE)</f>
        <v>#N/A</v>
      </c>
      <c r="R1010" s="21" t="str">
        <f t="shared" si="129"/>
        <v/>
      </c>
      <c r="T1010" s="44" t="str">
        <f t="shared" si="124"/>
        <v/>
      </c>
      <c r="W1010" s="18">
        <f t="shared" si="125"/>
        <v>0</v>
      </c>
    </row>
    <row r="1011" spans="7:23" ht="25.5" customHeight="1" x14ac:dyDescent="0.2">
      <c r="G1011" s="12" t="str">
        <f t="shared" si="122"/>
        <v/>
      </c>
      <c r="H1011" s="12"/>
      <c r="I1011" s="22" t="str">
        <f>IFERROR(VLOOKUP('движение ДВС'!C1011,нормативы!$B$2:$C$32,2,FALSE),"")</f>
        <v/>
      </c>
      <c r="K1011" s="13" t="str">
        <f t="shared" si="126"/>
        <v/>
      </c>
      <c r="L1011" s="13"/>
      <c r="M1011" s="22" t="str">
        <f t="shared" si="123"/>
        <v/>
      </c>
      <c r="N1011" s="22" t="str">
        <f t="shared" si="127"/>
        <v/>
      </c>
      <c r="P1011" s="11" t="str">
        <f t="shared" si="128"/>
        <v xml:space="preserve"> </v>
      </c>
      <c r="Q1011" s="11" t="e">
        <f>VLOOKUP(B1011,'Комментарии к ремонту'!A:C,2,FALSE)</f>
        <v>#N/A</v>
      </c>
      <c r="R1011" s="21" t="str">
        <f t="shared" si="129"/>
        <v/>
      </c>
      <c r="T1011" s="44" t="str">
        <f t="shared" si="124"/>
        <v/>
      </c>
      <c r="W1011" s="18">
        <f t="shared" si="125"/>
        <v>0</v>
      </c>
    </row>
    <row r="1012" spans="7:23" ht="25.5" customHeight="1" x14ac:dyDescent="0.2">
      <c r="G1012" s="12" t="str">
        <f t="shared" si="122"/>
        <v/>
      </c>
      <c r="H1012" s="12"/>
      <c r="I1012" s="22" t="str">
        <f>IFERROR(VLOOKUP('движение ДВС'!C1012,нормативы!$B$2:$C$32,2,FALSE),"")</f>
        <v/>
      </c>
      <c r="K1012" s="13" t="str">
        <f t="shared" si="126"/>
        <v/>
      </c>
      <c r="L1012" s="13"/>
      <c r="M1012" s="22" t="str">
        <f t="shared" si="123"/>
        <v/>
      </c>
      <c r="N1012" s="22" t="str">
        <f t="shared" si="127"/>
        <v/>
      </c>
      <c r="P1012" s="11" t="str">
        <f t="shared" si="128"/>
        <v xml:space="preserve"> </v>
      </c>
      <c r="Q1012" s="11" t="e">
        <f>VLOOKUP(B1012,'Комментарии к ремонту'!A:C,2,FALSE)</f>
        <v>#N/A</v>
      </c>
      <c r="R1012" s="21" t="str">
        <f t="shared" si="129"/>
        <v/>
      </c>
      <c r="T1012" s="44" t="str">
        <f t="shared" si="124"/>
        <v/>
      </c>
      <c r="W1012" s="18">
        <f t="shared" si="125"/>
        <v>0</v>
      </c>
    </row>
    <row r="1013" spans="7:23" ht="25.5" customHeight="1" x14ac:dyDescent="0.2">
      <c r="G1013" s="12" t="str">
        <f t="shared" si="122"/>
        <v/>
      </c>
      <c r="H1013" s="12"/>
      <c r="I1013" s="22" t="str">
        <f>IFERROR(VLOOKUP('движение ДВС'!C1013,нормативы!$B$2:$C$32,2,FALSE),"")</f>
        <v/>
      </c>
      <c r="K1013" s="13" t="str">
        <f t="shared" si="126"/>
        <v/>
      </c>
      <c r="L1013" s="13"/>
      <c r="M1013" s="22" t="str">
        <f t="shared" si="123"/>
        <v/>
      </c>
      <c r="N1013" s="22" t="str">
        <f t="shared" si="127"/>
        <v/>
      </c>
      <c r="P1013" s="11" t="str">
        <f t="shared" si="128"/>
        <v xml:space="preserve"> </v>
      </c>
      <c r="Q1013" s="11" t="e">
        <f>VLOOKUP(B1013,'Комментарии к ремонту'!A:C,2,FALSE)</f>
        <v>#N/A</v>
      </c>
      <c r="R1013" s="21" t="str">
        <f t="shared" si="129"/>
        <v/>
      </c>
      <c r="T1013" s="44" t="str">
        <f t="shared" si="124"/>
        <v/>
      </c>
      <c r="W1013" s="18">
        <f t="shared" si="125"/>
        <v>0</v>
      </c>
    </row>
    <row r="1014" spans="7:23" ht="25.5" customHeight="1" x14ac:dyDescent="0.2">
      <c r="G1014" s="12" t="str">
        <f t="shared" si="122"/>
        <v/>
      </c>
      <c r="H1014" s="12"/>
      <c r="I1014" s="22" t="str">
        <f>IFERROR(VLOOKUP('движение ДВС'!C1014,нормативы!$B$2:$C$32,2,FALSE),"")</f>
        <v/>
      </c>
      <c r="K1014" s="13" t="str">
        <f t="shared" si="126"/>
        <v/>
      </c>
      <c r="L1014" s="13"/>
      <c r="M1014" s="22" t="str">
        <f t="shared" si="123"/>
        <v/>
      </c>
      <c r="N1014" s="22" t="str">
        <f t="shared" si="127"/>
        <v/>
      </c>
      <c r="P1014" s="11" t="str">
        <f t="shared" si="128"/>
        <v xml:space="preserve"> </v>
      </c>
      <c r="Q1014" s="11" t="e">
        <f>VLOOKUP(B1014,'Комментарии к ремонту'!A:C,2,FALSE)</f>
        <v>#N/A</v>
      </c>
      <c r="R1014" s="21" t="str">
        <f t="shared" si="129"/>
        <v/>
      </c>
      <c r="T1014" s="44" t="str">
        <f t="shared" si="124"/>
        <v/>
      </c>
      <c r="W1014" s="18">
        <f t="shared" si="125"/>
        <v>0</v>
      </c>
    </row>
    <row r="1015" spans="7:23" ht="25.5" customHeight="1" x14ac:dyDescent="0.2">
      <c r="G1015" s="12" t="str">
        <f t="shared" si="122"/>
        <v/>
      </c>
      <c r="H1015" s="12"/>
      <c r="I1015" s="22" t="str">
        <f>IFERROR(VLOOKUP('движение ДВС'!C1015,нормативы!$B$2:$C$32,2,FALSE),"")</f>
        <v/>
      </c>
      <c r="K1015" s="13" t="str">
        <f t="shared" si="126"/>
        <v/>
      </c>
      <c r="L1015" s="13"/>
      <c r="M1015" s="22" t="str">
        <f t="shared" si="123"/>
        <v/>
      </c>
      <c r="N1015" s="22" t="str">
        <f t="shared" si="127"/>
        <v/>
      </c>
      <c r="P1015" s="11" t="str">
        <f t="shared" si="128"/>
        <v xml:space="preserve"> </v>
      </c>
      <c r="Q1015" s="11" t="e">
        <f>VLOOKUP(B1015,'Комментарии к ремонту'!A:C,2,FALSE)</f>
        <v>#N/A</v>
      </c>
      <c r="R1015" s="21" t="str">
        <f t="shared" si="129"/>
        <v/>
      </c>
      <c r="T1015" s="44" t="str">
        <f t="shared" si="124"/>
        <v/>
      </c>
      <c r="W1015" s="18">
        <f t="shared" si="125"/>
        <v>0</v>
      </c>
    </row>
    <row r="1016" spans="7:23" ht="25.5" customHeight="1" x14ac:dyDescent="0.2">
      <c r="G1016" s="12" t="str">
        <f t="shared" si="122"/>
        <v/>
      </c>
      <c r="H1016" s="12"/>
      <c r="I1016" s="22" t="str">
        <f>IFERROR(VLOOKUP('движение ДВС'!C1016,нормативы!$B$2:$C$32,2,FALSE),"")</f>
        <v/>
      </c>
      <c r="K1016" s="13" t="str">
        <f t="shared" si="126"/>
        <v/>
      </c>
      <c r="L1016" s="13"/>
      <c r="M1016" s="22" t="str">
        <f t="shared" si="123"/>
        <v/>
      </c>
      <c r="N1016" s="22" t="str">
        <f t="shared" si="127"/>
        <v/>
      </c>
      <c r="P1016" s="11" t="str">
        <f t="shared" si="128"/>
        <v xml:space="preserve"> </v>
      </c>
      <c r="Q1016" s="11" t="e">
        <f>VLOOKUP(B1016,'Комментарии к ремонту'!A:C,2,FALSE)</f>
        <v>#N/A</v>
      </c>
      <c r="R1016" s="21" t="str">
        <f t="shared" si="129"/>
        <v/>
      </c>
      <c r="T1016" s="44" t="str">
        <f t="shared" si="124"/>
        <v/>
      </c>
      <c r="W1016" s="18">
        <f t="shared" si="125"/>
        <v>0</v>
      </c>
    </row>
    <row r="1017" spans="7:23" ht="25.5" customHeight="1" x14ac:dyDescent="0.2">
      <c r="G1017" s="12" t="str">
        <f t="shared" si="122"/>
        <v/>
      </c>
      <c r="H1017" s="12"/>
      <c r="I1017" s="22" t="str">
        <f>IFERROR(VLOOKUP('движение ДВС'!C1017,нормативы!$B$2:$C$32,2,FALSE),"")</f>
        <v/>
      </c>
      <c r="K1017" s="13" t="str">
        <f t="shared" si="126"/>
        <v/>
      </c>
      <c r="L1017" s="13"/>
      <c r="M1017" s="22" t="str">
        <f t="shared" si="123"/>
        <v/>
      </c>
      <c r="N1017" s="22" t="str">
        <f t="shared" si="127"/>
        <v/>
      </c>
      <c r="P1017" s="11" t="str">
        <f t="shared" si="128"/>
        <v xml:space="preserve"> </v>
      </c>
      <c r="Q1017" s="11" t="e">
        <f>VLOOKUP(B1017,'Комментарии к ремонту'!A:C,2,FALSE)</f>
        <v>#N/A</v>
      </c>
      <c r="R1017" s="21" t="str">
        <f t="shared" si="129"/>
        <v/>
      </c>
      <c r="T1017" s="44" t="str">
        <f t="shared" si="124"/>
        <v/>
      </c>
      <c r="W1017" s="18">
        <f t="shared" si="125"/>
        <v>0</v>
      </c>
    </row>
    <row r="1018" spans="7:23" ht="25.5" customHeight="1" x14ac:dyDescent="0.2">
      <c r="G1018" s="12" t="str">
        <f t="shared" si="122"/>
        <v/>
      </c>
      <c r="H1018" s="12"/>
      <c r="I1018" s="22" t="str">
        <f>IFERROR(VLOOKUP('движение ДВС'!C1018,нормативы!$B$2:$C$32,2,FALSE),"")</f>
        <v/>
      </c>
      <c r="K1018" s="13" t="str">
        <f t="shared" si="126"/>
        <v/>
      </c>
      <c r="L1018" s="13"/>
      <c r="M1018" s="22" t="str">
        <f t="shared" si="123"/>
        <v/>
      </c>
      <c r="N1018" s="22" t="str">
        <f t="shared" si="127"/>
        <v/>
      </c>
      <c r="P1018" s="11" t="str">
        <f t="shared" si="128"/>
        <v xml:space="preserve"> </v>
      </c>
      <c r="Q1018" s="11" t="e">
        <f>VLOOKUP(B1018,'Комментарии к ремонту'!A:C,2,FALSE)</f>
        <v>#N/A</v>
      </c>
      <c r="R1018" s="21" t="str">
        <f t="shared" si="129"/>
        <v/>
      </c>
      <c r="T1018" s="44" t="str">
        <f t="shared" si="124"/>
        <v/>
      </c>
      <c r="W1018" s="18">
        <f t="shared" si="125"/>
        <v>0</v>
      </c>
    </row>
    <row r="1019" spans="7:23" ht="25.5" customHeight="1" x14ac:dyDescent="0.2">
      <c r="G1019" s="12" t="str">
        <f t="shared" si="122"/>
        <v/>
      </c>
      <c r="H1019" s="12"/>
      <c r="I1019" s="22" t="str">
        <f>IFERROR(VLOOKUP('движение ДВС'!C1019,нормативы!$B$2:$C$32,2,FALSE),"")</f>
        <v/>
      </c>
      <c r="K1019" s="13" t="str">
        <f t="shared" si="126"/>
        <v/>
      </c>
      <c r="L1019" s="13"/>
      <c r="M1019" s="22" t="str">
        <f t="shared" si="123"/>
        <v/>
      </c>
      <c r="N1019" s="22" t="str">
        <f t="shared" si="127"/>
        <v/>
      </c>
      <c r="P1019" s="11" t="str">
        <f t="shared" si="128"/>
        <v xml:space="preserve"> </v>
      </c>
      <c r="Q1019" s="11" t="e">
        <f>VLOOKUP(B1019,'Комментарии к ремонту'!A:C,2,FALSE)</f>
        <v>#N/A</v>
      </c>
      <c r="R1019" s="21" t="str">
        <f t="shared" si="129"/>
        <v/>
      </c>
      <c r="T1019" s="44" t="str">
        <f t="shared" si="124"/>
        <v/>
      </c>
      <c r="W1019" s="18">
        <f t="shared" si="125"/>
        <v>0</v>
      </c>
    </row>
    <row r="1020" spans="7:23" ht="25.5" customHeight="1" x14ac:dyDescent="0.2">
      <c r="G1020" s="12" t="str">
        <f t="shared" si="122"/>
        <v/>
      </c>
      <c r="H1020" s="12"/>
      <c r="I1020" s="22" t="str">
        <f>IFERROR(VLOOKUP('движение ДВС'!C1020,нормативы!$B$2:$C$32,2,FALSE),"")</f>
        <v/>
      </c>
      <c r="K1020" s="13" t="str">
        <f t="shared" si="126"/>
        <v/>
      </c>
      <c r="L1020" s="13"/>
      <c r="M1020" s="22" t="str">
        <f t="shared" si="123"/>
        <v/>
      </c>
      <c r="N1020" s="22" t="str">
        <f t="shared" si="127"/>
        <v/>
      </c>
      <c r="P1020" s="11" t="str">
        <f t="shared" si="128"/>
        <v xml:space="preserve"> </v>
      </c>
      <c r="Q1020" s="11" t="e">
        <f>VLOOKUP(B1020,'Комментарии к ремонту'!A:C,2,FALSE)</f>
        <v>#N/A</v>
      </c>
      <c r="R1020" s="21" t="str">
        <f t="shared" si="129"/>
        <v/>
      </c>
      <c r="T1020" s="44" t="str">
        <f t="shared" si="124"/>
        <v/>
      </c>
      <c r="W1020" s="18">
        <f t="shared" si="125"/>
        <v>0</v>
      </c>
    </row>
    <row r="1021" spans="7:23" ht="25.5" customHeight="1" x14ac:dyDescent="0.2">
      <c r="G1021" s="12" t="str">
        <f t="shared" si="122"/>
        <v/>
      </c>
      <c r="H1021" s="12"/>
      <c r="I1021" s="22" t="str">
        <f>IFERROR(VLOOKUP('движение ДВС'!C1021,нормативы!$B$2:$C$32,2,FALSE),"")</f>
        <v/>
      </c>
      <c r="K1021" s="13" t="str">
        <f t="shared" si="126"/>
        <v/>
      </c>
      <c r="L1021" s="13"/>
      <c r="M1021" s="22" t="str">
        <f t="shared" si="123"/>
        <v/>
      </c>
      <c r="N1021" s="22" t="str">
        <f t="shared" si="127"/>
        <v/>
      </c>
      <c r="P1021" s="11" t="str">
        <f t="shared" si="128"/>
        <v xml:space="preserve"> </v>
      </c>
      <c r="Q1021" s="11" t="e">
        <f>VLOOKUP(B1021,'Комментарии к ремонту'!A:C,2,FALSE)</f>
        <v>#N/A</v>
      </c>
      <c r="R1021" s="21" t="str">
        <f t="shared" si="129"/>
        <v/>
      </c>
      <c r="T1021" s="44" t="str">
        <f t="shared" si="124"/>
        <v/>
      </c>
      <c r="W1021" s="18">
        <f t="shared" si="125"/>
        <v>0</v>
      </c>
    </row>
    <row r="1022" spans="7:23" ht="25.5" customHeight="1" x14ac:dyDescent="0.2">
      <c r="G1022" s="12" t="str">
        <f t="shared" si="122"/>
        <v/>
      </c>
      <c r="H1022" s="12"/>
      <c r="I1022" s="22" t="str">
        <f>IFERROR(VLOOKUP('движение ДВС'!C1022,нормативы!$B$2:$C$32,2,FALSE),"")</f>
        <v/>
      </c>
      <c r="K1022" s="13" t="str">
        <f t="shared" si="126"/>
        <v/>
      </c>
      <c r="L1022" s="13"/>
      <c r="M1022" s="22" t="str">
        <f t="shared" si="123"/>
        <v/>
      </c>
      <c r="N1022" s="22" t="str">
        <f t="shared" si="127"/>
        <v/>
      </c>
      <c r="P1022" s="11" t="str">
        <f t="shared" si="128"/>
        <v xml:space="preserve"> </v>
      </c>
      <c r="Q1022" s="11" t="e">
        <f>VLOOKUP(B1022,'Комментарии к ремонту'!A:C,2,FALSE)</f>
        <v>#N/A</v>
      </c>
      <c r="R1022" s="21" t="str">
        <f t="shared" si="129"/>
        <v/>
      </c>
      <c r="T1022" s="44" t="str">
        <f t="shared" si="124"/>
        <v/>
      </c>
      <c r="W1022" s="18">
        <f t="shared" si="125"/>
        <v>0</v>
      </c>
    </row>
    <row r="1023" spans="7:23" ht="25.5" customHeight="1" x14ac:dyDescent="0.2">
      <c r="G1023" s="12" t="str">
        <f t="shared" si="122"/>
        <v/>
      </c>
      <c r="H1023" s="12"/>
      <c r="I1023" s="22" t="str">
        <f>IFERROR(VLOOKUP('движение ДВС'!C1023,нормативы!$B$2:$C$32,2,FALSE),"")</f>
        <v/>
      </c>
      <c r="K1023" s="13" t="str">
        <f t="shared" si="126"/>
        <v/>
      </c>
      <c r="L1023" s="13"/>
      <c r="M1023" s="22" t="str">
        <f t="shared" si="123"/>
        <v/>
      </c>
      <c r="N1023" s="22" t="str">
        <f t="shared" si="127"/>
        <v/>
      </c>
      <c r="P1023" s="11" t="str">
        <f t="shared" si="128"/>
        <v xml:space="preserve"> </v>
      </c>
      <c r="Q1023" s="11" t="e">
        <f>VLOOKUP(B1023,'Комментарии к ремонту'!A:C,2,FALSE)</f>
        <v>#N/A</v>
      </c>
      <c r="R1023" s="21" t="str">
        <f t="shared" si="129"/>
        <v/>
      </c>
      <c r="T1023" s="44" t="str">
        <f t="shared" si="124"/>
        <v/>
      </c>
      <c r="W1023" s="18">
        <f t="shared" si="125"/>
        <v>0</v>
      </c>
    </row>
    <row r="1024" spans="7:23" ht="25.5" customHeight="1" x14ac:dyDescent="0.2">
      <c r="G1024" s="12" t="str">
        <f t="shared" si="122"/>
        <v/>
      </c>
      <c r="H1024" s="12"/>
      <c r="I1024" s="22" t="str">
        <f>IFERROR(VLOOKUP('движение ДВС'!C1024,нормативы!$B$2:$C$32,2,FALSE),"")</f>
        <v/>
      </c>
      <c r="K1024" s="13" t="str">
        <f t="shared" si="126"/>
        <v/>
      </c>
      <c r="L1024" s="13"/>
      <c r="M1024" s="22" t="str">
        <f t="shared" si="123"/>
        <v/>
      </c>
      <c r="N1024" s="22" t="str">
        <f t="shared" si="127"/>
        <v/>
      </c>
      <c r="P1024" s="11" t="str">
        <f t="shared" si="128"/>
        <v xml:space="preserve"> </v>
      </c>
      <c r="Q1024" s="11" t="e">
        <f>VLOOKUP(B1024,'Комментарии к ремонту'!A:C,2,FALSE)</f>
        <v>#N/A</v>
      </c>
      <c r="R1024" s="21" t="str">
        <f t="shared" si="129"/>
        <v/>
      </c>
      <c r="T1024" s="44" t="str">
        <f t="shared" si="124"/>
        <v/>
      </c>
      <c r="W1024" s="18">
        <f t="shared" si="125"/>
        <v>0</v>
      </c>
    </row>
    <row r="1025" spans="7:23" ht="25.5" customHeight="1" x14ac:dyDescent="0.2">
      <c r="G1025" s="12" t="str">
        <f t="shared" si="122"/>
        <v/>
      </c>
      <c r="H1025" s="12"/>
      <c r="I1025" s="22" t="str">
        <f>IFERROR(VLOOKUP('движение ДВС'!C1025,нормативы!$B$2:$C$32,2,FALSE),"")</f>
        <v/>
      </c>
      <c r="K1025" s="13" t="str">
        <f t="shared" si="126"/>
        <v/>
      </c>
      <c r="L1025" s="13"/>
      <c r="M1025" s="22" t="str">
        <f t="shared" si="123"/>
        <v/>
      </c>
      <c r="N1025" s="22" t="str">
        <f t="shared" si="127"/>
        <v/>
      </c>
      <c r="P1025" s="11" t="str">
        <f t="shared" si="128"/>
        <v xml:space="preserve"> </v>
      </c>
      <c r="Q1025" s="11" t="e">
        <f>VLOOKUP(B1025,'Комментарии к ремонту'!A:C,2,FALSE)</f>
        <v>#N/A</v>
      </c>
      <c r="R1025" s="21" t="str">
        <f t="shared" si="129"/>
        <v/>
      </c>
      <c r="T1025" s="44" t="str">
        <f t="shared" si="124"/>
        <v/>
      </c>
      <c r="W1025" s="18">
        <f t="shared" si="125"/>
        <v>0</v>
      </c>
    </row>
    <row r="1026" spans="7:23" ht="25.5" customHeight="1" x14ac:dyDescent="0.2">
      <c r="G1026" s="12" t="str">
        <f t="shared" si="122"/>
        <v/>
      </c>
      <c r="H1026" s="12"/>
      <c r="I1026" s="22" t="str">
        <f>IFERROR(VLOOKUP('движение ДВС'!C1026,нормативы!$B$2:$C$32,2,FALSE),"")</f>
        <v/>
      </c>
      <c r="K1026" s="13" t="str">
        <f t="shared" si="126"/>
        <v/>
      </c>
      <c r="L1026" s="13"/>
      <c r="M1026" s="22" t="str">
        <f t="shared" si="123"/>
        <v/>
      </c>
      <c r="N1026" s="22" t="str">
        <f t="shared" si="127"/>
        <v/>
      </c>
      <c r="P1026" s="11" t="str">
        <f t="shared" si="128"/>
        <v xml:space="preserve"> </v>
      </c>
      <c r="Q1026" s="11" t="e">
        <f>VLOOKUP(B1026,'Комментарии к ремонту'!A:C,2,FALSE)</f>
        <v>#N/A</v>
      </c>
      <c r="R1026" s="21" t="str">
        <f t="shared" si="129"/>
        <v/>
      </c>
      <c r="T1026" s="44" t="str">
        <f t="shared" si="124"/>
        <v/>
      </c>
      <c r="W1026" s="18">
        <f t="shared" si="125"/>
        <v>0</v>
      </c>
    </row>
    <row r="1027" spans="7:23" ht="25.5" customHeight="1" x14ac:dyDescent="0.2">
      <c r="G1027" s="12" t="str">
        <f t="shared" ref="G1027:G1090" si="130">IFERROR(IF(SEARCH("Ожидается",O1027),"введите дату",""),"")</f>
        <v/>
      </c>
      <c r="H1027" s="12"/>
      <c r="I1027" s="22" t="str">
        <f>IFERROR(VLOOKUP('движение ДВС'!C1027,нормативы!$B$2:$C$32,2,FALSE),"")</f>
        <v/>
      </c>
      <c r="K1027" s="13" t="str">
        <f t="shared" si="126"/>
        <v/>
      </c>
      <c r="L1027" s="13"/>
      <c r="M1027" s="22" t="str">
        <f t="shared" ref="M1027:M1090" si="131">IFERROR(IF(ISBLANK(G1027),"",_xlfn.ISOWEEKNUM(G1027)),"")</f>
        <v/>
      </c>
      <c r="N1027" s="22" t="str">
        <f t="shared" si="127"/>
        <v/>
      </c>
      <c r="P1027" s="11" t="str">
        <f t="shared" si="128"/>
        <v xml:space="preserve"> </v>
      </c>
      <c r="Q1027" s="11" t="e">
        <f>VLOOKUP(B1027,'Комментарии к ремонту'!A:C,2,FALSE)</f>
        <v>#N/A</v>
      </c>
      <c r="R1027" s="21" t="str">
        <f t="shared" si="129"/>
        <v/>
      </c>
      <c r="T1027" s="44" t="str">
        <f t="shared" ref="T1027:T1090" si="132">IF(O1027="Отказной","Опишите причину отказа",IF(O1027="Транзит","Опишите инф. о транзите",""))</f>
        <v/>
      </c>
      <c r="W1027" s="18">
        <f t="shared" ref="W1027:W1090" si="133">IFERROR(IF(SEARCH(", заказ",V1027),"укажите дату поставки зап. частей",""),0)</f>
        <v>0</v>
      </c>
    </row>
    <row r="1028" spans="7:23" ht="25.5" customHeight="1" x14ac:dyDescent="0.2">
      <c r="G1028" s="12" t="str">
        <f t="shared" si="130"/>
        <v/>
      </c>
      <c r="H1028" s="12"/>
      <c r="I1028" s="22" t="str">
        <f>IFERROR(VLOOKUP('движение ДВС'!C1028,нормативы!$B$2:$C$32,2,FALSE),"")</f>
        <v/>
      </c>
      <c r="K1028" s="13" t="str">
        <f t="shared" ref="K1028:K1091" si="134">IFERROR(IF(H1028&lt;&gt;0,H1028+(I1028/J1028)/8*7/5,""),IF(H1028&lt;&gt;0,H1028+I1028/8*7/5,""))</f>
        <v/>
      </c>
      <c r="L1028" s="13"/>
      <c r="M1028" s="22" t="str">
        <f t="shared" si="131"/>
        <v/>
      </c>
      <c r="N1028" s="22" t="str">
        <f t="shared" ref="N1028:N1091" si="135">IFERROR(INT((MONTH(G1028)+2)/3),"")</f>
        <v/>
      </c>
      <c r="P1028" s="11" t="str">
        <f t="shared" ref="P1028:P1091" si="136">B1028&amp;" "&amp;C1028</f>
        <v xml:space="preserve"> </v>
      </c>
      <c r="Q1028" s="11" t="e">
        <f>VLOOKUP(B1028,'Комментарии к ремонту'!A:C,2,FALSE)</f>
        <v>#N/A</v>
      </c>
      <c r="R1028" s="21" t="str">
        <f t="shared" ref="R1028:R1091" si="137">IF(ISBLANK(B1028),"",IF(O1028="Ремонт остановлен","Укажите причину остановки работ",IF(O1028="Отказной","Опишите причину отказа",IF(O1028="Транзит","Опишите инф. о транзите",IF(ISNA(Q1028),"НЕТ","ЕСТЬ")))))</f>
        <v/>
      </c>
      <c r="T1028" s="44" t="str">
        <f t="shared" si="132"/>
        <v/>
      </c>
      <c r="W1028" s="18">
        <f t="shared" si="133"/>
        <v>0</v>
      </c>
    </row>
    <row r="1029" spans="7:23" ht="25.5" customHeight="1" x14ac:dyDescent="0.2">
      <c r="G1029" s="12" t="str">
        <f t="shared" si="130"/>
        <v/>
      </c>
      <c r="H1029" s="12"/>
      <c r="I1029" s="22" t="str">
        <f>IFERROR(VLOOKUP('движение ДВС'!C1029,нормативы!$B$2:$C$32,2,FALSE),"")</f>
        <v/>
      </c>
      <c r="K1029" s="13" t="str">
        <f t="shared" si="134"/>
        <v/>
      </c>
      <c r="L1029" s="13"/>
      <c r="M1029" s="22" t="str">
        <f t="shared" si="131"/>
        <v/>
      </c>
      <c r="N1029" s="22" t="str">
        <f t="shared" si="135"/>
        <v/>
      </c>
      <c r="P1029" s="11" t="str">
        <f t="shared" si="136"/>
        <v xml:space="preserve"> </v>
      </c>
      <c r="Q1029" s="11" t="e">
        <f>VLOOKUP(B1029,'Комментарии к ремонту'!A:C,2,FALSE)</f>
        <v>#N/A</v>
      </c>
      <c r="R1029" s="21" t="str">
        <f t="shared" si="137"/>
        <v/>
      </c>
      <c r="T1029" s="44" t="str">
        <f t="shared" si="132"/>
        <v/>
      </c>
      <c r="W1029" s="18">
        <f t="shared" si="133"/>
        <v>0</v>
      </c>
    </row>
    <row r="1030" spans="7:23" ht="25.5" customHeight="1" x14ac:dyDescent="0.2">
      <c r="G1030" s="12" t="str">
        <f t="shared" si="130"/>
        <v/>
      </c>
      <c r="H1030" s="12"/>
      <c r="I1030" s="22" t="str">
        <f>IFERROR(VLOOKUP('движение ДВС'!C1030,нормативы!$B$2:$C$32,2,FALSE),"")</f>
        <v/>
      </c>
      <c r="K1030" s="13" t="str">
        <f t="shared" si="134"/>
        <v/>
      </c>
      <c r="L1030" s="13"/>
      <c r="M1030" s="22" t="str">
        <f t="shared" si="131"/>
        <v/>
      </c>
      <c r="N1030" s="22" t="str">
        <f t="shared" si="135"/>
        <v/>
      </c>
      <c r="P1030" s="11" t="str">
        <f t="shared" si="136"/>
        <v xml:space="preserve"> </v>
      </c>
      <c r="Q1030" s="11" t="e">
        <f>VLOOKUP(B1030,'Комментарии к ремонту'!A:C,2,FALSE)</f>
        <v>#N/A</v>
      </c>
      <c r="R1030" s="21" t="str">
        <f t="shared" si="137"/>
        <v/>
      </c>
      <c r="T1030" s="44" t="str">
        <f t="shared" si="132"/>
        <v/>
      </c>
      <c r="W1030" s="18">
        <f t="shared" si="133"/>
        <v>0</v>
      </c>
    </row>
    <row r="1031" spans="7:23" ht="25.5" customHeight="1" x14ac:dyDescent="0.2">
      <c r="G1031" s="12" t="str">
        <f t="shared" si="130"/>
        <v/>
      </c>
      <c r="H1031" s="12"/>
      <c r="I1031" s="22" t="str">
        <f>IFERROR(VLOOKUP('движение ДВС'!C1031,нормативы!$B$2:$C$32,2,FALSE),"")</f>
        <v/>
      </c>
      <c r="K1031" s="13" t="str">
        <f t="shared" si="134"/>
        <v/>
      </c>
      <c r="L1031" s="13"/>
      <c r="M1031" s="22" t="str">
        <f t="shared" si="131"/>
        <v/>
      </c>
      <c r="N1031" s="22" t="str">
        <f t="shared" si="135"/>
        <v/>
      </c>
      <c r="P1031" s="11" t="str">
        <f t="shared" si="136"/>
        <v xml:space="preserve"> </v>
      </c>
      <c r="Q1031" s="11" t="e">
        <f>VLOOKUP(B1031,'Комментарии к ремонту'!A:C,2,FALSE)</f>
        <v>#N/A</v>
      </c>
      <c r="R1031" s="21" t="str">
        <f t="shared" si="137"/>
        <v/>
      </c>
      <c r="T1031" s="44" t="str">
        <f t="shared" si="132"/>
        <v/>
      </c>
      <c r="W1031" s="18">
        <f t="shared" si="133"/>
        <v>0</v>
      </c>
    </row>
    <row r="1032" spans="7:23" ht="25.5" customHeight="1" x14ac:dyDescent="0.2">
      <c r="G1032" s="12" t="str">
        <f t="shared" si="130"/>
        <v/>
      </c>
      <c r="H1032" s="12"/>
      <c r="I1032" s="22" t="str">
        <f>IFERROR(VLOOKUP('движение ДВС'!C1032,нормативы!$B$2:$C$32,2,FALSE),"")</f>
        <v/>
      </c>
      <c r="K1032" s="13" t="str">
        <f t="shared" si="134"/>
        <v/>
      </c>
      <c r="L1032" s="13"/>
      <c r="M1032" s="22" t="str">
        <f t="shared" si="131"/>
        <v/>
      </c>
      <c r="N1032" s="22" t="str">
        <f t="shared" si="135"/>
        <v/>
      </c>
      <c r="P1032" s="11" t="str">
        <f t="shared" si="136"/>
        <v xml:space="preserve"> </v>
      </c>
      <c r="Q1032" s="11" t="e">
        <f>VLOOKUP(B1032,'Комментарии к ремонту'!A:C,2,FALSE)</f>
        <v>#N/A</v>
      </c>
      <c r="R1032" s="21" t="str">
        <f t="shared" si="137"/>
        <v/>
      </c>
      <c r="T1032" s="44" t="str">
        <f t="shared" si="132"/>
        <v/>
      </c>
      <c r="W1032" s="18">
        <f t="shared" si="133"/>
        <v>0</v>
      </c>
    </row>
    <row r="1033" spans="7:23" ht="25.5" customHeight="1" x14ac:dyDescent="0.2">
      <c r="G1033" s="12" t="str">
        <f t="shared" si="130"/>
        <v/>
      </c>
      <c r="H1033" s="12"/>
      <c r="I1033" s="22" t="str">
        <f>IFERROR(VLOOKUP('движение ДВС'!C1033,нормативы!$B$2:$C$32,2,FALSE),"")</f>
        <v/>
      </c>
      <c r="K1033" s="13" t="str">
        <f t="shared" si="134"/>
        <v/>
      </c>
      <c r="L1033" s="13"/>
      <c r="M1033" s="22" t="str">
        <f t="shared" si="131"/>
        <v/>
      </c>
      <c r="N1033" s="22" t="str">
        <f t="shared" si="135"/>
        <v/>
      </c>
      <c r="P1033" s="11" t="str">
        <f t="shared" si="136"/>
        <v xml:space="preserve"> </v>
      </c>
      <c r="Q1033" s="11" t="e">
        <f>VLOOKUP(B1033,'Комментарии к ремонту'!A:C,2,FALSE)</f>
        <v>#N/A</v>
      </c>
      <c r="R1033" s="21" t="str">
        <f t="shared" si="137"/>
        <v/>
      </c>
      <c r="T1033" s="44" t="str">
        <f t="shared" si="132"/>
        <v/>
      </c>
      <c r="W1033" s="18">
        <f t="shared" si="133"/>
        <v>0</v>
      </c>
    </row>
    <row r="1034" spans="7:23" ht="25.5" customHeight="1" x14ac:dyDescent="0.2">
      <c r="G1034" s="12" t="str">
        <f t="shared" si="130"/>
        <v/>
      </c>
      <c r="H1034" s="12"/>
      <c r="I1034" s="22" t="str">
        <f>IFERROR(VLOOKUP('движение ДВС'!C1034,нормативы!$B$2:$C$32,2,FALSE),"")</f>
        <v/>
      </c>
      <c r="K1034" s="13" t="str">
        <f t="shared" si="134"/>
        <v/>
      </c>
      <c r="L1034" s="13"/>
      <c r="M1034" s="22" t="str">
        <f t="shared" si="131"/>
        <v/>
      </c>
      <c r="N1034" s="22" t="str">
        <f t="shared" si="135"/>
        <v/>
      </c>
      <c r="P1034" s="11" t="str">
        <f t="shared" si="136"/>
        <v xml:space="preserve"> </v>
      </c>
      <c r="Q1034" s="11" t="e">
        <f>VLOOKUP(B1034,'Комментарии к ремонту'!A:C,2,FALSE)</f>
        <v>#N/A</v>
      </c>
      <c r="R1034" s="21" t="str">
        <f t="shared" si="137"/>
        <v/>
      </c>
      <c r="T1034" s="44" t="str">
        <f t="shared" si="132"/>
        <v/>
      </c>
      <c r="W1034" s="18">
        <f t="shared" si="133"/>
        <v>0</v>
      </c>
    </row>
    <row r="1035" spans="7:23" ht="25.5" customHeight="1" x14ac:dyDescent="0.2">
      <c r="G1035" s="12" t="str">
        <f t="shared" si="130"/>
        <v/>
      </c>
      <c r="H1035" s="12"/>
      <c r="I1035" s="22" t="str">
        <f>IFERROR(VLOOKUP('движение ДВС'!C1035,нормативы!$B$2:$C$32,2,FALSE),"")</f>
        <v/>
      </c>
      <c r="K1035" s="13" t="str">
        <f t="shared" si="134"/>
        <v/>
      </c>
      <c r="L1035" s="13"/>
      <c r="M1035" s="22" t="str">
        <f t="shared" si="131"/>
        <v/>
      </c>
      <c r="N1035" s="22" t="str">
        <f t="shared" si="135"/>
        <v/>
      </c>
      <c r="P1035" s="11" t="str">
        <f t="shared" si="136"/>
        <v xml:space="preserve"> </v>
      </c>
      <c r="Q1035" s="11" t="e">
        <f>VLOOKUP(B1035,'Комментарии к ремонту'!A:C,2,FALSE)</f>
        <v>#N/A</v>
      </c>
      <c r="R1035" s="21" t="str">
        <f t="shared" si="137"/>
        <v/>
      </c>
      <c r="T1035" s="44" t="str">
        <f t="shared" si="132"/>
        <v/>
      </c>
      <c r="W1035" s="18">
        <f t="shared" si="133"/>
        <v>0</v>
      </c>
    </row>
    <row r="1036" spans="7:23" ht="25.5" customHeight="1" x14ac:dyDescent="0.2">
      <c r="G1036" s="12" t="str">
        <f t="shared" si="130"/>
        <v/>
      </c>
      <c r="H1036" s="12"/>
      <c r="I1036" s="22" t="str">
        <f>IFERROR(VLOOKUP('движение ДВС'!C1036,нормативы!$B$2:$C$32,2,FALSE),"")</f>
        <v/>
      </c>
      <c r="K1036" s="13" t="str">
        <f t="shared" si="134"/>
        <v/>
      </c>
      <c r="L1036" s="13"/>
      <c r="M1036" s="22" t="str">
        <f t="shared" si="131"/>
        <v/>
      </c>
      <c r="N1036" s="22" t="str">
        <f t="shared" si="135"/>
        <v/>
      </c>
      <c r="P1036" s="11" t="str">
        <f t="shared" si="136"/>
        <v xml:space="preserve"> </v>
      </c>
      <c r="Q1036" s="11" t="e">
        <f>VLOOKUP(B1036,'Комментарии к ремонту'!A:C,2,FALSE)</f>
        <v>#N/A</v>
      </c>
      <c r="R1036" s="21" t="str">
        <f t="shared" si="137"/>
        <v/>
      </c>
      <c r="T1036" s="44" t="str">
        <f t="shared" si="132"/>
        <v/>
      </c>
      <c r="W1036" s="18">
        <f t="shared" si="133"/>
        <v>0</v>
      </c>
    </row>
    <row r="1037" spans="7:23" ht="25.5" customHeight="1" x14ac:dyDescent="0.2">
      <c r="G1037" s="12" t="str">
        <f t="shared" si="130"/>
        <v/>
      </c>
      <c r="H1037" s="12"/>
      <c r="I1037" s="22" t="str">
        <f>IFERROR(VLOOKUP('движение ДВС'!C1037,нормативы!$B$2:$C$32,2,FALSE),"")</f>
        <v/>
      </c>
      <c r="K1037" s="13" t="str">
        <f t="shared" si="134"/>
        <v/>
      </c>
      <c r="L1037" s="13"/>
      <c r="M1037" s="22" t="str">
        <f t="shared" si="131"/>
        <v/>
      </c>
      <c r="N1037" s="22" t="str">
        <f t="shared" si="135"/>
        <v/>
      </c>
      <c r="P1037" s="11" t="str">
        <f t="shared" si="136"/>
        <v xml:space="preserve"> </v>
      </c>
      <c r="Q1037" s="11" t="e">
        <f>VLOOKUP(B1037,'Комментарии к ремонту'!A:C,2,FALSE)</f>
        <v>#N/A</v>
      </c>
      <c r="R1037" s="21" t="str">
        <f t="shared" si="137"/>
        <v/>
      </c>
      <c r="T1037" s="44" t="str">
        <f t="shared" si="132"/>
        <v/>
      </c>
      <c r="W1037" s="18">
        <f t="shared" si="133"/>
        <v>0</v>
      </c>
    </row>
    <row r="1038" spans="7:23" ht="25.5" customHeight="1" x14ac:dyDescent="0.2">
      <c r="G1038" s="12" t="str">
        <f t="shared" si="130"/>
        <v/>
      </c>
      <c r="H1038" s="12"/>
      <c r="I1038" s="22" t="str">
        <f>IFERROR(VLOOKUP('движение ДВС'!C1038,нормативы!$B$2:$C$32,2,FALSE),"")</f>
        <v/>
      </c>
      <c r="K1038" s="13" t="str">
        <f t="shared" si="134"/>
        <v/>
      </c>
      <c r="L1038" s="13"/>
      <c r="M1038" s="22" t="str">
        <f t="shared" si="131"/>
        <v/>
      </c>
      <c r="N1038" s="22" t="str">
        <f t="shared" si="135"/>
        <v/>
      </c>
      <c r="P1038" s="11" t="str">
        <f t="shared" si="136"/>
        <v xml:space="preserve"> </v>
      </c>
      <c r="Q1038" s="11" t="e">
        <f>VLOOKUP(B1038,'Комментарии к ремонту'!A:C,2,FALSE)</f>
        <v>#N/A</v>
      </c>
      <c r="R1038" s="21" t="str">
        <f t="shared" si="137"/>
        <v/>
      </c>
      <c r="T1038" s="44" t="str">
        <f t="shared" si="132"/>
        <v/>
      </c>
      <c r="W1038" s="18">
        <f t="shared" si="133"/>
        <v>0</v>
      </c>
    </row>
    <row r="1039" spans="7:23" ht="25.5" customHeight="1" x14ac:dyDescent="0.2">
      <c r="G1039" s="12" t="str">
        <f t="shared" si="130"/>
        <v/>
      </c>
      <c r="H1039" s="12"/>
      <c r="I1039" s="22" t="str">
        <f>IFERROR(VLOOKUP('движение ДВС'!C1039,нормативы!$B$2:$C$32,2,FALSE),"")</f>
        <v/>
      </c>
      <c r="K1039" s="13" t="str">
        <f t="shared" si="134"/>
        <v/>
      </c>
      <c r="L1039" s="13"/>
      <c r="M1039" s="22" t="str">
        <f t="shared" si="131"/>
        <v/>
      </c>
      <c r="N1039" s="22" t="str">
        <f t="shared" si="135"/>
        <v/>
      </c>
      <c r="P1039" s="11" t="str">
        <f t="shared" si="136"/>
        <v xml:space="preserve"> </v>
      </c>
      <c r="Q1039" s="11" t="e">
        <f>VLOOKUP(B1039,'Комментарии к ремонту'!A:C,2,FALSE)</f>
        <v>#N/A</v>
      </c>
      <c r="R1039" s="21" t="str">
        <f t="shared" si="137"/>
        <v/>
      </c>
      <c r="T1039" s="44" t="str">
        <f t="shared" si="132"/>
        <v/>
      </c>
      <c r="W1039" s="18">
        <f t="shared" si="133"/>
        <v>0</v>
      </c>
    </row>
    <row r="1040" spans="7:23" ht="25.5" customHeight="1" x14ac:dyDescent="0.2">
      <c r="G1040" s="12" t="str">
        <f t="shared" si="130"/>
        <v/>
      </c>
      <c r="H1040" s="12"/>
      <c r="I1040" s="22" t="str">
        <f>IFERROR(VLOOKUP('движение ДВС'!C1040,нормативы!$B$2:$C$32,2,FALSE),"")</f>
        <v/>
      </c>
      <c r="K1040" s="13" t="str">
        <f t="shared" si="134"/>
        <v/>
      </c>
      <c r="L1040" s="13"/>
      <c r="M1040" s="22" t="str">
        <f t="shared" si="131"/>
        <v/>
      </c>
      <c r="N1040" s="22" t="str">
        <f t="shared" si="135"/>
        <v/>
      </c>
      <c r="P1040" s="11" t="str">
        <f t="shared" si="136"/>
        <v xml:space="preserve"> </v>
      </c>
      <c r="Q1040" s="11" t="e">
        <f>VLOOKUP(B1040,'Комментарии к ремонту'!A:C,2,FALSE)</f>
        <v>#N/A</v>
      </c>
      <c r="R1040" s="21" t="str">
        <f t="shared" si="137"/>
        <v/>
      </c>
      <c r="T1040" s="44" t="str">
        <f t="shared" si="132"/>
        <v/>
      </c>
      <c r="W1040" s="18">
        <f t="shared" si="133"/>
        <v>0</v>
      </c>
    </row>
    <row r="1041" spans="7:23" ht="25.5" customHeight="1" x14ac:dyDescent="0.2">
      <c r="G1041" s="12" t="str">
        <f t="shared" si="130"/>
        <v/>
      </c>
      <c r="H1041" s="12"/>
      <c r="I1041" s="22" t="str">
        <f>IFERROR(VLOOKUP('движение ДВС'!C1041,нормативы!$B$2:$C$32,2,FALSE),"")</f>
        <v/>
      </c>
      <c r="K1041" s="13" t="str">
        <f t="shared" si="134"/>
        <v/>
      </c>
      <c r="L1041" s="13"/>
      <c r="M1041" s="22" t="str">
        <f t="shared" si="131"/>
        <v/>
      </c>
      <c r="N1041" s="22" t="str">
        <f t="shared" si="135"/>
        <v/>
      </c>
      <c r="P1041" s="11" t="str">
        <f t="shared" si="136"/>
        <v xml:space="preserve"> </v>
      </c>
      <c r="Q1041" s="11" t="e">
        <f>VLOOKUP(B1041,'Комментарии к ремонту'!A:C,2,FALSE)</f>
        <v>#N/A</v>
      </c>
      <c r="R1041" s="21" t="str">
        <f t="shared" si="137"/>
        <v/>
      </c>
      <c r="T1041" s="44" t="str">
        <f t="shared" si="132"/>
        <v/>
      </c>
      <c r="W1041" s="18">
        <f t="shared" si="133"/>
        <v>0</v>
      </c>
    </row>
    <row r="1042" spans="7:23" ht="25.5" customHeight="1" x14ac:dyDescent="0.2">
      <c r="G1042" s="12" t="str">
        <f t="shared" si="130"/>
        <v/>
      </c>
      <c r="H1042" s="12"/>
      <c r="I1042" s="22" t="str">
        <f>IFERROR(VLOOKUP('движение ДВС'!C1042,нормативы!$B$2:$C$32,2,FALSE),"")</f>
        <v/>
      </c>
      <c r="K1042" s="13" t="str">
        <f t="shared" si="134"/>
        <v/>
      </c>
      <c r="L1042" s="13"/>
      <c r="M1042" s="22" t="str">
        <f t="shared" si="131"/>
        <v/>
      </c>
      <c r="N1042" s="22" t="str">
        <f t="shared" si="135"/>
        <v/>
      </c>
      <c r="P1042" s="11" t="str">
        <f t="shared" si="136"/>
        <v xml:space="preserve"> </v>
      </c>
      <c r="Q1042" s="11" t="e">
        <f>VLOOKUP(B1042,'Комментарии к ремонту'!A:C,2,FALSE)</f>
        <v>#N/A</v>
      </c>
      <c r="R1042" s="21" t="str">
        <f t="shared" si="137"/>
        <v/>
      </c>
      <c r="T1042" s="44" t="str">
        <f t="shared" si="132"/>
        <v/>
      </c>
      <c r="W1042" s="18">
        <f t="shared" si="133"/>
        <v>0</v>
      </c>
    </row>
    <row r="1043" spans="7:23" ht="25.5" customHeight="1" x14ac:dyDescent="0.2">
      <c r="G1043" s="12" t="str">
        <f t="shared" si="130"/>
        <v/>
      </c>
      <c r="H1043" s="12"/>
      <c r="I1043" s="22" t="str">
        <f>IFERROR(VLOOKUP('движение ДВС'!C1043,нормативы!$B$2:$C$32,2,FALSE),"")</f>
        <v/>
      </c>
      <c r="K1043" s="13" t="str">
        <f t="shared" si="134"/>
        <v/>
      </c>
      <c r="L1043" s="13"/>
      <c r="M1043" s="22" t="str">
        <f t="shared" si="131"/>
        <v/>
      </c>
      <c r="N1043" s="22" t="str">
        <f t="shared" si="135"/>
        <v/>
      </c>
      <c r="P1043" s="11" t="str">
        <f t="shared" si="136"/>
        <v xml:space="preserve"> </v>
      </c>
      <c r="Q1043" s="11" t="e">
        <f>VLOOKUP(B1043,'Комментарии к ремонту'!A:C,2,FALSE)</f>
        <v>#N/A</v>
      </c>
      <c r="R1043" s="21" t="str">
        <f t="shared" si="137"/>
        <v/>
      </c>
      <c r="T1043" s="44" t="str">
        <f t="shared" si="132"/>
        <v/>
      </c>
      <c r="W1043" s="18">
        <f t="shared" si="133"/>
        <v>0</v>
      </c>
    </row>
    <row r="1044" spans="7:23" ht="25.5" customHeight="1" x14ac:dyDescent="0.2">
      <c r="G1044" s="12" t="str">
        <f t="shared" si="130"/>
        <v/>
      </c>
      <c r="H1044" s="12"/>
      <c r="I1044" s="22" t="str">
        <f>IFERROR(VLOOKUP('движение ДВС'!C1044,нормативы!$B$2:$C$32,2,FALSE),"")</f>
        <v/>
      </c>
      <c r="K1044" s="13" t="str">
        <f t="shared" si="134"/>
        <v/>
      </c>
      <c r="L1044" s="13"/>
      <c r="M1044" s="22" t="str">
        <f t="shared" si="131"/>
        <v/>
      </c>
      <c r="N1044" s="22" t="str">
        <f t="shared" si="135"/>
        <v/>
      </c>
      <c r="P1044" s="11" t="str">
        <f t="shared" si="136"/>
        <v xml:space="preserve"> </v>
      </c>
      <c r="Q1044" s="11" t="e">
        <f>VLOOKUP(B1044,'Комментарии к ремонту'!A:C,2,FALSE)</f>
        <v>#N/A</v>
      </c>
      <c r="R1044" s="21" t="str">
        <f t="shared" si="137"/>
        <v/>
      </c>
      <c r="T1044" s="44" t="str">
        <f t="shared" si="132"/>
        <v/>
      </c>
      <c r="W1044" s="18">
        <f t="shared" si="133"/>
        <v>0</v>
      </c>
    </row>
    <row r="1045" spans="7:23" ht="25.5" customHeight="1" x14ac:dyDescent="0.2">
      <c r="G1045" s="12" t="str">
        <f t="shared" si="130"/>
        <v/>
      </c>
      <c r="H1045" s="12"/>
      <c r="I1045" s="22" t="str">
        <f>IFERROR(VLOOKUP('движение ДВС'!C1045,нормативы!$B$2:$C$32,2,FALSE),"")</f>
        <v/>
      </c>
      <c r="K1045" s="13" t="str">
        <f t="shared" si="134"/>
        <v/>
      </c>
      <c r="L1045" s="13"/>
      <c r="M1045" s="22" t="str">
        <f t="shared" si="131"/>
        <v/>
      </c>
      <c r="N1045" s="22" t="str">
        <f t="shared" si="135"/>
        <v/>
      </c>
      <c r="P1045" s="11" t="str">
        <f t="shared" si="136"/>
        <v xml:space="preserve"> </v>
      </c>
      <c r="Q1045" s="11" t="e">
        <f>VLOOKUP(B1045,'Комментарии к ремонту'!A:C,2,FALSE)</f>
        <v>#N/A</v>
      </c>
      <c r="R1045" s="21" t="str">
        <f t="shared" si="137"/>
        <v/>
      </c>
      <c r="T1045" s="44" t="str">
        <f t="shared" si="132"/>
        <v/>
      </c>
      <c r="W1045" s="18">
        <f t="shared" si="133"/>
        <v>0</v>
      </c>
    </row>
    <row r="1046" spans="7:23" ht="25.5" customHeight="1" x14ac:dyDescent="0.2">
      <c r="G1046" s="12" t="str">
        <f t="shared" si="130"/>
        <v/>
      </c>
      <c r="H1046" s="12"/>
      <c r="I1046" s="22" t="str">
        <f>IFERROR(VLOOKUP('движение ДВС'!C1046,нормативы!$B$2:$C$32,2,FALSE),"")</f>
        <v/>
      </c>
      <c r="K1046" s="13" t="str">
        <f t="shared" si="134"/>
        <v/>
      </c>
      <c r="L1046" s="13"/>
      <c r="M1046" s="22" t="str">
        <f t="shared" si="131"/>
        <v/>
      </c>
      <c r="N1046" s="22" t="str">
        <f t="shared" si="135"/>
        <v/>
      </c>
      <c r="P1046" s="11" t="str">
        <f t="shared" si="136"/>
        <v xml:space="preserve"> </v>
      </c>
      <c r="Q1046" s="11" t="e">
        <f>VLOOKUP(B1046,'Комментарии к ремонту'!A:C,2,FALSE)</f>
        <v>#N/A</v>
      </c>
      <c r="R1046" s="21" t="str">
        <f t="shared" si="137"/>
        <v/>
      </c>
      <c r="T1046" s="44" t="str">
        <f t="shared" si="132"/>
        <v/>
      </c>
      <c r="W1046" s="18">
        <f t="shared" si="133"/>
        <v>0</v>
      </c>
    </row>
    <row r="1047" spans="7:23" ht="25.5" customHeight="1" x14ac:dyDescent="0.2">
      <c r="G1047" s="12" t="str">
        <f t="shared" si="130"/>
        <v/>
      </c>
      <c r="H1047" s="12"/>
      <c r="I1047" s="22" t="str">
        <f>IFERROR(VLOOKUP('движение ДВС'!C1047,нормативы!$B$2:$C$32,2,FALSE),"")</f>
        <v/>
      </c>
      <c r="K1047" s="13" t="str">
        <f t="shared" si="134"/>
        <v/>
      </c>
      <c r="L1047" s="13"/>
      <c r="M1047" s="22" t="str">
        <f t="shared" si="131"/>
        <v/>
      </c>
      <c r="N1047" s="22" t="str">
        <f t="shared" si="135"/>
        <v/>
      </c>
      <c r="P1047" s="11" t="str">
        <f t="shared" si="136"/>
        <v xml:space="preserve"> </v>
      </c>
      <c r="Q1047" s="11" t="e">
        <f>VLOOKUP(B1047,'Комментарии к ремонту'!A:C,2,FALSE)</f>
        <v>#N/A</v>
      </c>
      <c r="R1047" s="21" t="str">
        <f t="shared" si="137"/>
        <v/>
      </c>
      <c r="T1047" s="44" t="str">
        <f t="shared" si="132"/>
        <v/>
      </c>
      <c r="W1047" s="18">
        <f t="shared" si="133"/>
        <v>0</v>
      </c>
    </row>
    <row r="1048" spans="7:23" ht="25.5" customHeight="1" x14ac:dyDescent="0.2">
      <c r="G1048" s="12" t="str">
        <f t="shared" si="130"/>
        <v/>
      </c>
      <c r="H1048" s="12"/>
      <c r="I1048" s="22" t="str">
        <f>IFERROR(VLOOKUP('движение ДВС'!C1048,нормативы!$B$2:$C$32,2,FALSE),"")</f>
        <v/>
      </c>
      <c r="K1048" s="13" t="str">
        <f t="shared" si="134"/>
        <v/>
      </c>
      <c r="L1048" s="13"/>
      <c r="M1048" s="22" t="str">
        <f t="shared" si="131"/>
        <v/>
      </c>
      <c r="N1048" s="22" t="str">
        <f t="shared" si="135"/>
        <v/>
      </c>
      <c r="P1048" s="11" t="str">
        <f t="shared" si="136"/>
        <v xml:space="preserve"> </v>
      </c>
      <c r="Q1048" s="11" t="e">
        <f>VLOOKUP(B1048,'Комментарии к ремонту'!A:C,2,FALSE)</f>
        <v>#N/A</v>
      </c>
      <c r="R1048" s="21" t="str">
        <f t="shared" si="137"/>
        <v/>
      </c>
      <c r="T1048" s="44" t="str">
        <f t="shared" si="132"/>
        <v/>
      </c>
      <c r="W1048" s="18">
        <f t="shared" si="133"/>
        <v>0</v>
      </c>
    </row>
    <row r="1049" spans="7:23" ht="25.5" customHeight="1" x14ac:dyDescent="0.2">
      <c r="G1049" s="12" t="str">
        <f t="shared" si="130"/>
        <v/>
      </c>
      <c r="H1049" s="12"/>
      <c r="I1049" s="22" t="str">
        <f>IFERROR(VLOOKUP('движение ДВС'!C1049,нормативы!$B$2:$C$32,2,FALSE),"")</f>
        <v/>
      </c>
      <c r="K1049" s="13" t="str">
        <f t="shared" si="134"/>
        <v/>
      </c>
      <c r="L1049" s="13"/>
      <c r="M1049" s="22" t="str">
        <f t="shared" si="131"/>
        <v/>
      </c>
      <c r="N1049" s="22" t="str">
        <f t="shared" si="135"/>
        <v/>
      </c>
      <c r="P1049" s="11" t="str">
        <f t="shared" si="136"/>
        <v xml:space="preserve"> </v>
      </c>
      <c r="Q1049" s="11" t="e">
        <f>VLOOKUP(B1049,'Комментарии к ремонту'!A:C,2,FALSE)</f>
        <v>#N/A</v>
      </c>
      <c r="R1049" s="21" t="str">
        <f t="shared" si="137"/>
        <v/>
      </c>
      <c r="T1049" s="44" t="str">
        <f t="shared" si="132"/>
        <v/>
      </c>
      <c r="W1049" s="18">
        <f t="shared" si="133"/>
        <v>0</v>
      </c>
    </row>
    <row r="1050" spans="7:23" ht="25.5" customHeight="1" x14ac:dyDescent="0.2">
      <c r="G1050" s="12" t="str">
        <f t="shared" si="130"/>
        <v/>
      </c>
      <c r="H1050" s="12"/>
      <c r="I1050" s="22" t="str">
        <f>IFERROR(VLOOKUP('движение ДВС'!C1050,нормативы!$B$2:$C$32,2,FALSE),"")</f>
        <v/>
      </c>
      <c r="K1050" s="13" t="str">
        <f t="shared" si="134"/>
        <v/>
      </c>
      <c r="L1050" s="13"/>
      <c r="M1050" s="22" t="str">
        <f t="shared" si="131"/>
        <v/>
      </c>
      <c r="N1050" s="22" t="str">
        <f t="shared" si="135"/>
        <v/>
      </c>
      <c r="P1050" s="11" t="str">
        <f t="shared" si="136"/>
        <v xml:space="preserve"> </v>
      </c>
      <c r="Q1050" s="11" t="e">
        <f>VLOOKUP(B1050,'Комментарии к ремонту'!A:C,2,FALSE)</f>
        <v>#N/A</v>
      </c>
      <c r="R1050" s="21" t="str">
        <f t="shared" si="137"/>
        <v/>
      </c>
      <c r="T1050" s="44" t="str">
        <f t="shared" si="132"/>
        <v/>
      </c>
      <c r="W1050" s="18">
        <f t="shared" si="133"/>
        <v>0</v>
      </c>
    </row>
    <row r="1051" spans="7:23" ht="25.5" customHeight="1" x14ac:dyDescent="0.2">
      <c r="G1051" s="12" t="str">
        <f t="shared" si="130"/>
        <v/>
      </c>
      <c r="H1051" s="12"/>
      <c r="I1051" s="22" t="str">
        <f>IFERROR(VLOOKUP('движение ДВС'!C1051,нормативы!$B$2:$C$32,2,FALSE),"")</f>
        <v/>
      </c>
      <c r="K1051" s="13" t="str">
        <f t="shared" si="134"/>
        <v/>
      </c>
      <c r="L1051" s="13"/>
      <c r="M1051" s="22" t="str">
        <f t="shared" si="131"/>
        <v/>
      </c>
      <c r="N1051" s="22" t="str">
        <f t="shared" si="135"/>
        <v/>
      </c>
      <c r="P1051" s="11" t="str">
        <f t="shared" si="136"/>
        <v xml:space="preserve"> </v>
      </c>
      <c r="Q1051" s="11" t="e">
        <f>VLOOKUP(B1051,'Комментарии к ремонту'!A:C,2,FALSE)</f>
        <v>#N/A</v>
      </c>
      <c r="R1051" s="21" t="str">
        <f t="shared" si="137"/>
        <v/>
      </c>
      <c r="T1051" s="44" t="str">
        <f t="shared" si="132"/>
        <v/>
      </c>
      <c r="W1051" s="18">
        <f t="shared" si="133"/>
        <v>0</v>
      </c>
    </row>
    <row r="1052" spans="7:23" ht="25.5" customHeight="1" x14ac:dyDescent="0.2">
      <c r="G1052" s="12" t="str">
        <f t="shared" si="130"/>
        <v/>
      </c>
      <c r="H1052" s="12"/>
      <c r="I1052" s="22" t="str">
        <f>IFERROR(VLOOKUP('движение ДВС'!C1052,нормативы!$B$2:$C$32,2,FALSE),"")</f>
        <v/>
      </c>
      <c r="K1052" s="13" t="str">
        <f t="shared" si="134"/>
        <v/>
      </c>
      <c r="L1052" s="13"/>
      <c r="M1052" s="22" t="str">
        <f t="shared" si="131"/>
        <v/>
      </c>
      <c r="N1052" s="22" t="str">
        <f t="shared" si="135"/>
        <v/>
      </c>
      <c r="P1052" s="11" t="str">
        <f t="shared" si="136"/>
        <v xml:space="preserve"> </v>
      </c>
      <c r="Q1052" s="11" t="e">
        <f>VLOOKUP(B1052,'Комментарии к ремонту'!A:C,2,FALSE)</f>
        <v>#N/A</v>
      </c>
      <c r="R1052" s="21" t="str">
        <f t="shared" si="137"/>
        <v/>
      </c>
      <c r="T1052" s="44" t="str">
        <f t="shared" si="132"/>
        <v/>
      </c>
      <c r="W1052" s="18">
        <f t="shared" si="133"/>
        <v>0</v>
      </c>
    </row>
    <row r="1053" spans="7:23" ht="25.5" customHeight="1" x14ac:dyDescent="0.2">
      <c r="G1053" s="12" t="str">
        <f t="shared" si="130"/>
        <v/>
      </c>
      <c r="H1053" s="12"/>
      <c r="I1053" s="22" t="str">
        <f>IFERROR(VLOOKUP('движение ДВС'!C1053,нормативы!$B$2:$C$32,2,FALSE),"")</f>
        <v/>
      </c>
      <c r="K1053" s="13" t="str">
        <f t="shared" si="134"/>
        <v/>
      </c>
      <c r="L1053" s="13"/>
      <c r="M1053" s="22" t="str">
        <f t="shared" si="131"/>
        <v/>
      </c>
      <c r="N1053" s="22" t="str">
        <f t="shared" si="135"/>
        <v/>
      </c>
      <c r="P1053" s="11" t="str">
        <f t="shared" si="136"/>
        <v xml:space="preserve"> </v>
      </c>
      <c r="Q1053" s="11" t="e">
        <f>VLOOKUP(B1053,'Комментарии к ремонту'!A:C,2,FALSE)</f>
        <v>#N/A</v>
      </c>
      <c r="R1053" s="21" t="str">
        <f t="shared" si="137"/>
        <v/>
      </c>
      <c r="T1053" s="44" t="str">
        <f t="shared" si="132"/>
        <v/>
      </c>
      <c r="W1053" s="18">
        <f t="shared" si="133"/>
        <v>0</v>
      </c>
    </row>
    <row r="1054" spans="7:23" ht="25.5" customHeight="1" x14ac:dyDescent="0.2">
      <c r="G1054" s="12" t="str">
        <f t="shared" si="130"/>
        <v/>
      </c>
      <c r="H1054" s="12"/>
      <c r="I1054" s="22" t="str">
        <f>IFERROR(VLOOKUP('движение ДВС'!C1054,нормативы!$B$2:$C$32,2,FALSE),"")</f>
        <v/>
      </c>
      <c r="K1054" s="13" t="str">
        <f t="shared" si="134"/>
        <v/>
      </c>
      <c r="L1054" s="13"/>
      <c r="M1054" s="22" t="str">
        <f t="shared" si="131"/>
        <v/>
      </c>
      <c r="N1054" s="22" t="str">
        <f t="shared" si="135"/>
        <v/>
      </c>
      <c r="P1054" s="11" t="str">
        <f t="shared" si="136"/>
        <v xml:space="preserve"> </v>
      </c>
      <c r="Q1054" s="11" t="e">
        <f>VLOOKUP(B1054,'Комментарии к ремонту'!A:C,2,FALSE)</f>
        <v>#N/A</v>
      </c>
      <c r="R1054" s="21" t="str">
        <f t="shared" si="137"/>
        <v/>
      </c>
      <c r="T1054" s="44" t="str">
        <f t="shared" si="132"/>
        <v/>
      </c>
      <c r="W1054" s="18">
        <f t="shared" si="133"/>
        <v>0</v>
      </c>
    </row>
    <row r="1055" spans="7:23" ht="25.5" customHeight="1" x14ac:dyDescent="0.2">
      <c r="G1055" s="12" t="str">
        <f t="shared" si="130"/>
        <v/>
      </c>
      <c r="H1055" s="12"/>
      <c r="I1055" s="22" t="str">
        <f>IFERROR(VLOOKUP('движение ДВС'!C1055,нормативы!$B$2:$C$32,2,FALSE),"")</f>
        <v/>
      </c>
      <c r="K1055" s="13" t="str">
        <f t="shared" si="134"/>
        <v/>
      </c>
      <c r="L1055" s="13"/>
      <c r="M1055" s="22" t="str">
        <f t="shared" si="131"/>
        <v/>
      </c>
      <c r="N1055" s="22" t="str">
        <f t="shared" si="135"/>
        <v/>
      </c>
      <c r="P1055" s="11" t="str">
        <f t="shared" si="136"/>
        <v xml:space="preserve"> </v>
      </c>
      <c r="Q1055" s="11" t="e">
        <f>VLOOKUP(B1055,'Комментарии к ремонту'!A:C,2,FALSE)</f>
        <v>#N/A</v>
      </c>
      <c r="R1055" s="21" t="str">
        <f t="shared" si="137"/>
        <v/>
      </c>
      <c r="T1055" s="44" t="str">
        <f t="shared" si="132"/>
        <v/>
      </c>
      <c r="W1055" s="18">
        <f t="shared" si="133"/>
        <v>0</v>
      </c>
    </row>
    <row r="1056" spans="7:23" ht="25.5" customHeight="1" x14ac:dyDescent="0.2">
      <c r="G1056" s="12" t="str">
        <f t="shared" si="130"/>
        <v/>
      </c>
      <c r="H1056" s="12"/>
      <c r="I1056" s="22" t="str">
        <f>IFERROR(VLOOKUP('движение ДВС'!C1056,нормативы!$B$2:$C$32,2,FALSE),"")</f>
        <v/>
      </c>
      <c r="K1056" s="13" t="str">
        <f t="shared" si="134"/>
        <v/>
      </c>
      <c r="L1056" s="13"/>
      <c r="M1056" s="22" t="str">
        <f t="shared" si="131"/>
        <v/>
      </c>
      <c r="N1056" s="22" t="str">
        <f t="shared" si="135"/>
        <v/>
      </c>
      <c r="P1056" s="11" t="str">
        <f t="shared" si="136"/>
        <v xml:space="preserve"> </v>
      </c>
      <c r="Q1056" s="11" t="e">
        <f>VLOOKUP(B1056,'Комментарии к ремонту'!A:C,2,FALSE)</f>
        <v>#N/A</v>
      </c>
      <c r="R1056" s="21" t="str">
        <f t="shared" si="137"/>
        <v/>
      </c>
      <c r="T1056" s="44" t="str">
        <f t="shared" si="132"/>
        <v/>
      </c>
      <c r="W1056" s="18">
        <f t="shared" si="133"/>
        <v>0</v>
      </c>
    </row>
    <row r="1057" spans="7:23" ht="25.5" customHeight="1" x14ac:dyDescent="0.2">
      <c r="G1057" s="12" t="str">
        <f t="shared" si="130"/>
        <v/>
      </c>
      <c r="H1057" s="12"/>
      <c r="I1057" s="22" t="str">
        <f>IFERROR(VLOOKUP('движение ДВС'!C1057,нормативы!$B$2:$C$32,2,FALSE),"")</f>
        <v/>
      </c>
      <c r="K1057" s="13" t="str">
        <f t="shared" si="134"/>
        <v/>
      </c>
      <c r="L1057" s="13"/>
      <c r="M1057" s="22" t="str">
        <f t="shared" si="131"/>
        <v/>
      </c>
      <c r="N1057" s="22" t="str">
        <f t="shared" si="135"/>
        <v/>
      </c>
      <c r="P1057" s="11" t="str">
        <f t="shared" si="136"/>
        <v xml:space="preserve"> </v>
      </c>
      <c r="Q1057" s="11" t="e">
        <f>VLOOKUP(B1057,'Комментарии к ремонту'!A:C,2,FALSE)</f>
        <v>#N/A</v>
      </c>
      <c r="R1057" s="21" t="str">
        <f t="shared" si="137"/>
        <v/>
      </c>
      <c r="T1057" s="44" t="str">
        <f t="shared" si="132"/>
        <v/>
      </c>
      <c r="W1057" s="18">
        <f t="shared" si="133"/>
        <v>0</v>
      </c>
    </row>
    <row r="1058" spans="7:23" ht="25.5" customHeight="1" x14ac:dyDescent="0.2">
      <c r="G1058" s="12" t="str">
        <f t="shared" si="130"/>
        <v/>
      </c>
      <c r="H1058" s="12"/>
      <c r="I1058" s="22" t="str">
        <f>IFERROR(VLOOKUP('движение ДВС'!C1058,нормативы!$B$2:$C$32,2,FALSE),"")</f>
        <v/>
      </c>
      <c r="K1058" s="13" t="str">
        <f t="shared" si="134"/>
        <v/>
      </c>
      <c r="L1058" s="13"/>
      <c r="M1058" s="22" t="str">
        <f t="shared" si="131"/>
        <v/>
      </c>
      <c r="N1058" s="22" t="str">
        <f t="shared" si="135"/>
        <v/>
      </c>
      <c r="P1058" s="11" t="str">
        <f t="shared" si="136"/>
        <v xml:space="preserve"> </v>
      </c>
      <c r="Q1058" s="11" t="e">
        <f>VLOOKUP(B1058,'Комментарии к ремонту'!A:C,2,FALSE)</f>
        <v>#N/A</v>
      </c>
      <c r="R1058" s="21" t="str">
        <f t="shared" si="137"/>
        <v/>
      </c>
      <c r="T1058" s="44" t="str">
        <f t="shared" si="132"/>
        <v/>
      </c>
      <c r="W1058" s="18">
        <f t="shared" si="133"/>
        <v>0</v>
      </c>
    </row>
    <row r="1059" spans="7:23" ht="25.5" customHeight="1" x14ac:dyDescent="0.2">
      <c r="G1059" s="12" t="str">
        <f t="shared" si="130"/>
        <v/>
      </c>
      <c r="H1059" s="12"/>
      <c r="I1059" s="22" t="str">
        <f>IFERROR(VLOOKUP('движение ДВС'!C1059,нормативы!$B$2:$C$32,2,FALSE),"")</f>
        <v/>
      </c>
      <c r="K1059" s="13" t="str">
        <f t="shared" si="134"/>
        <v/>
      </c>
      <c r="L1059" s="13"/>
      <c r="M1059" s="22" t="str">
        <f t="shared" si="131"/>
        <v/>
      </c>
      <c r="N1059" s="22" t="str">
        <f t="shared" si="135"/>
        <v/>
      </c>
      <c r="P1059" s="11" t="str">
        <f t="shared" si="136"/>
        <v xml:space="preserve"> </v>
      </c>
      <c r="Q1059" s="11" t="e">
        <f>VLOOKUP(B1059,'Комментарии к ремонту'!A:C,2,FALSE)</f>
        <v>#N/A</v>
      </c>
      <c r="R1059" s="21" t="str">
        <f t="shared" si="137"/>
        <v/>
      </c>
      <c r="T1059" s="44" t="str">
        <f t="shared" si="132"/>
        <v/>
      </c>
      <c r="W1059" s="18">
        <f t="shared" si="133"/>
        <v>0</v>
      </c>
    </row>
    <row r="1060" spans="7:23" ht="25.5" customHeight="1" x14ac:dyDescent="0.2">
      <c r="G1060" s="12" t="str">
        <f t="shared" si="130"/>
        <v/>
      </c>
      <c r="H1060" s="12"/>
      <c r="I1060" s="22" t="str">
        <f>IFERROR(VLOOKUP('движение ДВС'!C1060,нормативы!$B$2:$C$32,2,FALSE),"")</f>
        <v/>
      </c>
      <c r="K1060" s="13" t="str">
        <f t="shared" si="134"/>
        <v/>
      </c>
      <c r="L1060" s="13"/>
      <c r="M1060" s="22" t="str">
        <f t="shared" si="131"/>
        <v/>
      </c>
      <c r="N1060" s="22" t="str">
        <f t="shared" si="135"/>
        <v/>
      </c>
      <c r="P1060" s="11" t="str">
        <f t="shared" si="136"/>
        <v xml:space="preserve"> </v>
      </c>
      <c r="Q1060" s="11" t="e">
        <f>VLOOKUP(B1060,'Комментарии к ремонту'!A:C,2,FALSE)</f>
        <v>#N/A</v>
      </c>
      <c r="R1060" s="21" t="str">
        <f t="shared" si="137"/>
        <v/>
      </c>
      <c r="T1060" s="44" t="str">
        <f t="shared" si="132"/>
        <v/>
      </c>
      <c r="W1060" s="18">
        <f t="shared" si="133"/>
        <v>0</v>
      </c>
    </row>
    <row r="1061" spans="7:23" ht="25.5" customHeight="1" x14ac:dyDescent="0.2">
      <c r="G1061" s="12" t="str">
        <f t="shared" si="130"/>
        <v/>
      </c>
      <c r="H1061" s="12"/>
      <c r="I1061" s="22" t="str">
        <f>IFERROR(VLOOKUP('движение ДВС'!C1061,нормативы!$B$2:$C$32,2,FALSE),"")</f>
        <v/>
      </c>
      <c r="K1061" s="13" t="str">
        <f t="shared" si="134"/>
        <v/>
      </c>
      <c r="L1061" s="13"/>
      <c r="M1061" s="22" t="str">
        <f t="shared" si="131"/>
        <v/>
      </c>
      <c r="N1061" s="22" t="str">
        <f t="shared" si="135"/>
        <v/>
      </c>
      <c r="P1061" s="11" t="str">
        <f t="shared" si="136"/>
        <v xml:space="preserve"> </v>
      </c>
      <c r="Q1061" s="11" t="e">
        <f>VLOOKUP(B1061,'Комментарии к ремонту'!A:C,2,FALSE)</f>
        <v>#N/A</v>
      </c>
      <c r="R1061" s="21" t="str">
        <f t="shared" si="137"/>
        <v/>
      </c>
      <c r="T1061" s="44" t="str">
        <f t="shared" si="132"/>
        <v/>
      </c>
      <c r="W1061" s="18">
        <f t="shared" si="133"/>
        <v>0</v>
      </c>
    </row>
    <row r="1062" spans="7:23" ht="25.5" customHeight="1" x14ac:dyDescent="0.2">
      <c r="G1062" s="12" t="str">
        <f t="shared" si="130"/>
        <v/>
      </c>
      <c r="H1062" s="12"/>
      <c r="I1062" s="22" t="str">
        <f>IFERROR(VLOOKUP('движение ДВС'!C1062,нормативы!$B$2:$C$32,2,FALSE),"")</f>
        <v/>
      </c>
      <c r="K1062" s="13" t="str">
        <f t="shared" si="134"/>
        <v/>
      </c>
      <c r="L1062" s="13"/>
      <c r="M1062" s="22" t="str">
        <f t="shared" si="131"/>
        <v/>
      </c>
      <c r="N1062" s="22" t="str">
        <f t="shared" si="135"/>
        <v/>
      </c>
      <c r="P1062" s="11" t="str">
        <f t="shared" si="136"/>
        <v xml:space="preserve"> </v>
      </c>
      <c r="Q1062" s="11" t="e">
        <f>VLOOKUP(B1062,'Комментарии к ремонту'!A:C,2,FALSE)</f>
        <v>#N/A</v>
      </c>
      <c r="R1062" s="21" t="str">
        <f t="shared" si="137"/>
        <v/>
      </c>
      <c r="T1062" s="44" t="str">
        <f t="shared" si="132"/>
        <v/>
      </c>
      <c r="W1062" s="18">
        <f t="shared" si="133"/>
        <v>0</v>
      </c>
    </row>
    <row r="1063" spans="7:23" ht="25.5" customHeight="1" x14ac:dyDescent="0.2">
      <c r="G1063" s="12" t="str">
        <f t="shared" si="130"/>
        <v/>
      </c>
      <c r="H1063" s="12"/>
      <c r="I1063" s="22" t="str">
        <f>IFERROR(VLOOKUP('движение ДВС'!C1063,нормативы!$B$2:$C$32,2,FALSE),"")</f>
        <v/>
      </c>
      <c r="K1063" s="13" t="str">
        <f t="shared" si="134"/>
        <v/>
      </c>
      <c r="L1063" s="13"/>
      <c r="M1063" s="22" t="str">
        <f t="shared" si="131"/>
        <v/>
      </c>
      <c r="N1063" s="22" t="str">
        <f t="shared" si="135"/>
        <v/>
      </c>
      <c r="P1063" s="11" t="str">
        <f t="shared" si="136"/>
        <v xml:space="preserve"> </v>
      </c>
      <c r="Q1063" s="11" t="e">
        <f>VLOOKUP(B1063,'Комментарии к ремонту'!A:C,2,FALSE)</f>
        <v>#N/A</v>
      </c>
      <c r="R1063" s="21" t="str">
        <f t="shared" si="137"/>
        <v/>
      </c>
      <c r="T1063" s="44" t="str">
        <f t="shared" si="132"/>
        <v/>
      </c>
      <c r="W1063" s="18">
        <f t="shared" si="133"/>
        <v>0</v>
      </c>
    </row>
    <row r="1064" spans="7:23" ht="25.5" customHeight="1" x14ac:dyDescent="0.2">
      <c r="G1064" s="12" t="str">
        <f t="shared" si="130"/>
        <v/>
      </c>
      <c r="H1064" s="12"/>
      <c r="I1064" s="22" t="str">
        <f>IFERROR(VLOOKUP('движение ДВС'!C1064,нормативы!$B$2:$C$32,2,FALSE),"")</f>
        <v/>
      </c>
      <c r="K1064" s="13" t="str">
        <f t="shared" si="134"/>
        <v/>
      </c>
      <c r="L1064" s="13"/>
      <c r="M1064" s="22" t="str">
        <f t="shared" si="131"/>
        <v/>
      </c>
      <c r="N1064" s="22" t="str">
        <f t="shared" si="135"/>
        <v/>
      </c>
      <c r="P1064" s="11" t="str">
        <f t="shared" si="136"/>
        <v xml:space="preserve"> </v>
      </c>
      <c r="Q1064" s="11" t="e">
        <f>VLOOKUP(B1064,'Комментарии к ремонту'!A:C,2,FALSE)</f>
        <v>#N/A</v>
      </c>
      <c r="R1064" s="21" t="str">
        <f t="shared" si="137"/>
        <v/>
      </c>
      <c r="T1064" s="44" t="str">
        <f t="shared" si="132"/>
        <v/>
      </c>
      <c r="W1064" s="18">
        <f t="shared" si="133"/>
        <v>0</v>
      </c>
    </row>
    <row r="1065" spans="7:23" ht="25.5" customHeight="1" x14ac:dyDescent="0.2">
      <c r="G1065" s="12" t="str">
        <f t="shared" si="130"/>
        <v/>
      </c>
      <c r="H1065" s="12"/>
      <c r="I1065" s="22" t="str">
        <f>IFERROR(VLOOKUP('движение ДВС'!C1065,нормативы!$B$2:$C$32,2,FALSE),"")</f>
        <v/>
      </c>
      <c r="K1065" s="13" t="str">
        <f t="shared" si="134"/>
        <v/>
      </c>
      <c r="L1065" s="13"/>
      <c r="M1065" s="22" t="str">
        <f t="shared" si="131"/>
        <v/>
      </c>
      <c r="N1065" s="22" t="str">
        <f t="shared" si="135"/>
        <v/>
      </c>
      <c r="P1065" s="11" t="str">
        <f t="shared" si="136"/>
        <v xml:space="preserve"> </v>
      </c>
      <c r="Q1065" s="11" t="e">
        <f>VLOOKUP(B1065,'Комментарии к ремонту'!A:C,2,FALSE)</f>
        <v>#N/A</v>
      </c>
      <c r="R1065" s="21" t="str">
        <f t="shared" si="137"/>
        <v/>
      </c>
      <c r="T1065" s="44" t="str">
        <f t="shared" si="132"/>
        <v/>
      </c>
      <c r="W1065" s="18">
        <f t="shared" si="133"/>
        <v>0</v>
      </c>
    </row>
    <row r="1066" spans="7:23" ht="25.5" customHeight="1" x14ac:dyDescent="0.2">
      <c r="G1066" s="12" t="str">
        <f t="shared" si="130"/>
        <v/>
      </c>
      <c r="H1066" s="12"/>
      <c r="I1066" s="22" t="str">
        <f>IFERROR(VLOOKUP('движение ДВС'!C1066,нормативы!$B$2:$C$32,2,FALSE),"")</f>
        <v/>
      </c>
      <c r="K1066" s="13" t="str">
        <f t="shared" si="134"/>
        <v/>
      </c>
      <c r="L1066" s="13"/>
      <c r="M1066" s="22" t="str">
        <f t="shared" si="131"/>
        <v/>
      </c>
      <c r="N1066" s="22" t="str">
        <f t="shared" si="135"/>
        <v/>
      </c>
      <c r="P1066" s="11" t="str">
        <f t="shared" si="136"/>
        <v xml:space="preserve"> </v>
      </c>
      <c r="Q1066" s="11" t="e">
        <f>VLOOKUP(B1066,'Комментарии к ремонту'!A:C,2,FALSE)</f>
        <v>#N/A</v>
      </c>
      <c r="R1066" s="21" t="str">
        <f t="shared" si="137"/>
        <v/>
      </c>
      <c r="T1066" s="44" t="str">
        <f t="shared" si="132"/>
        <v/>
      </c>
      <c r="W1066" s="18">
        <f t="shared" si="133"/>
        <v>0</v>
      </c>
    </row>
    <row r="1067" spans="7:23" ht="25.5" customHeight="1" x14ac:dyDescent="0.2">
      <c r="G1067" s="12" t="str">
        <f t="shared" si="130"/>
        <v/>
      </c>
      <c r="H1067" s="12"/>
      <c r="I1067" s="22" t="str">
        <f>IFERROR(VLOOKUP('движение ДВС'!C1067,нормативы!$B$2:$C$32,2,FALSE),"")</f>
        <v/>
      </c>
      <c r="K1067" s="13" t="str">
        <f t="shared" si="134"/>
        <v/>
      </c>
      <c r="L1067" s="13"/>
      <c r="M1067" s="22" t="str">
        <f t="shared" si="131"/>
        <v/>
      </c>
      <c r="N1067" s="22" t="str">
        <f t="shared" si="135"/>
        <v/>
      </c>
      <c r="P1067" s="11" t="str">
        <f t="shared" si="136"/>
        <v xml:space="preserve"> </v>
      </c>
      <c r="Q1067" s="11" t="e">
        <f>VLOOKUP(B1067,'Комментарии к ремонту'!A:C,2,FALSE)</f>
        <v>#N/A</v>
      </c>
      <c r="R1067" s="21" t="str">
        <f t="shared" si="137"/>
        <v/>
      </c>
      <c r="T1067" s="44" t="str">
        <f t="shared" si="132"/>
        <v/>
      </c>
      <c r="W1067" s="18">
        <f t="shared" si="133"/>
        <v>0</v>
      </c>
    </row>
    <row r="1068" spans="7:23" ht="25.5" customHeight="1" x14ac:dyDescent="0.2">
      <c r="G1068" s="12" t="str">
        <f t="shared" si="130"/>
        <v/>
      </c>
      <c r="H1068" s="12"/>
      <c r="I1068" s="22" t="str">
        <f>IFERROR(VLOOKUP('движение ДВС'!C1068,нормативы!$B$2:$C$32,2,FALSE),"")</f>
        <v/>
      </c>
      <c r="K1068" s="13" t="str">
        <f t="shared" si="134"/>
        <v/>
      </c>
      <c r="L1068" s="13"/>
      <c r="M1068" s="22" t="str">
        <f t="shared" si="131"/>
        <v/>
      </c>
      <c r="N1068" s="22" t="str">
        <f t="shared" si="135"/>
        <v/>
      </c>
      <c r="P1068" s="11" t="str">
        <f t="shared" si="136"/>
        <v xml:space="preserve"> </v>
      </c>
      <c r="Q1068" s="11" t="e">
        <f>VLOOKUP(B1068,'Комментарии к ремонту'!A:C,2,FALSE)</f>
        <v>#N/A</v>
      </c>
      <c r="R1068" s="21" t="str">
        <f t="shared" si="137"/>
        <v/>
      </c>
      <c r="T1068" s="44" t="str">
        <f t="shared" si="132"/>
        <v/>
      </c>
      <c r="W1068" s="18">
        <f t="shared" si="133"/>
        <v>0</v>
      </c>
    </row>
    <row r="1069" spans="7:23" ht="25.5" customHeight="1" x14ac:dyDescent="0.2">
      <c r="G1069" s="12" t="str">
        <f t="shared" si="130"/>
        <v/>
      </c>
      <c r="H1069" s="12"/>
      <c r="I1069" s="22" t="str">
        <f>IFERROR(VLOOKUP('движение ДВС'!C1069,нормативы!$B$2:$C$32,2,FALSE),"")</f>
        <v/>
      </c>
      <c r="K1069" s="13" t="str">
        <f t="shared" si="134"/>
        <v/>
      </c>
      <c r="L1069" s="13"/>
      <c r="M1069" s="22" t="str">
        <f t="shared" si="131"/>
        <v/>
      </c>
      <c r="N1069" s="22" t="str">
        <f t="shared" si="135"/>
        <v/>
      </c>
      <c r="P1069" s="11" t="str">
        <f t="shared" si="136"/>
        <v xml:space="preserve"> </v>
      </c>
      <c r="Q1069" s="11" t="e">
        <f>VLOOKUP(B1069,'Комментарии к ремонту'!A:C,2,FALSE)</f>
        <v>#N/A</v>
      </c>
      <c r="R1069" s="21" t="str">
        <f t="shared" si="137"/>
        <v/>
      </c>
      <c r="T1069" s="44" t="str">
        <f t="shared" si="132"/>
        <v/>
      </c>
      <c r="W1069" s="18">
        <f t="shared" si="133"/>
        <v>0</v>
      </c>
    </row>
    <row r="1070" spans="7:23" ht="25.5" customHeight="1" x14ac:dyDescent="0.2">
      <c r="G1070" s="12" t="str">
        <f t="shared" si="130"/>
        <v/>
      </c>
      <c r="H1070" s="12"/>
      <c r="I1070" s="22" t="str">
        <f>IFERROR(VLOOKUP('движение ДВС'!C1070,нормативы!$B$2:$C$32,2,FALSE),"")</f>
        <v/>
      </c>
      <c r="K1070" s="13" t="str">
        <f t="shared" si="134"/>
        <v/>
      </c>
      <c r="L1070" s="13"/>
      <c r="M1070" s="22" t="str">
        <f t="shared" si="131"/>
        <v/>
      </c>
      <c r="N1070" s="22" t="str">
        <f t="shared" si="135"/>
        <v/>
      </c>
      <c r="P1070" s="11" t="str">
        <f t="shared" si="136"/>
        <v xml:space="preserve"> </v>
      </c>
      <c r="Q1070" s="11" t="e">
        <f>VLOOKUP(B1070,'Комментарии к ремонту'!A:C,2,FALSE)</f>
        <v>#N/A</v>
      </c>
      <c r="R1070" s="21" t="str">
        <f t="shared" si="137"/>
        <v/>
      </c>
      <c r="T1070" s="44" t="str">
        <f t="shared" si="132"/>
        <v/>
      </c>
      <c r="W1070" s="18">
        <f t="shared" si="133"/>
        <v>0</v>
      </c>
    </row>
    <row r="1071" spans="7:23" ht="25.5" customHeight="1" x14ac:dyDescent="0.2">
      <c r="G1071" s="12" t="str">
        <f t="shared" si="130"/>
        <v/>
      </c>
      <c r="H1071" s="12"/>
      <c r="I1071" s="22" t="str">
        <f>IFERROR(VLOOKUP('движение ДВС'!C1071,нормативы!$B$2:$C$32,2,FALSE),"")</f>
        <v/>
      </c>
      <c r="K1071" s="13" t="str">
        <f t="shared" si="134"/>
        <v/>
      </c>
      <c r="L1071" s="13"/>
      <c r="M1071" s="22" t="str">
        <f t="shared" si="131"/>
        <v/>
      </c>
      <c r="N1071" s="22" t="str">
        <f t="shared" si="135"/>
        <v/>
      </c>
      <c r="P1071" s="11" t="str">
        <f t="shared" si="136"/>
        <v xml:space="preserve"> </v>
      </c>
      <c r="Q1071" s="11" t="e">
        <f>VLOOKUP(B1071,'Комментарии к ремонту'!A:C,2,FALSE)</f>
        <v>#N/A</v>
      </c>
      <c r="R1071" s="21" t="str">
        <f t="shared" si="137"/>
        <v/>
      </c>
      <c r="T1071" s="44" t="str">
        <f t="shared" si="132"/>
        <v/>
      </c>
      <c r="W1071" s="18">
        <f t="shared" si="133"/>
        <v>0</v>
      </c>
    </row>
    <row r="1072" spans="7:23" ht="25.5" customHeight="1" x14ac:dyDescent="0.2">
      <c r="G1072" s="12" t="str">
        <f t="shared" si="130"/>
        <v/>
      </c>
      <c r="H1072" s="12"/>
      <c r="I1072" s="22" t="str">
        <f>IFERROR(VLOOKUP('движение ДВС'!C1072,нормативы!$B$2:$C$32,2,FALSE),"")</f>
        <v/>
      </c>
      <c r="K1072" s="13" t="str">
        <f t="shared" si="134"/>
        <v/>
      </c>
      <c r="L1072" s="13"/>
      <c r="M1072" s="22" t="str">
        <f t="shared" si="131"/>
        <v/>
      </c>
      <c r="N1072" s="22" t="str">
        <f t="shared" si="135"/>
        <v/>
      </c>
      <c r="P1072" s="11" t="str">
        <f t="shared" si="136"/>
        <v xml:space="preserve"> </v>
      </c>
      <c r="Q1072" s="11" t="e">
        <f>VLOOKUP(B1072,'Комментарии к ремонту'!A:C,2,FALSE)</f>
        <v>#N/A</v>
      </c>
      <c r="R1072" s="21" t="str">
        <f t="shared" si="137"/>
        <v/>
      </c>
      <c r="T1072" s="44" t="str">
        <f t="shared" si="132"/>
        <v/>
      </c>
      <c r="W1072" s="18">
        <f t="shared" si="133"/>
        <v>0</v>
      </c>
    </row>
    <row r="1073" spans="7:23" ht="25.5" customHeight="1" x14ac:dyDescent="0.2">
      <c r="G1073" s="12" t="str">
        <f t="shared" si="130"/>
        <v/>
      </c>
      <c r="H1073" s="12"/>
      <c r="I1073" s="22" t="str">
        <f>IFERROR(VLOOKUP('движение ДВС'!C1073,нормативы!$B$2:$C$32,2,FALSE),"")</f>
        <v/>
      </c>
      <c r="K1073" s="13" t="str">
        <f t="shared" si="134"/>
        <v/>
      </c>
      <c r="L1073" s="13"/>
      <c r="M1073" s="22" t="str">
        <f t="shared" si="131"/>
        <v/>
      </c>
      <c r="N1073" s="22" t="str">
        <f t="shared" si="135"/>
        <v/>
      </c>
      <c r="P1073" s="11" t="str">
        <f t="shared" si="136"/>
        <v xml:space="preserve"> </v>
      </c>
      <c r="Q1073" s="11" t="e">
        <f>VLOOKUP(B1073,'Комментарии к ремонту'!A:C,2,FALSE)</f>
        <v>#N/A</v>
      </c>
      <c r="R1073" s="21" t="str">
        <f t="shared" si="137"/>
        <v/>
      </c>
      <c r="T1073" s="44" t="str">
        <f t="shared" si="132"/>
        <v/>
      </c>
      <c r="W1073" s="18">
        <f t="shared" si="133"/>
        <v>0</v>
      </c>
    </row>
    <row r="1074" spans="7:23" ht="25.5" customHeight="1" x14ac:dyDescent="0.2">
      <c r="G1074" s="12" t="str">
        <f t="shared" si="130"/>
        <v/>
      </c>
      <c r="H1074" s="12"/>
      <c r="I1074" s="22" t="str">
        <f>IFERROR(VLOOKUP('движение ДВС'!C1074,нормативы!$B$2:$C$32,2,FALSE),"")</f>
        <v/>
      </c>
      <c r="K1074" s="13" t="str">
        <f t="shared" si="134"/>
        <v/>
      </c>
      <c r="L1074" s="13"/>
      <c r="M1074" s="22" t="str">
        <f t="shared" si="131"/>
        <v/>
      </c>
      <c r="N1074" s="22" t="str">
        <f t="shared" si="135"/>
        <v/>
      </c>
      <c r="P1074" s="11" t="str">
        <f t="shared" si="136"/>
        <v xml:space="preserve"> </v>
      </c>
      <c r="Q1074" s="11" t="e">
        <f>VLOOKUP(B1074,'Комментарии к ремонту'!A:C,2,FALSE)</f>
        <v>#N/A</v>
      </c>
      <c r="R1074" s="21" t="str">
        <f t="shared" si="137"/>
        <v/>
      </c>
      <c r="T1074" s="44" t="str">
        <f t="shared" si="132"/>
        <v/>
      </c>
      <c r="W1074" s="18">
        <f t="shared" si="133"/>
        <v>0</v>
      </c>
    </row>
    <row r="1075" spans="7:23" ht="25.5" customHeight="1" x14ac:dyDescent="0.2">
      <c r="G1075" s="12" t="str">
        <f t="shared" si="130"/>
        <v/>
      </c>
      <c r="H1075" s="12"/>
      <c r="I1075" s="22" t="str">
        <f>IFERROR(VLOOKUP('движение ДВС'!C1075,нормативы!$B$2:$C$32,2,FALSE),"")</f>
        <v/>
      </c>
      <c r="K1075" s="13" t="str">
        <f t="shared" si="134"/>
        <v/>
      </c>
      <c r="L1075" s="13"/>
      <c r="M1075" s="22" t="str">
        <f t="shared" si="131"/>
        <v/>
      </c>
      <c r="N1075" s="22" t="str">
        <f t="shared" si="135"/>
        <v/>
      </c>
      <c r="P1075" s="11" t="str">
        <f t="shared" si="136"/>
        <v xml:space="preserve"> </v>
      </c>
      <c r="Q1075" s="11" t="e">
        <f>VLOOKUP(B1075,'Комментарии к ремонту'!A:C,2,FALSE)</f>
        <v>#N/A</v>
      </c>
      <c r="R1075" s="21" t="str">
        <f t="shared" si="137"/>
        <v/>
      </c>
      <c r="T1075" s="44" t="str">
        <f t="shared" si="132"/>
        <v/>
      </c>
      <c r="W1075" s="18">
        <f t="shared" si="133"/>
        <v>0</v>
      </c>
    </row>
    <row r="1076" spans="7:23" ht="25.5" customHeight="1" x14ac:dyDescent="0.2">
      <c r="G1076" s="12" t="str">
        <f t="shared" si="130"/>
        <v/>
      </c>
      <c r="H1076" s="12"/>
      <c r="I1076" s="22" t="str">
        <f>IFERROR(VLOOKUP('движение ДВС'!C1076,нормативы!$B$2:$C$32,2,FALSE),"")</f>
        <v/>
      </c>
      <c r="K1076" s="13" t="str">
        <f t="shared" si="134"/>
        <v/>
      </c>
      <c r="L1076" s="13"/>
      <c r="M1076" s="22" t="str">
        <f t="shared" si="131"/>
        <v/>
      </c>
      <c r="N1076" s="22" t="str">
        <f t="shared" si="135"/>
        <v/>
      </c>
      <c r="P1076" s="11" t="str">
        <f t="shared" si="136"/>
        <v xml:space="preserve"> </v>
      </c>
      <c r="Q1076" s="11" t="e">
        <f>VLOOKUP(B1076,'Комментарии к ремонту'!A:C,2,FALSE)</f>
        <v>#N/A</v>
      </c>
      <c r="R1076" s="21" t="str">
        <f t="shared" si="137"/>
        <v/>
      </c>
      <c r="T1076" s="44" t="str">
        <f t="shared" si="132"/>
        <v/>
      </c>
      <c r="W1076" s="18">
        <f t="shared" si="133"/>
        <v>0</v>
      </c>
    </row>
    <row r="1077" spans="7:23" ht="25.5" customHeight="1" x14ac:dyDescent="0.2">
      <c r="G1077" s="12" t="str">
        <f t="shared" si="130"/>
        <v/>
      </c>
      <c r="H1077" s="12"/>
      <c r="I1077" s="22" t="str">
        <f>IFERROR(VLOOKUP('движение ДВС'!C1077,нормативы!$B$2:$C$32,2,FALSE),"")</f>
        <v/>
      </c>
      <c r="K1077" s="13" t="str">
        <f t="shared" si="134"/>
        <v/>
      </c>
      <c r="L1077" s="13"/>
      <c r="M1077" s="22" t="str">
        <f t="shared" si="131"/>
        <v/>
      </c>
      <c r="N1077" s="22" t="str">
        <f t="shared" si="135"/>
        <v/>
      </c>
      <c r="P1077" s="11" t="str">
        <f t="shared" si="136"/>
        <v xml:space="preserve"> </v>
      </c>
      <c r="Q1077" s="11" t="e">
        <f>VLOOKUP(B1077,'Комментарии к ремонту'!A:C,2,FALSE)</f>
        <v>#N/A</v>
      </c>
      <c r="R1077" s="21" t="str">
        <f t="shared" si="137"/>
        <v/>
      </c>
      <c r="T1077" s="44" t="str">
        <f t="shared" si="132"/>
        <v/>
      </c>
      <c r="W1077" s="18">
        <f t="shared" si="133"/>
        <v>0</v>
      </c>
    </row>
    <row r="1078" spans="7:23" ht="25.5" customHeight="1" x14ac:dyDescent="0.2">
      <c r="G1078" s="12" t="str">
        <f t="shared" si="130"/>
        <v/>
      </c>
      <c r="H1078" s="12"/>
      <c r="I1078" s="22" t="str">
        <f>IFERROR(VLOOKUP('движение ДВС'!C1078,нормативы!$B$2:$C$32,2,FALSE),"")</f>
        <v/>
      </c>
      <c r="K1078" s="13" t="str">
        <f t="shared" si="134"/>
        <v/>
      </c>
      <c r="L1078" s="13"/>
      <c r="M1078" s="22" t="str">
        <f t="shared" si="131"/>
        <v/>
      </c>
      <c r="N1078" s="22" t="str">
        <f t="shared" si="135"/>
        <v/>
      </c>
      <c r="P1078" s="11" t="str">
        <f t="shared" si="136"/>
        <v xml:space="preserve"> </v>
      </c>
      <c r="Q1078" s="11" t="e">
        <f>VLOOKUP(B1078,'Комментарии к ремонту'!A:C,2,FALSE)</f>
        <v>#N/A</v>
      </c>
      <c r="R1078" s="21" t="str">
        <f t="shared" si="137"/>
        <v/>
      </c>
      <c r="T1078" s="44" t="str">
        <f t="shared" si="132"/>
        <v/>
      </c>
      <c r="W1078" s="18">
        <f t="shared" si="133"/>
        <v>0</v>
      </c>
    </row>
    <row r="1079" spans="7:23" ht="25.5" customHeight="1" x14ac:dyDescent="0.2">
      <c r="G1079" s="12" t="str">
        <f t="shared" si="130"/>
        <v/>
      </c>
      <c r="H1079" s="12"/>
      <c r="I1079" s="22" t="str">
        <f>IFERROR(VLOOKUP('движение ДВС'!C1079,нормативы!$B$2:$C$32,2,FALSE),"")</f>
        <v/>
      </c>
      <c r="K1079" s="13" t="str">
        <f t="shared" si="134"/>
        <v/>
      </c>
      <c r="L1079" s="13"/>
      <c r="M1079" s="22" t="str">
        <f t="shared" si="131"/>
        <v/>
      </c>
      <c r="N1079" s="22" t="str">
        <f t="shared" si="135"/>
        <v/>
      </c>
      <c r="P1079" s="11" t="str">
        <f t="shared" si="136"/>
        <v xml:space="preserve"> </v>
      </c>
      <c r="Q1079" s="11" t="e">
        <f>VLOOKUP(B1079,'Комментарии к ремонту'!A:C,2,FALSE)</f>
        <v>#N/A</v>
      </c>
      <c r="R1079" s="21" t="str">
        <f t="shared" si="137"/>
        <v/>
      </c>
      <c r="T1079" s="44" t="str">
        <f t="shared" si="132"/>
        <v/>
      </c>
      <c r="W1079" s="18">
        <f t="shared" si="133"/>
        <v>0</v>
      </c>
    </row>
    <row r="1080" spans="7:23" ht="25.5" customHeight="1" x14ac:dyDescent="0.2">
      <c r="G1080" s="12" t="str">
        <f t="shared" si="130"/>
        <v/>
      </c>
      <c r="H1080" s="12"/>
      <c r="I1080" s="22" t="str">
        <f>IFERROR(VLOOKUP('движение ДВС'!C1080,нормативы!$B$2:$C$32,2,FALSE),"")</f>
        <v/>
      </c>
      <c r="K1080" s="13" t="str">
        <f t="shared" si="134"/>
        <v/>
      </c>
      <c r="L1080" s="13"/>
      <c r="M1080" s="22" t="str">
        <f t="shared" si="131"/>
        <v/>
      </c>
      <c r="N1080" s="22" t="str">
        <f t="shared" si="135"/>
        <v/>
      </c>
      <c r="P1080" s="11" t="str">
        <f t="shared" si="136"/>
        <v xml:space="preserve"> </v>
      </c>
      <c r="Q1080" s="11" t="e">
        <f>VLOOKUP(B1080,'Комментарии к ремонту'!A:C,2,FALSE)</f>
        <v>#N/A</v>
      </c>
      <c r="R1080" s="21" t="str">
        <f t="shared" si="137"/>
        <v/>
      </c>
      <c r="T1080" s="44" t="str">
        <f t="shared" si="132"/>
        <v/>
      </c>
      <c r="W1080" s="18">
        <f t="shared" si="133"/>
        <v>0</v>
      </c>
    </row>
    <row r="1081" spans="7:23" ht="25.5" customHeight="1" x14ac:dyDescent="0.2">
      <c r="G1081" s="12" t="str">
        <f t="shared" si="130"/>
        <v/>
      </c>
      <c r="H1081" s="12"/>
      <c r="I1081" s="22" t="str">
        <f>IFERROR(VLOOKUP('движение ДВС'!C1081,нормативы!$B$2:$C$32,2,FALSE),"")</f>
        <v/>
      </c>
      <c r="K1081" s="13" t="str">
        <f t="shared" si="134"/>
        <v/>
      </c>
      <c r="L1081" s="13"/>
      <c r="M1081" s="22" t="str">
        <f t="shared" si="131"/>
        <v/>
      </c>
      <c r="N1081" s="22" t="str">
        <f t="shared" si="135"/>
        <v/>
      </c>
      <c r="P1081" s="11" t="str">
        <f t="shared" si="136"/>
        <v xml:space="preserve"> </v>
      </c>
      <c r="Q1081" s="11" t="e">
        <f>VLOOKUP(B1081,'Комментарии к ремонту'!A:C,2,FALSE)</f>
        <v>#N/A</v>
      </c>
      <c r="R1081" s="21" t="str">
        <f t="shared" si="137"/>
        <v/>
      </c>
      <c r="T1081" s="44" t="str">
        <f t="shared" si="132"/>
        <v/>
      </c>
      <c r="W1081" s="18">
        <f t="shared" si="133"/>
        <v>0</v>
      </c>
    </row>
    <row r="1082" spans="7:23" ht="25.5" customHeight="1" x14ac:dyDescent="0.2">
      <c r="G1082" s="12" t="str">
        <f t="shared" si="130"/>
        <v/>
      </c>
      <c r="H1082" s="12"/>
      <c r="I1082" s="22" t="str">
        <f>IFERROR(VLOOKUP('движение ДВС'!C1082,нормативы!$B$2:$C$32,2,FALSE),"")</f>
        <v/>
      </c>
      <c r="K1082" s="13" t="str">
        <f t="shared" si="134"/>
        <v/>
      </c>
      <c r="L1082" s="13"/>
      <c r="M1082" s="22" t="str">
        <f t="shared" si="131"/>
        <v/>
      </c>
      <c r="N1082" s="22" t="str">
        <f t="shared" si="135"/>
        <v/>
      </c>
      <c r="P1082" s="11" t="str">
        <f t="shared" si="136"/>
        <v xml:space="preserve"> </v>
      </c>
      <c r="Q1082" s="11" t="e">
        <f>VLOOKUP(B1082,'Комментарии к ремонту'!A:C,2,FALSE)</f>
        <v>#N/A</v>
      </c>
      <c r="R1082" s="21" t="str">
        <f t="shared" si="137"/>
        <v/>
      </c>
      <c r="T1082" s="44" t="str">
        <f t="shared" si="132"/>
        <v/>
      </c>
      <c r="W1082" s="18">
        <f t="shared" si="133"/>
        <v>0</v>
      </c>
    </row>
    <row r="1083" spans="7:23" ht="25.5" customHeight="1" x14ac:dyDescent="0.2">
      <c r="G1083" s="12" t="str">
        <f t="shared" si="130"/>
        <v/>
      </c>
      <c r="H1083" s="12"/>
      <c r="I1083" s="22" t="str">
        <f>IFERROR(VLOOKUP('движение ДВС'!C1083,нормативы!$B$2:$C$32,2,FALSE),"")</f>
        <v/>
      </c>
      <c r="K1083" s="13" t="str">
        <f t="shared" si="134"/>
        <v/>
      </c>
      <c r="L1083" s="13"/>
      <c r="M1083" s="22" t="str">
        <f t="shared" si="131"/>
        <v/>
      </c>
      <c r="N1083" s="22" t="str">
        <f t="shared" si="135"/>
        <v/>
      </c>
      <c r="P1083" s="11" t="str">
        <f t="shared" si="136"/>
        <v xml:space="preserve"> </v>
      </c>
      <c r="Q1083" s="11" t="e">
        <f>VLOOKUP(B1083,'Комментарии к ремонту'!A:C,2,FALSE)</f>
        <v>#N/A</v>
      </c>
      <c r="R1083" s="21" t="str">
        <f t="shared" si="137"/>
        <v/>
      </c>
      <c r="T1083" s="44" t="str">
        <f t="shared" si="132"/>
        <v/>
      </c>
      <c r="W1083" s="18">
        <f t="shared" si="133"/>
        <v>0</v>
      </c>
    </row>
    <row r="1084" spans="7:23" ht="25.5" customHeight="1" x14ac:dyDescent="0.2">
      <c r="G1084" s="12" t="str">
        <f t="shared" si="130"/>
        <v/>
      </c>
      <c r="H1084" s="12"/>
      <c r="I1084" s="22" t="str">
        <f>IFERROR(VLOOKUP('движение ДВС'!C1084,нормативы!$B$2:$C$32,2,FALSE),"")</f>
        <v/>
      </c>
      <c r="K1084" s="13" t="str">
        <f t="shared" si="134"/>
        <v/>
      </c>
      <c r="L1084" s="13"/>
      <c r="M1084" s="22" t="str">
        <f t="shared" si="131"/>
        <v/>
      </c>
      <c r="N1084" s="22" t="str">
        <f t="shared" si="135"/>
        <v/>
      </c>
      <c r="P1084" s="11" t="str">
        <f t="shared" si="136"/>
        <v xml:space="preserve"> </v>
      </c>
      <c r="Q1084" s="11" t="e">
        <f>VLOOKUP(B1084,'Комментарии к ремонту'!A:C,2,FALSE)</f>
        <v>#N/A</v>
      </c>
      <c r="R1084" s="21" t="str">
        <f t="shared" si="137"/>
        <v/>
      </c>
      <c r="T1084" s="44" t="str">
        <f t="shared" si="132"/>
        <v/>
      </c>
      <c r="W1084" s="18">
        <f t="shared" si="133"/>
        <v>0</v>
      </c>
    </row>
    <row r="1085" spans="7:23" ht="25.5" customHeight="1" x14ac:dyDescent="0.2">
      <c r="G1085" s="12" t="str">
        <f t="shared" si="130"/>
        <v/>
      </c>
      <c r="H1085" s="12"/>
      <c r="I1085" s="22" t="str">
        <f>IFERROR(VLOOKUP('движение ДВС'!C1085,нормативы!$B$2:$C$32,2,FALSE),"")</f>
        <v/>
      </c>
      <c r="K1085" s="13" t="str">
        <f t="shared" si="134"/>
        <v/>
      </c>
      <c r="L1085" s="13"/>
      <c r="M1085" s="22" t="str">
        <f t="shared" si="131"/>
        <v/>
      </c>
      <c r="N1085" s="22" t="str">
        <f t="shared" si="135"/>
        <v/>
      </c>
      <c r="P1085" s="11" t="str">
        <f t="shared" si="136"/>
        <v xml:space="preserve"> </v>
      </c>
      <c r="Q1085" s="11" t="e">
        <f>VLOOKUP(B1085,'Комментарии к ремонту'!A:C,2,FALSE)</f>
        <v>#N/A</v>
      </c>
      <c r="R1085" s="21" t="str">
        <f t="shared" si="137"/>
        <v/>
      </c>
      <c r="T1085" s="44" t="str">
        <f t="shared" si="132"/>
        <v/>
      </c>
      <c r="W1085" s="18">
        <f t="shared" si="133"/>
        <v>0</v>
      </c>
    </row>
    <row r="1086" spans="7:23" ht="25.5" customHeight="1" x14ac:dyDescent="0.2">
      <c r="G1086" s="12" t="str">
        <f t="shared" si="130"/>
        <v/>
      </c>
      <c r="H1086" s="12"/>
      <c r="I1086" s="22" t="str">
        <f>IFERROR(VLOOKUP('движение ДВС'!C1086,нормативы!$B$2:$C$32,2,FALSE),"")</f>
        <v/>
      </c>
      <c r="K1086" s="13" t="str">
        <f t="shared" si="134"/>
        <v/>
      </c>
      <c r="L1086" s="13"/>
      <c r="M1086" s="22" t="str">
        <f t="shared" si="131"/>
        <v/>
      </c>
      <c r="N1086" s="22" t="str">
        <f t="shared" si="135"/>
        <v/>
      </c>
      <c r="P1086" s="11" t="str">
        <f t="shared" si="136"/>
        <v xml:space="preserve"> </v>
      </c>
      <c r="Q1086" s="11" t="e">
        <f>VLOOKUP(B1086,'Комментарии к ремонту'!A:C,2,FALSE)</f>
        <v>#N/A</v>
      </c>
      <c r="R1086" s="21" t="str">
        <f t="shared" si="137"/>
        <v/>
      </c>
      <c r="T1086" s="44" t="str">
        <f t="shared" si="132"/>
        <v/>
      </c>
      <c r="W1086" s="18">
        <f t="shared" si="133"/>
        <v>0</v>
      </c>
    </row>
    <row r="1087" spans="7:23" ht="25.5" customHeight="1" x14ac:dyDescent="0.2">
      <c r="G1087" s="12" t="str">
        <f t="shared" si="130"/>
        <v/>
      </c>
      <c r="H1087" s="12"/>
      <c r="I1087" s="22" t="str">
        <f>IFERROR(VLOOKUP('движение ДВС'!C1087,нормативы!$B$2:$C$32,2,FALSE),"")</f>
        <v/>
      </c>
      <c r="K1087" s="13" t="str">
        <f t="shared" si="134"/>
        <v/>
      </c>
      <c r="L1087" s="13"/>
      <c r="M1087" s="22" t="str">
        <f t="shared" si="131"/>
        <v/>
      </c>
      <c r="N1087" s="22" t="str">
        <f t="shared" si="135"/>
        <v/>
      </c>
      <c r="P1087" s="11" t="str">
        <f t="shared" si="136"/>
        <v xml:space="preserve"> </v>
      </c>
      <c r="Q1087" s="11" t="e">
        <f>VLOOKUP(B1087,'Комментарии к ремонту'!A:C,2,FALSE)</f>
        <v>#N/A</v>
      </c>
      <c r="R1087" s="21" t="str">
        <f t="shared" si="137"/>
        <v/>
      </c>
      <c r="T1087" s="44" t="str">
        <f t="shared" si="132"/>
        <v/>
      </c>
      <c r="W1087" s="18">
        <f t="shared" si="133"/>
        <v>0</v>
      </c>
    </row>
    <row r="1088" spans="7:23" ht="25.5" customHeight="1" x14ac:dyDescent="0.2">
      <c r="G1088" s="12" t="str">
        <f t="shared" si="130"/>
        <v/>
      </c>
      <c r="H1088" s="12"/>
      <c r="I1088" s="22" t="str">
        <f>IFERROR(VLOOKUP('движение ДВС'!C1088,нормативы!$B$2:$C$32,2,FALSE),"")</f>
        <v/>
      </c>
      <c r="K1088" s="13" t="str">
        <f t="shared" si="134"/>
        <v/>
      </c>
      <c r="L1088" s="13"/>
      <c r="M1088" s="22" t="str">
        <f t="shared" si="131"/>
        <v/>
      </c>
      <c r="N1088" s="22" t="str">
        <f t="shared" si="135"/>
        <v/>
      </c>
      <c r="P1088" s="11" t="str">
        <f t="shared" si="136"/>
        <v xml:space="preserve"> </v>
      </c>
      <c r="Q1088" s="11" t="e">
        <f>VLOOKUP(B1088,'Комментарии к ремонту'!A:C,2,FALSE)</f>
        <v>#N/A</v>
      </c>
      <c r="R1088" s="21" t="str">
        <f t="shared" si="137"/>
        <v/>
      </c>
      <c r="T1088" s="44" t="str">
        <f t="shared" si="132"/>
        <v/>
      </c>
      <c r="W1088" s="18">
        <f t="shared" si="133"/>
        <v>0</v>
      </c>
    </row>
    <row r="1089" spans="7:23" ht="25.5" customHeight="1" x14ac:dyDescent="0.2">
      <c r="G1089" s="12" t="str">
        <f t="shared" si="130"/>
        <v/>
      </c>
      <c r="H1089" s="12"/>
      <c r="I1089" s="22" t="str">
        <f>IFERROR(VLOOKUP('движение ДВС'!C1089,нормативы!$B$2:$C$32,2,FALSE),"")</f>
        <v/>
      </c>
      <c r="K1089" s="13" t="str">
        <f t="shared" si="134"/>
        <v/>
      </c>
      <c r="L1089" s="13"/>
      <c r="M1089" s="22" t="str">
        <f t="shared" si="131"/>
        <v/>
      </c>
      <c r="N1089" s="22" t="str">
        <f t="shared" si="135"/>
        <v/>
      </c>
      <c r="P1089" s="11" t="str">
        <f t="shared" si="136"/>
        <v xml:space="preserve"> </v>
      </c>
      <c r="Q1089" s="11" t="e">
        <f>VLOOKUP(B1089,'Комментарии к ремонту'!A:C,2,FALSE)</f>
        <v>#N/A</v>
      </c>
      <c r="R1089" s="21" t="str">
        <f t="shared" si="137"/>
        <v/>
      </c>
      <c r="T1089" s="44" t="str">
        <f t="shared" si="132"/>
        <v/>
      </c>
      <c r="W1089" s="18">
        <f t="shared" si="133"/>
        <v>0</v>
      </c>
    </row>
    <row r="1090" spans="7:23" ht="25.5" customHeight="1" x14ac:dyDescent="0.2">
      <c r="G1090" s="12" t="str">
        <f t="shared" si="130"/>
        <v/>
      </c>
      <c r="H1090" s="12"/>
      <c r="I1090" s="22" t="str">
        <f>IFERROR(VLOOKUP('движение ДВС'!C1090,нормативы!$B$2:$C$32,2,FALSE),"")</f>
        <v/>
      </c>
      <c r="K1090" s="13" t="str">
        <f t="shared" si="134"/>
        <v/>
      </c>
      <c r="L1090" s="13"/>
      <c r="M1090" s="22" t="str">
        <f t="shared" si="131"/>
        <v/>
      </c>
      <c r="N1090" s="22" t="str">
        <f t="shared" si="135"/>
        <v/>
      </c>
      <c r="P1090" s="11" t="str">
        <f t="shared" si="136"/>
        <v xml:space="preserve"> </v>
      </c>
      <c r="Q1090" s="11" t="e">
        <f>VLOOKUP(B1090,'Комментарии к ремонту'!A:C,2,FALSE)</f>
        <v>#N/A</v>
      </c>
      <c r="R1090" s="21" t="str">
        <f t="shared" si="137"/>
        <v/>
      </c>
      <c r="T1090" s="44" t="str">
        <f t="shared" si="132"/>
        <v/>
      </c>
      <c r="W1090" s="18">
        <f t="shared" si="133"/>
        <v>0</v>
      </c>
    </row>
    <row r="1091" spans="7:23" ht="25.5" customHeight="1" x14ac:dyDescent="0.2">
      <c r="G1091" s="12" t="str">
        <f t="shared" ref="G1091:G1154" si="138">IFERROR(IF(SEARCH("Ожидается",O1091),"введите дату",""),"")</f>
        <v/>
      </c>
      <c r="H1091" s="12"/>
      <c r="I1091" s="22" t="str">
        <f>IFERROR(VLOOKUP('движение ДВС'!C1091,нормативы!$B$2:$C$32,2,FALSE),"")</f>
        <v/>
      </c>
      <c r="K1091" s="13" t="str">
        <f t="shared" si="134"/>
        <v/>
      </c>
      <c r="L1091" s="13"/>
      <c r="M1091" s="22" t="str">
        <f t="shared" ref="M1091:M1154" si="139">IFERROR(IF(ISBLANK(G1091),"",_xlfn.ISOWEEKNUM(G1091)),"")</f>
        <v/>
      </c>
      <c r="N1091" s="22" t="str">
        <f t="shared" si="135"/>
        <v/>
      </c>
      <c r="P1091" s="11" t="str">
        <f t="shared" si="136"/>
        <v xml:space="preserve"> </v>
      </c>
      <c r="Q1091" s="11" t="e">
        <f>VLOOKUP(B1091,'Комментарии к ремонту'!A:C,2,FALSE)</f>
        <v>#N/A</v>
      </c>
      <c r="R1091" s="21" t="str">
        <f t="shared" si="137"/>
        <v/>
      </c>
      <c r="T1091" s="44" t="str">
        <f t="shared" ref="T1091:T1154" si="140">IF(O1091="Отказной","Опишите причину отказа",IF(O1091="Транзит","Опишите инф. о транзите",""))</f>
        <v/>
      </c>
      <c r="W1091" s="18">
        <f t="shared" ref="W1091:W1154" si="141">IFERROR(IF(SEARCH(", заказ",V1091),"укажите дату поставки зап. частей",""),0)</f>
        <v>0</v>
      </c>
    </row>
    <row r="1092" spans="7:23" ht="25.5" customHeight="1" x14ac:dyDescent="0.2">
      <c r="G1092" s="12" t="str">
        <f t="shared" si="138"/>
        <v/>
      </c>
      <c r="H1092" s="12"/>
      <c r="I1092" s="22" t="str">
        <f>IFERROR(VLOOKUP('движение ДВС'!C1092,нормативы!$B$2:$C$32,2,FALSE),"")</f>
        <v/>
      </c>
      <c r="K1092" s="13" t="str">
        <f t="shared" ref="K1092:K1155" si="142">IFERROR(IF(H1092&lt;&gt;0,H1092+(I1092/J1092)/8*7/5,""),IF(H1092&lt;&gt;0,H1092+I1092/8*7/5,""))</f>
        <v/>
      </c>
      <c r="L1092" s="13"/>
      <c r="M1092" s="22" t="str">
        <f t="shared" si="139"/>
        <v/>
      </c>
      <c r="N1092" s="22" t="str">
        <f t="shared" ref="N1092:N1155" si="143">IFERROR(INT((MONTH(G1092)+2)/3),"")</f>
        <v/>
      </c>
      <c r="P1092" s="11" t="str">
        <f t="shared" ref="P1092:P1155" si="144">B1092&amp;" "&amp;C1092</f>
        <v xml:space="preserve"> </v>
      </c>
      <c r="Q1092" s="11" t="e">
        <f>VLOOKUP(B1092,'Комментарии к ремонту'!A:C,2,FALSE)</f>
        <v>#N/A</v>
      </c>
      <c r="R1092" s="21" t="str">
        <f t="shared" ref="R1092:R1155" si="145">IF(ISBLANK(B1092),"",IF(O1092="Ремонт остановлен","Укажите причину остановки работ",IF(O1092="Отказной","Опишите причину отказа",IF(O1092="Транзит","Опишите инф. о транзите",IF(ISNA(Q1092),"НЕТ","ЕСТЬ")))))</f>
        <v/>
      </c>
      <c r="T1092" s="44" t="str">
        <f t="shared" si="140"/>
        <v/>
      </c>
      <c r="W1092" s="18">
        <f t="shared" si="141"/>
        <v>0</v>
      </c>
    </row>
    <row r="1093" spans="7:23" ht="25.5" customHeight="1" x14ac:dyDescent="0.2">
      <c r="G1093" s="12" t="str">
        <f t="shared" si="138"/>
        <v/>
      </c>
      <c r="H1093" s="12"/>
      <c r="I1093" s="22" t="str">
        <f>IFERROR(VLOOKUP('движение ДВС'!C1093,нормативы!$B$2:$C$32,2,FALSE),"")</f>
        <v/>
      </c>
      <c r="K1093" s="13" t="str">
        <f t="shared" si="142"/>
        <v/>
      </c>
      <c r="L1093" s="13"/>
      <c r="M1093" s="22" t="str">
        <f t="shared" si="139"/>
        <v/>
      </c>
      <c r="N1093" s="22" t="str">
        <f t="shared" si="143"/>
        <v/>
      </c>
      <c r="P1093" s="11" t="str">
        <f t="shared" si="144"/>
        <v xml:space="preserve"> </v>
      </c>
      <c r="Q1093" s="11" t="e">
        <f>VLOOKUP(B1093,'Комментарии к ремонту'!A:C,2,FALSE)</f>
        <v>#N/A</v>
      </c>
      <c r="R1093" s="21" t="str">
        <f t="shared" si="145"/>
        <v/>
      </c>
      <c r="T1093" s="44" t="str">
        <f t="shared" si="140"/>
        <v/>
      </c>
      <c r="W1093" s="18">
        <f t="shared" si="141"/>
        <v>0</v>
      </c>
    </row>
    <row r="1094" spans="7:23" ht="25.5" customHeight="1" x14ac:dyDescent="0.2">
      <c r="G1094" s="12" t="str">
        <f t="shared" si="138"/>
        <v/>
      </c>
      <c r="H1094" s="12"/>
      <c r="I1094" s="22" t="str">
        <f>IFERROR(VLOOKUP('движение ДВС'!C1094,нормативы!$B$2:$C$32,2,FALSE),"")</f>
        <v/>
      </c>
      <c r="K1094" s="13" t="str">
        <f t="shared" si="142"/>
        <v/>
      </c>
      <c r="L1094" s="13"/>
      <c r="M1094" s="22" t="str">
        <f t="shared" si="139"/>
        <v/>
      </c>
      <c r="N1094" s="22" t="str">
        <f t="shared" si="143"/>
        <v/>
      </c>
      <c r="P1094" s="11" t="str">
        <f t="shared" si="144"/>
        <v xml:space="preserve"> </v>
      </c>
      <c r="Q1094" s="11" t="e">
        <f>VLOOKUP(B1094,'Комментарии к ремонту'!A:C,2,FALSE)</f>
        <v>#N/A</v>
      </c>
      <c r="R1094" s="21" t="str">
        <f t="shared" si="145"/>
        <v/>
      </c>
      <c r="T1094" s="44" t="str">
        <f t="shared" si="140"/>
        <v/>
      </c>
      <c r="W1094" s="18">
        <f t="shared" si="141"/>
        <v>0</v>
      </c>
    </row>
    <row r="1095" spans="7:23" ht="25.5" customHeight="1" x14ac:dyDescent="0.2">
      <c r="G1095" s="12" t="str">
        <f t="shared" si="138"/>
        <v/>
      </c>
      <c r="H1095" s="12"/>
      <c r="I1095" s="22" t="str">
        <f>IFERROR(VLOOKUP('движение ДВС'!C1095,нормативы!$B$2:$C$32,2,FALSE),"")</f>
        <v/>
      </c>
      <c r="K1095" s="13" t="str">
        <f t="shared" si="142"/>
        <v/>
      </c>
      <c r="L1095" s="13"/>
      <c r="M1095" s="22" t="str">
        <f t="shared" si="139"/>
        <v/>
      </c>
      <c r="N1095" s="22" t="str">
        <f t="shared" si="143"/>
        <v/>
      </c>
      <c r="P1095" s="11" t="str">
        <f t="shared" si="144"/>
        <v xml:space="preserve"> </v>
      </c>
      <c r="Q1095" s="11" t="e">
        <f>VLOOKUP(B1095,'Комментарии к ремонту'!A:C,2,FALSE)</f>
        <v>#N/A</v>
      </c>
      <c r="R1095" s="21" t="str">
        <f t="shared" si="145"/>
        <v/>
      </c>
      <c r="T1095" s="44" t="str">
        <f t="shared" si="140"/>
        <v/>
      </c>
      <c r="W1095" s="18">
        <f t="shared" si="141"/>
        <v>0</v>
      </c>
    </row>
    <row r="1096" spans="7:23" ht="25.5" customHeight="1" x14ac:dyDescent="0.2">
      <c r="G1096" s="12" t="str">
        <f t="shared" si="138"/>
        <v/>
      </c>
      <c r="H1096" s="12"/>
      <c r="I1096" s="22" t="str">
        <f>IFERROR(VLOOKUP('движение ДВС'!C1096,нормативы!$B$2:$C$32,2,FALSE),"")</f>
        <v/>
      </c>
      <c r="K1096" s="13" t="str">
        <f t="shared" si="142"/>
        <v/>
      </c>
      <c r="L1096" s="13"/>
      <c r="M1096" s="22" t="str">
        <f t="shared" si="139"/>
        <v/>
      </c>
      <c r="N1096" s="22" t="str">
        <f t="shared" si="143"/>
        <v/>
      </c>
      <c r="P1096" s="11" t="str">
        <f t="shared" si="144"/>
        <v xml:space="preserve"> </v>
      </c>
      <c r="Q1096" s="11" t="e">
        <f>VLOOKUP(B1096,'Комментарии к ремонту'!A:C,2,FALSE)</f>
        <v>#N/A</v>
      </c>
      <c r="R1096" s="21" t="str">
        <f t="shared" si="145"/>
        <v/>
      </c>
      <c r="T1096" s="44" t="str">
        <f t="shared" si="140"/>
        <v/>
      </c>
      <c r="W1096" s="18">
        <f t="shared" si="141"/>
        <v>0</v>
      </c>
    </row>
    <row r="1097" spans="7:23" ht="25.5" customHeight="1" x14ac:dyDescent="0.2">
      <c r="G1097" s="12" t="str">
        <f t="shared" si="138"/>
        <v/>
      </c>
      <c r="H1097" s="12"/>
      <c r="I1097" s="22" t="str">
        <f>IFERROR(VLOOKUP('движение ДВС'!C1097,нормативы!$B$2:$C$32,2,FALSE),"")</f>
        <v/>
      </c>
      <c r="K1097" s="13" t="str">
        <f t="shared" si="142"/>
        <v/>
      </c>
      <c r="L1097" s="13"/>
      <c r="M1097" s="22" t="str">
        <f t="shared" si="139"/>
        <v/>
      </c>
      <c r="N1097" s="22" t="str">
        <f t="shared" si="143"/>
        <v/>
      </c>
      <c r="P1097" s="11" t="str">
        <f t="shared" si="144"/>
        <v xml:space="preserve"> </v>
      </c>
      <c r="Q1097" s="11" t="e">
        <f>VLOOKUP(B1097,'Комментарии к ремонту'!A:C,2,FALSE)</f>
        <v>#N/A</v>
      </c>
      <c r="R1097" s="21" t="str">
        <f t="shared" si="145"/>
        <v/>
      </c>
      <c r="T1097" s="44" t="str">
        <f t="shared" si="140"/>
        <v/>
      </c>
      <c r="W1097" s="18">
        <f t="shared" si="141"/>
        <v>0</v>
      </c>
    </row>
    <row r="1098" spans="7:23" ht="25.5" customHeight="1" x14ac:dyDescent="0.2">
      <c r="G1098" s="12" t="str">
        <f t="shared" si="138"/>
        <v/>
      </c>
      <c r="H1098" s="12"/>
      <c r="I1098" s="22" t="str">
        <f>IFERROR(VLOOKUP('движение ДВС'!C1098,нормативы!$B$2:$C$32,2,FALSE),"")</f>
        <v/>
      </c>
      <c r="K1098" s="13" t="str">
        <f t="shared" si="142"/>
        <v/>
      </c>
      <c r="L1098" s="13"/>
      <c r="M1098" s="22" t="str">
        <f t="shared" si="139"/>
        <v/>
      </c>
      <c r="N1098" s="22" t="str">
        <f t="shared" si="143"/>
        <v/>
      </c>
      <c r="P1098" s="11" t="str">
        <f t="shared" si="144"/>
        <v xml:space="preserve"> </v>
      </c>
      <c r="Q1098" s="11" t="e">
        <f>VLOOKUP(B1098,'Комментарии к ремонту'!A:C,2,FALSE)</f>
        <v>#N/A</v>
      </c>
      <c r="R1098" s="21" t="str">
        <f t="shared" si="145"/>
        <v/>
      </c>
      <c r="T1098" s="44" t="str">
        <f t="shared" si="140"/>
        <v/>
      </c>
      <c r="W1098" s="18">
        <f t="shared" si="141"/>
        <v>0</v>
      </c>
    </row>
    <row r="1099" spans="7:23" ht="25.5" customHeight="1" x14ac:dyDescent="0.2">
      <c r="G1099" s="12" t="str">
        <f t="shared" si="138"/>
        <v/>
      </c>
      <c r="H1099" s="12"/>
      <c r="I1099" s="22" t="str">
        <f>IFERROR(VLOOKUP('движение ДВС'!C1099,нормативы!$B$2:$C$32,2,FALSE),"")</f>
        <v/>
      </c>
      <c r="K1099" s="13" t="str">
        <f t="shared" si="142"/>
        <v/>
      </c>
      <c r="L1099" s="13"/>
      <c r="M1099" s="22" t="str">
        <f t="shared" si="139"/>
        <v/>
      </c>
      <c r="N1099" s="22" t="str">
        <f t="shared" si="143"/>
        <v/>
      </c>
      <c r="P1099" s="11" t="str">
        <f t="shared" si="144"/>
        <v xml:space="preserve"> </v>
      </c>
      <c r="Q1099" s="11" t="e">
        <f>VLOOKUP(B1099,'Комментарии к ремонту'!A:C,2,FALSE)</f>
        <v>#N/A</v>
      </c>
      <c r="R1099" s="21" t="str">
        <f t="shared" si="145"/>
        <v/>
      </c>
      <c r="T1099" s="44" t="str">
        <f t="shared" si="140"/>
        <v/>
      </c>
      <c r="W1099" s="18">
        <f t="shared" si="141"/>
        <v>0</v>
      </c>
    </row>
    <row r="1100" spans="7:23" ht="25.5" customHeight="1" x14ac:dyDescent="0.2">
      <c r="G1100" s="12" t="str">
        <f t="shared" si="138"/>
        <v/>
      </c>
      <c r="H1100" s="12"/>
      <c r="I1100" s="22" t="str">
        <f>IFERROR(VLOOKUP('движение ДВС'!C1100,нормативы!$B$2:$C$32,2,FALSE),"")</f>
        <v/>
      </c>
      <c r="K1100" s="13" t="str">
        <f t="shared" si="142"/>
        <v/>
      </c>
      <c r="L1100" s="13"/>
      <c r="M1100" s="22" t="str">
        <f t="shared" si="139"/>
        <v/>
      </c>
      <c r="N1100" s="22" t="str">
        <f t="shared" si="143"/>
        <v/>
      </c>
      <c r="P1100" s="11" t="str">
        <f t="shared" si="144"/>
        <v xml:space="preserve"> </v>
      </c>
      <c r="Q1100" s="11" t="e">
        <f>VLOOKUP(B1100,'Комментарии к ремонту'!A:C,2,FALSE)</f>
        <v>#N/A</v>
      </c>
      <c r="R1100" s="21" t="str">
        <f t="shared" si="145"/>
        <v/>
      </c>
      <c r="T1100" s="44" t="str">
        <f t="shared" si="140"/>
        <v/>
      </c>
      <c r="W1100" s="18">
        <f t="shared" si="141"/>
        <v>0</v>
      </c>
    </row>
    <row r="1101" spans="7:23" ht="25.5" customHeight="1" x14ac:dyDescent="0.2">
      <c r="G1101" s="12" t="str">
        <f t="shared" si="138"/>
        <v/>
      </c>
      <c r="H1101" s="12"/>
      <c r="I1101" s="22" t="str">
        <f>IFERROR(VLOOKUP('движение ДВС'!C1101,нормативы!$B$2:$C$32,2,FALSE),"")</f>
        <v/>
      </c>
      <c r="K1101" s="13" t="str">
        <f t="shared" si="142"/>
        <v/>
      </c>
      <c r="L1101" s="13"/>
      <c r="M1101" s="22" t="str">
        <f t="shared" si="139"/>
        <v/>
      </c>
      <c r="N1101" s="22" t="str">
        <f t="shared" si="143"/>
        <v/>
      </c>
      <c r="P1101" s="11" t="str">
        <f t="shared" si="144"/>
        <v xml:space="preserve"> </v>
      </c>
      <c r="Q1101" s="11" t="e">
        <f>VLOOKUP(B1101,'Комментарии к ремонту'!A:C,2,FALSE)</f>
        <v>#N/A</v>
      </c>
      <c r="R1101" s="21" t="str">
        <f t="shared" si="145"/>
        <v/>
      </c>
      <c r="T1101" s="44" t="str">
        <f t="shared" si="140"/>
        <v/>
      </c>
      <c r="W1101" s="18">
        <f t="shared" si="141"/>
        <v>0</v>
      </c>
    </row>
    <row r="1102" spans="7:23" ht="25.5" customHeight="1" x14ac:dyDescent="0.2">
      <c r="G1102" s="12" t="str">
        <f t="shared" si="138"/>
        <v/>
      </c>
      <c r="H1102" s="12"/>
      <c r="I1102" s="22" t="str">
        <f>IFERROR(VLOOKUP('движение ДВС'!C1102,нормативы!$B$2:$C$32,2,FALSE),"")</f>
        <v/>
      </c>
      <c r="K1102" s="13" t="str">
        <f t="shared" si="142"/>
        <v/>
      </c>
      <c r="L1102" s="13"/>
      <c r="M1102" s="22" t="str">
        <f t="shared" si="139"/>
        <v/>
      </c>
      <c r="N1102" s="22" t="str">
        <f t="shared" si="143"/>
        <v/>
      </c>
      <c r="P1102" s="11" t="str">
        <f t="shared" si="144"/>
        <v xml:space="preserve"> </v>
      </c>
      <c r="Q1102" s="11" t="e">
        <f>VLOOKUP(B1102,'Комментарии к ремонту'!A:C,2,FALSE)</f>
        <v>#N/A</v>
      </c>
      <c r="R1102" s="21" t="str">
        <f t="shared" si="145"/>
        <v/>
      </c>
      <c r="T1102" s="44" t="str">
        <f t="shared" si="140"/>
        <v/>
      </c>
      <c r="W1102" s="18">
        <f t="shared" si="141"/>
        <v>0</v>
      </c>
    </row>
    <row r="1103" spans="7:23" ht="25.5" customHeight="1" x14ac:dyDescent="0.2">
      <c r="G1103" s="12" t="str">
        <f t="shared" si="138"/>
        <v/>
      </c>
      <c r="H1103" s="12"/>
      <c r="I1103" s="22" t="str">
        <f>IFERROR(VLOOKUP('движение ДВС'!C1103,нормативы!$B$2:$C$32,2,FALSE),"")</f>
        <v/>
      </c>
      <c r="K1103" s="13" t="str">
        <f t="shared" si="142"/>
        <v/>
      </c>
      <c r="L1103" s="13"/>
      <c r="M1103" s="22" t="str">
        <f t="shared" si="139"/>
        <v/>
      </c>
      <c r="N1103" s="22" t="str">
        <f t="shared" si="143"/>
        <v/>
      </c>
      <c r="P1103" s="11" t="str">
        <f t="shared" si="144"/>
        <v xml:space="preserve"> </v>
      </c>
      <c r="Q1103" s="11" t="e">
        <f>VLOOKUP(B1103,'Комментарии к ремонту'!A:C,2,FALSE)</f>
        <v>#N/A</v>
      </c>
      <c r="R1103" s="21" t="str">
        <f t="shared" si="145"/>
        <v/>
      </c>
      <c r="T1103" s="44" t="str">
        <f t="shared" si="140"/>
        <v/>
      </c>
      <c r="W1103" s="18">
        <f t="shared" si="141"/>
        <v>0</v>
      </c>
    </row>
    <row r="1104" spans="7:23" ht="25.5" customHeight="1" x14ac:dyDescent="0.2">
      <c r="G1104" s="12" t="str">
        <f t="shared" si="138"/>
        <v/>
      </c>
      <c r="H1104" s="12"/>
      <c r="I1104" s="22" t="str">
        <f>IFERROR(VLOOKUP('движение ДВС'!C1104,нормативы!$B$2:$C$32,2,FALSE),"")</f>
        <v/>
      </c>
      <c r="K1104" s="13" t="str">
        <f t="shared" si="142"/>
        <v/>
      </c>
      <c r="L1104" s="13"/>
      <c r="M1104" s="22" t="str">
        <f t="shared" si="139"/>
        <v/>
      </c>
      <c r="N1104" s="22" t="str">
        <f t="shared" si="143"/>
        <v/>
      </c>
      <c r="P1104" s="11" t="str">
        <f t="shared" si="144"/>
        <v xml:space="preserve"> </v>
      </c>
      <c r="Q1104" s="11" t="e">
        <f>VLOOKUP(B1104,'Комментарии к ремонту'!A:C,2,FALSE)</f>
        <v>#N/A</v>
      </c>
      <c r="R1104" s="21" t="str">
        <f t="shared" si="145"/>
        <v/>
      </c>
      <c r="T1104" s="44" t="str">
        <f t="shared" si="140"/>
        <v/>
      </c>
      <c r="W1104" s="18">
        <f t="shared" si="141"/>
        <v>0</v>
      </c>
    </row>
    <row r="1105" spans="7:23" ht="25.5" customHeight="1" x14ac:dyDescent="0.2">
      <c r="G1105" s="12" t="str">
        <f t="shared" si="138"/>
        <v/>
      </c>
      <c r="H1105" s="12"/>
      <c r="I1105" s="22" t="str">
        <f>IFERROR(VLOOKUP('движение ДВС'!C1105,нормативы!$B$2:$C$32,2,FALSE),"")</f>
        <v/>
      </c>
      <c r="K1105" s="13" t="str">
        <f t="shared" si="142"/>
        <v/>
      </c>
      <c r="L1105" s="13"/>
      <c r="M1105" s="22" t="str">
        <f t="shared" si="139"/>
        <v/>
      </c>
      <c r="N1105" s="22" t="str">
        <f t="shared" si="143"/>
        <v/>
      </c>
      <c r="P1105" s="11" t="str">
        <f t="shared" si="144"/>
        <v xml:space="preserve"> </v>
      </c>
      <c r="Q1105" s="11" t="e">
        <f>VLOOKUP(B1105,'Комментарии к ремонту'!A:C,2,FALSE)</f>
        <v>#N/A</v>
      </c>
      <c r="R1105" s="21" t="str">
        <f t="shared" si="145"/>
        <v/>
      </c>
      <c r="T1105" s="44" t="str">
        <f t="shared" si="140"/>
        <v/>
      </c>
      <c r="W1105" s="18">
        <f t="shared" si="141"/>
        <v>0</v>
      </c>
    </row>
    <row r="1106" spans="7:23" ht="25.5" customHeight="1" x14ac:dyDescent="0.2">
      <c r="G1106" s="12" t="str">
        <f t="shared" si="138"/>
        <v/>
      </c>
      <c r="H1106" s="12"/>
      <c r="I1106" s="22" t="str">
        <f>IFERROR(VLOOKUP('движение ДВС'!C1106,нормативы!$B$2:$C$32,2,FALSE),"")</f>
        <v/>
      </c>
      <c r="K1106" s="13" t="str">
        <f t="shared" si="142"/>
        <v/>
      </c>
      <c r="L1106" s="13"/>
      <c r="M1106" s="22" t="str">
        <f t="shared" si="139"/>
        <v/>
      </c>
      <c r="N1106" s="22" t="str">
        <f t="shared" si="143"/>
        <v/>
      </c>
      <c r="P1106" s="11" t="str">
        <f t="shared" si="144"/>
        <v xml:space="preserve"> </v>
      </c>
      <c r="Q1106" s="11" t="e">
        <f>VLOOKUP(B1106,'Комментарии к ремонту'!A:C,2,FALSE)</f>
        <v>#N/A</v>
      </c>
      <c r="R1106" s="21" t="str">
        <f t="shared" si="145"/>
        <v/>
      </c>
      <c r="T1106" s="44" t="str">
        <f t="shared" si="140"/>
        <v/>
      </c>
      <c r="W1106" s="18">
        <f t="shared" si="141"/>
        <v>0</v>
      </c>
    </row>
    <row r="1107" spans="7:23" ht="25.5" customHeight="1" x14ac:dyDescent="0.2">
      <c r="G1107" s="12" t="str">
        <f t="shared" si="138"/>
        <v/>
      </c>
      <c r="H1107" s="12"/>
      <c r="I1107" s="22" t="str">
        <f>IFERROR(VLOOKUP('движение ДВС'!C1107,нормативы!$B$2:$C$32,2,FALSE),"")</f>
        <v/>
      </c>
      <c r="K1107" s="13" t="str">
        <f t="shared" si="142"/>
        <v/>
      </c>
      <c r="L1107" s="13"/>
      <c r="M1107" s="22" t="str">
        <f t="shared" si="139"/>
        <v/>
      </c>
      <c r="N1107" s="22" t="str">
        <f t="shared" si="143"/>
        <v/>
      </c>
      <c r="P1107" s="11" t="str">
        <f t="shared" si="144"/>
        <v xml:space="preserve"> </v>
      </c>
      <c r="Q1107" s="11" t="e">
        <f>VLOOKUP(B1107,'Комментарии к ремонту'!A:C,2,FALSE)</f>
        <v>#N/A</v>
      </c>
      <c r="R1107" s="21" t="str">
        <f t="shared" si="145"/>
        <v/>
      </c>
      <c r="T1107" s="44" t="str">
        <f t="shared" si="140"/>
        <v/>
      </c>
      <c r="W1107" s="18">
        <f t="shared" si="141"/>
        <v>0</v>
      </c>
    </row>
    <row r="1108" spans="7:23" ht="25.5" customHeight="1" x14ac:dyDescent="0.2">
      <c r="G1108" s="12" t="str">
        <f t="shared" si="138"/>
        <v/>
      </c>
      <c r="H1108" s="12"/>
      <c r="I1108" s="22" t="str">
        <f>IFERROR(VLOOKUP('движение ДВС'!C1108,нормативы!$B$2:$C$32,2,FALSE),"")</f>
        <v/>
      </c>
      <c r="K1108" s="13" t="str">
        <f t="shared" si="142"/>
        <v/>
      </c>
      <c r="L1108" s="13"/>
      <c r="M1108" s="22" t="str">
        <f t="shared" si="139"/>
        <v/>
      </c>
      <c r="N1108" s="22" t="str">
        <f t="shared" si="143"/>
        <v/>
      </c>
      <c r="P1108" s="11" t="str">
        <f t="shared" si="144"/>
        <v xml:space="preserve"> </v>
      </c>
      <c r="Q1108" s="11" t="e">
        <f>VLOOKUP(B1108,'Комментарии к ремонту'!A:C,2,FALSE)</f>
        <v>#N/A</v>
      </c>
      <c r="R1108" s="21" t="str">
        <f t="shared" si="145"/>
        <v/>
      </c>
      <c r="T1108" s="44" t="str">
        <f t="shared" si="140"/>
        <v/>
      </c>
      <c r="W1108" s="18">
        <f t="shared" si="141"/>
        <v>0</v>
      </c>
    </row>
    <row r="1109" spans="7:23" ht="25.5" customHeight="1" x14ac:dyDescent="0.2">
      <c r="G1109" s="12" t="str">
        <f t="shared" si="138"/>
        <v/>
      </c>
      <c r="H1109" s="12"/>
      <c r="I1109" s="22" t="str">
        <f>IFERROR(VLOOKUP('движение ДВС'!C1109,нормативы!$B$2:$C$32,2,FALSE),"")</f>
        <v/>
      </c>
      <c r="K1109" s="13" t="str">
        <f t="shared" si="142"/>
        <v/>
      </c>
      <c r="L1109" s="13"/>
      <c r="M1109" s="22" t="str">
        <f t="shared" si="139"/>
        <v/>
      </c>
      <c r="N1109" s="22" t="str">
        <f t="shared" si="143"/>
        <v/>
      </c>
      <c r="P1109" s="11" t="str">
        <f t="shared" si="144"/>
        <v xml:space="preserve"> </v>
      </c>
      <c r="Q1109" s="11" t="e">
        <f>VLOOKUP(B1109,'Комментарии к ремонту'!A:C,2,FALSE)</f>
        <v>#N/A</v>
      </c>
      <c r="R1109" s="21" t="str">
        <f t="shared" si="145"/>
        <v/>
      </c>
      <c r="T1109" s="44" t="str">
        <f t="shared" si="140"/>
        <v/>
      </c>
      <c r="W1109" s="18">
        <f t="shared" si="141"/>
        <v>0</v>
      </c>
    </row>
    <row r="1110" spans="7:23" ht="25.5" customHeight="1" x14ac:dyDescent="0.2">
      <c r="G1110" s="12" t="str">
        <f t="shared" si="138"/>
        <v/>
      </c>
      <c r="H1110" s="12"/>
      <c r="I1110" s="22" t="str">
        <f>IFERROR(VLOOKUP('движение ДВС'!C1110,нормативы!$B$2:$C$32,2,FALSE),"")</f>
        <v/>
      </c>
      <c r="K1110" s="13" t="str">
        <f t="shared" si="142"/>
        <v/>
      </c>
      <c r="L1110" s="13"/>
      <c r="M1110" s="22" t="str">
        <f t="shared" si="139"/>
        <v/>
      </c>
      <c r="N1110" s="22" t="str">
        <f t="shared" si="143"/>
        <v/>
      </c>
      <c r="P1110" s="11" t="str">
        <f t="shared" si="144"/>
        <v xml:space="preserve"> </v>
      </c>
      <c r="Q1110" s="11" t="e">
        <f>VLOOKUP(B1110,'Комментарии к ремонту'!A:C,2,FALSE)</f>
        <v>#N/A</v>
      </c>
      <c r="R1110" s="21" t="str">
        <f t="shared" si="145"/>
        <v/>
      </c>
      <c r="T1110" s="44" t="str">
        <f t="shared" si="140"/>
        <v/>
      </c>
      <c r="W1110" s="18">
        <f t="shared" si="141"/>
        <v>0</v>
      </c>
    </row>
    <row r="1111" spans="7:23" ht="25.5" customHeight="1" x14ac:dyDescent="0.2">
      <c r="G1111" s="12" t="str">
        <f t="shared" si="138"/>
        <v/>
      </c>
      <c r="H1111" s="12"/>
      <c r="I1111" s="22" t="str">
        <f>IFERROR(VLOOKUP('движение ДВС'!C1111,нормативы!$B$2:$C$32,2,FALSE),"")</f>
        <v/>
      </c>
      <c r="K1111" s="13" t="str">
        <f t="shared" si="142"/>
        <v/>
      </c>
      <c r="L1111" s="13"/>
      <c r="M1111" s="22" t="str">
        <f t="shared" si="139"/>
        <v/>
      </c>
      <c r="N1111" s="22" t="str">
        <f t="shared" si="143"/>
        <v/>
      </c>
      <c r="P1111" s="11" t="str">
        <f t="shared" si="144"/>
        <v xml:space="preserve"> </v>
      </c>
      <c r="Q1111" s="11" t="e">
        <f>VLOOKUP(B1111,'Комментарии к ремонту'!A:C,2,FALSE)</f>
        <v>#N/A</v>
      </c>
      <c r="R1111" s="21" t="str">
        <f t="shared" si="145"/>
        <v/>
      </c>
      <c r="T1111" s="44" t="str">
        <f t="shared" si="140"/>
        <v/>
      </c>
      <c r="W1111" s="18">
        <f t="shared" si="141"/>
        <v>0</v>
      </c>
    </row>
    <row r="1112" spans="7:23" ht="25.5" customHeight="1" x14ac:dyDescent="0.2">
      <c r="G1112" s="12" t="str">
        <f t="shared" si="138"/>
        <v/>
      </c>
      <c r="H1112" s="12"/>
      <c r="I1112" s="22" t="str">
        <f>IFERROR(VLOOKUP('движение ДВС'!C1112,нормативы!$B$2:$C$32,2,FALSE),"")</f>
        <v/>
      </c>
      <c r="K1112" s="13" t="str">
        <f t="shared" si="142"/>
        <v/>
      </c>
      <c r="L1112" s="13"/>
      <c r="M1112" s="22" t="str">
        <f t="shared" si="139"/>
        <v/>
      </c>
      <c r="N1112" s="22" t="str">
        <f t="shared" si="143"/>
        <v/>
      </c>
      <c r="P1112" s="11" t="str">
        <f t="shared" si="144"/>
        <v xml:space="preserve"> </v>
      </c>
      <c r="Q1112" s="11" t="e">
        <f>VLOOKUP(B1112,'Комментарии к ремонту'!A:C,2,FALSE)</f>
        <v>#N/A</v>
      </c>
      <c r="R1112" s="21" t="str">
        <f t="shared" si="145"/>
        <v/>
      </c>
      <c r="T1112" s="44" t="str">
        <f t="shared" si="140"/>
        <v/>
      </c>
      <c r="W1112" s="18">
        <f t="shared" si="141"/>
        <v>0</v>
      </c>
    </row>
    <row r="1113" spans="7:23" ht="25.5" customHeight="1" x14ac:dyDescent="0.2">
      <c r="G1113" s="12" t="str">
        <f t="shared" si="138"/>
        <v/>
      </c>
      <c r="H1113" s="12"/>
      <c r="I1113" s="22" t="str">
        <f>IFERROR(VLOOKUP('движение ДВС'!C1113,нормативы!$B$2:$C$32,2,FALSE),"")</f>
        <v/>
      </c>
      <c r="K1113" s="13" t="str">
        <f t="shared" si="142"/>
        <v/>
      </c>
      <c r="L1113" s="13"/>
      <c r="M1113" s="22" t="str">
        <f t="shared" si="139"/>
        <v/>
      </c>
      <c r="N1113" s="22" t="str">
        <f t="shared" si="143"/>
        <v/>
      </c>
      <c r="P1113" s="11" t="str">
        <f t="shared" si="144"/>
        <v xml:space="preserve"> </v>
      </c>
      <c r="Q1113" s="11" t="e">
        <f>VLOOKUP(B1113,'Комментарии к ремонту'!A:C,2,FALSE)</f>
        <v>#N/A</v>
      </c>
      <c r="R1113" s="21" t="str">
        <f t="shared" si="145"/>
        <v/>
      </c>
      <c r="T1113" s="44" t="str">
        <f t="shared" si="140"/>
        <v/>
      </c>
      <c r="W1113" s="18">
        <f t="shared" si="141"/>
        <v>0</v>
      </c>
    </row>
    <row r="1114" spans="7:23" ht="25.5" customHeight="1" x14ac:dyDescent="0.2">
      <c r="G1114" s="12" t="str">
        <f t="shared" si="138"/>
        <v/>
      </c>
      <c r="H1114" s="12"/>
      <c r="I1114" s="22" t="str">
        <f>IFERROR(VLOOKUP('движение ДВС'!C1114,нормативы!$B$2:$C$32,2,FALSE),"")</f>
        <v/>
      </c>
      <c r="K1114" s="13" t="str">
        <f t="shared" si="142"/>
        <v/>
      </c>
      <c r="L1114" s="13"/>
      <c r="M1114" s="22" t="str">
        <f t="shared" si="139"/>
        <v/>
      </c>
      <c r="N1114" s="22" t="str">
        <f t="shared" si="143"/>
        <v/>
      </c>
      <c r="P1114" s="11" t="str">
        <f t="shared" si="144"/>
        <v xml:space="preserve"> </v>
      </c>
      <c r="Q1114" s="11" t="e">
        <f>VLOOKUP(B1114,'Комментарии к ремонту'!A:C,2,FALSE)</f>
        <v>#N/A</v>
      </c>
      <c r="R1114" s="21" t="str">
        <f t="shared" si="145"/>
        <v/>
      </c>
      <c r="T1114" s="44" t="str">
        <f t="shared" si="140"/>
        <v/>
      </c>
      <c r="W1114" s="18">
        <f t="shared" si="141"/>
        <v>0</v>
      </c>
    </row>
    <row r="1115" spans="7:23" ht="25.5" customHeight="1" x14ac:dyDescent="0.2">
      <c r="G1115" s="12" t="str">
        <f t="shared" si="138"/>
        <v/>
      </c>
      <c r="H1115" s="12"/>
      <c r="I1115" s="22" t="str">
        <f>IFERROR(VLOOKUP('движение ДВС'!C1115,нормативы!$B$2:$C$32,2,FALSE),"")</f>
        <v/>
      </c>
      <c r="K1115" s="13" t="str">
        <f t="shared" si="142"/>
        <v/>
      </c>
      <c r="L1115" s="13"/>
      <c r="M1115" s="22" t="str">
        <f t="shared" si="139"/>
        <v/>
      </c>
      <c r="N1115" s="22" t="str">
        <f t="shared" si="143"/>
        <v/>
      </c>
      <c r="P1115" s="11" t="str">
        <f t="shared" si="144"/>
        <v xml:space="preserve"> </v>
      </c>
      <c r="Q1115" s="11" t="e">
        <f>VLOOKUP(B1115,'Комментарии к ремонту'!A:C,2,FALSE)</f>
        <v>#N/A</v>
      </c>
      <c r="R1115" s="21" t="str">
        <f t="shared" si="145"/>
        <v/>
      </c>
      <c r="T1115" s="44" t="str">
        <f t="shared" si="140"/>
        <v/>
      </c>
      <c r="W1115" s="18">
        <f t="shared" si="141"/>
        <v>0</v>
      </c>
    </row>
    <row r="1116" spans="7:23" ht="25.5" customHeight="1" x14ac:dyDescent="0.2">
      <c r="G1116" s="12" t="str">
        <f t="shared" si="138"/>
        <v/>
      </c>
      <c r="H1116" s="12"/>
      <c r="I1116" s="22" t="str">
        <f>IFERROR(VLOOKUP('движение ДВС'!C1116,нормативы!$B$2:$C$32,2,FALSE),"")</f>
        <v/>
      </c>
      <c r="K1116" s="13" t="str">
        <f t="shared" si="142"/>
        <v/>
      </c>
      <c r="L1116" s="13"/>
      <c r="M1116" s="22" t="str">
        <f t="shared" si="139"/>
        <v/>
      </c>
      <c r="N1116" s="22" t="str">
        <f t="shared" si="143"/>
        <v/>
      </c>
      <c r="P1116" s="11" t="str">
        <f t="shared" si="144"/>
        <v xml:space="preserve"> </v>
      </c>
      <c r="Q1116" s="11" t="e">
        <f>VLOOKUP(B1116,'Комментарии к ремонту'!A:C,2,FALSE)</f>
        <v>#N/A</v>
      </c>
      <c r="R1116" s="21" t="str">
        <f t="shared" si="145"/>
        <v/>
      </c>
      <c r="T1116" s="44" t="str">
        <f t="shared" si="140"/>
        <v/>
      </c>
      <c r="W1116" s="18">
        <f t="shared" si="141"/>
        <v>0</v>
      </c>
    </row>
    <row r="1117" spans="7:23" ht="25.5" customHeight="1" x14ac:dyDescent="0.2">
      <c r="G1117" s="12" t="str">
        <f t="shared" si="138"/>
        <v/>
      </c>
      <c r="H1117" s="12"/>
      <c r="I1117" s="22" t="str">
        <f>IFERROR(VLOOKUP('движение ДВС'!C1117,нормативы!$B$2:$C$32,2,FALSE),"")</f>
        <v/>
      </c>
      <c r="K1117" s="13" t="str">
        <f t="shared" si="142"/>
        <v/>
      </c>
      <c r="L1117" s="13"/>
      <c r="M1117" s="22" t="str">
        <f t="shared" si="139"/>
        <v/>
      </c>
      <c r="N1117" s="22" t="str">
        <f t="shared" si="143"/>
        <v/>
      </c>
      <c r="P1117" s="11" t="str">
        <f t="shared" si="144"/>
        <v xml:space="preserve"> </v>
      </c>
      <c r="Q1117" s="11" t="e">
        <f>VLOOKUP(B1117,'Комментарии к ремонту'!A:C,2,FALSE)</f>
        <v>#N/A</v>
      </c>
      <c r="R1117" s="21" t="str">
        <f t="shared" si="145"/>
        <v/>
      </c>
      <c r="T1117" s="44" t="str">
        <f t="shared" si="140"/>
        <v/>
      </c>
      <c r="W1117" s="18">
        <f t="shared" si="141"/>
        <v>0</v>
      </c>
    </row>
    <row r="1118" spans="7:23" ht="25.5" customHeight="1" x14ac:dyDescent="0.2">
      <c r="G1118" s="12" t="str">
        <f t="shared" si="138"/>
        <v/>
      </c>
      <c r="H1118" s="12"/>
      <c r="I1118" s="22" t="str">
        <f>IFERROR(VLOOKUP('движение ДВС'!C1118,нормативы!$B$2:$C$32,2,FALSE),"")</f>
        <v/>
      </c>
      <c r="K1118" s="13" t="str">
        <f t="shared" si="142"/>
        <v/>
      </c>
      <c r="L1118" s="13"/>
      <c r="M1118" s="22" t="str">
        <f t="shared" si="139"/>
        <v/>
      </c>
      <c r="N1118" s="22" t="str">
        <f t="shared" si="143"/>
        <v/>
      </c>
      <c r="P1118" s="11" t="str">
        <f t="shared" si="144"/>
        <v xml:space="preserve"> </v>
      </c>
      <c r="Q1118" s="11" t="e">
        <f>VLOOKUP(B1118,'Комментарии к ремонту'!A:C,2,FALSE)</f>
        <v>#N/A</v>
      </c>
      <c r="R1118" s="21" t="str">
        <f t="shared" si="145"/>
        <v/>
      </c>
      <c r="T1118" s="44" t="str">
        <f t="shared" si="140"/>
        <v/>
      </c>
      <c r="W1118" s="18">
        <f t="shared" si="141"/>
        <v>0</v>
      </c>
    </row>
    <row r="1119" spans="7:23" ht="25.5" customHeight="1" x14ac:dyDescent="0.2">
      <c r="G1119" s="12" t="str">
        <f t="shared" si="138"/>
        <v/>
      </c>
      <c r="H1119" s="12"/>
      <c r="I1119" s="22" t="str">
        <f>IFERROR(VLOOKUP('движение ДВС'!C1119,нормативы!$B$2:$C$32,2,FALSE),"")</f>
        <v/>
      </c>
      <c r="K1119" s="13" t="str">
        <f t="shared" si="142"/>
        <v/>
      </c>
      <c r="L1119" s="13"/>
      <c r="M1119" s="22" t="str">
        <f t="shared" si="139"/>
        <v/>
      </c>
      <c r="N1119" s="22" t="str">
        <f t="shared" si="143"/>
        <v/>
      </c>
      <c r="P1119" s="11" t="str">
        <f t="shared" si="144"/>
        <v xml:space="preserve"> </v>
      </c>
      <c r="Q1119" s="11" t="e">
        <f>VLOOKUP(B1119,'Комментарии к ремонту'!A:C,2,FALSE)</f>
        <v>#N/A</v>
      </c>
      <c r="R1119" s="21" t="str">
        <f t="shared" si="145"/>
        <v/>
      </c>
      <c r="T1119" s="44" t="str">
        <f t="shared" si="140"/>
        <v/>
      </c>
      <c r="W1119" s="18">
        <f t="shared" si="141"/>
        <v>0</v>
      </c>
    </row>
    <row r="1120" spans="7:23" ht="25.5" customHeight="1" x14ac:dyDescent="0.2">
      <c r="G1120" s="12" t="str">
        <f t="shared" si="138"/>
        <v/>
      </c>
      <c r="H1120" s="12"/>
      <c r="I1120" s="22" t="str">
        <f>IFERROR(VLOOKUP('движение ДВС'!C1120,нормативы!$B$2:$C$32,2,FALSE),"")</f>
        <v/>
      </c>
      <c r="K1120" s="13" t="str">
        <f t="shared" si="142"/>
        <v/>
      </c>
      <c r="L1120" s="13"/>
      <c r="M1120" s="22" t="str">
        <f t="shared" si="139"/>
        <v/>
      </c>
      <c r="N1120" s="22" t="str">
        <f t="shared" si="143"/>
        <v/>
      </c>
      <c r="P1120" s="11" t="str">
        <f t="shared" si="144"/>
        <v xml:space="preserve"> </v>
      </c>
      <c r="Q1120" s="11" t="e">
        <f>VLOOKUP(B1120,'Комментарии к ремонту'!A:C,2,FALSE)</f>
        <v>#N/A</v>
      </c>
      <c r="R1120" s="21" t="str">
        <f t="shared" si="145"/>
        <v/>
      </c>
      <c r="T1120" s="44" t="str">
        <f t="shared" si="140"/>
        <v/>
      </c>
      <c r="W1120" s="18">
        <f t="shared" si="141"/>
        <v>0</v>
      </c>
    </row>
    <row r="1121" spans="7:23" ht="25.5" customHeight="1" x14ac:dyDescent="0.2">
      <c r="G1121" s="12" t="str">
        <f t="shared" si="138"/>
        <v/>
      </c>
      <c r="H1121" s="12"/>
      <c r="I1121" s="22" t="str">
        <f>IFERROR(VLOOKUP('движение ДВС'!C1121,нормативы!$B$2:$C$32,2,FALSE),"")</f>
        <v/>
      </c>
      <c r="K1121" s="13" t="str">
        <f t="shared" si="142"/>
        <v/>
      </c>
      <c r="L1121" s="13"/>
      <c r="M1121" s="22" t="str">
        <f t="shared" si="139"/>
        <v/>
      </c>
      <c r="N1121" s="22" t="str">
        <f t="shared" si="143"/>
        <v/>
      </c>
      <c r="P1121" s="11" t="str">
        <f t="shared" si="144"/>
        <v xml:space="preserve"> </v>
      </c>
      <c r="Q1121" s="11" t="e">
        <f>VLOOKUP(B1121,'Комментарии к ремонту'!A:C,2,FALSE)</f>
        <v>#N/A</v>
      </c>
      <c r="R1121" s="21" t="str">
        <f t="shared" si="145"/>
        <v/>
      </c>
      <c r="T1121" s="44" t="str">
        <f t="shared" si="140"/>
        <v/>
      </c>
      <c r="W1121" s="18">
        <f t="shared" si="141"/>
        <v>0</v>
      </c>
    </row>
    <row r="1122" spans="7:23" ht="25.5" customHeight="1" x14ac:dyDescent="0.2">
      <c r="G1122" s="12" t="str">
        <f t="shared" si="138"/>
        <v/>
      </c>
      <c r="H1122" s="12"/>
      <c r="I1122" s="22" t="str">
        <f>IFERROR(VLOOKUP('движение ДВС'!C1122,нормативы!$B$2:$C$32,2,FALSE),"")</f>
        <v/>
      </c>
      <c r="K1122" s="13" t="str">
        <f t="shared" si="142"/>
        <v/>
      </c>
      <c r="L1122" s="13"/>
      <c r="M1122" s="22" t="str">
        <f t="shared" si="139"/>
        <v/>
      </c>
      <c r="N1122" s="22" t="str">
        <f t="shared" si="143"/>
        <v/>
      </c>
      <c r="P1122" s="11" t="str">
        <f t="shared" si="144"/>
        <v xml:space="preserve"> </v>
      </c>
      <c r="Q1122" s="11" t="e">
        <f>VLOOKUP(B1122,'Комментарии к ремонту'!A:C,2,FALSE)</f>
        <v>#N/A</v>
      </c>
      <c r="R1122" s="21" t="str">
        <f t="shared" si="145"/>
        <v/>
      </c>
      <c r="T1122" s="44" t="str">
        <f t="shared" si="140"/>
        <v/>
      </c>
      <c r="W1122" s="18">
        <f t="shared" si="141"/>
        <v>0</v>
      </c>
    </row>
    <row r="1123" spans="7:23" ht="25.5" customHeight="1" x14ac:dyDescent="0.2">
      <c r="G1123" s="12" t="str">
        <f t="shared" si="138"/>
        <v/>
      </c>
      <c r="H1123" s="12"/>
      <c r="I1123" s="22" t="str">
        <f>IFERROR(VLOOKUP('движение ДВС'!C1123,нормативы!$B$2:$C$32,2,FALSE),"")</f>
        <v/>
      </c>
      <c r="K1123" s="13" t="str">
        <f t="shared" si="142"/>
        <v/>
      </c>
      <c r="L1123" s="13"/>
      <c r="M1123" s="22" t="str">
        <f t="shared" si="139"/>
        <v/>
      </c>
      <c r="N1123" s="22" t="str">
        <f t="shared" si="143"/>
        <v/>
      </c>
      <c r="P1123" s="11" t="str">
        <f t="shared" si="144"/>
        <v xml:space="preserve"> </v>
      </c>
      <c r="Q1123" s="11" t="e">
        <f>VLOOKUP(B1123,'Комментарии к ремонту'!A:C,2,FALSE)</f>
        <v>#N/A</v>
      </c>
      <c r="R1123" s="21" t="str">
        <f t="shared" si="145"/>
        <v/>
      </c>
      <c r="T1123" s="44" t="str">
        <f t="shared" si="140"/>
        <v/>
      </c>
      <c r="W1123" s="18">
        <f t="shared" si="141"/>
        <v>0</v>
      </c>
    </row>
    <row r="1124" spans="7:23" ht="25.5" customHeight="1" x14ac:dyDescent="0.2">
      <c r="G1124" s="12" t="str">
        <f t="shared" si="138"/>
        <v/>
      </c>
      <c r="H1124" s="12"/>
      <c r="I1124" s="22" t="str">
        <f>IFERROR(VLOOKUP('движение ДВС'!C1124,нормативы!$B$2:$C$32,2,FALSE),"")</f>
        <v/>
      </c>
      <c r="K1124" s="13" t="str">
        <f t="shared" si="142"/>
        <v/>
      </c>
      <c r="L1124" s="13"/>
      <c r="M1124" s="22" t="str">
        <f t="shared" si="139"/>
        <v/>
      </c>
      <c r="N1124" s="22" t="str">
        <f t="shared" si="143"/>
        <v/>
      </c>
      <c r="P1124" s="11" t="str">
        <f t="shared" si="144"/>
        <v xml:space="preserve"> </v>
      </c>
      <c r="Q1124" s="11" t="e">
        <f>VLOOKUP(B1124,'Комментарии к ремонту'!A:C,2,FALSE)</f>
        <v>#N/A</v>
      </c>
      <c r="R1124" s="21" t="str">
        <f t="shared" si="145"/>
        <v/>
      </c>
      <c r="T1124" s="44" t="str">
        <f t="shared" si="140"/>
        <v/>
      </c>
      <c r="W1124" s="18">
        <f t="shared" si="141"/>
        <v>0</v>
      </c>
    </row>
    <row r="1125" spans="7:23" ht="25.5" customHeight="1" x14ac:dyDescent="0.2">
      <c r="G1125" s="12" t="str">
        <f t="shared" si="138"/>
        <v/>
      </c>
      <c r="H1125" s="12"/>
      <c r="I1125" s="22" t="str">
        <f>IFERROR(VLOOKUP('движение ДВС'!C1125,нормативы!$B$2:$C$32,2,FALSE),"")</f>
        <v/>
      </c>
      <c r="K1125" s="13" t="str">
        <f t="shared" si="142"/>
        <v/>
      </c>
      <c r="L1125" s="13"/>
      <c r="M1125" s="22" t="str">
        <f t="shared" si="139"/>
        <v/>
      </c>
      <c r="N1125" s="22" t="str">
        <f t="shared" si="143"/>
        <v/>
      </c>
      <c r="P1125" s="11" t="str">
        <f t="shared" si="144"/>
        <v xml:space="preserve"> </v>
      </c>
      <c r="Q1125" s="11" t="e">
        <f>VLOOKUP(B1125,'Комментарии к ремонту'!A:C,2,FALSE)</f>
        <v>#N/A</v>
      </c>
      <c r="R1125" s="21" t="str">
        <f t="shared" si="145"/>
        <v/>
      </c>
      <c r="T1125" s="44" t="str">
        <f t="shared" si="140"/>
        <v/>
      </c>
      <c r="W1125" s="18">
        <f t="shared" si="141"/>
        <v>0</v>
      </c>
    </row>
    <row r="1126" spans="7:23" ht="25.5" customHeight="1" x14ac:dyDescent="0.2">
      <c r="G1126" s="12" t="str">
        <f t="shared" si="138"/>
        <v/>
      </c>
      <c r="H1126" s="12"/>
      <c r="I1126" s="22" t="str">
        <f>IFERROR(VLOOKUP('движение ДВС'!C1126,нормативы!$B$2:$C$32,2,FALSE),"")</f>
        <v/>
      </c>
      <c r="K1126" s="13" t="str">
        <f t="shared" si="142"/>
        <v/>
      </c>
      <c r="L1126" s="13"/>
      <c r="M1126" s="22" t="str">
        <f t="shared" si="139"/>
        <v/>
      </c>
      <c r="N1126" s="22" t="str">
        <f t="shared" si="143"/>
        <v/>
      </c>
      <c r="P1126" s="11" t="str">
        <f t="shared" si="144"/>
        <v xml:space="preserve"> </v>
      </c>
      <c r="Q1126" s="11" t="e">
        <f>VLOOKUP(B1126,'Комментарии к ремонту'!A:C,2,FALSE)</f>
        <v>#N/A</v>
      </c>
      <c r="R1126" s="21" t="str">
        <f t="shared" si="145"/>
        <v/>
      </c>
      <c r="T1126" s="44" t="str">
        <f t="shared" si="140"/>
        <v/>
      </c>
      <c r="W1126" s="18">
        <f t="shared" si="141"/>
        <v>0</v>
      </c>
    </row>
    <row r="1127" spans="7:23" ht="25.5" customHeight="1" x14ac:dyDescent="0.2">
      <c r="G1127" s="12" t="str">
        <f t="shared" si="138"/>
        <v/>
      </c>
      <c r="H1127" s="12"/>
      <c r="I1127" s="22" t="str">
        <f>IFERROR(VLOOKUP('движение ДВС'!C1127,нормативы!$B$2:$C$32,2,FALSE),"")</f>
        <v/>
      </c>
      <c r="K1127" s="13" t="str">
        <f t="shared" si="142"/>
        <v/>
      </c>
      <c r="L1127" s="13"/>
      <c r="M1127" s="22" t="str">
        <f t="shared" si="139"/>
        <v/>
      </c>
      <c r="N1127" s="22" t="str">
        <f t="shared" si="143"/>
        <v/>
      </c>
      <c r="P1127" s="11" t="str">
        <f t="shared" si="144"/>
        <v xml:space="preserve"> </v>
      </c>
      <c r="Q1127" s="11" t="e">
        <f>VLOOKUP(B1127,'Комментарии к ремонту'!A:C,2,FALSE)</f>
        <v>#N/A</v>
      </c>
      <c r="R1127" s="21" t="str">
        <f t="shared" si="145"/>
        <v/>
      </c>
      <c r="T1127" s="44" t="str">
        <f t="shared" si="140"/>
        <v/>
      </c>
      <c r="W1127" s="18">
        <f t="shared" si="141"/>
        <v>0</v>
      </c>
    </row>
    <row r="1128" spans="7:23" ht="25.5" customHeight="1" x14ac:dyDescent="0.2">
      <c r="G1128" s="12" t="str">
        <f t="shared" si="138"/>
        <v/>
      </c>
      <c r="H1128" s="12"/>
      <c r="I1128" s="22" t="str">
        <f>IFERROR(VLOOKUP('движение ДВС'!C1128,нормативы!$B$2:$C$32,2,FALSE),"")</f>
        <v/>
      </c>
      <c r="K1128" s="13" t="str">
        <f t="shared" si="142"/>
        <v/>
      </c>
      <c r="L1128" s="13"/>
      <c r="M1128" s="22" t="str">
        <f t="shared" si="139"/>
        <v/>
      </c>
      <c r="N1128" s="22" t="str">
        <f t="shared" si="143"/>
        <v/>
      </c>
      <c r="P1128" s="11" t="str">
        <f t="shared" si="144"/>
        <v xml:space="preserve"> </v>
      </c>
      <c r="Q1128" s="11" t="e">
        <f>VLOOKUP(B1128,'Комментарии к ремонту'!A:C,2,FALSE)</f>
        <v>#N/A</v>
      </c>
      <c r="R1128" s="21" t="str">
        <f t="shared" si="145"/>
        <v/>
      </c>
      <c r="T1128" s="44" t="str">
        <f t="shared" si="140"/>
        <v/>
      </c>
      <c r="W1128" s="18">
        <f t="shared" si="141"/>
        <v>0</v>
      </c>
    </row>
    <row r="1129" spans="7:23" ht="25.5" customHeight="1" x14ac:dyDescent="0.2">
      <c r="G1129" s="12" t="str">
        <f t="shared" si="138"/>
        <v/>
      </c>
      <c r="H1129" s="12"/>
      <c r="I1129" s="22" t="str">
        <f>IFERROR(VLOOKUP('движение ДВС'!C1129,нормативы!$B$2:$C$32,2,FALSE),"")</f>
        <v/>
      </c>
      <c r="K1129" s="13" t="str">
        <f t="shared" si="142"/>
        <v/>
      </c>
      <c r="L1129" s="13"/>
      <c r="M1129" s="22" t="str">
        <f t="shared" si="139"/>
        <v/>
      </c>
      <c r="N1129" s="22" t="str">
        <f t="shared" si="143"/>
        <v/>
      </c>
      <c r="P1129" s="11" t="str">
        <f t="shared" si="144"/>
        <v xml:space="preserve"> </v>
      </c>
      <c r="Q1129" s="11" t="e">
        <f>VLOOKUP(B1129,'Комментарии к ремонту'!A:C,2,FALSE)</f>
        <v>#N/A</v>
      </c>
      <c r="R1129" s="21" t="str">
        <f t="shared" si="145"/>
        <v/>
      </c>
      <c r="T1129" s="44" t="str">
        <f t="shared" si="140"/>
        <v/>
      </c>
      <c r="W1129" s="18">
        <f t="shared" si="141"/>
        <v>0</v>
      </c>
    </row>
    <row r="1130" spans="7:23" ht="25.5" customHeight="1" x14ac:dyDescent="0.2">
      <c r="G1130" s="12" t="str">
        <f t="shared" si="138"/>
        <v/>
      </c>
      <c r="H1130" s="12"/>
      <c r="I1130" s="22" t="str">
        <f>IFERROR(VLOOKUP('движение ДВС'!C1130,нормативы!$B$2:$C$32,2,FALSE),"")</f>
        <v/>
      </c>
      <c r="K1130" s="13" t="str">
        <f t="shared" si="142"/>
        <v/>
      </c>
      <c r="L1130" s="13"/>
      <c r="M1130" s="22" t="str">
        <f t="shared" si="139"/>
        <v/>
      </c>
      <c r="N1130" s="22" t="str">
        <f t="shared" si="143"/>
        <v/>
      </c>
      <c r="P1130" s="11" t="str">
        <f t="shared" si="144"/>
        <v xml:space="preserve"> </v>
      </c>
      <c r="Q1130" s="11" t="e">
        <f>VLOOKUP(B1130,'Комментарии к ремонту'!A:C,2,FALSE)</f>
        <v>#N/A</v>
      </c>
      <c r="R1130" s="21" t="str">
        <f t="shared" si="145"/>
        <v/>
      </c>
      <c r="T1130" s="44" t="str">
        <f t="shared" si="140"/>
        <v/>
      </c>
      <c r="W1130" s="18">
        <f t="shared" si="141"/>
        <v>0</v>
      </c>
    </row>
    <row r="1131" spans="7:23" ht="25.5" customHeight="1" x14ac:dyDescent="0.2">
      <c r="G1131" s="12" t="str">
        <f t="shared" si="138"/>
        <v/>
      </c>
      <c r="H1131" s="12"/>
      <c r="I1131" s="22" t="str">
        <f>IFERROR(VLOOKUP('движение ДВС'!C1131,нормативы!$B$2:$C$32,2,FALSE),"")</f>
        <v/>
      </c>
      <c r="K1131" s="13" t="str">
        <f t="shared" si="142"/>
        <v/>
      </c>
      <c r="L1131" s="13"/>
      <c r="M1131" s="22" t="str">
        <f t="shared" si="139"/>
        <v/>
      </c>
      <c r="N1131" s="22" t="str">
        <f t="shared" si="143"/>
        <v/>
      </c>
      <c r="P1131" s="11" t="str">
        <f t="shared" si="144"/>
        <v xml:space="preserve"> </v>
      </c>
      <c r="Q1131" s="11" t="e">
        <f>VLOOKUP(B1131,'Комментарии к ремонту'!A:C,2,FALSE)</f>
        <v>#N/A</v>
      </c>
      <c r="R1131" s="21" t="str">
        <f t="shared" si="145"/>
        <v/>
      </c>
      <c r="T1131" s="44" t="str">
        <f t="shared" si="140"/>
        <v/>
      </c>
      <c r="W1131" s="18">
        <f t="shared" si="141"/>
        <v>0</v>
      </c>
    </row>
    <row r="1132" spans="7:23" ht="25.5" customHeight="1" x14ac:dyDescent="0.2">
      <c r="G1132" s="12" t="str">
        <f t="shared" si="138"/>
        <v/>
      </c>
      <c r="H1132" s="12"/>
      <c r="I1132" s="22" t="str">
        <f>IFERROR(VLOOKUP('движение ДВС'!C1132,нормативы!$B$2:$C$32,2,FALSE),"")</f>
        <v/>
      </c>
      <c r="K1132" s="13" t="str">
        <f t="shared" si="142"/>
        <v/>
      </c>
      <c r="L1132" s="13"/>
      <c r="M1132" s="22" t="str">
        <f t="shared" si="139"/>
        <v/>
      </c>
      <c r="N1132" s="22" t="str">
        <f t="shared" si="143"/>
        <v/>
      </c>
      <c r="P1132" s="11" t="str">
        <f t="shared" si="144"/>
        <v xml:space="preserve"> </v>
      </c>
      <c r="Q1132" s="11" t="e">
        <f>VLOOKUP(B1132,'Комментарии к ремонту'!A:C,2,FALSE)</f>
        <v>#N/A</v>
      </c>
      <c r="R1132" s="21" t="str">
        <f t="shared" si="145"/>
        <v/>
      </c>
      <c r="T1132" s="44" t="str">
        <f t="shared" si="140"/>
        <v/>
      </c>
      <c r="W1132" s="18">
        <f t="shared" si="141"/>
        <v>0</v>
      </c>
    </row>
    <row r="1133" spans="7:23" ht="25.5" customHeight="1" x14ac:dyDescent="0.2">
      <c r="G1133" s="12" t="str">
        <f t="shared" si="138"/>
        <v/>
      </c>
      <c r="H1133" s="12"/>
      <c r="I1133" s="22" t="str">
        <f>IFERROR(VLOOKUP('движение ДВС'!C1133,нормативы!$B$2:$C$32,2,FALSE),"")</f>
        <v/>
      </c>
      <c r="K1133" s="13" t="str">
        <f t="shared" si="142"/>
        <v/>
      </c>
      <c r="L1133" s="13"/>
      <c r="M1133" s="22" t="str">
        <f t="shared" si="139"/>
        <v/>
      </c>
      <c r="N1133" s="22" t="str">
        <f t="shared" si="143"/>
        <v/>
      </c>
      <c r="P1133" s="11" t="str">
        <f t="shared" si="144"/>
        <v xml:space="preserve"> </v>
      </c>
      <c r="Q1133" s="11" t="e">
        <f>VLOOKUP(B1133,'Комментарии к ремонту'!A:C,2,FALSE)</f>
        <v>#N/A</v>
      </c>
      <c r="R1133" s="21" t="str">
        <f t="shared" si="145"/>
        <v/>
      </c>
      <c r="T1133" s="44" t="str">
        <f t="shared" si="140"/>
        <v/>
      </c>
      <c r="W1133" s="18">
        <f t="shared" si="141"/>
        <v>0</v>
      </c>
    </row>
    <row r="1134" spans="7:23" ht="25.5" customHeight="1" x14ac:dyDescent="0.2">
      <c r="G1134" s="12" t="str">
        <f t="shared" si="138"/>
        <v/>
      </c>
      <c r="H1134" s="12"/>
      <c r="I1134" s="22" t="str">
        <f>IFERROR(VLOOKUP('движение ДВС'!C1134,нормативы!$B$2:$C$32,2,FALSE),"")</f>
        <v/>
      </c>
      <c r="K1134" s="13" t="str">
        <f t="shared" si="142"/>
        <v/>
      </c>
      <c r="L1134" s="13"/>
      <c r="M1134" s="22" t="str">
        <f t="shared" si="139"/>
        <v/>
      </c>
      <c r="N1134" s="22" t="str">
        <f t="shared" si="143"/>
        <v/>
      </c>
      <c r="P1134" s="11" t="str">
        <f t="shared" si="144"/>
        <v xml:space="preserve"> </v>
      </c>
      <c r="Q1134" s="11" t="e">
        <f>VLOOKUP(B1134,'Комментарии к ремонту'!A:C,2,FALSE)</f>
        <v>#N/A</v>
      </c>
      <c r="R1134" s="21" t="str">
        <f t="shared" si="145"/>
        <v/>
      </c>
      <c r="T1134" s="44" t="str">
        <f t="shared" si="140"/>
        <v/>
      </c>
      <c r="W1134" s="18">
        <f t="shared" si="141"/>
        <v>0</v>
      </c>
    </row>
    <row r="1135" spans="7:23" ht="25.5" customHeight="1" x14ac:dyDescent="0.2">
      <c r="G1135" s="12" t="str">
        <f t="shared" si="138"/>
        <v/>
      </c>
      <c r="H1135" s="12"/>
      <c r="I1135" s="22" t="str">
        <f>IFERROR(VLOOKUP('движение ДВС'!C1135,нормативы!$B$2:$C$32,2,FALSE),"")</f>
        <v/>
      </c>
      <c r="K1135" s="13" t="str">
        <f t="shared" si="142"/>
        <v/>
      </c>
      <c r="L1135" s="13"/>
      <c r="M1135" s="22" t="str">
        <f t="shared" si="139"/>
        <v/>
      </c>
      <c r="N1135" s="22" t="str">
        <f t="shared" si="143"/>
        <v/>
      </c>
      <c r="P1135" s="11" t="str">
        <f t="shared" si="144"/>
        <v xml:space="preserve"> </v>
      </c>
      <c r="Q1135" s="11" t="e">
        <f>VLOOKUP(B1135,'Комментарии к ремонту'!A:C,2,FALSE)</f>
        <v>#N/A</v>
      </c>
      <c r="R1135" s="21" t="str">
        <f t="shared" si="145"/>
        <v/>
      </c>
      <c r="T1135" s="44" t="str">
        <f t="shared" si="140"/>
        <v/>
      </c>
      <c r="W1135" s="18">
        <f t="shared" si="141"/>
        <v>0</v>
      </c>
    </row>
    <row r="1136" spans="7:23" ht="25.5" customHeight="1" x14ac:dyDescent="0.2">
      <c r="G1136" s="12" t="str">
        <f t="shared" si="138"/>
        <v/>
      </c>
      <c r="H1136" s="12"/>
      <c r="I1136" s="22" t="str">
        <f>IFERROR(VLOOKUP('движение ДВС'!C1136,нормативы!$B$2:$C$32,2,FALSE),"")</f>
        <v/>
      </c>
      <c r="K1136" s="13" t="str">
        <f t="shared" si="142"/>
        <v/>
      </c>
      <c r="L1136" s="13"/>
      <c r="M1136" s="22" t="str">
        <f t="shared" si="139"/>
        <v/>
      </c>
      <c r="N1136" s="22" t="str">
        <f t="shared" si="143"/>
        <v/>
      </c>
      <c r="P1136" s="11" t="str">
        <f t="shared" si="144"/>
        <v xml:space="preserve"> </v>
      </c>
      <c r="Q1136" s="11" t="e">
        <f>VLOOKUP(B1136,'Комментарии к ремонту'!A:C,2,FALSE)</f>
        <v>#N/A</v>
      </c>
      <c r="R1136" s="21" t="str">
        <f t="shared" si="145"/>
        <v/>
      </c>
      <c r="T1136" s="44" t="str">
        <f t="shared" si="140"/>
        <v/>
      </c>
      <c r="W1136" s="18">
        <f t="shared" si="141"/>
        <v>0</v>
      </c>
    </row>
    <row r="1137" spans="7:23" ht="25.5" customHeight="1" x14ac:dyDescent="0.2">
      <c r="G1137" s="12" t="str">
        <f t="shared" si="138"/>
        <v/>
      </c>
      <c r="H1137" s="12"/>
      <c r="I1137" s="22" t="str">
        <f>IFERROR(VLOOKUP('движение ДВС'!C1137,нормативы!$B$2:$C$32,2,FALSE),"")</f>
        <v/>
      </c>
      <c r="K1137" s="13" t="str">
        <f t="shared" si="142"/>
        <v/>
      </c>
      <c r="L1137" s="13"/>
      <c r="M1137" s="22" t="str">
        <f t="shared" si="139"/>
        <v/>
      </c>
      <c r="N1137" s="22" t="str">
        <f t="shared" si="143"/>
        <v/>
      </c>
      <c r="P1137" s="11" t="str">
        <f t="shared" si="144"/>
        <v xml:space="preserve"> </v>
      </c>
      <c r="Q1137" s="11" t="e">
        <f>VLOOKUP(B1137,'Комментарии к ремонту'!A:C,2,FALSE)</f>
        <v>#N/A</v>
      </c>
      <c r="R1137" s="21" t="str">
        <f t="shared" si="145"/>
        <v/>
      </c>
      <c r="T1137" s="44" t="str">
        <f t="shared" si="140"/>
        <v/>
      </c>
      <c r="W1137" s="18">
        <f t="shared" si="141"/>
        <v>0</v>
      </c>
    </row>
    <row r="1138" spans="7:23" ht="25.5" customHeight="1" x14ac:dyDescent="0.2">
      <c r="G1138" s="12" t="str">
        <f t="shared" si="138"/>
        <v/>
      </c>
      <c r="H1138" s="12"/>
      <c r="I1138" s="22" t="str">
        <f>IFERROR(VLOOKUP('движение ДВС'!C1138,нормативы!$B$2:$C$32,2,FALSE),"")</f>
        <v/>
      </c>
      <c r="K1138" s="13" t="str">
        <f t="shared" si="142"/>
        <v/>
      </c>
      <c r="L1138" s="13"/>
      <c r="M1138" s="22" t="str">
        <f t="shared" si="139"/>
        <v/>
      </c>
      <c r="N1138" s="22" t="str">
        <f t="shared" si="143"/>
        <v/>
      </c>
      <c r="P1138" s="11" t="str">
        <f t="shared" si="144"/>
        <v xml:space="preserve"> </v>
      </c>
      <c r="Q1138" s="11" t="e">
        <f>VLOOKUP(B1138,'Комментарии к ремонту'!A:C,2,FALSE)</f>
        <v>#N/A</v>
      </c>
      <c r="R1138" s="21" t="str">
        <f t="shared" si="145"/>
        <v/>
      </c>
      <c r="T1138" s="44" t="str">
        <f t="shared" si="140"/>
        <v/>
      </c>
      <c r="W1138" s="18">
        <f t="shared" si="141"/>
        <v>0</v>
      </c>
    </row>
    <row r="1139" spans="7:23" ht="25.5" customHeight="1" x14ac:dyDescent="0.2">
      <c r="G1139" s="12" t="str">
        <f t="shared" si="138"/>
        <v/>
      </c>
      <c r="H1139" s="12"/>
      <c r="I1139" s="22" t="str">
        <f>IFERROR(VLOOKUP('движение ДВС'!C1139,нормативы!$B$2:$C$32,2,FALSE),"")</f>
        <v/>
      </c>
      <c r="K1139" s="13" t="str">
        <f t="shared" si="142"/>
        <v/>
      </c>
      <c r="L1139" s="13"/>
      <c r="M1139" s="22" t="str">
        <f t="shared" si="139"/>
        <v/>
      </c>
      <c r="N1139" s="22" t="str">
        <f t="shared" si="143"/>
        <v/>
      </c>
      <c r="P1139" s="11" t="str">
        <f t="shared" si="144"/>
        <v xml:space="preserve"> </v>
      </c>
      <c r="Q1139" s="11" t="e">
        <f>VLOOKUP(B1139,'Комментарии к ремонту'!A:C,2,FALSE)</f>
        <v>#N/A</v>
      </c>
      <c r="R1139" s="21" t="str">
        <f t="shared" si="145"/>
        <v/>
      </c>
      <c r="T1139" s="44" t="str">
        <f t="shared" si="140"/>
        <v/>
      </c>
      <c r="W1139" s="18">
        <f t="shared" si="141"/>
        <v>0</v>
      </c>
    </row>
    <row r="1140" spans="7:23" ht="25.5" customHeight="1" x14ac:dyDescent="0.2">
      <c r="G1140" s="12" t="str">
        <f t="shared" si="138"/>
        <v/>
      </c>
      <c r="H1140" s="12"/>
      <c r="I1140" s="22" t="str">
        <f>IFERROR(VLOOKUP('движение ДВС'!C1140,нормативы!$B$2:$C$32,2,FALSE),"")</f>
        <v/>
      </c>
      <c r="K1140" s="13" t="str">
        <f t="shared" si="142"/>
        <v/>
      </c>
      <c r="L1140" s="13"/>
      <c r="M1140" s="22" t="str">
        <f t="shared" si="139"/>
        <v/>
      </c>
      <c r="N1140" s="22" t="str">
        <f t="shared" si="143"/>
        <v/>
      </c>
      <c r="P1140" s="11" t="str">
        <f t="shared" si="144"/>
        <v xml:space="preserve"> </v>
      </c>
      <c r="Q1140" s="11" t="e">
        <f>VLOOKUP(B1140,'Комментарии к ремонту'!A:C,2,FALSE)</f>
        <v>#N/A</v>
      </c>
      <c r="R1140" s="21" t="str">
        <f t="shared" si="145"/>
        <v/>
      </c>
      <c r="T1140" s="44" t="str">
        <f t="shared" si="140"/>
        <v/>
      </c>
      <c r="W1140" s="18">
        <f t="shared" si="141"/>
        <v>0</v>
      </c>
    </row>
    <row r="1141" spans="7:23" ht="25.5" customHeight="1" x14ac:dyDescent="0.2">
      <c r="G1141" s="12" t="str">
        <f t="shared" si="138"/>
        <v/>
      </c>
      <c r="H1141" s="12"/>
      <c r="I1141" s="22" t="str">
        <f>IFERROR(VLOOKUP('движение ДВС'!C1141,нормативы!$B$2:$C$32,2,FALSE),"")</f>
        <v/>
      </c>
      <c r="K1141" s="13" t="str">
        <f t="shared" si="142"/>
        <v/>
      </c>
      <c r="L1141" s="13"/>
      <c r="M1141" s="22" t="str">
        <f t="shared" si="139"/>
        <v/>
      </c>
      <c r="N1141" s="22" t="str">
        <f t="shared" si="143"/>
        <v/>
      </c>
      <c r="P1141" s="11" t="str">
        <f t="shared" si="144"/>
        <v xml:space="preserve"> </v>
      </c>
      <c r="Q1141" s="11" t="e">
        <f>VLOOKUP(B1141,'Комментарии к ремонту'!A:C,2,FALSE)</f>
        <v>#N/A</v>
      </c>
      <c r="R1141" s="21" t="str">
        <f t="shared" si="145"/>
        <v/>
      </c>
      <c r="T1141" s="44" t="str">
        <f t="shared" si="140"/>
        <v/>
      </c>
      <c r="W1141" s="18">
        <f t="shared" si="141"/>
        <v>0</v>
      </c>
    </row>
    <row r="1142" spans="7:23" ht="25.5" customHeight="1" x14ac:dyDescent="0.2">
      <c r="G1142" s="12" t="str">
        <f t="shared" si="138"/>
        <v/>
      </c>
      <c r="H1142" s="12"/>
      <c r="I1142" s="22" t="str">
        <f>IFERROR(VLOOKUP('движение ДВС'!C1142,нормативы!$B$2:$C$32,2,FALSE),"")</f>
        <v/>
      </c>
      <c r="K1142" s="13" t="str">
        <f t="shared" si="142"/>
        <v/>
      </c>
      <c r="L1142" s="13"/>
      <c r="M1142" s="22" t="str">
        <f t="shared" si="139"/>
        <v/>
      </c>
      <c r="N1142" s="22" t="str">
        <f t="shared" si="143"/>
        <v/>
      </c>
      <c r="P1142" s="11" t="str">
        <f t="shared" si="144"/>
        <v xml:space="preserve"> </v>
      </c>
      <c r="Q1142" s="11" t="e">
        <f>VLOOKUP(B1142,'Комментарии к ремонту'!A:C,2,FALSE)</f>
        <v>#N/A</v>
      </c>
      <c r="R1142" s="21" t="str">
        <f t="shared" si="145"/>
        <v/>
      </c>
      <c r="T1142" s="44" t="str">
        <f t="shared" si="140"/>
        <v/>
      </c>
      <c r="W1142" s="18">
        <f t="shared" si="141"/>
        <v>0</v>
      </c>
    </row>
    <row r="1143" spans="7:23" ht="25.5" customHeight="1" x14ac:dyDescent="0.2">
      <c r="G1143" s="12" t="str">
        <f t="shared" si="138"/>
        <v/>
      </c>
      <c r="H1143" s="12"/>
      <c r="I1143" s="22" t="str">
        <f>IFERROR(VLOOKUP('движение ДВС'!C1143,нормативы!$B$2:$C$32,2,FALSE),"")</f>
        <v/>
      </c>
      <c r="K1143" s="13" t="str">
        <f t="shared" si="142"/>
        <v/>
      </c>
      <c r="L1143" s="13"/>
      <c r="M1143" s="22" t="str">
        <f t="shared" si="139"/>
        <v/>
      </c>
      <c r="N1143" s="22" t="str">
        <f t="shared" si="143"/>
        <v/>
      </c>
      <c r="P1143" s="11" t="str">
        <f t="shared" si="144"/>
        <v xml:space="preserve"> </v>
      </c>
      <c r="Q1143" s="11" t="e">
        <f>VLOOKUP(B1143,'Комментарии к ремонту'!A:C,2,FALSE)</f>
        <v>#N/A</v>
      </c>
      <c r="R1143" s="21" t="str">
        <f t="shared" si="145"/>
        <v/>
      </c>
      <c r="T1143" s="44" t="str">
        <f t="shared" si="140"/>
        <v/>
      </c>
      <c r="W1143" s="18">
        <f t="shared" si="141"/>
        <v>0</v>
      </c>
    </row>
    <row r="1144" spans="7:23" ht="25.5" customHeight="1" x14ac:dyDescent="0.2">
      <c r="G1144" s="12" t="str">
        <f t="shared" si="138"/>
        <v/>
      </c>
      <c r="H1144" s="12"/>
      <c r="I1144" s="22" t="str">
        <f>IFERROR(VLOOKUP('движение ДВС'!C1144,нормативы!$B$2:$C$32,2,FALSE),"")</f>
        <v/>
      </c>
      <c r="K1144" s="13" t="str">
        <f t="shared" si="142"/>
        <v/>
      </c>
      <c r="L1144" s="13"/>
      <c r="M1144" s="22" t="str">
        <f t="shared" si="139"/>
        <v/>
      </c>
      <c r="N1144" s="22" t="str">
        <f t="shared" si="143"/>
        <v/>
      </c>
      <c r="P1144" s="11" t="str">
        <f t="shared" si="144"/>
        <v xml:space="preserve"> </v>
      </c>
      <c r="Q1144" s="11" t="e">
        <f>VLOOKUP(B1144,'Комментарии к ремонту'!A:C,2,FALSE)</f>
        <v>#N/A</v>
      </c>
      <c r="R1144" s="21" t="str">
        <f t="shared" si="145"/>
        <v/>
      </c>
      <c r="T1144" s="44" t="str">
        <f t="shared" si="140"/>
        <v/>
      </c>
      <c r="W1144" s="18">
        <f t="shared" si="141"/>
        <v>0</v>
      </c>
    </row>
    <row r="1145" spans="7:23" ht="25.5" customHeight="1" x14ac:dyDescent="0.2">
      <c r="G1145" s="12" t="str">
        <f t="shared" si="138"/>
        <v/>
      </c>
      <c r="H1145" s="12"/>
      <c r="I1145" s="22" t="str">
        <f>IFERROR(VLOOKUP('движение ДВС'!C1145,нормативы!$B$2:$C$32,2,FALSE),"")</f>
        <v/>
      </c>
      <c r="K1145" s="13" t="str">
        <f t="shared" si="142"/>
        <v/>
      </c>
      <c r="L1145" s="13"/>
      <c r="M1145" s="22" t="str">
        <f t="shared" si="139"/>
        <v/>
      </c>
      <c r="N1145" s="22" t="str">
        <f t="shared" si="143"/>
        <v/>
      </c>
      <c r="P1145" s="11" t="str">
        <f t="shared" si="144"/>
        <v xml:space="preserve"> </v>
      </c>
      <c r="Q1145" s="11" t="e">
        <f>VLOOKUP(B1145,'Комментарии к ремонту'!A:C,2,FALSE)</f>
        <v>#N/A</v>
      </c>
      <c r="R1145" s="21" t="str">
        <f t="shared" si="145"/>
        <v/>
      </c>
      <c r="T1145" s="44" t="str">
        <f t="shared" si="140"/>
        <v/>
      </c>
      <c r="W1145" s="18">
        <f t="shared" si="141"/>
        <v>0</v>
      </c>
    </row>
    <row r="1146" spans="7:23" ht="25.5" customHeight="1" x14ac:dyDescent="0.2">
      <c r="G1146" s="12" t="str">
        <f t="shared" si="138"/>
        <v/>
      </c>
      <c r="H1146" s="12"/>
      <c r="I1146" s="22" t="str">
        <f>IFERROR(VLOOKUP('движение ДВС'!C1146,нормативы!$B$2:$C$32,2,FALSE),"")</f>
        <v/>
      </c>
      <c r="K1146" s="13" t="str">
        <f t="shared" si="142"/>
        <v/>
      </c>
      <c r="L1146" s="13"/>
      <c r="M1146" s="22" t="str">
        <f t="shared" si="139"/>
        <v/>
      </c>
      <c r="N1146" s="22" t="str">
        <f t="shared" si="143"/>
        <v/>
      </c>
      <c r="P1146" s="11" t="str">
        <f t="shared" si="144"/>
        <v xml:space="preserve"> </v>
      </c>
      <c r="Q1146" s="11" t="e">
        <f>VLOOKUP(B1146,'Комментарии к ремонту'!A:C,2,FALSE)</f>
        <v>#N/A</v>
      </c>
      <c r="R1146" s="21" t="str">
        <f t="shared" si="145"/>
        <v/>
      </c>
      <c r="T1146" s="44" t="str">
        <f t="shared" si="140"/>
        <v/>
      </c>
      <c r="W1146" s="18">
        <f t="shared" si="141"/>
        <v>0</v>
      </c>
    </row>
    <row r="1147" spans="7:23" ht="25.5" customHeight="1" x14ac:dyDescent="0.2">
      <c r="G1147" s="12" t="str">
        <f t="shared" si="138"/>
        <v/>
      </c>
      <c r="H1147" s="12"/>
      <c r="I1147" s="22" t="str">
        <f>IFERROR(VLOOKUP('движение ДВС'!C1147,нормативы!$B$2:$C$32,2,FALSE),"")</f>
        <v/>
      </c>
      <c r="K1147" s="13" t="str">
        <f t="shared" si="142"/>
        <v/>
      </c>
      <c r="L1147" s="13"/>
      <c r="M1147" s="22" t="str">
        <f t="shared" si="139"/>
        <v/>
      </c>
      <c r="N1147" s="22" t="str">
        <f t="shared" si="143"/>
        <v/>
      </c>
      <c r="P1147" s="11" t="str">
        <f t="shared" si="144"/>
        <v xml:space="preserve"> </v>
      </c>
      <c r="Q1147" s="11" t="e">
        <f>VLOOKUP(B1147,'Комментарии к ремонту'!A:C,2,FALSE)</f>
        <v>#N/A</v>
      </c>
      <c r="R1147" s="21" t="str">
        <f t="shared" si="145"/>
        <v/>
      </c>
      <c r="T1147" s="44" t="str">
        <f t="shared" si="140"/>
        <v/>
      </c>
      <c r="W1147" s="18">
        <f t="shared" si="141"/>
        <v>0</v>
      </c>
    </row>
    <row r="1148" spans="7:23" ht="25.5" customHeight="1" x14ac:dyDescent="0.2">
      <c r="G1148" s="12" t="str">
        <f t="shared" si="138"/>
        <v/>
      </c>
      <c r="H1148" s="12"/>
      <c r="I1148" s="22" t="str">
        <f>IFERROR(VLOOKUP('движение ДВС'!C1148,нормативы!$B$2:$C$32,2,FALSE),"")</f>
        <v/>
      </c>
      <c r="K1148" s="13" t="str">
        <f t="shared" si="142"/>
        <v/>
      </c>
      <c r="L1148" s="13"/>
      <c r="M1148" s="22" t="str">
        <f t="shared" si="139"/>
        <v/>
      </c>
      <c r="N1148" s="22" t="str">
        <f t="shared" si="143"/>
        <v/>
      </c>
      <c r="P1148" s="11" t="str">
        <f t="shared" si="144"/>
        <v xml:space="preserve"> </v>
      </c>
      <c r="Q1148" s="11" t="e">
        <f>VLOOKUP(B1148,'Комментарии к ремонту'!A:C,2,FALSE)</f>
        <v>#N/A</v>
      </c>
      <c r="R1148" s="21" t="str">
        <f t="shared" si="145"/>
        <v/>
      </c>
      <c r="T1148" s="44" t="str">
        <f t="shared" si="140"/>
        <v/>
      </c>
      <c r="W1148" s="18">
        <f t="shared" si="141"/>
        <v>0</v>
      </c>
    </row>
    <row r="1149" spans="7:23" ht="25.5" customHeight="1" x14ac:dyDescent="0.2">
      <c r="G1149" s="12" t="str">
        <f t="shared" si="138"/>
        <v/>
      </c>
      <c r="H1149" s="12"/>
      <c r="I1149" s="22" t="str">
        <f>IFERROR(VLOOKUP('движение ДВС'!C1149,нормативы!$B$2:$C$32,2,FALSE),"")</f>
        <v/>
      </c>
      <c r="K1149" s="13" t="str">
        <f t="shared" si="142"/>
        <v/>
      </c>
      <c r="L1149" s="13"/>
      <c r="M1149" s="22" t="str">
        <f t="shared" si="139"/>
        <v/>
      </c>
      <c r="N1149" s="22" t="str">
        <f t="shared" si="143"/>
        <v/>
      </c>
      <c r="P1149" s="11" t="str">
        <f t="shared" si="144"/>
        <v xml:space="preserve"> </v>
      </c>
      <c r="Q1149" s="11" t="e">
        <f>VLOOKUP(B1149,'Комментарии к ремонту'!A:C,2,FALSE)</f>
        <v>#N/A</v>
      </c>
      <c r="R1149" s="21" t="str">
        <f t="shared" si="145"/>
        <v/>
      </c>
      <c r="T1149" s="44" t="str">
        <f t="shared" si="140"/>
        <v/>
      </c>
      <c r="W1149" s="18">
        <f t="shared" si="141"/>
        <v>0</v>
      </c>
    </row>
    <row r="1150" spans="7:23" ht="25.5" customHeight="1" x14ac:dyDescent="0.2">
      <c r="G1150" s="12" t="str">
        <f t="shared" si="138"/>
        <v/>
      </c>
      <c r="H1150" s="12"/>
      <c r="I1150" s="22" t="str">
        <f>IFERROR(VLOOKUP('движение ДВС'!C1150,нормативы!$B$2:$C$32,2,FALSE),"")</f>
        <v/>
      </c>
      <c r="K1150" s="13" t="str">
        <f t="shared" si="142"/>
        <v/>
      </c>
      <c r="L1150" s="13"/>
      <c r="M1150" s="22" t="str">
        <f t="shared" si="139"/>
        <v/>
      </c>
      <c r="N1150" s="22" t="str">
        <f t="shared" si="143"/>
        <v/>
      </c>
      <c r="P1150" s="11" t="str">
        <f t="shared" si="144"/>
        <v xml:space="preserve"> </v>
      </c>
      <c r="Q1150" s="11" t="e">
        <f>VLOOKUP(B1150,'Комментарии к ремонту'!A:C,2,FALSE)</f>
        <v>#N/A</v>
      </c>
      <c r="R1150" s="21" t="str">
        <f t="shared" si="145"/>
        <v/>
      </c>
      <c r="T1150" s="44" t="str">
        <f t="shared" si="140"/>
        <v/>
      </c>
      <c r="W1150" s="18">
        <f t="shared" si="141"/>
        <v>0</v>
      </c>
    </row>
    <row r="1151" spans="7:23" ht="25.5" customHeight="1" x14ac:dyDescent="0.2">
      <c r="G1151" s="12" t="str">
        <f t="shared" si="138"/>
        <v/>
      </c>
      <c r="H1151" s="12"/>
      <c r="I1151" s="22" t="str">
        <f>IFERROR(VLOOKUP('движение ДВС'!C1151,нормативы!$B$2:$C$32,2,FALSE),"")</f>
        <v/>
      </c>
      <c r="K1151" s="13" t="str">
        <f t="shared" si="142"/>
        <v/>
      </c>
      <c r="L1151" s="13"/>
      <c r="M1151" s="22" t="str">
        <f t="shared" si="139"/>
        <v/>
      </c>
      <c r="N1151" s="22" t="str">
        <f t="shared" si="143"/>
        <v/>
      </c>
      <c r="P1151" s="11" t="str">
        <f t="shared" si="144"/>
        <v xml:space="preserve"> </v>
      </c>
      <c r="Q1151" s="11" t="e">
        <f>VLOOKUP(B1151,'Комментарии к ремонту'!A:C,2,FALSE)</f>
        <v>#N/A</v>
      </c>
      <c r="R1151" s="21" t="str">
        <f t="shared" si="145"/>
        <v/>
      </c>
      <c r="T1151" s="44" t="str">
        <f t="shared" si="140"/>
        <v/>
      </c>
      <c r="W1151" s="18">
        <f t="shared" si="141"/>
        <v>0</v>
      </c>
    </row>
    <row r="1152" spans="7:23" ht="25.5" customHeight="1" x14ac:dyDescent="0.2">
      <c r="G1152" s="12" t="str">
        <f t="shared" si="138"/>
        <v/>
      </c>
      <c r="H1152" s="12"/>
      <c r="I1152" s="22" t="str">
        <f>IFERROR(VLOOKUP('движение ДВС'!C1152,нормативы!$B$2:$C$32,2,FALSE),"")</f>
        <v/>
      </c>
      <c r="K1152" s="13" t="str">
        <f t="shared" si="142"/>
        <v/>
      </c>
      <c r="L1152" s="13"/>
      <c r="M1152" s="22" t="str">
        <f t="shared" si="139"/>
        <v/>
      </c>
      <c r="N1152" s="22" t="str">
        <f t="shared" si="143"/>
        <v/>
      </c>
      <c r="P1152" s="11" t="str">
        <f t="shared" si="144"/>
        <v xml:space="preserve"> </v>
      </c>
      <c r="Q1152" s="11" t="e">
        <f>VLOOKUP(B1152,'Комментарии к ремонту'!A:C,2,FALSE)</f>
        <v>#N/A</v>
      </c>
      <c r="R1152" s="21" t="str">
        <f t="shared" si="145"/>
        <v/>
      </c>
      <c r="T1152" s="44" t="str">
        <f t="shared" si="140"/>
        <v/>
      </c>
      <c r="W1152" s="18">
        <f t="shared" si="141"/>
        <v>0</v>
      </c>
    </row>
    <row r="1153" spans="7:23" ht="25.5" customHeight="1" x14ac:dyDescent="0.2">
      <c r="G1153" s="12" t="str">
        <f t="shared" si="138"/>
        <v/>
      </c>
      <c r="H1153" s="12"/>
      <c r="I1153" s="22" t="str">
        <f>IFERROR(VLOOKUP('движение ДВС'!C1153,нормативы!$B$2:$C$32,2,FALSE),"")</f>
        <v/>
      </c>
      <c r="K1153" s="13" t="str">
        <f t="shared" si="142"/>
        <v/>
      </c>
      <c r="L1153" s="13"/>
      <c r="M1153" s="22" t="str">
        <f t="shared" si="139"/>
        <v/>
      </c>
      <c r="N1153" s="22" t="str">
        <f t="shared" si="143"/>
        <v/>
      </c>
      <c r="P1153" s="11" t="str">
        <f t="shared" si="144"/>
        <v xml:space="preserve"> </v>
      </c>
      <c r="Q1153" s="11" t="e">
        <f>VLOOKUP(B1153,'Комментарии к ремонту'!A:C,2,FALSE)</f>
        <v>#N/A</v>
      </c>
      <c r="R1153" s="21" t="str">
        <f t="shared" si="145"/>
        <v/>
      </c>
      <c r="T1153" s="44" t="str">
        <f t="shared" si="140"/>
        <v/>
      </c>
      <c r="W1153" s="18">
        <f t="shared" si="141"/>
        <v>0</v>
      </c>
    </row>
    <row r="1154" spans="7:23" ht="25.5" customHeight="1" x14ac:dyDescent="0.2">
      <c r="G1154" s="12" t="str">
        <f t="shared" si="138"/>
        <v/>
      </c>
      <c r="H1154" s="12"/>
      <c r="I1154" s="22" t="str">
        <f>IFERROR(VLOOKUP('движение ДВС'!C1154,нормативы!$B$2:$C$32,2,FALSE),"")</f>
        <v/>
      </c>
      <c r="K1154" s="13" t="str">
        <f t="shared" si="142"/>
        <v/>
      </c>
      <c r="L1154" s="13"/>
      <c r="M1154" s="22" t="str">
        <f t="shared" si="139"/>
        <v/>
      </c>
      <c r="N1154" s="22" t="str">
        <f t="shared" si="143"/>
        <v/>
      </c>
      <c r="P1154" s="11" t="str">
        <f t="shared" si="144"/>
        <v xml:space="preserve"> </v>
      </c>
      <c r="Q1154" s="11" t="e">
        <f>VLOOKUP(B1154,'Комментарии к ремонту'!A:C,2,FALSE)</f>
        <v>#N/A</v>
      </c>
      <c r="R1154" s="21" t="str">
        <f t="shared" si="145"/>
        <v/>
      </c>
      <c r="T1154" s="44" t="str">
        <f t="shared" si="140"/>
        <v/>
      </c>
      <c r="W1154" s="18">
        <f t="shared" si="141"/>
        <v>0</v>
      </c>
    </row>
    <row r="1155" spans="7:23" ht="25.5" customHeight="1" x14ac:dyDescent="0.2">
      <c r="G1155" s="12" t="str">
        <f t="shared" ref="G1155:G1218" si="146">IFERROR(IF(SEARCH("Ожидается",O1155),"введите дату",""),"")</f>
        <v/>
      </c>
      <c r="H1155" s="12"/>
      <c r="I1155" s="22" t="str">
        <f>IFERROR(VLOOKUP('движение ДВС'!C1155,нормативы!$B$2:$C$32,2,FALSE),"")</f>
        <v/>
      </c>
      <c r="K1155" s="13" t="str">
        <f t="shared" si="142"/>
        <v/>
      </c>
      <c r="L1155" s="13"/>
      <c r="M1155" s="22" t="str">
        <f t="shared" ref="M1155:M1218" si="147">IFERROR(IF(ISBLANK(G1155),"",_xlfn.ISOWEEKNUM(G1155)),"")</f>
        <v/>
      </c>
      <c r="N1155" s="22" t="str">
        <f t="shared" si="143"/>
        <v/>
      </c>
      <c r="P1155" s="11" t="str">
        <f t="shared" si="144"/>
        <v xml:space="preserve"> </v>
      </c>
      <c r="Q1155" s="11" t="e">
        <f>VLOOKUP(B1155,'Комментарии к ремонту'!A:C,2,FALSE)</f>
        <v>#N/A</v>
      </c>
      <c r="R1155" s="21" t="str">
        <f t="shared" si="145"/>
        <v/>
      </c>
      <c r="T1155" s="44" t="str">
        <f t="shared" ref="T1155:T1218" si="148">IF(O1155="Отказной","Опишите причину отказа",IF(O1155="Транзит","Опишите инф. о транзите",""))</f>
        <v/>
      </c>
      <c r="W1155" s="18">
        <f t="shared" ref="W1155:W1218" si="149">IFERROR(IF(SEARCH(", заказ",V1155),"укажите дату поставки зап. частей",""),0)</f>
        <v>0</v>
      </c>
    </row>
    <row r="1156" spans="7:23" ht="25.5" customHeight="1" x14ac:dyDescent="0.2">
      <c r="G1156" s="12" t="str">
        <f t="shared" si="146"/>
        <v/>
      </c>
      <c r="H1156" s="12"/>
      <c r="I1156" s="22" t="str">
        <f>IFERROR(VLOOKUP('движение ДВС'!C1156,нормативы!$B$2:$C$32,2,FALSE),"")</f>
        <v/>
      </c>
      <c r="K1156" s="13" t="str">
        <f t="shared" ref="K1156:K1219" si="150">IFERROR(IF(H1156&lt;&gt;0,H1156+(I1156/J1156)/8*7/5,""),IF(H1156&lt;&gt;0,H1156+I1156/8*7/5,""))</f>
        <v/>
      </c>
      <c r="L1156" s="13"/>
      <c r="M1156" s="22" t="str">
        <f t="shared" si="147"/>
        <v/>
      </c>
      <c r="N1156" s="22" t="str">
        <f t="shared" ref="N1156:N1219" si="151">IFERROR(INT((MONTH(G1156)+2)/3),"")</f>
        <v/>
      </c>
      <c r="P1156" s="11" t="str">
        <f t="shared" ref="P1156:P1219" si="152">B1156&amp;" "&amp;C1156</f>
        <v xml:space="preserve"> </v>
      </c>
      <c r="Q1156" s="11" t="e">
        <f>VLOOKUP(B1156,'Комментарии к ремонту'!A:C,2,FALSE)</f>
        <v>#N/A</v>
      </c>
      <c r="R1156" s="21" t="str">
        <f t="shared" ref="R1156:R1219" si="153">IF(ISBLANK(B1156),"",IF(O1156="Ремонт остановлен","Укажите причину остановки работ",IF(O1156="Отказной","Опишите причину отказа",IF(O1156="Транзит","Опишите инф. о транзите",IF(ISNA(Q1156),"НЕТ","ЕСТЬ")))))</f>
        <v/>
      </c>
      <c r="T1156" s="44" t="str">
        <f t="shared" si="148"/>
        <v/>
      </c>
      <c r="W1156" s="18">
        <f t="shared" si="149"/>
        <v>0</v>
      </c>
    </row>
    <row r="1157" spans="7:23" ht="25.5" customHeight="1" x14ac:dyDescent="0.2">
      <c r="G1157" s="12" t="str">
        <f t="shared" si="146"/>
        <v/>
      </c>
      <c r="H1157" s="12"/>
      <c r="I1157" s="22" t="str">
        <f>IFERROR(VLOOKUP('движение ДВС'!C1157,нормативы!$B$2:$C$32,2,FALSE),"")</f>
        <v/>
      </c>
      <c r="K1157" s="13" t="str">
        <f t="shared" si="150"/>
        <v/>
      </c>
      <c r="L1157" s="13"/>
      <c r="M1157" s="22" t="str">
        <f t="shared" si="147"/>
        <v/>
      </c>
      <c r="N1157" s="22" t="str">
        <f t="shared" si="151"/>
        <v/>
      </c>
      <c r="P1157" s="11" t="str">
        <f t="shared" si="152"/>
        <v xml:space="preserve"> </v>
      </c>
      <c r="Q1157" s="11" t="e">
        <f>VLOOKUP(B1157,'Комментарии к ремонту'!A:C,2,FALSE)</f>
        <v>#N/A</v>
      </c>
      <c r="R1157" s="21" t="str">
        <f t="shared" si="153"/>
        <v/>
      </c>
      <c r="T1157" s="44" t="str">
        <f t="shared" si="148"/>
        <v/>
      </c>
      <c r="W1157" s="18">
        <f t="shared" si="149"/>
        <v>0</v>
      </c>
    </row>
    <row r="1158" spans="7:23" ht="25.5" customHeight="1" x14ac:dyDescent="0.2">
      <c r="G1158" s="12" t="str">
        <f t="shared" si="146"/>
        <v/>
      </c>
      <c r="H1158" s="12"/>
      <c r="I1158" s="22" t="str">
        <f>IFERROR(VLOOKUP('движение ДВС'!C1158,нормативы!$B$2:$C$32,2,FALSE),"")</f>
        <v/>
      </c>
      <c r="K1158" s="13" t="str">
        <f t="shared" si="150"/>
        <v/>
      </c>
      <c r="L1158" s="13"/>
      <c r="M1158" s="22" t="str">
        <f t="shared" si="147"/>
        <v/>
      </c>
      <c r="N1158" s="22" t="str">
        <f t="shared" si="151"/>
        <v/>
      </c>
      <c r="P1158" s="11" t="str">
        <f t="shared" si="152"/>
        <v xml:space="preserve"> </v>
      </c>
      <c r="Q1158" s="11" t="e">
        <f>VLOOKUP(B1158,'Комментарии к ремонту'!A:C,2,FALSE)</f>
        <v>#N/A</v>
      </c>
      <c r="R1158" s="21" t="str">
        <f t="shared" si="153"/>
        <v/>
      </c>
      <c r="T1158" s="44" t="str">
        <f t="shared" si="148"/>
        <v/>
      </c>
      <c r="W1158" s="18">
        <f t="shared" si="149"/>
        <v>0</v>
      </c>
    </row>
    <row r="1159" spans="7:23" ht="25.5" customHeight="1" x14ac:dyDescent="0.2">
      <c r="G1159" s="12" t="str">
        <f t="shared" si="146"/>
        <v/>
      </c>
      <c r="H1159" s="12"/>
      <c r="I1159" s="22" t="str">
        <f>IFERROR(VLOOKUP('движение ДВС'!C1159,нормативы!$B$2:$C$32,2,FALSE),"")</f>
        <v/>
      </c>
      <c r="K1159" s="13" t="str">
        <f t="shared" si="150"/>
        <v/>
      </c>
      <c r="L1159" s="13"/>
      <c r="M1159" s="22" t="str">
        <f t="shared" si="147"/>
        <v/>
      </c>
      <c r="N1159" s="22" t="str">
        <f t="shared" si="151"/>
        <v/>
      </c>
      <c r="P1159" s="11" t="str">
        <f t="shared" si="152"/>
        <v xml:space="preserve"> </v>
      </c>
      <c r="Q1159" s="11" t="e">
        <f>VLOOKUP(B1159,'Комментарии к ремонту'!A:C,2,FALSE)</f>
        <v>#N/A</v>
      </c>
      <c r="R1159" s="21" t="str">
        <f t="shared" si="153"/>
        <v/>
      </c>
      <c r="T1159" s="44" t="str">
        <f t="shared" si="148"/>
        <v/>
      </c>
      <c r="W1159" s="18">
        <f t="shared" si="149"/>
        <v>0</v>
      </c>
    </row>
    <row r="1160" spans="7:23" ht="25.5" customHeight="1" x14ac:dyDescent="0.2">
      <c r="G1160" s="12" t="str">
        <f t="shared" si="146"/>
        <v/>
      </c>
      <c r="H1160" s="12"/>
      <c r="I1160" s="22" t="str">
        <f>IFERROR(VLOOKUP('движение ДВС'!C1160,нормативы!$B$2:$C$32,2,FALSE),"")</f>
        <v/>
      </c>
      <c r="K1160" s="13" t="str">
        <f t="shared" si="150"/>
        <v/>
      </c>
      <c r="L1160" s="13"/>
      <c r="M1160" s="22" t="str">
        <f t="shared" si="147"/>
        <v/>
      </c>
      <c r="N1160" s="22" t="str">
        <f t="shared" si="151"/>
        <v/>
      </c>
      <c r="P1160" s="11" t="str">
        <f t="shared" si="152"/>
        <v xml:space="preserve"> </v>
      </c>
      <c r="Q1160" s="11" t="e">
        <f>VLOOKUP(B1160,'Комментарии к ремонту'!A:C,2,FALSE)</f>
        <v>#N/A</v>
      </c>
      <c r="R1160" s="21" t="str">
        <f t="shared" si="153"/>
        <v/>
      </c>
      <c r="T1160" s="44" t="str">
        <f t="shared" si="148"/>
        <v/>
      </c>
      <c r="W1160" s="18">
        <f t="shared" si="149"/>
        <v>0</v>
      </c>
    </row>
    <row r="1161" spans="7:23" ht="25.5" customHeight="1" x14ac:dyDescent="0.2">
      <c r="G1161" s="12" t="str">
        <f t="shared" si="146"/>
        <v/>
      </c>
      <c r="H1161" s="12"/>
      <c r="I1161" s="22" t="str">
        <f>IFERROR(VLOOKUP('движение ДВС'!C1161,нормативы!$B$2:$C$32,2,FALSE),"")</f>
        <v/>
      </c>
      <c r="K1161" s="13" t="str">
        <f t="shared" si="150"/>
        <v/>
      </c>
      <c r="L1161" s="13"/>
      <c r="M1161" s="22" t="str">
        <f t="shared" si="147"/>
        <v/>
      </c>
      <c r="N1161" s="22" t="str">
        <f t="shared" si="151"/>
        <v/>
      </c>
      <c r="P1161" s="11" t="str">
        <f t="shared" si="152"/>
        <v xml:space="preserve"> </v>
      </c>
      <c r="Q1161" s="11" t="e">
        <f>VLOOKUP(B1161,'Комментарии к ремонту'!A:C,2,FALSE)</f>
        <v>#N/A</v>
      </c>
      <c r="R1161" s="21" t="str">
        <f t="shared" si="153"/>
        <v/>
      </c>
      <c r="T1161" s="44" t="str">
        <f t="shared" si="148"/>
        <v/>
      </c>
      <c r="W1161" s="18">
        <f t="shared" si="149"/>
        <v>0</v>
      </c>
    </row>
    <row r="1162" spans="7:23" ht="25.5" customHeight="1" x14ac:dyDescent="0.2">
      <c r="G1162" s="12" t="str">
        <f t="shared" si="146"/>
        <v/>
      </c>
      <c r="H1162" s="12"/>
      <c r="I1162" s="22" t="str">
        <f>IFERROR(VLOOKUP('движение ДВС'!C1162,нормативы!$B$2:$C$32,2,FALSE),"")</f>
        <v/>
      </c>
      <c r="K1162" s="13" t="str">
        <f t="shared" si="150"/>
        <v/>
      </c>
      <c r="L1162" s="13"/>
      <c r="M1162" s="22" t="str">
        <f t="shared" si="147"/>
        <v/>
      </c>
      <c r="N1162" s="22" t="str">
        <f t="shared" si="151"/>
        <v/>
      </c>
      <c r="P1162" s="11" t="str">
        <f t="shared" si="152"/>
        <v xml:space="preserve"> </v>
      </c>
      <c r="Q1162" s="11" t="e">
        <f>VLOOKUP(B1162,'Комментарии к ремонту'!A:C,2,FALSE)</f>
        <v>#N/A</v>
      </c>
      <c r="R1162" s="21" t="str">
        <f t="shared" si="153"/>
        <v/>
      </c>
      <c r="T1162" s="44" t="str">
        <f t="shared" si="148"/>
        <v/>
      </c>
      <c r="W1162" s="18">
        <f t="shared" si="149"/>
        <v>0</v>
      </c>
    </row>
    <row r="1163" spans="7:23" ht="25.5" customHeight="1" x14ac:dyDescent="0.2">
      <c r="G1163" s="12" t="str">
        <f t="shared" si="146"/>
        <v/>
      </c>
      <c r="H1163" s="12"/>
      <c r="I1163" s="22" t="str">
        <f>IFERROR(VLOOKUP('движение ДВС'!C1163,нормативы!$B$2:$C$32,2,FALSE),"")</f>
        <v/>
      </c>
      <c r="K1163" s="13" t="str">
        <f t="shared" si="150"/>
        <v/>
      </c>
      <c r="L1163" s="13"/>
      <c r="M1163" s="22" t="str">
        <f t="shared" si="147"/>
        <v/>
      </c>
      <c r="N1163" s="22" t="str">
        <f t="shared" si="151"/>
        <v/>
      </c>
      <c r="P1163" s="11" t="str">
        <f t="shared" si="152"/>
        <v xml:space="preserve"> </v>
      </c>
      <c r="Q1163" s="11" t="e">
        <f>VLOOKUP(B1163,'Комментарии к ремонту'!A:C,2,FALSE)</f>
        <v>#N/A</v>
      </c>
      <c r="R1163" s="21" t="str">
        <f t="shared" si="153"/>
        <v/>
      </c>
      <c r="T1163" s="44" t="str">
        <f t="shared" si="148"/>
        <v/>
      </c>
      <c r="W1163" s="18">
        <f t="shared" si="149"/>
        <v>0</v>
      </c>
    </row>
    <row r="1164" spans="7:23" ht="25.5" customHeight="1" x14ac:dyDescent="0.2">
      <c r="G1164" s="12" t="str">
        <f t="shared" si="146"/>
        <v/>
      </c>
      <c r="H1164" s="12"/>
      <c r="I1164" s="22" t="str">
        <f>IFERROR(VLOOKUP('движение ДВС'!C1164,нормативы!$B$2:$C$32,2,FALSE),"")</f>
        <v/>
      </c>
      <c r="K1164" s="13" t="str">
        <f t="shared" si="150"/>
        <v/>
      </c>
      <c r="L1164" s="13"/>
      <c r="M1164" s="22" t="str">
        <f t="shared" si="147"/>
        <v/>
      </c>
      <c r="N1164" s="22" t="str">
        <f t="shared" si="151"/>
        <v/>
      </c>
      <c r="P1164" s="11" t="str">
        <f t="shared" si="152"/>
        <v xml:space="preserve"> </v>
      </c>
      <c r="Q1164" s="11" t="e">
        <f>VLOOKUP(B1164,'Комментарии к ремонту'!A:C,2,FALSE)</f>
        <v>#N/A</v>
      </c>
      <c r="R1164" s="21" t="str">
        <f t="shared" si="153"/>
        <v/>
      </c>
      <c r="T1164" s="44" t="str">
        <f t="shared" si="148"/>
        <v/>
      </c>
      <c r="W1164" s="18">
        <f t="shared" si="149"/>
        <v>0</v>
      </c>
    </row>
    <row r="1165" spans="7:23" ht="25.5" customHeight="1" x14ac:dyDescent="0.2">
      <c r="G1165" s="12" t="str">
        <f t="shared" si="146"/>
        <v/>
      </c>
      <c r="H1165" s="12"/>
      <c r="I1165" s="22" t="str">
        <f>IFERROR(VLOOKUP('движение ДВС'!C1165,нормативы!$B$2:$C$32,2,FALSE),"")</f>
        <v/>
      </c>
      <c r="K1165" s="13" t="str">
        <f t="shared" si="150"/>
        <v/>
      </c>
      <c r="L1165" s="13"/>
      <c r="M1165" s="22" t="str">
        <f t="shared" si="147"/>
        <v/>
      </c>
      <c r="N1165" s="22" t="str">
        <f t="shared" si="151"/>
        <v/>
      </c>
      <c r="P1165" s="11" t="str">
        <f t="shared" si="152"/>
        <v xml:space="preserve"> </v>
      </c>
      <c r="Q1165" s="11" t="e">
        <f>VLOOKUP(B1165,'Комментарии к ремонту'!A:C,2,FALSE)</f>
        <v>#N/A</v>
      </c>
      <c r="R1165" s="21" t="str">
        <f t="shared" si="153"/>
        <v/>
      </c>
      <c r="T1165" s="44" t="str">
        <f t="shared" si="148"/>
        <v/>
      </c>
      <c r="W1165" s="18">
        <f t="shared" si="149"/>
        <v>0</v>
      </c>
    </row>
    <row r="1166" spans="7:23" ht="25.5" customHeight="1" x14ac:dyDescent="0.2">
      <c r="G1166" s="12" t="str">
        <f t="shared" si="146"/>
        <v/>
      </c>
      <c r="H1166" s="12"/>
      <c r="I1166" s="22" t="str">
        <f>IFERROR(VLOOKUP('движение ДВС'!C1166,нормативы!$B$2:$C$32,2,FALSE),"")</f>
        <v/>
      </c>
      <c r="K1166" s="13" t="str">
        <f t="shared" si="150"/>
        <v/>
      </c>
      <c r="L1166" s="13"/>
      <c r="M1166" s="22" t="str">
        <f t="shared" si="147"/>
        <v/>
      </c>
      <c r="N1166" s="22" t="str">
        <f t="shared" si="151"/>
        <v/>
      </c>
      <c r="P1166" s="11" t="str">
        <f t="shared" si="152"/>
        <v xml:space="preserve"> </v>
      </c>
      <c r="Q1166" s="11" t="e">
        <f>VLOOKUP(B1166,'Комментарии к ремонту'!A:C,2,FALSE)</f>
        <v>#N/A</v>
      </c>
      <c r="R1166" s="21" t="str">
        <f t="shared" si="153"/>
        <v/>
      </c>
      <c r="T1166" s="44" t="str">
        <f t="shared" si="148"/>
        <v/>
      </c>
      <c r="W1166" s="18">
        <f t="shared" si="149"/>
        <v>0</v>
      </c>
    </row>
    <row r="1167" spans="7:23" ht="25.5" customHeight="1" x14ac:dyDescent="0.2">
      <c r="G1167" s="12" t="str">
        <f t="shared" si="146"/>
        <v/>
      </c>
      <c r="H1167" s="12"/>
      <c r="I1167" s="22" t="str">
        <f>IFERROR(VLOOKUP('движение ДВС'!C1167,нормативы!$B$2:$C$32,2,FALSE),"")</f>
        <v/>
      </c>
      <c r="K1167" s="13" t="str">
        <f t="shared" si="150"/>
        <v/>
      </c>
      <c r="L1167" s="13"/>
      <c r="M1167" s="22" t="str">
        <f t="shared" si="147"/>
        <v/>
      </c>
      <c r="N1167" s="22" t="str">
        <f t="shared" si="151"/>
        <v/>
      </c>
      <c r="P1167" s="11" t="str">
        <f t="shared" si="152"/>
        <v xml:space="preserve"> </v>
      </c>
      <c r="Q1167" s="11" t="e">
        <f>VLOOKUP(B1167,'Комментарии к ремонту'!A:C,2,FALSE)</f>
        <v>#N/A</v>
      </c>
      <c r="R1167" s="21" t="str">
        <f t="shared" si="153"/>
        <v/>
      </c>
      <c r="T1167" s="44" t="str">
        <f t="shared" si="148"/>
        <v/>
      </c>
      <c r="W1167" s="18">
        <f t="shared" si="149"/>
        <v>0</v>
      </c>
    </row>
    <row r="1168" spans="7:23" ht="25.5" customHeight="1" x14ac:dyDescent="0.2">
      <c r="G1168" s="12" t="str">
        <f t="shared" si="146"/>
        <v/>
      </c>
      <c r="H1168" s="12"/>
      <c r="I1168" s="22" t="str">
        <f>IFERROR(VLOOKUP('движение ДВС'!C1168,нормативы!$B$2:$C$32,2,FALSE),"")</f>
        <v/>
      </c>
      <c r="K1168" s="13" t="str">
        <f t="shared" si="150"/>
        <v/>
      </c>
      <c r="L1168" s="13"/>
      <c r="M1168" s="22" t="str">
        <f t="shared" si="147"/>
        <v/>
      </c>
      <c r="N1168" s="22" t="str">
        <f t="shared" si="151"/>
        <v/>
      </c>
      <c r="P1168" s="11" t="str">
        <f t="shared" si="152"/>
        <v xml:space="preserve"> </v>
      </c>
      <c r="Q1168" s="11" t="e">
        <f>VLOOKUP(B1168,'Комментарии к ремонту'!A:C,2,FALSE)</f>
        <v>#N/A</v>
      </c>
      <c r="R1168" s="21" t="str">
        <f t="shared" si="153"/>
        <v/>
      </c>
      <c r="T1168" s="44" t="str">
        <f t="shared" si="148"/>
        <v/>
      </c>
      <c r="W1168" s="18">
        <f t="shared" si="149"/>
        <v>0</v>
      </c>
    </row>
    <row r="1169" spans="7:23" ht="25.5" customHeight="1" x14ac:dyDescent="0.2">
      <c r="G1169" s="12" t="str">
        <f t="shared" si="146"/>
        <v/>
      </c>
      <c r="H1169" s="12"/>
      <c r="I1169" s="22" t="str">
        <f>IFERROR(VLOOKUP('движение ДВС'!C1169,нормативы!$B$2:$C$32,2,FALSE),"")</f>
        <v/>
      </c>
      <c r="K1169" s="13" t="str">
        <f t="shared" si="150"/>
        <v/>
      </c>
      <c r="L1169" s="13"/>
      <c r="M1169" s="22" t="str">
        <f t="shared" si="147"/>
        <v/>
      </c>
      <c r="N1169" s="22" t="str">
        <f t="shared" si="151"/>
        <v/>
      </c>
      <c r="P1169" s="11" t="str">
        <f t="shared" si="152"/>
        <v xml:space="preserve"> </v>
      </c>
      <c r="Q1169" s="11" t="e">
        <f>VLOOKUP(B1169,'Комментарии к ремонту'!A:C,2,FALSE)</f>
        <v>#N/A</v>
      </c>
      <c r="R1169" s="21" t="str">
        <f t="shared" si="153"/>
        <v/>
      </c>
      <c r="T1169" s="44" t="str">
        <f t="shared" si="148"/>
        <v/>
      </c>
      <c r="W1169" s="18">
        <f t="shared" si="149"/>
        <v>0</v>
      </c>
    </row>
    <row r="1170" spans="7:23" ht="25.5" customHeight="1" x14ac:dyDescent="0.2">
      <c r="G1170" s="12" t="str">
        <f t="shared" si="146"/>
        <v/>
      </c>
      <c r="H1170" s="12"/>
      <c r="I1170" s="22" t="str">
        <f>IFERROR(VLOOKUP('движение ДВС'!C1170,нормативы!$B$2:$C$32,2,FALSE),"")</f>
        <v/>
      </c>
      <c r="K1170" s="13" t="str">
        <f t="shared" si="150"/>
        <v/>
      </c>
      <c r="L1170" s="13"/>
      <c r="M1170" s="22" t="str">
        <f t="shared" si="147"/>
        <v/>
      </c>
      <c r="N1170" s="22" t="str">
        <f t="shared" si="151"/>
        <v/>
      </c>
      <c r="P1170" s="11" t="str">
        <f t="shared" si="152"/>
        <v xml:space="preserve"> </v>
      </c>
      <c r="Q1170" s="11" t="e">
        <f>VLOOKUP(B1170,'Комментарии к ремонту'!A:C,2,FALSE)</f>
        <v>#N/A</v>
      </c>
      <c r="R1170" s="21" t="str">
        <f t="shared" si="153"/>
        <v/>
      </c>
      <c r="T1170" s="44" t="str">
        <f t="shared" si="148"/>
        <v/>
      </c>
      <c r="W1170" s="18">
        <f t="shared" si="149"/>
        <v>0</v>
      </c>
    </row>
    <row r="1171" spans="7:23" ht="25.5" customHeight="1" x14ac:dyDescent="0.2">
      <c r="G1171" s="12" t="str">
        <f t="shared" si="146"/>
        <v/>
      </c>
      <c r="H1171" s="12"/>
      <c r="I1171" s="22" t="str">
        <f>IFERROR(VLOOKUP('движение ДВС'!C1171,нормативы!$B$2:$C$32,2,FALSE),"")</f>
        <v/>
      </c>
      <c r="K1171" s="13" t="str">
        <f t="shared" si="150"/>
        <v/>
      </c>
      <c r="L1171" s="13"/>
      <c r="M1171" s="22" t="str">
        <f t="shared" si="147"/>
        <v/>
      </c>
      <c r="N1171" s="22" t="str">
        <f t="shared" si="151"/>
        <v/>
      </c>
      <c r="P1171" s="11" t="str">
        <f t="shared" si="152"/>
        <v xml:space="preserve"> </v>
      </c>
      <c r="Q1171" s="11" t="e">
        <f>VLOOKUP(B1171,'Комментарии к ремонту'!A:C,2,FALSE)</f>
        <v>#N/A</v>
      </c>
      <c r="R1171" s="21" t="str">
        <f t="shared" si="153"/>
        <v/>
      </c>
      <c r="T1171" s="44" t="str">
        <f t="shared" si="148"/>
        <v/>
      </c>
      <c r="W1171" s="18">
        <f t="shared" si="149"/>
        <v>0</v>
      </c>
    </row>
    <row r="1172" spans="7:23" ht="25.5" customHeight="1" x14ac:dyDescent="0.2">
      <c r="G1172" s="12" t="str">
        <f t="shared" si="146"/>
        <v/>
      </c>
      <c r="H1172" s="12"/>
      <c r="I1172" s="22" t="str">
        <f>IFERROR(VLOOKUP('движение ДВС'!C1172,нормативы!$B$2:$C$32,2,FALSE),"")</f>
        <v/>
      </c>
      <c r="K1172" s="13" t="str">
        <f t="shared" si="150"/>
        <v/>
      </c>
      <c r="L1172" s="13"/>
      <c r="M1172" s="22" t="str">
        <f t="shared" si="147"/>
        <v/>
      </c>
      <c r="N1172" s="22" t="str">
        <f t="shared" si="151"/>
        <v/>
      </c>
      <c r="P1172" s="11" t="str">
        <f t="shared" si="152"/>
        <v xml:space="preserve"> </v>
      </c>
      <c r="Q1172" s="11" t="e">
        <f>VLOOKUP(B1172,'Комментарии к ремонту'!A:C,2,FALSE)</f>
        <v>#N/A</v>
      </c>
      <c r="R1172" s="21" t="str">
        <f t="shared" si="153"/>
        <v/>
      </c>
      <c r="T1172" s="44" t="str">
        <f t="shared" si="148"/>
        <v/>
      </c>
      <c r="W1172" s="18">
        <f t="shared" si="149"/>
        <v>0</v>
      </c>
    </row>
    <row r="1173" spans="7:23" ht="25.5" customHeight="1" x14ac:dyDescent="0.2">
      <c r="G1173" s="12" t="str">
        <f t="shared" si="146"/>
        <v/>
      </c>
      <c r="H1173" s="12"/>
      <c r="I1173" s="22" t="str">
        <f>IFERROR(VLOOKUP('движение ДВС'!C1173,нормативы!$B$2:$C$32,2,FALSE),"")</f>
        <v/>
      </c>
      <c r="K1173" s="13" t="str">
        <f t="shared" si="150"/>
        <v/>
      </c>
      <c r="L1173" s="13"/>
      <c r="M1173" s="22" t="str">
        <f t="shared" si="147"/>
        <v/>
      </c>
      <c r="N1173" s="22" t="str">
        <f t="shared" si="151"/>
        <v/>
      </c>
      <c r="P1173" s="11" t="str">
        <f t="shared" si="152"/>
        <v xml:space="preserve"> </v>
      </c>
      <c r="Q1173" s="11" t="e">
        <f>VLOOKUP(B1173,'Комментарии к ремонту'!A:C,2,FALSE)</f>
        <v>#N/A</v>
      </c>
      <c r="R1173" s="21" t="str">
        <f t="shared" si="153"/>
        <v/>
      </c>
      <c r="T1173" s="44" t="str">
        <f t="shared" si="148"/>
        <v/>
      </c>
      <c r="W1173" s="18">
        <f t="shared" si="149"/>
        <v>0</v>
      </c>
    </row>
    <row r="1174" spans="7:23" ht="25.5" customHeight="1" x14ac:dyDescent="0.2">
      <c r="G1174" s="12" t="str">
        <f t="shared" si="146"/>
        <v/>
      </c>
      <c r="H1174" s="12"/>
      <c r="I1174" s="22" t="str">
        <f>IFERROR(VLOOKUP('движение ДВС'!C1174,нормативы!$B$2:$C$32,2,FALSE),"")</f>
        <v/>
      </c>
      <c r="K1174" s="13" t="str">
        <f t="shared" si="150"/>
        <v/>
      </c>
      <c r="L1174" s="13"/>
      <c r="M1174" s="22" t="str">
        <f t="shared" si="147"/>
        <v/>
      </c>
      <c r="N1174" s="22" t="str">
        <f t="shared" si="151"/>
        <v/>
      </c>
      <c r="P1174" s="11" t="str">
        <f t="shared" si="152"/>
        <v xml:space="preserve"> </v>
      </c>
      <c r="Q1174" s="11" t="e">
        <f>VLOOKUP(B1174,'Комментарии к ремонту'!A:C,2,FALSE)</f>
        <v>#N/A</v>
      </c>
      <c r="R1174" s="21" t="str">
        <f t="shared" si="153"/>
        <v/>
      </c>
      <c r="T1174" s="44" t="str">
        <f t="shared" si="148"/>
        <v/>
      </c>
      <c r="W1174" s="18">
        <f t="shared" si="149"/>
        <v>0</v>
      </c>
    </row>
    <row r="1175" spans="7:23" ht="25.5" customHeight="1" x14ac:dyDescent="0.2">
      <c r="G1175" s="12" t="str">
        <f t="shared" si="146"/>
        <v/>
      </c>
      <c r="H1175" s="12"/>
      <c r="I1175" s="22" t="str">
        <f>IFERROR(VLOOKUP('движение ДВС'!C1175,нормативы!$B$2:$C$32,2,FALSE),"")</f>
        <v/>
      </c>
      <c r="K1175" s="13" t="str">
        <f t="shared" si="150"/>
        <v/>
      </c>
      <c r="L1175" s="13"/>
      <c r="M1175" s="22" t="str">
        <f t="shared" si="147"/>
        <v/>
      </c>
      <c r="N1175" s="22" t="str">
        <f t="shared" si="151"/>
        <v/>
      </c>
      <c r="P1175" s="11" t="str">
        <f t="shared" si="152"/>
        <v xml:space="preserve"> </v>
      </c>
      <c r="Q1175" s="11" t="e">
        <f>VLOOKUP(B1175,'Комментарии к ремонту'!A:C,2,FALSE)</f>
        <v>#N/A</v>
      </c>
      <c r="R1175" s="21" t="str">
        <f t="shared" si="153"/>
        <v/>
      </c>
      <c r="T1175" s="44" t="str">
        <f t="shared" si="148"/>
        <v/>
      </c>
      <c r="W1175" s="18">
        <f t="shared" si="149"/>
        <v>0</v>
      </c>
    </row>
    <row r="1176" spans="7:23" ht="25.5" customHeight="1" x14ac:dyDescent="0.2">
      <c r="G1176" s="12" t="str">
        <f t="shared" si="146"/>
        <v/>
      </c>
      <c r="H1176" s="12"/>
      <c r="I1176" s="22" t="str">
        <f>IFERROR(VLOOKUP('движение ДВС'!C1176,нормативы!$B$2:$C$32,2,FALSE),"")</f>
        <v/>
      </c>
      <c r="K1176" s="13" t="str">
        <f t="shared" si="150"/>
        <v/>
      </c>
      <c r="L1176" s="13"/>
      <c r="M1176" s="22" t="str">
        <f t="shared" si="147"/>
        <v/>
      </c>
      <c r="N1176" s="22" t="str">
        <f t="shared" si="151"/>
        <v/>
      </c>
      <c r="P1176" s="11" t="str">
        <f t="shared" si="152"/>
        <v xml:space="preserve"> </v>
      </c>
      <c r="Q1176" s="11" t="e">
        <f>VLOOKUP(B1176,'Комментарии к ремонту'!A:C,2,FALSE)</f>
        <v>#N/A</v>
      </c>
      <c r="R1176" s="21" t="str">
        <f t="shared" si="153"/>
        <v/>
      </c>
      <c r="T1176" s="44" t="str">
        <f t="shared" si="148"/>
        <v/>
      </c>
      <c r="W1176" s="18">
        <f t="shared" si="149"/>
        <v>0</v>
      </c>
    </row>
    <row r="1177" spans="7:23" ht="25.5" customHeight="1" x14ac:dyDescent="0.2">
      <c r="G1177" s="12" t="str">
        <f t="shared" si="146"/>
        <v/>
      </c>
      <c r="H1177" s="12"/>
      <c r="I1177" s="22" t="str">
        <f>IFERROR(VLOOKUP('движение ДВС'!C1177,нормативы!$B$2:$C$32,2,FALSE),"")</f>
        <v/>
      </c>
      <c r="K1177" s="13" t="str">
        <f t="shared" si="150"/>
        <v/>
      </c>
      <c r="L1177" s="13"/>
      <c r="M1177" s="22" t="str">
        <f t="shared" si="147"/>
        <v/>
      </c>
      <c r="N1177" s="22" t="str">
        <f t="shared" si="151"/>
        <v/>
      </c>
      <c r="P1177" s="11" t="str">
        <f t="shared" si="152"/>
        <v xml:space="preserve"> </v>
      </c>
      <c r="Q1177" s="11" t="e">
        <f>VLOOKUP(B1177,'Комментарии к ремонту'!A:C,2,FALSE)</f>
        <v>#N/A</v>
      </c>
      <c r="R1177" s="21" t="str">
        <f t="shared" si="153"/>
        <v/>
      </c>
      <c r="T1177" s="44" t="str">
        <f t="shared" si="148"/>
        <v/>
      </c>
      <c r="W1177" s="18">
        <f t="shared" si="149"/>
        <v>0</v>
      </c>
    </row>
    <row r="1178" spans="7:23" ht="25.5" customHeight="1" x14ac:dyDescent="0.2">
      <c r="G1178" s="12" t="str">
        <f t="shared" si="146"/>
        <v/>
      </c>
      <c r="H1178" s="12"/>
      <c r="I1178" s="22" t="str">
        <f>IFERROR(VLOOKUP('движение ДВС'!C1178,нормативы!$B$2:$C$32,2,FALSE),"")</f>
        <v/>
      </c>
      <c r="K1178" s="13" t="str">
        <f t="shared" si="150"/>
        <v/>
      </c>
      <c r="L1178" s="13"/>
      <c r="M1178" s="22" t="str">
        <f t="shared" si="147"/>
        <v/>
      </c>
      <c r="N1178" s="22" t="str">
        <f t="shared" si="151"/>
        <v/>
      </c>
      <c r="P1178" s="11" t="str">
        <f t="shared" si="152"/>
        <v xml:space="preserve"> </v>
      </c>
      <c r="Q1178" s="11" t="e">
        <f>VLOOKUP(B1178,'Комментарии к ремонту'!A:C,2,FALSE)</f>
        <v>#N/A</v>
      </c>
      <c r="R1178" s="21" t="str">
        <f t="shared" si="153"/>
        <v/>
      </c>
      <c r="T1178" s="44" t="str">
        <f t="shared" si="148"/>
        <v/>
      </c>
      <c r="W1178" s="18">
        <f t="shared" si="149"/>
        <v>0</v>
      </c>
    </row>
    <row r="1179" spans="7:23" ht="25.5" customHeight="1" x14ac:dyDescent="0.2">
      <c r="G1179" s="12" t="str">
        <f t="shared" si="146"/>
        <v/>
      </c>
      <c r="H1179" s="12"/>
      <c r="I1179" s="22" t="str">
        <f>IFERROR(VLOOKUP('движение ДВС'!C1179,нормативы!$B$2:$C$32,2,FALSE),"")</f>
        <v/>
      </c>
      <c r="K1179" s="13" t="str">
        <f t="shared" si="150"/>
        <v/>
      </c>
      <c r="L1179" s="13"/>
      <c r="M1179" s="22" t="str">
        <f t="shared" si="147"/>
        <v/>
      </c>
      <c r="N1179" s="22" t="str">
        <f t="shared" si="151"/>
        <v/>
      </c>
      <c r="P1179" s="11" t="str">
        <f t="shared" si="152"/>
        <v xml:space="preserve"> </v>
      </c>
      <c r="Q1179" s="11" t="e">
        <f>VLOOKUP(B1179,'Комментарии к ремонту'!A:C,2,FALSE)</f>
        <v>#N/A</v>
      </c>
      <c r="R1179" s="21" t="str">
        <f t="shared" si="153"/>
        <v/>
      </c>
      <c r="T1179" s="44" t="str">
        <f t="shared" si="148"/>
        <v/>
      </c>
      <c r="W1179" s="18">
        <f t="shared" si="149"/>
        <v>0</v>
      </c>
    </row>
    <row r="1180" spans="7:23" ht="25.5" customHeight="1" x14ac:dyDescent="0.2">
      <c r="G1180" s="12" t="str">
        <f t="shared" si="146"/>
        <v/>
      </c>
      <c r="H1180" s="12"/>
      <c r="I1180" s="22" t="str">
        <f>IFERROR(VLOOKUP('движение ДВС'!C1180,нормативы!$B$2:$C$32,2,FALSE),"")</f>
        <v/>
      </c>
      <c r="K1180" s="13" t="str">
        <f t="shared" si="150"/>
        <v/>
      </c>
      <c r="L1180" s="13"/>
      <c r="M1180" s="22" t="str">
        <f t="shared" si="147"/>
        <v/>
      </c>
      <c r="N1180" s="22" t="str">
        <f t="shared" si="151"/>
        <v/>
      </c>
      <c r="P1180" s="11" t="str">
        <f t="shared" si="152"/>
        <v xml:space="preserve"> </v>
      </c>
      <c r="Q1180" s="11" t="e">
        <f>VLOOKUP(B1180,'Комментарии к ремонту'!A:C,2,FALSE)</f>
        <v>#N/A</v>
      </c>
      <c r="R1180" s="21" t="str">
        <f t="shared" si="153"/>
        <v/>
      </c>
      <c r="T1180" s="44" t="str">
        <f t="shared" si="148"/>
        <v/>
      </c>
      <c r="W1180" s="18">
        <f t="shared" si="149"/>
        <v>0</v>
      </c>
    </row>
    <row r="1181" spans="7:23" ht="25.5" customHeight="1" x14ac:dyDescent="0.2">
      <c r="G1181" s="12" t="str">
        <f t="shared" si="146"/>
        <v/>
      </c>
      <c r="H1181" s="12"/>
      <c r="I1181" s="22" t="str">
        <f>IFERROR(VLOOKUP('движение ДВС'!C1181,нормативы!$B$2:$C$32,2,FALSE),"")</f>
        <v/>
      </c>
      <c r="K1181" s="13" t="str">
        <f t="shared" si="150"/>
        <v/>
      </c>
      <c r="L1181" s="13"/>
      <c r="M1181" s="22" t="str">
        <f t="shared" si="147"/>
        <v/>
      </c>
      <c r="N1181" s="22" t="str">
        <f t="shared" si="151"/>
        <v/>
      </c>
      <c r="P1181" s="11" t="str">
        <f t="shared" si="152"/>
        <v xml:space="preserve"> </v>
      </c>
      <c r="Q1181" s="11" t="e">
        <f>VLOOKUP(B1181,'Комментарии к ремонту'!A:C,2,FALSE)</f>
        <v>#N/A</v>
      </c>
      <c r="R1181" s="21" t="str">
        <f t="shared" si="153"/>
        <v/>
      </c>
      <c r="T1181" s="44" t="str">
        <f t="shared" si="148"/>
        <v/>
      </c>
      <c r="W1181" s="18">
        <f t="shared" si="149"/>
        <v>0</v>
      </c>
    </row>
    <row r="1182" spans="7:23" ht="25.5" customHeight="1" x14ac:dyDescent="0.2">
      <c r="G1182" s="12" t="str">
        <f t="shared" si="146"/>
        <v/>
      </c>
      <c r="H1182" s="12"/>
      <c r="I1182" s="22" t="str">
        <f>IFERROR(VLOOKUP('движение ДВС'!C1182,нормативы!$B$2:$C$32,2,FALSE),"")</f>
        <v/>
      </c>
      <c r="K1182" s="13" t="str">
        <f t="shared" si="150"/>
        <v/>
      </c>
      <c r="L1182" s="13"/>
      <c r="M1182" s="22" t="str">
        <f t="shared" si="147"/>
        <v/>
      </c>
      <c r="N1182" s="22" t="str">
        <f t="shared" si="151"/>
        <v/>
      </c>
      <c r="P1182" s="11" t="str">
        <f t="shared" si="152"/>
        <v xml:space="preserve"> </v>
      </c>
      <c r="Q1182" s="11" t="e">
        <f>VLOOKUP(B1182,'Комментарии к ремонту'!A:C,2,FALSE)</f>
        <v>#N/A</v>
      </c>
      <c r="R1182" s="21" t="str">
        <f t="shared" si="153"/>
        <v/>
      </c>
      <c r="T1182" s="44" t="str">
        <f t="shared" si="148"/>
        <v/>
      </c>
      <c r="W1182" s="18">
        <f t="shared" si="149"/>
        <v>0</v>
      </c>
    </row>
    <row r="1183" spans="7:23" ht="25.5" customHeight="1" x14ac:dyDescent="0.2">
      <c r="G1183" s="12" t="str">
        <f t="shared" si="146"/>
        <v/>
      </c>
      <c r="H1183" s="12"/>
      <c r="I1183" s="22" t="str">
        <f>IFERROR(VLOOKUP('движение ДВС'!C1183,нормативы!$B$2:$C$32,2,FALSE),"")</f>
        <v/>
      </c>
      <c r="K1183" s="13" t="str">
        <f t="shared" si="150"/>
        <v/>
      </c>
      <c r="L1183" s="13"/>
      <c r="M1183" s="22" t="str">
        <f t="shared" si="147"/>
        <v/>
      </c>
      <c r="N1183" s="22" t="str">
        <f t="shared" si="151"/>
        <v/>
      </c>
      <c r="P1183" s="11" t="str">
        <f t="shared" si="152"/>
        <v xml:space="preserve"> </v>
      </c>
      <c r="Q1183" s="11" t="e">
        <f>VLOOKUP(B1183,'Комментарии к ремонту'!A:C,2,FALSE)</f>
        <v>#N/A</v>
      </c>
      <c r="R1183" s="21" t="str">
        <f t="shared" si="153"/>
        <v/>
      </c>
      <c r="T1183" s="44" t="str">
        <f t="shared" si="148"/>
        <v/>
      </c>
      <c r="W1183" s="18">
        <f t="shared" si="149"/>
        <v>0</v>
      </c>
    </row>
    <row r="1184" spans="7:23" ht="25.5" customHeight="1" x14ac:dyDescent="0.2">
      <c r="G1184" s="12" t="str">
        <f t="shared" si="146"/>
        <v/>
      </c>
      <c r="H1184" s="12"/>
      <c r="I1184" s="22" t="str">
        <f>IFERROR(VLOOKUP('движение ДВС'!C1184,нормативы!$B$2:$C$32,2,FALSE),"")</f>
        <v/>
      </c>
      <c r="K1184" s="13" t="str">
        <f t="shared" si="150"/>
        <v/>
      </c>
      <c r="L1184" s="13"/>
      <c r="M1184" s="22" t="str">
        <f t="shared" si="147"/>
        <v/>
      </c>
      <c r="N1184" s="22" t="str">
        <f t="shared" si="151"/>
        <v/>
      </c>
      <c r="P1184" s="11" t="str">
        <f t="shared" si="152"/>
        <v xml:space="preserve"> </v>
      </c>
      <c r="Q1184" s="11" t="e">
        <f>VLOOKUP(B1184,'Комментарии к ремонту'!A:C,2,FALSE)</f>
        <v>#N/A</v>
      </c>
      <c r="R1184" s="21" t="str">
        <f t="shared" si="153"/>
        <v/>
      </c>
      <c r="T1184" s="44" t="str">
        <f t="shared" si="148"/>
        <v/>
      </c>
      <c r="W1184" s="18">
        <f t="shared" si="149"/>
        <v>0</v>
      </c>
    </row>
    <row r="1185" spans="7:23" ht="25.5" customHeight="1" x14ac:dyDescent="0.2">
      <c r="G1185" s="12" t="str">
        <f t="shared" si="146"/>
        <v/>
      </c>
      <c r="H1185" s="12"/>
      <c r="I1185" s="22" t="str">
        <f>IFERROR(VLOOKUP('движение ДВС'!C1185,нормативы!$B$2:$C$32,2,FALSE),"")</f>
        <v/>
      </c>
      <c r="K1185" s="13" t="str">
        <f t="shared" si="150"/>
        <v/>
      </c>
      <c r="L1185" s="13"/>
      <c r="M1185" s="22" t="str">
        <f t="shared" si="147"/>
        <v/>
      </c>
      <c r="N1185" s="22" t="str">
        <f t="shared" si="151"/>
        <v/>
      </c>
      <c r="P1185" s="11" t="str">
        <f t="shared" si="152"/>
        <v xml:space="preserve"> </v>
      </c>
      <c r="Q1185" s="11" t="e">
        <f>VLOOKUP(B1185,'Комментарии к ремонту'!A:C,2,FALSE)</f>
        <v>#N/A</v>
      </c>
      <c r="R1185" s="21" t="str">
        <f t="shared" si="153"/>
        <v/>
      </c>
      <c r="T1185" s="44" t="str">
        <f t="shared" si="148"/>
        <v/>
      </c>
      <c r="W1185" s="18">
        <f t="shared" si="149"/>
        <v>0</v>
      </c>
    </row>
    <row r="1186" spans="7:23" ht="25.5" customHeight="1" x14ac:dyDescent="0.2">
      <c r="G1186" s="12" t="str">
        <f t="shared" si="146"/>
        <v/>
      </c>
      <c r="H1186" s="12"/>
      <c r="I1186" s="22" t="str">
        <f>IFERROR(VLOOKUP('движение ДВС'!C1186,нормативы!$B$2:$C$32,2,FALSE),"")</f>
        <v/>
      </c>
      <c r="K1186" s="13" t="str">
        <f t="shared" si="150"/>
        <v/>
      </c>
      <c r="L1186" s="13"/>
      <c r="M1186" s="22" t="str">
        <f t="shared" si="147"/>
        <v/>
      </c>
      <c r="N1186" s="22" t="str">
        <f t="shared" si="151"/>
        <v/>
      </c>
      <c r="P1186" s="11" t="str">
        <f t="shared" si="152"/>
        <v xml:space="preserve"> </v>
      </c>
      <c r="Q1186" s="11" t="e">
        <f>VLOOKUP(B1186,'Комментарии к ремонту'!A:C,2,FALSE)</f>
        <v>#N/A</v>
      </c>
      <c r="R1186" s="21" t="str">
        <f t="shared" si="153"/>
        <v/>
      </c>
      <c r="T1186" s="44" t="str">
        <f t="shared" si="148"/>
        <v/>
      </c>
      <c r="W1186" s="18">
        <f t="shared" si="149"/>
        <v>0</v>
      </c>
    </row>
    <row r="1187" spans="7:23" ht="25.5" customHeight="1" x14ac:dyDescent="0.2">
      <c r="G1187" s="12" t="str">
        <f t="shared" si="146"/>
        <v/>
      </c>
      <c r="H1187" s="12"/>
      <c r="I1187" s="22" t="str">
        <f>IFERROR(VLOOKUP('движение ДВС'!C1187,нормативы!$B$2:$C$32,2,FALSE),"")</f>
        <v/>
      </c>
      <c r="K1187" s="13" t="str">
        <f t="shared" si="150"/>
        <v/>
      </c>
      <c r="L1187" s="13"/>
      <c r="M1187" s="22" t="str">
        <f t="shared" si="147"/>
        <v/>
      </c>
      <c r="N1187" s="22" t="str">
        <f t="shared" si="151"/>
        <v/>
      </c>
      <c r="P1187" s="11" t="str">
        <f t="shared" si="152"/>
        <v xml:space="preserve"> </v>
      </c>
      <c r="Q1187" s="11" t="e">
        <f>VLOOKUP(B1187,'Комментарии к ремонту'!A:C,2,FALSE)</f>
        <v>#N/A</v>
      </c>
      <c r="R1187" s="21" t="str">
        <f t="shared" si="153"/>
        <v/>
      </c>
      <c r="T1187" s="44" t="str">
        <f t="shared" si="148"/>
        <v/>
      </c>
      <c r="W1187" s="18">
        <f t="shared" si="149"/>
        <v>0</v>
      </c>
    </row>
    <row r="1188" spans="7:23" ht="25.5" customHeight="1" x14ac:dyDescent="0.2">
      <c r="G1188" s="12" t="str">
        <f t="shared" si="146"/>
        <v/>
      </c>
      <c r="H1188" s="12"/>
      <c r="I1188" s="22" t="str">
        <f>IFERROR(VLOOKUP('движение ДВС'!C1188,нормативы!$B$2:$C$32,2,FALSE),"")</f>
        <v/>
      </c>
      <c r="K1188" s="13" t="str">
        <f t="shared" si="150"/>
        <v/>
      </c>
      <c r="L1188" s="13"/>
      <c r="M1188" s="22" t="str">
        <f t="shared" si="147"/>
        <v/>
      </c>
      <c r="N1188" s="22" t="str">
        <f t="shared" si="151"/>
        <v/>
      </c>
      <c r="P1188" s="11" t="str">
        <f t="shared" si="152"/>
        <v xml:space="preserve"> </v>
      </c>
      <c r="Q1188" s="11" t="e">
        <f>VLOOKUP(B1188,'Комментарии к ремонту'!A:C,2,FALSE)</f>
        <v>#N/A</v>
      </c>
      <c r="R1188" s="21" t="str">
        <f t="shared" si="153"/>
        <v/>
      </c>
      <c r="T1188" s="44" t="str">
        <f t="shared" si="148"/>
        <v/>
      </c>
      <c r="W1188" s="18">
        <f t="shared" si="149"/>
        <v>0</v>
      </c>
    </row>
    <row r="1189" spans="7:23" ht="25.5" customHeight="1" x14ac:dyDescent="0.2">
      <c r="G1189" s="12" t="str">
        <f t="shared" si="146"/>
        <v/>
      </c>
      <c r="H1189" s="12"/>
      <c r="I1189" s="22" t="str">
        <f>IFERROR(VLOOKUP('движение ДВС'!C1189,нормативы!$B$2:$C$32,2,FALSE),"")</f>
        <v/>
      </c>
      <c r="K1189" s="13" t="str">
        <f t="shared" si="150"/>
        <v/>
      </c>
      <c r="L1189" s="13"/>
      <c r="M1189" s="22" t="str">
        <f t="shared" si="147"/>
        <v/>
      </c>
      <c r="N1189" s="22" t="str">
        <f t="shared" si="151"/>
        <v/>
      </c>
      <c r="P1189" s="11" t="str">
        <f t="shared" si="152"/>
        <v xml:space="preserve"> </v>
      </c>
      <c r="Q1189" s="11" t="e">
        <f>VLOOKUP(B1189,'Комментарии к ремонту'!A:C,2,FALSE)</f>
        <v>#N/A</v>
      </c>
      <c r="R1189" s="21" t="str">
        <f t="shared" si="153"/>
        <v/>
      </c>
      <c r="T1189" s="44" t="str">
        <f t="shared" si="148"/>
        <v/>
      </c>
      <c r="W1189" s="18">
        <f t="shared" si="149"/>
        <v>0</v>
      </c>
    </row>
    <row r="1190" spans="7:23" ht="25.5" customHeight="1" x14ac:dyDescent="0.2">
      <c r="G1190" s="12" t="str">
        <f t="shared" si="146"/>
        <v/>
      </c>
      <c r="H1190" s="12"/>
      <c r="I1190" s="22" t="str">
        <f>IFERROR(VLOOKUP('движение ДВС'!C1190,нормативы!$B$2:$C$32,2,FALSE),"")</f>
        <v/>
      </c>
      <c r="K1190" s="13" t="str">
        <f t="shared" si="150"/>
        <v/>
      </c>
      <c r="L1190" s="13"/>
      <c r="M1190" s="22" t="str">
        <f t="shared" si="147"/>
        <v/>
      </c>
      <c r="N1190" s="22" t="str">
        <f t="shared" si="151"/>
        <v/>
      </c>
      <c r="P1190" s="11" t="str">
        <f t="shared" si="152"/>
        <v xml:space="preserve"> </v>
      </c>
      <c r="Q1190" s="11" t="e">
        <f>VLOOKUP(B1190,'Комментарии к ремонту'!A:C,2,FALSE)</f>
        <v>#N/A</v>
      </c>
      <c r="R1190" s="21" t="str">
        <f t="shared" si="153"/>
        <v/>
      </c>
      <c r="T1190" s="44" t="str">
        <f t="shared" si="148"/>
        <v/>
      </c>
      <c r="W1190" s="18">
        <f t="shared" si="149"/>
        <v>0</v>
      </c>
    </row>
    <row r="1191" spans="7:23" ht="25.5" customHeight="1" x14ac:dyDescent="0.2">
      <c r="G1191" s="12" t="str">
        <f t="shared" si="146"/>
        <v/>
      </c>
      <c r="H1191" s="12"/>
      <c r="I1191" s="22" t="str">
        <f>IFERROR(VLOOKUP('движение ДВС'!C1191,нормативы!$B$2:$C$32,2,FALSE),"")</f>
        <v/>
      </c>
      <c r="K1191" s="13" t="str">
        <f t="shared" si="150"/>
        <v/>
      </c>
      <c r="L1191" s="13"/>
      <c r="M1191" s="22" t="str">
        <f t="shared" si="147"/>
        <v/>
      </c>
      <c r="N1191" s="22" t="str">
        <f t="shared" si="151"/>
        <v/>
      </c>
      <c r="P1191" s="11" t="str">
        <f t="shared" si="152"/>
        <v xml:space="preserve"> </v>
      </c>
      <c r="Q1191" s="11" t="e">
        <f>VLOOKUP(B1191,'Комментарии к ремонту'!A:C,2,FALSE)</f>
        <v>#N/A</v>
      </c>
      <c r="R1191" s="21" t="str">
        <f t="shared" si="153"/>
        <v/>
      </c>
      <c r="T1191" s="44" t="str">
        <f t="shared" si="148"/>
        <v/>
      </c>
      <c r="W1191" s="18">
        <f t="shared" si="149"/>
        <v>0</v>
      </c>
    </row>
    <row r="1192" spans="7:23" ht="25.5" customHeight="1" x14ac:dyDescent="0.2">
      <c r="G1192" s="12" t="str">
        <f t="shared" si="146"/>
        <v/>
      </c>
      <c r="H1192" s="12"/>
      <c r="I1192" s="22" t="str">
        <f>IFERROR(VLOOKUP('движение ДВС'!C1192,нормативы!$B$2:$C$32,2,FALSE),"")</f>
        <v/>
      </c>
      <c r="K1192" s="13" t="str">
        <f t="shared" si="150"/>
        <v/>
      </c>
      <c r="L1192" s="13"/>
      <c r="M1192" s="22" t="str">
        <f t="shared" si="147"/>
        <v/>
      </c>
      <c r="N1192" s="22" t="str">
        <f t="shared" si="151"/>
        <v/>
      </c>
      <c r="P1192" s="11" t="str">
        <f t="shared" si="152"/>
        <v xml:space="preserve"> </v>
      </c>
      <c r="Q1192" s="11" t="e">
        <f>VLOOKUP(B1192,'Комментарии к ремонту'!A:C,2,FALSE)</f>
        <v>#N/A</v>
      </c>
      <c r="R1192" s="21" t="str">
        <f t="shared" si="153"/>
        <v/>
      </c>
      <c r="T1192" s="44" t="str">
        <f t="shared" si="148"/>
        <v/>
      </c>
      <c r="W1192" s="18">
        <f t="shared" si="149"/>
        <v>0</v>
      </c>
    </row>
    <row r="1193" spans="7:23" ht="25.5" customHeight="1" x14ac:dyDescent="0.2">
      <c r="G1193" s="12" t="str">
        <f t="shared" si="146"/>
        <v/>
      </c>
      <c r="H1193" s="12"/>
      <c r="I1193" s="22" t="str">
        <f>IFERROR(VLOOKUP('движение ДВС'!C1193,нормативы!$B$2:$C$32,2,FALSE),"")</f>
        <v/>
      </c>
      <c r="K1193" s="13" t="str">
        <f t="shared" si="150"/>
        <v/>
      </c>
      <c r="L1193" s="13"/>
      <c r="M1193" s="22" t="str">
        <f t="shared" si="147"/>
        <v/>
      </c>
      <c r="N1193" s="22" t="str">
        <f t="shared" si="151"/>
        <v/>
      </c>
      <c r="P1193" s="11" t="str">
        <f t="shared" si="152"/>
        <v xml:space="preserve"> </v>
      </c>
      <c r="Q1193" s="11" t="e">
        <f>VLOOKUP(B1193,'Комментарии к ремонту'!A:C,2,FALSE)</f>
        <v>#N/A</v>
      </c>
      <c r="R1193" s="21" t="str">
        <f t="shared" si="153"/>
        <v/>
      </c>
      <c r="T1193" s="44" t="str">
        <f t="shared" si="148"/>
        <v/>
      </c>
      <c r="W1193" s="18">
        <f t="shared" si="149"/>
        <v>0</v>
      </c>
    </row>
    <row r="1194" spans="7:23" ht="25.5" customHeight="1" x14ac:dyDescent="0.2">
      <c r="G1194" s="12" t="str">
        <f t="shared" si="146"/>
        <v/>
      </c>
      <c r="H1194" s="12"/>
      <c r="I1194" s="22" t="str">
        <f>IFERROR(VLOOKUP('движение ДВС'!C1194,нормативы!$B$2:$C$32,2,FALSE),"")</f>
        <v/>
      </c>
      <c r="K1194" s="13" t="str">
        <f t="shared" si="150"/>
        <v/>
      </c>
      <c r="L1194" s="13"/>
      <c r="M1194" s="22" t="str">
        <f t="shared" si="147"/>
        <v/>
      </c>
      <c r="N1194" s="22" t="str">
        <f t="shared" si="151"/>
        <v/>
      </c>
      <c r="P1194" s="11" t="str">
        <f t="shared" si="152"/>
        <v xml:space="preserve"> </v>
      </c>
      <c r="Q1194" s="11" t="e">
        <f>VLOOKUP(B1194,'Комментарии к ремонту'!A:C,2,FALSE)</f>
        <v>#N/A</v>
      </c>
      <c r="R1194" s="21" t="str">
        <f t="shared" si="153"/>
        <v/>
      </c>
      <c r="T1194" s="44" t="str">
        <f t="shared" si="148"/>
        <v/>
      </c>
      <c r="W1194" s="18">
        <f t="shared" si="149"/>
        <v>0</v>
      </c>
    </row>
    <row r="1195" spans="7:23" ht="25.5" customHeight="1" x14ac:dyDescent="0.2">
      <c r="G1195" s="12" t="str">
        <f t="shared" si="146"/>
        <v/>
      </c>
      <c r="H1195" s="12"/>
      <c r="I1195" s="22" t="str">
        <f>IFERROR(VLOOKUP('движение ДВС'!C1195,нормативы!$B$2:$C$32,2,FALSE),"")</f>
        <v/>
      </c>
      <c r="K1195" s="13" t="str">
        <f t="shared" si="150"/>
        <v/>
      </c>
      <c r="L1195" s="13"/>
      <c r="M1195" s="22" t="str">
        <f t="shared" si="147"/>
        <v/>
      </c>
      <c r="N1195" s="22" t="str">
        <f t="shared" si="151"/>
        <v/>
      </c>
      <c r="P1195" s="11" t="str">
        <f t="shared" si="152"/>
        <v xml:space="preserve"> </v>
      </c>
      <c r="Q1195" s="11" t="e">
        <f>VLOOKUP(B1195,'Комментарии к ремонту'!A:C,2,FALSE)</f>
        <v>#N/A</v>
      </c>
      <c r="R1195" s="21" t="str">
        <f t="shared" si="153"/>
        <v/>
      </c>
      <c r="T1195" s="44" t="str">
        <f t="shared" si="148"/>
        <v/>
      </c>
      <c r="W1195" s="18">
        <f t="shared" si="149"/>
        <v>0</v>
      </c>
    </row>
    <row r="1196" spans="7:23" ht="25.5" customHeight="1" x14ac:dyDescent="0.2">
      <c r="G1196" s="12" t="str">
        <f t="shared" si="146"/>
        <v/>
      </c>
      <c r="H1196" s="12"/>
      <c r="I1196" s="22" t="str">
        <f>IFERROR(VLOOKUP('движение ДВС'!C1196,нормативы!$B$2:$C$32,2,FALSE),"")</f>
        <v/>
      </c>
      <c r="K1196" s="13" t="str">
        <f t="shared" si="150"/>
        <v/>
      </c>
      <c r="L1196" s="13"/>
      <c r="M1196" s="22" t="str">
        <f t="shared" si="147"/>
        <v/>
      </c>
      <c r="N1196" s="22" t="str">
        <f t="shared" si="151"/>
        <v/>
      </c>
      <c r="P1196" s="11" t="str">
        <f t="shared" si="152"/>
        <v xml:space="preserve"> </v>
      </c>
      <c r="Q1196" s="11" t="e">
        <f>VLOOKUP(B1196,'Комментарии к ремонту'!A:C,2,FALSE)</f>
        <v>#N/A</v>
      </c>
      <c r="R1196" s="21" t="str">
        <f t="shared" si="153"/>
        <v/>
      </c>
      <c r="T1196" s="44" t="str">
        <f t="shared" si="148"/>
        <v/>
      </c>
      <c r="W1196" s="18">
        <f t="shared" si="149"/>
        <v>0</v>
      </c>
    </row>
    <row r="1197" spans="7:23" ht="25.5" customHeight="1" x14ac:dyDescent="0.2">
      <c r="G1197" s="12" t="str">
        <f t="shared" si="146"/>
        <v/>
      </c>
      <c r="H1197" s="12"/>
      <c r="I1197" s="22" t="str">
        <f>IFERROR(VLOOKUP('движение ДВС'!C1197,нормативы!$B$2:$C$32,2,FALSE),"")</f>
        <v/>
      </c>
      <c r="K1197" s="13" t="str">
        <f t="shared" si="150"/>
        <v/>
      </c>
      <c r="L1197" s="13"/>
      <c r="M1197" s="22" t="str">
        <f t="shared" si="147"/>
        <v/>
      </c>
      <c r="N1197" s="22" t="str">
        <f t="shared" si="151"/>
        <v/>
      </c>
      <c r="P1197" s="11" t="str">
        <f t="shared" si="152"/>
        <v xml:space="preserve"> </v>
      </c>
      <c r="Q1197" s="11" t="e">
        <f>VLOOKUP(B1197,'Комментарии к ремонту'!A:C,2,FALSE)</f>
        <v>#N/A</v>
      </c>
      <c r="R1197" s="21" t="str">
        <f t="shared" si="153"/>
        <v/>
      </c>
      <c r="T1197" s="44" t="str">
        <f t="shared" si="148"/>
        <v/>
      </c>
      <c r="W1197" s="18">
        <f t="shared" si="149"/>
        <v>0</v>
      </c>
    </row>
    <row r="1198" spans="7:23" ht="25.5" customHeight="1" x14ac:dyDescent="0.2">
      <c r="G1198" s="12" t="str">
        <f t="shared" si="146"/>
        <v/>
      </c>
      <c r="H1198" s="12"/>
      <c r="I1198" s="22" t="str">
        <f>IFERROR(VLOOKUP('движение ДВС'!C1198,нормативы!$B$2:$C$32,2,FALSE),"")</f>
        <v/>
      </c>
      <c r="K1198" s="13" t="str">
        <f t="shared" si="150"/>
        <v/>
      </c>
      <c r="L1198" s="13"/>
      <c r="M1198" s="22" t="str">
        <f t="shared" si="147"/>
        <v/>
      </c>
      <c r="N1198" s="22" t="str">
        <f t="shared" si="151"/>
        <v/>
      </c>
      <c r="P1198" s="11" t="str">
        <f t="shared" si="152"/>
        <v xml:space="preserve"> </v>
      </c>
      <c r="Q1198" s="11" t="e">
        <f>VLOOKUP(B1198,'Комментарии к ремонту'!A:C,2,FALSE)</f>
        <v>#N/A</v>
      </c>
      <c r="R1198" s="21" t="str">
        <f t="shared" si="153"/>
        <v/>
      </c>
      <c r="T1198" s="44" t="str">
        <f t="shared" si="148"/>
        <v/>
      </c>
      <c r="W1198" s="18">
        <f t="shared" si="149"/>
        <v>0</v>
      </c>
    </row>
    <row r="1199" spans="7:23" ht="25.5" customHeight="1" x14ac:dyDescent="0.2">
      <c r="G1199" s="12" t="str">
        <f t="shared" si="146"/>
        <v/>
      </c>
      <c r="H1199" s="12"/>
      <c r="I1199" s="22" t="str">
        <f>IFERROR(VLOOKUP('движение ДВС'!C1199,нормативы!$B$2:$C$32,2,FALSE),"")</f>
        <v/>
      </c>
      <c r="K1199" s="13" t="str">
        <f t="shared" si="150"/>
        <v/>
      </c>
      <c r="L1199" s="13"/>
      <c r="M1199" s="22" t="str">
        <f t="shared" si="147"/>
        <v/>
      </c>
      <c r="N1199" s="22" t="str">
        <f t="shared" si="151"/>
        <v/>
      </c>
      <c r="P1199" s="11" t="str">
        <f t="shared" si="152"/>
        <v xml:space="preserve"> </v>
      </c>
      <c r="Q1199" s="11" t="e">
        <f>VLOOKUP(B1199,'Комментарии к ремонту'!A:C,2,FALSE)</f>
        <v>#N/A</v>
      </c>
      <c r="R1199" s="21" t="str">
        <f t="shared" si="153"/>
        <v/>
      </c>
      <c r="T1199" s="44" t="str">
        <f t="shared" si="148"/>
        <v/>
      </c>
      <c r="W1199" s="18">
        <f t="shared" si="149"/>
        <v>0</v>
      </c>
    </row>
    <row r="1200" spans="7:23" ht="25.5" customHeight="1" x14ac:dyDescent="0.2">
      <c r="G1200" s="12" t="str">
        <f t="shared" si="146"/>
        <v/>
      </c>
      <c r="H1200" s="12"/>
      <c r="I1200" s="22" t="str">
        <f>IFERROR(VLOOKUP('движение ДВС'!C1200,нормативы!$B$2:$C$32,2,FALSE),"")</f>
        <v/>
      </c>
      <c r="K1200" s="13" t="str">
        <f t="shared" si="150"/>
        <v/>
      </c>
      <c r="L1200" s="13"/>
      <c r="M1200" s="22" t="str">
        <f t="shared" si="147"/>
        <v/>
      </c>
      <c r="N1200" s="22" t="str">
        <f t="shared" si="151"/>
        <v/>
      </c>
      <c r="P1200" s="11" t="str">
        <f t="shared" si="152"/>
        <v xml:space="preserve"> </v>
      </c>
      <c r="Q1200" s="11" t="e">
        <f>VLOOKUP(B1200,'Комментарии к ремонту'!A:C,2,FALSE)</f>
        <v>#N/A</v>
      </c>
      <c r="R1200" s="21" t="str">
        <f t="shared" si="153"/>
        <v/>
      </c>
      <c r="T1200" s="44" t="str">
        <f t="shared" si="148"/>
        <v/>
      </c>
      <c r="W1200" s="18">
        <f t="shared" si="149"/>
        <v>0</v>
      </c>
    </row>
    <row r="1201" spans="7:23" ht="25.5" customHeight="1" x14ac:dyDescent="0.2">
      <c r="G1201" s="12" t="str">
        <f t="shared" si="146"/>
        <v/>
      </c>
      <c r="H1201" s="12"/>
      <c r="I1201" s="22" t="str">
        <f>IFERROR(VLOOKUP('движение ДВС'!C1201,нормативы!$B$2:$C$32,2,FALSE),"")</f>
        <v/>
      </c>
      <c r="K1201" s="13" t="str">
        <f t="shared" si="150"/>
        <v/>
      </c>
      <c r="L1201" s="13"/>
      <c r="M1201" s="22" t="str">
        <f t="shared" si="147"/>
        <v/>
      </c>
      <c r="N1201" s="22" t="str">
        <f t="shared" si="151"/>
        <v/>
      </c>
      <c r="P1201" s="11" t="str">
        <f t="shared" si="152"/>
        <v xml:space="preserve"> </v>
      </c>
      <c r="Q1201" s="11" t="e">
        <f>VLOOKUP(B1201,'Комментарии к ремонту'!A:C,2,FALSE)</f>
        <v>#N/A</v>
      </c>
      <c r="R1201" s="21" t="str">
        <f t="shared" si="153"/>
        <v/>
      </c>
      <c r="T1201" s="44" t="str">
        <f t="shared" si="148"/>
        <v/>
      </c>
      <c r="W1201" s="18">
        <f t="shared" si="149"/>
        <v>0</v>
      </c>
    </row>
    <row r="1202" spans="7:23" ht="25.5" customHeight="1" x14ac:dyDescent="0.2">
      <c r="G1202" s="12" t="str">
        <f t="shared" si="146"/>
        <v/>
      </c>
      <c r="H1202" s="12"/>
      <c r="I1202" s="22" t="str">
        <f>IFERROR(VLOOKUP('движение ДВС'!C1202,нормативы!$B$2:$C$32,2,FALSE),"")</f>
        <v/>
      </c>
      <c r="K1202" s="13" t="str">
        <f t="shared" si="150"/>
        <v/>
      </c>
      <c r="L1202" s="13"/>
      <c r="M1202" s="22" t="str">
        <f t="shared" si="147"/>
        <v/>
      </c>
      <c r="N1202" s="22" t="str">
        <f t="shared" si="151"/>
        <v/>
      </c>
      <c r="P1202" s="11" t="str">
        <f t="shared" si="152"/>
        <v xml:space="preserve"> </v>
      </c>
      <c r="Q1202" s="11" t="e">
        <f>VLOOKUP(B1202,'Комментарии к ремонту'!A:C,2,FALSE)</f>
        <v>#N/A</v>
      </c>
      <c r="R1202" s="21" t="str">
        <f t="shared" si="153"/>
        <v/>
      </c>
      <c r="T1202" s="44" t="str">
        <f t="shared" si="148"/>
        <v/>
      </c>
      <c r="W1202" s="18">
        <f t="shared" si="149"/>
        <v>0</v>
      </c>
    </row>
    <row r="1203" spans="7:23" ht="25.5" customHeight="1" x14ac:dyDescent="0.2">
      <c r="G1203" s="12" t="str">
        <f t="shared" si="146"/>
        <v/>
      </c>
      <c r="H1203" s="12"/>
      <c r="I1203" s="22" t="str">
        <f>IFERROR(VLOOKUP('движение ДВС'!C1203,нормативы!$B$2:$C$32,2,FALSE),"")</f>
        <v/>
      </c>
      <c r="K1203" s="13" t="str">
        <f t="shared" si="150"/>
        <v/>
      </c>
      <c r="L1203" s="13"/>
      <c r="M1203" s="22" t="str">
        <f t="shared" si="147"/>
        <v/>
      </c>
      <c r="N1203" s="22" t="str">
        <f t="shared" si="151"/>
        <v/>
      </c>
      <c r="P1203" s="11" t="str">
        <f t="shared" si="152"/>
        <v xml:space="preserve"> </v>
      </c>
      <c r="Q1203" s="11" t="e">
        <f>VLOOKUP(B1203,'Комментарии к ремонту'!A:C,2,FALSE)</f>
        <v>#N/A</v>
      </c>
      <c r="R1203" s="21" t="str">
        <f t="shared" si="153"/>
        <v/>
      </c>
      <c r="T1203" s="44" t="str">
        <f t="shared" si="148"/>
        <v/>
      </c>
      <c r="W1203" s="18">
        <f t="shared" si="149"/>
        <v>0</v>
      </c>
    </row>
    <row r="1204" spans="7:23" ht="25.5" customHeight="1" x14ac:dyDescent="0.2">
      <c r="G1204" s="12" t="str">
        <f t="shared" si="146"/>
        <v/>
      </c>
      <c r="H1204" s="12"/>
      <c r="I1204" s="22" t="str">
        <f>IFERROR(VLOOKUP('движение ДВС'!C1204,нормативы!$B$2:$C$32,2,FALSE),"")</f>
        <v/>
      </c>
      <c r="K1204" s="13" t="str">
        <f t="shared" si="150"/>
        <v/>
      </c>
      <c r="L1204" s="13"/>
      <c r="M1204" s="22" t="str">
        <f t="shared" si="147"/>
        <v/>
      </c>
      <c r="N1204" s="22" t="str">
        <f t="shared" si="151"/>
        <v/>
      </c>
      <c r="P1204" s="11" t="str">
        <f t="shared" si="152"/>
        <v xml:space="preserve"> </v>
      </c>
      <c r="Q1204" s="11" t="e">
        <f>VLOOKUP(B1204,'Комментарии к ремонту'!A:C,2,FALSE)</f>
        <v>#N/A</v>
      </c>
      <c r="R1204" s="21" t="str">
        <f t="shared" si="153"/>
        <v/>
      </c>
      <c r="T1204" s="44" t="str">
        <f t="shared" si="148"/>
        <v/>
      </c>
      <c r="W1204" s="18">
        <f t="shared" si="149"/>
        <v>0</v>
      </c>
    </row>
    <row r="1205" spans="7:23" ht="25.5" customHeight="1" x14ac:dyDescent="0.2">
      <c r="G1205" s="12" t="str">
        <f t="shared" si="146"/>
        <v/>
      </c>
      <c r="H1205" s="12"/>
      <c r="I1205" s="22" t="str">
        <f>IFERROR(VLOOKUP('движение ДВС'!C1205,нормативы!$B$2:$C$32,2,FALSE),"")</f>
        <v/>
      </c>
      <c r="K1205" s="13" t="str">
        <f t="shared" si="150"/>
        <v/>
      </c>
      <c r="L1205" s="13"/>
      <c r="M1205" s="22" t="str">
        <f t="shared" si="147"/>
        <v/>
      </c>
      <c r="N1205" s="22" t="str">
        <f t="shared" si="151"/>
        <v/>
      </c>
      <c r="P1205" s="11" t="str">
        <f t="shared" si="152"/>
        <v xml:space="preserve"> </v>
      </c>
      <c r="Q1205" s="11" t="e">
        <f>VLOOKUP(B1205,'Комментарии к ремонту'!A:C,2,FALSE)</f>
        <v>#N/A</v>
      </c>
      <c r="R1205" s="21" t="str">
        <f t="shared" si="153"/>
        <v/>
      </c>
      <c r="T1205" s="44" t="str">
        <f t="shared" si="148"/>
        <v/>
      </c>
      <c r="W1205" s="18">
        <f t="shared" si="149"/>
        <v>0</v>
      </c>
    </row>
    <row r="1206" spans="7:23" ht="25.5" customHeight="1" x14ac:dyDescent="0.2">
      <c r="G1206" s="12" t="str">
        <f t="shared" si="146"/>
        <v/>
      </c>
      <c r="H1206" s="12"/>
      <c r="I1206" s="22" t="str">
        <f>IFERROR(VLOOKUP('движение ДВС'!C1206,нормативы!$B$2:$C$32,2,FALSE),"")</f>
        <v/>
      </c>
      <c r="K1206" s="13" t="str">
        <f t="shared" si="150"/>
        <v/>
      </c>
      <c r="L1206" s="13"/>
      <c r="M1206" s="22" t="str">
        <f t="shared" si="147"/>
        <v/>
      </c>
      <c r="N1206" s="22" t="str">
        <f t="shared" si="151"/>
        <v/>
      </c>
      <c r="P1206" s="11" t="str">
        <f t="shared" si="152"/>
        <v xml:space="preserve"> </v>
      </c>
      <c r="Q1206" s="11" t="e">
        <f>VLOOKUP(B1206,'Комментарии к ремонту'!A:C,2,FALSE)</f>
        <v>#N/A</v>
      </c>
      <c r="R1206" s="21" t="str">
        <f t="shared" si="153"/>
        <v/>
      </c>
      <c r="T1206" s="44" t="str">
        <f t="shared" si="148"/>
        <v/>
      </c>
      <c r="W1206" s="18">
        <f t="shared" si="149"/>
        <v>0</v>
      </c>
    </row>
    <row r="1207" spans="7:23" ht="25.5" customHeight="1" x14ac:dyDescent="0.2">
      <c r="G1207" s="12" t="str">
        <f t="shared" si="146"/>
        <v/>
      </c>
      <c r="H1207" s="12"/>
      <c r="I1207" s="22" t="str">
        <f>IFERROR(VLOOKUP('движение ДВС'!C1207,нормативы!$B$2:$C$32,2,FALSE),"")</f>
        <v/>
      </c>
      <c r="K1207" s="13" t="str">
        <f t="shared" si="150"/>
        <v/>
      </c>
      <c r="L1207" s="13"/>
      <c r="M1207" s="22" t="str">
        <f t="shared" si="147"/>
        <v/>
      </c>
      <c r="N1207" s="22" t="str">
        <f t="shared" si="151"/>
        <v/>
      </c>
      <c r="P1207" s="11" t="str">
        <f t="shared" si="152"/>
        <v xml:space="preserve"> </v>
      </c>
      <c r="Q1207" s="11" t="e">
        <f>VLOOKUP(B1207,'Комментарии к ремонту'!A:C,2,FALSE)</f>
        <v>#N/A</v>
      </c>
      <c r="R1207" s="21" t="str">
        <f t="shared" si="153"/>
        <v/>
      </c>
      <c r="T1207" s="44" t="str">
        <f t="shared" si="148"/>
        <v/>
      </c>
      <c r="W1207" s="18">
        <f t="shared" si="149"/>
        <v>0</v>
      </c>
    </row>
    <row r="1208" spans="7:23" ht="25.5" customHeight="1" x14ac:dyDescent="0.2">
      <c r="G1208" s="12" t="str">
        <f t="shared" si="146"/>
        <v/>
      </c>
      <c r="H1208" s="12"/>
      <c r="I1208" s="22" t="str">
        <f>IFERROR(VLOOKUP('движение ДВС'!C1208,нормативы!$B$2:$C$32,2,FALSE),"")</f>
        <v/>
      </c>
      <c r="K1208" s="13" t="str">
        <f t="shared" si="150"/>
        <v/>
      </c>
      <c r="L1208" s="13"/>
      <c r="M1208" s="22" t="str">
        <f t="shared" si="147"/>
        <v/>
      </c>
      <c r="N1208" s="22" t="str">
        <f t="shared" si="151"/>
        <v/>
      </c>
      <c r="P1208" s="11" t="str">
        <f t="shared" si="152"/>
        <v xml:space="preserve"> </v>
      </c>
      <c r="Q1208" s="11" t="e">
        <f>VLOOKUP(B1208,'Комментарии к ремонту'!A:C,2,FALSE)</f>
        <v>#N/A</v>
      </c>
      <c r="R1208" s="21" t="str">
        <f t="shared" si="153"/>
        <v/>
      </c>
      <c r="T1208" s="44" t="str">
        <f t="shared" si="148"/>
        <v/>
      </c>
      <c r="W1208" s="18">
        <f t="shared" si="149"/>
        <v>0</v>
      </c>
    </row>
    <row r="1209" spans="7:23" ht="25.5" customHeight="1" x14ac:dyDescent="0.2">
      <c r="G1209" s="12" t="str">
        <f t="shared" si="146"/>
        <v/>
      </c>
      <c r="H1209" s="12"/>
      <c r="I1209" s="22" t="str">
        <f>IFERROR(VLOOKUP('движение ДВС'!C1209,нормативы!$B$2:$C$32,2,FALSE),"")</f>
        <v/>
      </c>
      <c r="K1209" s="13" t="str">
        <f t="shared" si="150"/>
        <v/>
      </c>
      <c r="L1209" s="13"/>
      <c r="M1209" s="22" t="str">
        <f t="shared" si="147"/>
        <v/>
      </c>
      <c r="N1209" s="22" t="str">
        <f t="shared" si="151"/>
        <v/>
      </c>
      <c r="P1209" s="11" t="str">
        <f t="shared" si="152"/>
        <v xml:space="preserve"> </v>
      </c>
      <c r="Q1209" s="11" t="e">
        <f>VLOOKUP(B1209,'Комментарии к ремонту'!A:C,2,FALSE)</f>
        <v>#N/A</v>
      </c>
      <c r="R1209" s="21" t="str">
        <f t="shared" si="153"/>
        <v/>
      </c>
      <c r="T1209" s="44" t="str">
        <f t="shared" si="148"/>
        <v/>
      </c>
      <c r="W1209" s="18">
        <f t="shared" si="149"/>
        <v>0</v>
      </c>
    </row>
    <row r="1210" spans="7:23" ht="25.5" customHeight="1" x14ac:dyDescent="0.2">
      <c r="G1210" s="12" t="str">
        <f t="shared" si="146"/>
        <v/>
      </c>
      <c r="H1210" s="12"/>
      <c r="I1210" s="22" t="str">
        <f>IFERROR(VLOOKUP('движение ДВС'!C1210,нормативы!$B$2:$C$32,2,FALSE),"")</f>
        <v/>
      </c>
      <c r="K1210" s="13" t="str">
        <f t="shared" si="150"/>
        <v/>
      </c>
      <c r="L1210" s="13"/>
      <c r="M1210" s="22" t="str">
        <f t="shared" si="147"/>
        <v/>
      </c>
      <c r="N1210" s="22" t="str">
        <f t="shared" si="151"/>
        <v/>
      </c>
      <c r="P1210" s="11" t="str">
        <f t="shared" si="152"/>
        <v xml:space="preserve"> </v>
      </c>
      <c r="Q1210" s="11" t="e">
        <f>VLOOKUP(B1210,'Комментарии к ремонту'!A:C,2,FALSE)</f>
        <v>#N/A</v>
      </c>
      <c r="R1210" s="21" t="str">
        <f t="shared" si="153"/>
        <v/>
      </c>
      <c r="T1210" s="44" t="str">
        <f t="shared" si="148"/>
        <v/>
      </c>
      <c r="W1210" s="18">
        <f t="shared" si="149"/>
        <v>0</v>
      </c>
    </row>
    <row r="1211" spans="7:23" ht="25.5" customHeight="1" x14ac:dyDescent="0.2">
      <c r="G1211" s="12" t="str">
        <f t="shared" si="146"/>
        <v/>
      </c>
      <c r="H1211" s="12"/>
      <c r="I1211" s="22" t="str">
        <f>IFERROR(VLOOKUP('движение ДВС'!C1211,нормативы!$B$2:$C$32,2,FALSE),"")</f>
        <v/>
      </c>
      <c r="K1211" s="13" t="str">
        <f t="shared" si="150"/>
        <v/>
      </c>
      <c r="L1211" s="13"/>
      <c r="M1211" s="22" t="str">
        <f t="shared" si="147"/>
        <v/>
      </c>
      <c r="N1211" s="22" t="str">
        <f t="shared" si="151"/>
        <v/>
      </c>
      <c r="P1211" s="11" t="str">
        <f t="shared" si="152"/>
        <v xml:space="preserve"> </v>
      </c>
      <c r="Q1211" s="11" t="e">
        <f>VLOOKUP(B1211,'Комментарии к ремонту'!A:C,2,FALSE)</f>
        <v>#N/A</v>
      </c>
      <c r="R1211" s="21" t="str">
        <f t="shared" si="153"/>
        <v/>
      </c>
      <c r="T1211" s="44" t="str">
        <f t="shared" si="148"/>
        <v/>
      </c>
      <c r="W1211" s="18">
        <f t="shared" si="149"/>
        <v>0</v>
      </c>
    </row>
    <row r="1212" spans="7:23" ht="25.5" customHeight="1" x14ac:dyDescent="0.2">
      <c r="G1212" s="12" t="str">
        <f t="shared" si="146"/>
        <v/>
      </c>
      <c r="H1212" s="12"/>
      <c r="I1212" s="22" t="str">
        <f>IFERROR(VLOOKUP('движение ДВС'!C1212,нормативы!$B$2:$C$32,2,FALSE),"")</f>
        <v/>
      </c>
      <c r="K1212" s="13" t="str">
        <f t="shared" si="150"/>
        <v/>
      </c>
      <c r="L1212" s="13"/>
      <c r="M1212" s="22" t="str">
        <f t="shared" si="147"/>
        <v/>
      </c>
      <c r="N1212" s="22" t="str">
        <f t="shared" si="151"/>
        <v/>
      </c>
      <c r="P1212" s="11" t="str">
        <f t="shared" si="152"/>
        <v xml:space="preserve"> </v>
      </c>
      <c r="Q1212" s="11" t="e">
        <f>VLOOKUP(B1212,'Комментарии к ремонту'!A:C,2,FALSE)</f>
        <v>#N/A</v>
      </c>
      <c r="R1212" s="21" t="str">
        <f t="shared" si="153"/>
        <v/>
      </c>
      <c r="T1212" s="44" t="str">
        <f t="shared" si="148"/>
        <v/>
      </c>
      <c r="W1212" s="18">
        <f t="shared" si="149"/>
        <v>0</v>
      </c>
    </row>
    <row r="1213" spans="7:23" ht="25.5" customHeight="1" x14ac:dyDescent="0.2">
      <c r="G1213" s="12" t="str">
        <f t="shared" si="146"/>
        <v/>
      </c>
      <c r="H1213" s="12"/>
      <c r="I1213" s="22" t="str">
        <f>IFERROR(VLOOKUP('движение ДВС'!C1213,нормативы!$B$2:$C$32,2,FALSE),"")</f>
        <v/>
      </c>
      <c r="K1213" s="13" t="str">
        <f t="shared" si="150"/>
        <v/>
      </c>
      <c r="L1213" s="13"/>
      <c r="M1213" s="22" t="str">
        <f t="shared" si="147"/>
        <v/>
      </c>
      <c r="N1213" s="22" t="str">
        <f t="shared" si="151"/>
        <v/>
      </c>
      <c r="P1213" s="11" t="str">
        <f t="shared" si="152"/>
        <v xml:space="preserve"> </v>
      </c>
      <c r="Q1213" s="11" t="e">
        <f>VLOOKUP(B1213,'Комментарии к ремонту'!A:C,2,FALSE)</f>
        <v>#N/A</v>
      </c>
      <c r="R1213" s="21" t="str">
        <f t="shared" si="153"/>
        <v/>
      </c>
      <c r="T1213" s="44" t="str">
        <f t="shared" si="148"/>
        <v/>
      </c>
      <c r="W1213" s="18">
        <f t="shared" si="149"/>
        <v>0</v>
      </c>
    </row>
    <row r="1214" spans="7:23" ht="25.5" customHeight="1" x14ac:dyDescent="0.2">
      <c r="G1214" s="12" t="str">
        <f t="shared" si="146"/>
        <v/>
      </c>
      <c r="H1214" s="12"/>
      <c r="I1214" s="22" t="str">
        <f>IFERROR(VLOOKUP('движение ДВС'!C1214,нормативы!$B$2:$C$32,2,FALSE),"")</f>
        <v/>
      </c>
      <c r="K1214" s="13" t="str">
        <f t="shared" si="150"/>
        <v/>
      </c>
      <c r="L1214" s="13"/>
      <c r="M1214" s="22" t="str">
        <f t="shared" si="147"/>
        <v/>
      </c>
      <c r="N1214" s="22" t="str">
        <f t="shared" si="151"/>
        <v/>
      </c>
      <c r="P1214" s="11" t="str">
        <f t="shared" si="152"/>
        <v xml:space="preserve"> </v>
      </c>
      <c r="Q1214" s="11" t="e">
        <f>VLOOKUP(B1214,'Комментарии к ремонту'!A:C,2,FALSE)</f>
        <v>#N/A</v>
      </c>
      <c r="R1214" s="21" t="str">
        <f t="shared" si="153"/>
        <v/>
      </c>
      <c r="T1214" s="44" t="str">
        <f t="shared" si="148"/>
        <v/>
      </c>
      <c r="W1214" s="18">
        <f t="shared" si="149"/>
        <v>0</v>
      </c>
    </row>
    <row r="1215" spans="7:23" ht="25.5" customHeight="1" x14ac:dyDescent="0.2">
      <c r="G1215" s="12" t="str">
        <f t="shared" si="146"/>
        <v/>
      </c>
      <c r="H1215" s="12"/>
      <c r="I1215" s="22" t="str">
        <f>IFERROR(VLOOKUP('движение ДВС'!C1215,нормативы!$B$2:$C$32,2,FALSE),"")</f>
        <v/>
      </c>
      <c r="K1215" s="13" t="str">
        <f t="shared" si="150"/>
        <v/>
      </c>
      <c r="L1215" s="13"/>
      <c r="M1215" s="22" t="str">
        <f t="shared" si="147"/>
        <v/>
      </c>
      <c r="N1215" s="22" t="str">
        <f t="shared" si="151"/>
        <v/>
      </c>
      <c r="P1215" s="11" t="str">
        <f t="shared" si="152"/>
        <v xml:space="preserve"> </v>
      </c>
      <c r="Q1215" s="11" t="e">
        <f>VLOOKUP(B1215,'Комментарии к ремонту'!A:C,2,FALSE)</f>
        <v>#N/A</v>
      </c>
      <c r="R1215" s="21" t="str">
        <f t="shared" si="153"/>
        <v/>
      </c>
      <c r="T1215" s="44" t="str">
        <f t="shared" si="148"/>
        <v/>
      </c>
      <c r="W1215" s="18">
        <f t="shared" si="149"/>
        <v>0</v>
      </c>
    </row>
    <row r="1216" spans="7:23" ht="25.5" customHeight="1" x14ac:dyDescent="0.2">
      <c r="G1216" s="12" t="str">
        <f t="shared" si="146"/>
        <v/>
      </c>
      <c r="H1216" s="12"/>
      <c r="I1216" s="22" t="str">
        <f>IFERROR(VLOOKUP('движение ДВС'!C1216,нормативы!$B$2:$C$32,2,FALSE),"")</f>
        <v/>
      </c>
      <c r="K1216" s="13" t="str">
        <f t="shared" si="150"/>
        <v/>
      </c>
      <c r="L1216" s="13"/>
      <c r="M1216" s="22" t="str">
        <f t="shared" si="147"/>
        <v/>
      </c>
      <c r="N1216" s="22" t="str">
        <f t="shared" si="151"/>
        <v/>
      </c>
      <c r="P1216" s="11" t="str">
        <f t="shared" si="152"/>
        <v xml:space="preserve"> </v>
      </c>
      <c r="Q1216" s="11" t="e">
        <f>VLOOKUP(B1216,'Комментарии к ремонту'!A:C,2,FALSE)</f>
        <v>#N/A</v>
      </c>
      <c r="R1216" s="21" t="str">
        <f t="shared" si="153"/>
        <v/>
      </c>
      <c r="T1216" s="44" t="str">
        <f t="shared" si="148"/>
        <v/>
      </c>
      <c r="W1216" s="18">
        <f t="shared" si="149"/>
        <v>0</v>
      </c>
    </row>
    <row r="1217" spans="7:23" ht="25.5" customHeight="1" x14ac:dyDescent="0.2">
      <c r="G1217" s="12" t="str">
        <f t="shared" si="146"/>
        <v/>
      </c>
      <c r="H1217" s="12"/>
      <c r="I1217" s="22" t="str">
        <f>IFERROR(VLOOKUP('движение ДВС'!C1217,нормативы!$B$2:$C$32,2,FALSE),"")</f>
        <v/>
      </c>
      <c r="K1217" s="13" t="str">
        <f t="shared" si="150"/>
        <v/>
      </c>
      <c r="L1217" s="13"/>
      <c r="M1217" s="22" t="str">
        <f t="shared" si="147"/>
        <v/>
      </c>
      <c r="N1217" s="22" t="str">
        <f t="shared" si="151"/>
        <v/>
      </c>
      <c r="P1217" s="11" t="str">
        <f t="shared" si="152"/>
        <v xml:space="preserve"> </v>
      </c>
      <c r="Q1217" s="11" t="e">
        <f>VLOOKUP(B1217,'Комментарии к ремонту'!A:C,2,FALSE)</f>
        <v>#N/A</v>
      </c>
      <c r="R1217" s="21" t="str">
        <f t="shared" si="153"/>
        <v/>
      </c>
      <c r="T1217" s="44" t="str">
        <f t="shared" si="148"/>
        <v/>
      </c>
      <c r="W1217" s="18">
        <f t="shared" si="149"/>
        <v>0</v>
      </c>
    </row>
    <row r="1218" spans="7:23" ht="25.5" customHeight="1" x14ac:dyDescent="0.2">
      <c r="G1218" s="12" t="str">
        <f t="shared" si="146"/>
        <v/>
      </c>
      <c r="H1218" s="12"/>
      <c r="I1218" s="22" t="str">
        <f>IFERROR(VLOOKUP('движение ДВС'!C1218,нормативы!$B$2:$C$32,2,FALSE),"")</f>
        <v/>
      </c>
      <c r="K1218" s="13" t="str">
        <f t="shared" si="150"/>
        <v/>
      </c>
      <c r="L1218" s="13"/>
      <c r="M1218" s="22" t="str">
        <f t="shared" si="147"/>
        <v/>
      </c>
      <c r="N1218" s="22" t="str">
        <f t="shared" si="151"/>
        <v/>
      </c>
      <c r="P1218" s="11" t="str">
        <f t="shared" si="152"/>
        <v xml:space="preserve"> </v>
      </c>
      <c r="Q1218" s="11" t="e">
        <f>VLOOKUP(B1218,'Комментарии к ремонту'!A:C,2,FALSE)</f>
        <v>#N/A</v>
      </c>
      <c r="R1218" s="21" t="str">
        <f t="shared" si="153"/>
        <v/>
      </c>
      <c r="T1218" s="44" t="str">
        <f t="shared" si="148"/>
        <v/>
      </c>
      <c r="W1218" s="18">
        <f t="shared" si="149"/>
        <v>0</v>
      </c>
    </row>
    <row r="1219" spans="7:23" ht="25.5" customHeight="1" x14ac:dyDescent="0.2">
      <c r="G1219" s="12" t="str">
        <f t="shared" ref="G1219:G1282" si="154">IFERROR(IF(SEARCH("Ожидается",O1219),"введите дату",""),"")</f>
        <v/>
      </c>
      <c r="H1219" s="12"/>
      <c r="I1219" s="22" t="str">
        <f>IFERROR(VLOOKUP('движение ДВС'!C1219,нормативы!$B$2:$C$32,2,FALSE),"")</f>
        <v/>
      </c>
      <c r="K1219" s="13" t="str">
        <f t="shared" si="150"/>
        <v/>
      </c>
      <c r="L1219" s="13"/>
      <c r="M1219" s="22" t="str">
        <f t="shared" ref="M1219:M1282" si="155">IFERROR(IF(ISBLANK(G1219),"",_xlfn.ISOWEEKNUM(G1219)),"")</f>
        <v/>
      </c>
      <c r="N1219" s="22" t="str">
        <f t="shared" si="151"/>
        <v/>
      </c>
      <c r="P1219" s="11" t="str">
        <f t="shared" si="152"/>
        <v xml:space="preserve"> </v>
      </c>
      <c r="Q1219" s="11" t="e">
        <f>VLOOKUP(B1219,'Комментарии к ремонту'!A:C,2,FALSE)</f>
        <v>#N/A</v>
      </c>
      <c r="R1219" s="21" t="str">
        <f t="shared" si="153"/>
        <v/>
      </c>
      <c r="T1219" s="44" t="str">
        <f t="shared" ref="T1219:T1282" si="156">IF(O1219="Отказной","Опишите причину отказа",IF(O1219="Транзит","Опишите инф. о транзите",""))</f>
        <v/>
      </c>
      <c r="W1219" s="18">
        <f t="shared" ref="W1219:W1282" si="157">IFERROR(IF(SEARCH(", заказ",V1219),"укажите дату поставки зап. частей",""),0)</f>
        <v>0</v>
      </c>
    </row>
    <row r="1220" spans="7:23" ht="25.5" customHeight="1" x14ac:dyDescent="0.2">
      <c r="G1220" s="12" t="str">
        <f t="shared" si="154"/>
        <v/>
      </c>
      <c r="H1220" s="12"/>
      <c r="I1220" s="22" t="str">
        <f>IFERROR(VLOOKUP('движение ДВС'!C1220,нормативы!$B$2:$C$32,2,FALSE),"")</f>
        <v/>
      </c>
      <c r="K1220" s="13" t="str">
        <f t="shared" ref="K1220:K1283" si="158">IFERROR(IF(H1220&lt;&gt;0,H1220+(I1220/J1220)/8*7/5,""),IF(H1220&lt;&gt;0,H1220+I1220/8*7/5,""))</f>
        <v/>
      </c>
      <c r="L1220" s="13"/>
      <c r="M1220" s="22" t="str">
        <f t="shared" si="155"/>
        <v/>
      </c>
      <c r="N1220" s="22" t="str">
        <f t="shared" ref="N1220:N1283" si="159">IFERROR(INT((MONTH(G1220)+2)/3),"")</f>
        <v/>
      </c>
      <c r="P1220" s="11" t="str">
        <f t="shared" ref="P1220:P1283" si="160">B1220&amp;" "&amp;C1220</f>
        <v xml:space="preserve"> </v>
      </c>
      <c r="Q1220" s="11" t="e">
        <f>VLOOKUP(B1220,'Комментарии к ремонту'!A:C,2,FALSE)</f>
        <v>#N/A</v>
      </c>
      <c r="R1220" s="21" t="str">
        <f t="shared" ref="R1220:R1283" si="161">IF(ISBLANK(B1220),"",IF(O1220="Ремонт остановлен","Укажите причину остановки работ",IF(O1220="Отказной","Опишите причину отказа",IF(O1220="Транзит","Опишите инф. о транзите",IF(ISNA(Q1220),"НЕТ","ЕСТЬ")))))</f>
        <v/>
      </c>
      <c r="T1220" s="44" t="str">
        <f t="shared" si="156"/>
        <v/>
      </c>
      <c r="W1220" s="18">
        <f t="shared" si="157"/>
        <v>0</v>
      </c>
    </row>
    <row r="1221" spans="7:23" ht="25.5" customHeight="1" x14ac:dyDescent="0.2">
      <c r="G1221" s="12" t="str">
        <f t="shared" si="154"/>
        <v/>
      </c>
      <c r="H1221" s="12"/>
      <c r="I1221" s="22" t="str">
        <f>IFERROR(VLOOKUP('движение ДВС'!C1221,нормативы!$B$2:$C$32,2,FALSE),"")</f>
        <v/>
      </c>
      <c r="K1221" s="13" t="str">
        <f t="shared" si="158"/>
        <v/>
      </c>
      <c r="L1221" s="13"/>
      <c r="M1221" s="22" t="str">
        <f t="shared" si="155"/>
        <v/>
      </c>
      <c r="N1221" s="22" t="str">
        <f t="shared" si="159"/>
        <v/>
      </c>
      <c r="P1221" s="11" t="str">
        <f t="shared" si="160"/>
        <v xml:space="preserve"> </v>
      </c>
      <c r="Q1221" s="11" t="e">
        <f>VLOOKUP(B1221,'Комментарии к ремонту'!A:C,2,FALSE)</f>
        <v>#N/A</v>
      </c>
      <c r="R1221" s="21" t="str">
        <f t="shared" si="161"/>
        <v/>
      </c>
      <c r="T1221" s="44" t="str">
        <f t="shared" si="156"/>
        <v/>
      </c>
      <c r="W1221" s="18">
        <f t="shared" si="157"/>
        <v>0</v>
      </c>
    </row>
    <row r="1222" spans="7:23" ht="25.5" customHeight="1" x14ac:dyDescent="0.2">
      <c r="G1222" s="12" t="str">
        <f t="shared" si="154"/>
        <v/>
      </c>
      <c r="H1222" s="12"/>
      <c r="I1222" s="22" t="str">
        <f>IFERROR(VLOOKUP('движение ДВС'!C1222,нормативы!$B$2:$C$32,2,FALSE),"")</f>
        <v/>
      </c>
      <c r="K1222" s="13" t="str">
        <f t="shared" si="158"/>
        <v/>
      </c>
      <c r="L1222" s="13"/>
      <c r="M1222" s="22" t="str">
        <f t="shared" si="155"/>
        <v/>
      </c>
      <c r="N1222" s="22" t="str">
        <f t="shared" si="159"/>
        <v/>
      </c>
      <c r="P1222" s="11" t="str">
        <f t="shared" si="160"/>
        <v xml:space="preserve"> </v>
      </c>
      <c r="Q1222" s="11" t="e">
        <f>VLOOKUP(B1222,'Комментарии к ремонту'!A:C,2,FALSE)</f>
        <v>#N/A</v>
      </c>
      <c r="R1222" s="21" t="str">
        <f t="shared" si="161"/>
        <v/>
      </c>
      <c r="T1222" s="44" t="str">
        <f t="shared" si="156"/>
        <v/>
      </c>
      <c r="W1222" s="18">
        <f t="shared" si="157"/>
        <v>0</v>
      </c>
    </row>
    <row r="1223" spans="7:23" ht="25.5" customHeight="1" x14ac:dyDescent="0.2">
      <c r="G1223" s="12" t="str">
        <f t="shared" si="154"/>
        <v/>
      </c>
      <c r="H1223" s="12"/>
      <c r="I1223" s="22" t="str">
        <f>IFERROR(VLOOKUP('движение ДВС'!C1223,нормативы!$B$2:$C$32,2,FALSE),"")</f>
        <v/>
      </c>
      <c r="K1223" s="13" t="str">
        <f t="shared" si="158"/>
        <v/>
      </c>
      <c r="L1223" s="13"/>
      <c r="M1223" s="22" t="str">
        <f t="shared" si="155"/>
        <v/>
      </c>
      <c r="N1223" s="22" t="str">
        <f t="shared" si="159"/>
        <v/>
      </c>
      <c r="P1223" s="11" t="str">
        <f t="shared" si="160"/>
        <v xml:space="preserve"> </v>
      </c>
      <c r="Q1223" s="11" t="e">
        <f>VLOOKUP(B1223,'Комментарии к ремонту'!A:C,2,FALSE)</f>
        <v>#N/A</v>
      </c>
      <c r="R1223" s="21" t="str">
        <f t="shared" si="161"/>
        <v/>
      </c>
      <c r="T1223" s="44" t="str">
        <f t="shared" si="156"/>
        <v/>
      </c>
      <c r="W1223" s="18">
        <f t="shared" si="157"/>
        <v>0</v>
      </c>
    </row>
    <row r="1224" spans="7:23" ht="25.5" customHeight="1" x14ac:dyDescent="0.2">
      <c r="G1224" s="12" t="str">
        <f t="shared" si="154"/>
        <v/>
      </c>
      <c r="H1224" s="12"/>
      <c r="I1224" s="22" t="str">
        <f>IFERROR(VLOOKUP('движение ДВС'!C1224,нормативы!$B$2:$C$32,2,FALSE),"")</f>
        <v/>
      </c>
      <c r="K1224" s="13" t="str">
        <f t="shared" si="158"/>
        <v/>
      </c>
      <c r="L1224" s="13"/>
      <c r="M1224" s="22" t="str">
        <f t="shared" si="155"/>
        <v/>
      </c>
      <c r="N1224" s="22" t="str">
        <f t="shared" si="159"/>
        <v/>
      </c>
      <c r="P1224" s="11" t="str">
        <f t="shared" si="160"/>
        <v xml:space="preserve"> </v>
      </c>
      <c r="Q1224" s="11" t="e">
        <f>VLOOKUP(B1224,'Комментарии к ремонту'!A:C,2,FALSE)</f>
        <v>#N/A</v>
      </c>
      <c r="R1224" s="21" t="str">
        <f t="shared" si="161"/>
        <v/>
      </c>
      <c r="T1224" s="44" t="str">
        <f t="shared" si="156"/>
        <v/>
      </c>
      <c r="W1224" s="18">
        <f t="shared" si="157"/>
        <v>0</v>
      </c>
    </row>
    <row r="1225" spans="7:23" ht="25.5" customHeight="1" x14ac:dyDescent="0.2">
      <c r="G1225" s="12" t="str">
        <f t="shared" si="154"/>
        <v/>
      </c>
      <c r="H1225" s="12"/>
      <c r="I1225" s="22" t="str">
        <f>IFERROR(VLOOKUP('движение ДВС'!C1225,нормативы!$B$2:$C$32,2,FALSE),"")</f>
        <v/>
      </c>
      <c r="K1225" s="13" t="str">
        <f t="shared" si="158"/>
        <v/>
      </c>
      <c r="L1225" s="13"/>
      <c r="M1225" s="22" t="str">
        <f t="shared" si="155"/>
        <v/>
      </c>
      <c r="N1225" s="22" t="str">
        <f t="shared" si="159"/>
        <v/>
      </c>
      <c r="P1225" s="11" t="str">
        <f t="shared" si="160"/>
        <v xml:space="preserve"> </v>
      </c>
      <c r="Q1225" s="11" t="e">
        <f>VLOOKUP(B1225,'Комментарии к ремонту'!A:C,2,FALSE)</f>
        <v>#N/A</v>
      </c>
      <c r="R1225" s="21" t="str">
        <f t="shared" si="161"/>
        <v/>
      </c>
      <c r="T1225" s="44" t="str">
        <f t="shared" si="156"/>
        <v/>
      </c>
      <c r="W1225" s="18">
        <f t="shared" si="157"/>
        <v>0</v>
      </c>
    </row>
    <row r="1226" spans="7:23" ht="25.5" customHeight="1" x14ac:dyDescent="0.2">
      <c r="G1226" s="12" t="str">
        <f t="shared" si="154"/>
        <v/>
      </c>
      <c r="H1226" s="12"/>
      <c r="I1226" s="22" t="str">
        <f>IFERROR(VLOOKUP('движение ДВС'!C1226,нормативы!$B$2:$C$32,2,FALSE),"")</f>
        <v/>
      </c>
      <c r="K1226" s="13" t="str">
        <f t="shared" si="158"/>
        <v/>
      </c>
      <c r="L1226" s="13"/>
      <c r="M1226" s="22" t="str">
        <f t="shared" si="155"/>
        <v/>
      </c>
      <c r="N1226" s="22" t="str">
        <f t="shared" si="159"/>
        <v/>
      </c>
      <c r="P1226" s="11" t="str">
        <f t="shared" si="160"/>
        <v xml:space="preserve"> </v>
      </c>
      <c r="Q1226" s="11" t="e">
        <f>VLOOKUP(B1226,'Комментарии к ремонту'!A:C,2,FALSE)</f>
        <v>#N/A</v>
      </c>
      <c r="R1226" s="21" t="str">
        <f t="shared" si="161"/>
        <v/>
      </c>
      <c r="T1226" s="44" t="str">
        <f t="shared" si="156"/>
        <v/>
      </c>
      <c r="W1226" s="18">
        <f t="shared" si="157"/>
        <v>0</v>
      </c>
    </row>
    <row r="1227" spans="7:23" ht="25.5" customHeight="1" x14ac:dyDescent="0.2">
      <c r="G1227" s="12" t="str">
        <f t="shared" si="154"/>
        <v/>
      </c>
      <c r="H1227" s="12"/>
      <c r="I1227" s="22" t="str">
        <f>IFERROR(VLOOKUP('движение ДВС'!C1227,нормативы!$B$2:$C$32,2,FALSE),"")</f>
        <v/>
      </c>
      <c r="K1227" s="13" t="str">
        <f t="shared" si="158"/>
        <v/>
      </c>
      <c r="L1227" s="13"/>
      <c r="M1227" s="22" t="str">
        <f t="shared" si="155"/>
        <v/>
      </c>
      <c r="N1227" s="22" t="str">
        <f t="shared" si="159"/>
        <v/>
      </c>
      <c r="P1227" s="11" t="str">
        <f t="shared" si="160"/>
        <v xml:space="preserve"> </v>
      </c>
      <c r="Q1227" s="11" t="e">
        <f>VLOOKUP(B1227,'Комментарии к ремонту'!A:C,2,FALSE)</f>
        <v>#N/A</v>
      </c>
      <c r="R1227" s="21" t="str">
        <f t="shared" si="161"/>
        <v/>
      </c>
      <c r="T1227" s="44" t="str">
        <f t="shared" si="156"/>
        <v/>
      </c>
      <c r="W1227" s="18">
        <f t="shared" si="157"/>
        <v>0</v>
      </c>
    </row>
    <row r="1228" spans="7:23" ht="25.5" customHeight="1" x14ac:dyDescent="0.2">
      <c r="G1228" s="12" t="str">
        <f t="shared" si="154"/>
        <v/>
      </c>
      <c r="H1228" s="12"/>
      <c r="I1228" s="22" t="str">
        <f>IFERROR(VLOOKUP('движение ДВС'!C1228,нормативы!$B$2:$C$32,2,FALSE),"")</f>
        <v/>
      </c>
      <c r="K1228" s="13" t="str">
        <f t="shared" si="158"/>
        <v/>
      </c>
      <c r="L1228" s="13"/>
      <c r="M1228" s="22" t="str">
        <f t="shared" si="155"/>
        <v/>
      </c>
      <c r="N1228" s="22" t="str">
        <f t="shared" si="159"/>
        <v/>
      </c>
      <c r="P1228" s="11" t="str">
        <f t="shared" si="160"/>
        <v xml:space="preserve"> </v>
      </c>
      <c r="Q1228" s="11" t="e">
        <f>VLOOKUP(B1228,'Комментарии к ремонту'!A:C,2,FALSE)</f>
        <v>#N/A</v>
      </c>
      <c r="R1228" s="21" t="str">
        <f t="shared" si="161"/>
        <v/>
      </c>
      <c r="T1228" s="44" t="str">
        <f t="shared" si="156"/>
        <v/>
      </c>
      <c r="W1228" s="18">
        <f t="shared" si="157"/>
        <v>0</v>
      </c>
    </row>
    <row r="1229" spans="7:23" ht="25.5" customHeight="1" x14ac:dyDescent="0.2">
      <c r="G1229" s="12" t="str">
        <f t="shared" si="154"/>
        <v/>
      </c>
      <c r="H1229" s="12"/>
      <c r="I1229" s="22" t="str">
        <f>IFERROR(VLOOKUP('движение ДВС'!C1229,нормативы!$B$2:$C$32,2,FALSE),"")</f>
        <v/>
      </c>
      <c r="K1229" s="13" t="str">
        <f t="shared" si="158"/>
        <v/>
      </c>
      <c r="L1229" s="13"/>
      <c r="M1229" s="22" t="str">
        <f t="shared" si="155"/>
        <v/>
      </c>
      <c r="N1229" s="22" t="str">
        <f t="shared" si="159"/>
        <v/>
      </c>
      <c r="P1229" s="11" t="str">
        <f t="shared" si="160"/>
        <v xml:space="preserve"> </v>
      </c>
      <c r="Q1229" s="11" t="e">
        <f>VLOOKUP(B1229,'Комментарии к ремонту'!A:C,2,FALSE)</f>
        <v>#N/A</v>
      </c>
      <c r="R1229" s="21" t="str">
        <f t="shared" si="161"/>
        <v/>
      </c>
      <c r="T1229" s="44" t="str">
        <f t="shared" si="156"/>
        <v/>
      </c>
      <c r="W1229" s="18">
        <f t="shared" si="157"/>
        <v>0</v>
      </c>
    </row>
    <row r="1230" spans="7:23" ht="25.5" customHeight="1" x14ac:dyDescent="0.2">
      <c r="G1230" s="12" t="str">
        <f t="shared" si="154"/>
        <v/>
      </c>
      <c r="H1230" s="12"/>
      <c r="I1230" s="22" t="str">
        <f>IFERROR(VLOOKUP('движение ДВС'!C1230,нормативы!$B$2:$C$32,2,FALSE),"")</f>
        <v/>
      </c>
      <c r="K1230" s="13" t="str">
        <f t="shared" si="158"/>
        <v/>
      </c>
      <c r="L1230" s="13"/>
      <c r="M1230" s="22" t="str">
        <f t="shared" si="155"/>
        <v/>
      </c>
      <c r="N1230" s="22" t="str">
        <f t="shared" si="159"/>
        <v/>
      </c>
      <c r="P1230" s="11" t="str">
        <f t="shared" si="160"/>
        <v xml:space="preserve"> </v>
      </c>
      <c r="Q1230" s="11" t="e">
        <f>VLOOKUP(B1230,'Комментарии к ремонту'!A:C,2,FALSE)</f>
        <v>#N/A</v>
      </c>
      <c r="R1230" s="21" t="str">
        <f t="shared" si="161"/>
        <v/>
      </c>
      <c r="T1230" s="44" t="str">
        <f t="shared" si="156"/>
        <v/>
      </c>
      <c r="W1230" s="18">
        <f t="shared" si="157"/>
        <v>0</v>
      </c>
    </row>
    <row r="1231" spans="7:23" ht="25.5" customHeight="1" x14ac:dyDescent="0.2">
      <c r="G1231" s="12" t="str">
        <f t="shared" si="154"/>
        <v/>
      </c>
      <c r="H1231" s="12"/>
      <c r="I1231" s="22" t="str">
        <f>IFERROR(VLOOKUP('движение ДВС'!C1231,нормативы!$B$2:$C$32,2,FALSE),"")</f>
        <v/>
      </c>
      <c r="K1231" s="13" t="str">
        <f t="shared" si="158"/>
        <v/>
      </c>
      <c r="L1231" s="13"/>
      <c r="M1231" s="22" t="str">
        <f t="shared" si="155"/>
        <v/>
      </c>
      <c r="N1231" s="22" t="str">
        <f t="shared" si="159"/>
        <v/>
      </c>
      <c r="P1231" s="11" t="str">
        <f t="shared" si="160"/>
        <v xml:space="preserve"> </v>
      </c>
      <c r="Q1231" s="11" t="e">
        <f>VLOOKUP(B1231,'Комментарии к ремонту'!A:C,2,FALSE)</f>
        <v>#N/A</v>
      </c>
      <c r="R1231" s="21" t="str">
        <f t="shared" si="161"/>
        <v/>
      </c>
      <c r="T1231" s="44" t="str">
        <f t="shared" si="156"/>
        <v/>
      </c>
      <c r="W1231" s="18">
        <f t="shared" si="157"/>
        <v>0</v>
      </c>
    </row>
    <row r="1232" spans="7:23" ht="25.5" customHeight="1" x14ac:dyDescent="0.2">
      <c r="G1232" s="12" t="str">
        <f t="shared" si="154"/>
        <v/>
      </c>
      <c r="H1232" s="12"/>
      <c r="I1232" s="22" t="str">
        <f>IFERROR(VLOOKUP('движение ДВС'!C1232,нормативы!$B$2:$C$32,2,FALSE),"")</f>
        <v/>
      </c>
      <c r="K1232" s="13" t="str">
        <f t="shared" si="158"/>
        <v/>
      </c>
      <c r="L1232" s="13"/>
      <c r="M1232" s="22" t="str">
        <f t="shared" si="155"/>
        <v/>
      </c>
      <c r="N1232" s="22" t="str">
        <f t="shared" si="159"/>
        <v/>
      </c>
      <c r="P1232" s="11" t="str">
        <f t="shared" si="160"/>
        <v xml:space="preserve"> </v>
      </c>
      <c r="Q1232" s="11" t="e">
        <f>VLOOKUP(B1232,'Комментарии к ремонту'!A:C,2,FALSE)</f>
        <v>#N/A</v>
      </c>
      <c r="R1232" s="21" t="str">
        <f t="shared" si="161"/>
        <v/>
      </c>
      <c r="T1232" s="44" t="str">
        <f t="shared" si="156"/>
        <v/>
      </c>
      <c r="W1232" s="18">
        <f t="shared" si="157"/>
        <v>0</v>
      </c>
    </row>
    <row r="1233" spans="7:23" ht="25.5" customHeight="1" x14ac:dyDescent="0.2">
      <c r="G1233" s="12" t="str">
        <f t="shared" si="154"/>
        <v/>
      </c>
      <c r="H1233" s="12"/>
      <c r="I1233" s="22" t="str">
        <f>IFERROR(VLOOKUP('движение ДВС'!C1233,нормативы!$B$2:$C$32,2,FALSE),"")</f>
        <v/>
      </c>
      <c r="K1233" s="13" t="str">
        <f t="shared" si="158"/>
        <v/>
      </c>
      <c r="L1233" s="13"/>
      <c r="M1233" s="22" t="str">
        <f t="shared" si="155"/>
        <v/>
      </c>
      <c r="N1233" s="22" t="str">
        <f t="shared" si="159"/>
        <v/>
      </c>
      <c r="P1233" s="11" t="str">
        <f t="shared" si="160"/>
        <v xml:space="preserve"> </v>
      </c>
      <c r="Q1233" s="11" t="e">
        <f>VLOOKUP(B1233,'Комментарии к ремонту'!A:C,2,FALSE)</f>
        <v>#N/A</v>
      </c>
      <c r="R1233" s="21" t="str">
        <f t="shared" si="161"/>
        <v/>
      </c>
      <c r="T1233" s="44" t="str">
        <f t="shared" si="156"/>
        <v/>
      </c>
      <c r="W1233" s="18">
        <f t="shared" si="157"/>
        <v>0</v>
      </c>
    </row>
    <row r="1234" spans="7:23" ht="25.5" customHeight="1" x14ac:dyDescent="0.2">
      <c r="G1234" s="12" t="str">
        <f t="shared" si="154"/>
        <v/>
      </c>
      <c r="H1234" s="12"/>
      <c r="I1234" s="22" t="str">
        <f>IFERROR(VLOOKUP('движение ДВС'!C1234,нормативы!$B$2:$C$32,2,FALSE),"")</f>
        <v/>
      </c>
      <c r="K1234" s="13" t="str">
        <f t="shared" si="158"/>
        <v/>
      </c>
      <c r="L1234" s="13"/>
      <c r="M1234" s="22" t="str">
        <f t="shared" si="155"/>
        <v/>
      </c>
      <c r="N1234" s="22" t="str">
        <f t="shared" si="159"/>
        <v/>
      </c>
      <c r="P1234" s="11" t="str">
        <f t="shared" si="160"/>
        <v xml:space="preserve"> </v>
      </c>
      <c r="Q1234" s="11" t="e">
        <f>VLOOKUP(B1234,'Комментарии к ремонту'!A:C,2,FALSE)</f>
        <v>#N/A</v>
      </c>
      <c r="R1234" s="21" t="str">
        <f t="shared" si="161"/>
        <v/>
      </c>
      <c r="T1234" s="44" t="str">
        <f t="shared" si="156"/>
        <v/>
      </c>
      <c r="W1234" s="18">
        <f t="shared" si="157"/>
        <v>0</v>
      </c>
    </row>
    <row r="1235" spans="7:23" ht="25.5" customHeight="1" x14ac:dyDescent="0.2">
      <c r="G1235" s="12" t="str">
        <f t="shared" si="154"/>
        <v/>
      </c>
      <c r="H1235" s="12"/>
      <c r="I1235" s="22" t="str">
        <f>IFERROR(VLOOKUP('движение ДВС'!C1235,нормативы!$B$2:$C$32,2,FALSE),"")</f>
        <v/>
      </c>
      <c r="K1235" s="13" t="str">
        <f t="shared" si="158"/>
        <v/>
      </c>
      <c r="L1235" s="13"/>
      <c r="M1235" s="22" t="str">
        <f t="shared" si="155"/>
        <v/>
      </c>
      <c r="N1235" s="22" t="str">
        <f t="shared" si="159"/>
        <v/>
      </c>
      <c r="P1235" s="11" t="str">
        <f t="shared" si="160"/>
        <v xml:space="preserve"> </v>
      </c>
      <c r="Q1235" s="11" t="e">
        <f>VLOOKUP(B1235,'Комментарии к ремонту'!A:C,2,FALSE)</f>
        <v>#N/A</v>
      </c>
      <c r="R1235" s="21" t="str">
        <f t="shared" si="161"/>
        <v/>
      </c>
      <c r="T1235" s="44" t="str">
        <f t="shared" si="156"/>
        <v/>
      </c>
      <c r="W1235" s="18">
        <f t="shared" si="157"/>
        <v>0</v>
      </c>
    </row>
    <row r="1236" spans="7:23" ht="25.5" customHeight="1" x14ac:dyDescent="0.2">
      <c r="G1236" s="12" t="str">
        <f t="shared" si="154"/>
        <v/>
      </c>
      <c r="H1236" s="12"/>
      <c r="I1236" s="22" t="str">
        <f>IFERROR(VLOOKUP('движение ДВС'!C1236,нормативы!$B$2:$C$32,2,FALSE),"")</f>
        <v/>
      </c>
      <c r="K1236" s="13" t="str">
        <f t="shared" si="158"/>
        <v/>
      </c>
      <c r="L1236" s="13"/>
      <c r="M1236" s="22" t="str">
        <f t="shared" si="155"/>
        <v/>
      </c>
      <c r="N1236" s="22" t="str">
        <f t="shared" si="159"/>
        <v/>
      </c>
      <c r="P1236" s="11" t="str">
        <f t="shared" si="160"/>
        <v xml:space="preserve"> </v>
      </c>
      <c r="Q1236" s="11" t="e">
        <f>VLOOKUP(B1236,'Комментарии к ремонту'!A:C,2,FALSE)</f>
        <v>#N/A</v>
      </c>
      <c r="R1236" s="21" t="str">
        <f t="shared" si="161"/>
        <v/>
      </c>
      <c r="T1236" s="44" t="str">
        <f t="shared" si="156"/>
        <v/>
      </c>
      <c r="W1236" s="18">
        <f t="shared" si="157"/>
        <v>0</v>
      </c>
    </row>
    <row r="1237" spans="7:23" ht="25.5" customHeight="1" x14ac:dyDescent="0.2">
      <c r="G1237" s="12" t="str">
        <f t="shared" si="154"/>
        <v/>
      </c>
      <c r="H1237" s="12"/>
      <c r="I1237" s="22" t="str">
        <f>IFERROR(VLOOKUP('движение ДВС'!C1237,нормативы!$B$2:$C$32,2,FALSE),"")</f>
        <v/>
      </c>
      <c r="K1237" s="13" t="str">
        <f t="shared" si="158"/>
        <v/>
      </c>
      <c r="L1237" s="13"/>
      <c r="M1237" s="22" t="str">
        <f t="shared" si="155"/>
        <v/>
      </c>
      <c r="N1237" s="22" t="str">
        <f t="shared" si="159"/>
        <v/>
      </c>
      <c r="P1237" s="11" t="str">
        <f t="shared" si="160"/>
        <v xml:space="preserve"> </v>
      </c>
      <c r="Q1237" s="11" t="e">
        <f>VLOOKUP(B1237,'Комментарии к ремонту'!A:C,2,FALSE)</f>
        <v>#N/A</v>
      </c>
      <c r="R1237" s="21" t="str">
        <f t="shared" si="161"/>
        <v/>
      </c>
      <c r="T1237" s="44" t="str">
        <f t="shared" si="156"/>
        <v/>
      </c>
      <c r="W1237" s="18">
        <f t="shared" si="157"/>
        <v>0</v>
      </c>
    </row>
    <row r="1238" spans="7:23" ht="25.5" customHeight="1" x14ac:dyDescent="0.2">
      <c r="G1238" s="12" t="str">
        <f t="shared" si="154"/>
        <v/>
      </c>
      <c r="H1238" s="12"/>
      <c r="I1238" s="22" t="str">
        <f>IFERROR(VLOOKUP('движение ДВС'!C1238,нормативы!$B$2:$C$32,2,FALSE),"")</f>
        <v/>
      </c>
      <c r="K1238" s="13" t="str">
        <f t="shared" si="158"/>
        <v/>
      </c>
      <c r="L1238" s="13"/>
      <c r="M1238" s="22" t="str">
        <f t="shared" si="155"/>
        <v/>
      </c>
      <c r="N1238" s="22" t="str">
        <f t="shared" si="159"/>
        <v/>
      </c>
      <c r="P1238" s="11" t="str">
        <f t="shared" si="160"/>
        <v xml:space="preserve"> </v>
      </c>
      <c r="Q1238" s="11" t="e">
        <f>VLOOKUP(B1238,'Комментарии к ремонту'!A:C,2,FALSE)</f>
        <v>#N/A</v>
      </c>
      <c r="R1238" s="21" t="str">
        <f t="shared" si="161"/>
        <v/>
      </c>
      <c r="T1238" s="44" t="str">
        <f t="shared" si="156"/>
        <v/>
      </c>
      <c r="W1238" s="18">
        <f t="shared" si="157"/>
        <v>0</v>
      </c>
    </row>
    <row r="1239" spans="7:23" ht="25.5" customHeight="1" x14ac:dyDescent="0.2">
      <c r="G1239" s="12" t="str">
        <f t="shared" si="154"/>
        <v/>
      </c>
      <c r="H1239" s="12"/>
      <c r="I1239" s="22" t="str">
        <f>IFERROR(VLOOKUP('движение ДВС'!C1239,нормативы!$B$2:$C$32,2,FALSE),"")</f>
        <v/>
      </c>
      <c r="K1239" s="13" t="str">
        <f t="shared" si="158"/>
        <v/>
      </c>
      <c r="L1239" s="13"/>
      <c r="M1239" s="22" t="str">
        <f t="shared" si="155"/>
        <v/>
      </c>
      <c r="N1239" s="22" t="str">
        <f t="shared" si="159"/>
        <v/>
      </c>
      <c r="P1239" s="11" t="str">
        <f t="shared" si="160"/>
        <v xml:space="preserve"> </v>
      </c>
      <c r="Q1239" s="11" t="e">
        <f>VLOOKUP(B1239,'Комментарии к ремонту'!A:C,2,FALSE)</f>
        <v>#N/A</v>
      </c>
      <c r="R1239" s="21" t="str">
        <f t="shared" si="161"/>
        <v/>
      </c>
      <c r="T1239" s="44" t="str">
        <f t="shared" si="156"/>
        <v/>
      </c>
      <c r="W1239" s="18">
        <f t="shared" si="157"/>
        <v>0</v>
      </c>
    </row>
    <row r="1240" spans="7:23" ht="25.5" customHeight="1" x14ac:dyDescent="0.2">
      <c r="G1240" s="12" t="str">
        <f t="shared" si="154"/>
        <v/>
      </c>
      <c r="H1240" s="12"/>
      <c r="I1240" s="22" t="str">
        <f>IFERROR(VLOOKUP('движение ДВС'!C1240,нормативы!$B$2:$C$32,2,FALSE),"")</f>
        <v/>
      </c>
      <c r="K1240" s="13" t="str">
        <f t="shared" si="158"/>
        <v/>
      </c>
      <c r="L1240" s="13"/>
      <c r="M1240" s="22" t="str">
        <f t="shared" si="155"/>
        <v/>
      </c>
      <c r="N1240" s="22" t="str">
        <f t="shared" si="159"/>
        <v/>
      </c>
      <c r="P1240" s="11" t="str">
        <f t="shared" si="160"/>
        <v xml:space="preserve"> </v>
      </c>
      <c r="Q1240" s="11" t="e">
        <f>VLOOKUP(B1240,'Комментарии к ремонту'!A:C,2,FALSE)</f>
        <v>#N/A</v>
      </c>
      <c r="R1240" s="21" t="str">
        <f t="shared" si="161"/>
        <v/>
      </c>
      <c r="T1240" s="44" t="str">
        <f t="shared" si="156"/>
        <v/>
      </c>
      <c r="W1240" s="18">
        <f t="shared" si="157"/>
        <v>0</v>
      </c>
    </row>
    <row r="1241" spans="7:23" ht="25.5" customHeight="1" x14ac:dyDescent="0.2">
      <c r="G1241" s="12" t="str">
        <f t="shared" si="154"/>
        <v/>
      </c>
      <c r="H1241" s="12"/>
      <c r="I1241" s="22" t="str">
        <f>IFERROR(VLOOKUP('движение ДВС'!C1241,нормативы!$B$2:$C$32,2,FALSE),"")</f>
        <v/>
      </c>
      <c r="K1241" s="13" t="str">
        <f t="shared" si="158"/>
        <v/>
      </c>
      <c r="L1241" s="13"/>
      <c r="M1241" s="22" t="str">
        <f t="shared" si="155"/>
        <v/>
      </c>
      <c r="N1241" s="22" t="str">
        <f t="shared" si="159"/>
        <v/>
      </c>
      <c r="P1241" s="11" t="str">
        <f t="shared" si="160"/>
        <v xml:space="preserve"> </v>
      </c>
      <c r="Q1241" s="11" t="e">
        <f>VLOOKUP(B1241,'Комментарии к ремонту'!A:C,2,FALSE)</f>
        <v>#N/A</v>
      </c>
      <c r="R1241" s="21" t="str">
        <f t="shared" si="161"/>
        <v/>
      </c>
      <c r="T1241" s="44" t="str">
        <f t="shared" si="156"/>
        <v/>
      </c>
      <c r="W1241" s="18">
        <f t="shared" si="157"/>
        <v>0</v>
      </c>
    </row>
    <row r="1242" spans="7:23" ht="25.5" customHeight="1" x14ac:dyDescent="0.2">
      <c r="G1242" s="12" t="str">
        <f t="shared" si="154"/>
        <v/>
      </c>
      <c r="H1242" s="12"/>
      <c r="I1242" s="22" t="str">
        <f>IFERROR(VLOOKUP('движение ДВС'!C1242,нормативы!$B$2:$C$32,2,FALSE),"")</f>
        <v/>
      </c>
      <c r="K1242" s="13" t="str">
        <f t="shared" si="158"/>
        <v/>
      </c>
      <c r="L1242" s="13"/>
      <c r="M1242" s="22" t="str">
        <f t="shared" si="155"/>
        <v/>
      </c>
      <c r="N1242" s="22" t="str">
        <f t="shared" si="159"/>
        <v/>
      </c>
      <c r="P1242" s="11" t="str">
        <f t="shared" si="160"/>
        <v xml:space="preserve"> </v>
      </c>
      <c r="Q1242" s="11" t="e">
        <f>VLOOKUP(B1242,'Комментарии к ремонту'!A:C,2,FALSE)</f>
        <v>#N/A</v>
      </c>
      <c r="R1242" s="21" t="str">
        <f t="shared" si="161"/>
        <v/>
      </c>
      <c r="T1242" s="44" t="str">
        <f t="shared" si="156"/>
        <v/>
      </c>
      <c r="W1242" s="18">
        <f t="shared" si="157"/>
        <v>0</v>
      </c>
    </row>
    <row r="1243" spans="7:23" ht="25.5" customHeight="1" x14ac:dyDescent="0.2">
      <c r="G1243" s="12" t="str">
        <f t="shared" si="154"/>
        <v/>
      </c>
      <c r="H1243" s="12"/>
      <c r="I1243" s="22" t="str">
        <f>IFERROR(VLOOKUP('движение ДВС'!C1243,нормативы!$B$2:$C$32,2,FALSE),"")</f>
        <v/>
      </c>
      <c r="K1243" s="13" t="str">
        <f t="shared" si="158"/>
        <v/>
      </c>
      <c r="L1243" s="13"/>
      <c r="M1243" s="22" t="str">
        <f t="shared" si="155"/>
        <v/>
      </c>
      <c r="N1243" s="22" t="str">
        <f t="shared" si="159"/>
        <v/>
      </c>
      <c r="P1243" s="11" t="str">
        <f t="shared" si="160"/>
        <v xml:space="preserve"> </v>
      </c>
      <c r="Q1243" s="11" t="e">
        <f>VLOOKUP(B1243,'Комментарии к ремонту'!A:C,2,FALSE)</f>
        <v>#N/A</v>
      </c>
      <c r="R1243" s="21" t="str">
        <f t="shared" si="161"/>
        <v/>
      </c>
      <c r="T1243" s="44" t="str">
        <f t="shared" si="156"/>
        <v/>
      </c>
      <c r="W1243" s="18">
        <f t="shared" si="157"/>
        <v>0</v>
      </c>
    </row>
    <row r="1244" spans="7:23" ht="25.5" customHeight="1" x14ac:dyDescent="0.2">
      <c r="G1244" s="12" t="str">
        <f t="shared" si="154"/>
        <v/>
      </c>
      <c r="H1244" s="12"/>
      <c r="I1244" s="22" t="str">
        <f>IFERROR(VLOOKUP('движение ДВС'!C1244,нормативы!$B$2:$C$32,2,FALSE),"")</f>
        <v/>
      </c>
      <c r="K1244" s="13" t="str">
        <f t="shared" si="158"/>
        <v/>
      </c>
      <c r="L1244" s="13"/>
      <c r="M1244" s="22" t="str">
        <f t="shared" si="155"/>
        <v/>
      </c>
      <c r="N1244" s="22" t="str">
        <f t="shared" si="159"/>
        <v/>
      </c>
      <c r="P1244" s="11" t="str">
        <f t="shared" si="160"/>
        <v xml:space="preserve"> </v>
      </c>
      <c r="Q1244" s="11" t="e">
        <f>VLOOKUP(B1244,'Комментарии к ремонту'!A:C,2,FALSE)</f>
        <v>#N/A</v>
      </c>
      <c r="R1244" s="21" t="str">
        <f t="shared" si="161"/>
        <v/>
      </c>
      <c r="T1244" s="44" t="str">
        <f t="shared" si="156"/>
        <v/>
      </c>
      <c r="W1244" s="18">
        <f t="shared" si="157"/>
        <v>0</v>
      </c>
    </row>
    <row r="1245" spans="7:23" ht="25.5" customHeight="1" x14ac:dyDescent="0.2">
      <c r="G1245" s="12" t="str">
        <f t="shared" si="154"/>
        <v/>
      </c>
      <c r="H1245" s="12"/>
      <c r="I1245" s="22" t="str">
        <f>IFERROR(VLOOKUP('движение ДВС'!C1245,нормативы!$B$2:$C$32,2,FALSE),"")</f>
        <v/>
      </c>
      <c r="K1245" s="13" t="str">
        <f t="shared" si="158"/>
        <v/>
      </c>
      <c r="L1245" s="13"/>
      <c r="M1245" s="22" t="str">
        <f t="shared" si="155"/>
        <v/>
      </c>
      <c r="N1245" s="22" t="str">
        <f t="shared" si="159"/>
        <v/>
      </c>
      <c r="P1245" s="11" t="str">
        <f t="shared" si="160"/>
        <v xml:space="preserve"> </v>
      </c>
      <c r="Q1245" s="11" t="e">
        <f>VLOOKUP(B1245,'Комментарии к ремонту'!A:C,2,FALSE)</f>
        <v>#N/A</v>
      </c>
      <c r="R1245" s="21" t="str">
        <f t="shared" si="161"/>
        <v/>
      </c>
      <c r="T1245" s="44" t="str">
        <f t="shared" si="156"/>
        <v/>
      </c>
      <c r="W1245" s="18">
        <f t="shared" si="157"/>
        <v>0</v>
      </c>
    </row>
    <row r="1246" spans="7:23" ht="25.5" customHeight="1" x14ac:dyDescent="0.2">
      <c r="G1246" s="12" t="str">
        <f t="shared" si="154"/>
        <v/>
      </c>
      <c r="H1246" s="12"/>
      <c r="I1246" s="22" t="str">
        <f>IFERROR(VLOOKUP('движение ДВС'!C1246,нормативы!$B$2:$C$32,2,FALSE),"")</f>
        <v/>
      </c>
      <c r="K1246" s="13" t="str">
        <f t="shared" si="158"/>
        <v/>
      </c>
      <c r="L1246" s="13"/>
      <c r="M1246" s="22" t="str">
        <f t="shared" si="155"/>
        <v/>
      </c>
      <c r="N1246" s="22" t="str">
        <f t="shared" si="159"/>
        <v/>
      </c>
      <c r="P1246" s="11" t="str">
        <f t="shared" si="160"/>
        <v xml:space="preserve"> </v>
      </c>
      <c r="Q1246" s="11" t="e">
        <f>VLOOKUP(B1246,'Комментарии к ремонту'!A:C,2,FALSE)</f>
        <v>#N/A</v>
      </c>
      <c r="R1246" s="21" t="str">
        <f t="shared" si="161"/>
        <v/>
      </c>
      <c r="T1246" s="44" t="str">
        <f t="shared" si="156"/>
        <v/>
      </c>
      <c r="W1246" s="18">
        <f t="shared" si="157"/>
        <v>0</v>
      </c>
    </row>
    <row r="1247" spans="7:23" ht="25.5" customHeight="1" x14ac:dyDescent="0.2">
      <c r="G1247" s="12" t="str">
        <f t="shared" si="154"/>
        <v/>
      </c>
      <c r="H1247" s="12"/>
      <c r="I1247" s="22" t="str">
        <f>IFERROR(VLOOKUP('движение ДВС'!C1247,нормативы!$B$2:$C$32,2,FALSE),"")</f>
        <v/>
      </c>
      <c r="K1247" s="13" t="str">
        <f t="shared" si="158"/>
        <v/>
      </c>
      <c r="L1247" s="13"/>
      <c r="M1247" s="22" t="str">
        <f t="shared" si="155"/>
        <v/>
      </c>
      <c r="N1247" s="22" t="str">
        <f t="shared" si="159"/>
        <v/>
      </c>
      <c r="P1247" s="11" t="str">
        <f t="shared" si="160"/>
        <v xml:space="preserve"> </v>
      </c>
      <c r="Q1247" s="11" t="e">
        <f>VLOOKUP(B1247,'Комментарии к ремонту'!A:C,2,FALSE)</f>
        <v>#N/A</v>
      </c>
      <c r="R1247" s="21" t="str">
        <f t="shared" si="161"/>
        <v/>
      </c>
      <c r="T1247" s="44" t="str">
        <f t="shared" si="156"/>
        <v/>
      </c>
      <c r="W1247" s="18">
        <f t="shared" si="157"/>
        <v>0</v>
      </c>
    </row>
    <row r="1248" spans="7:23" ht="25.5" customHeight="1" x14ac:dyDescent="0.2">
      <c r="G1248" s="12" t="str">
        <f t="shared" si="154"/>
        <v/>
      </c>
      <c r="H1248" s="12"/>
      <c r="I1248" s="22" t="str">
        <f>IFERROR(VLOOKUP('движение ДВС'!C1248,нормативы!$B$2:$C$32,2,FALSE),"")</f>
        <v/>
      </c>
      <c r="K1248" s="13" t="str">
        <f t="shared" si="158"/>
        <v/>
      </c>
      <c r="L1248" s="13"/>
      <c r="M1248" s="22" t="str">
        <f t="shared" si="155"/>
        <v/>
      </c>
      <c r="N1248" s="22" t="str">
        <f t="shared" si="159"/>
        <v/>
      </c>
      <c r="P1248" s="11" t="str">
        <f t="shared" si="160"/>
        <v xml:space="preserve"> </v>
      </c>
      <c r="Q1248" s="11" t="e">
        <f>VLOOKUP(B1248,'Комментарии к ремонту'!A:C,2,FALSE)</f>
        <v>#N/A</v>
      </c>
      <c r="R1248" s="21" t="str">
        <f t="shared" si="161"/>
        <v/>
      </c>
      <c r="T1248" s="44" t="str">
        <f t="shared" si="156"/>
        <v/>
      </c>
      <c r="W1248" s="18">
        <f t="shared" si="157"/>
        <v>0</v>
      </c>
    </row>
    <row r="1249" spans="7:23" ht="25.5" customHeight="1" x14ac:dyDescent="0.2">
      <c r="G1249" s="12" t="str">
        <f t="shared" si="154"/>
        <v/>
      </c>
      <c r="H1249" s="12"/>
      <c r="I1249" s="22" t="str">
        <f>IFERROR(VLOOKUP('движение ДВС'!C1249,нормативы!$B$2:$C$32,2,FALSE),"")</f>
        <v/>
      </c>
      <c r="K1249" s="13" t="str">
        <f t="shared" si="158"/>
        <v/>
      </c>
      <c r="L1249" s="13"/>
      <c r="M1249" s="22" t="str">
        <f t="shared" si="155"/>
        <v/>
      </c>
      <c r="N1249" s="22" t="str">
        <f t="shared" si="159"/>
        <v/>
      </c>
      <c r="P1249" s="11" t="str">
        <f t="shared" si="160"/>
        <v xml:space="preserve"> </v>
      </c>
      <c r="Q1249" s="11" t="e">
        <f>VLOOKUP(B1249,'Комментарии к ремонту'!A:C,2,FALSE)</f>
        <v>#N/A</v>
      </c>
      <c r="R1249" s="21" t="str">
        <f t="shared" si="161"/>
        <v/>
      </c>
      <c r="T1249" s="44" t="str">
        <f t="shared" si="156"/>
        <v/>
      </c>
      <c r="W1249" s="18">
        <f t="shared" si="157"/>
        <v>0</v>
      </c>
    </row>
    <row r="1250" spans="7:23" ht="25.5" customHeight="1" x14ac:dyDescent="0.2">
      <c r="G1250" s="12" t="str">
        <f t="shared" si="154"/>
        <v/>
      </c>
      <c r="H1250" s="12"/>
      <c r="I1250" s="22" t="str">
        <f>IFERROR(VLOOKUP('движение ДВС'!C1250,нормативы!$B$2:$C$32,2,FALSE),"")</f>
        <v/>
      </c>
      <c r="K1250" s="13" t="str">
        <f t="shared" si="158"/>
        <v/>
      </c>
      <c r="L1250" s="13"/>
      <c r="M1250" s="22" t="str">
        <f t="shared" si="155"/>
        <v/>
      </c>
      <c r="N1250" s="22" t="str">
        <f t="shared" si="159"/>
        <v/>
      </c>
      <c r="P1250" s="11" t="str">
        <f t="shared" si="160"/>
        <v xml:space="preserve"> </v>
      </c>
      <c r="Q1250" s="11" t="e">
        <f>VLOOKUP(B1250,'Комментарии к ремонту'!A:C,2,FALSE)</f>
        <v>#N/A</v>
      </c>
      <c r="R1250" s="21" t="str">
        <f t="shared" si="161"/>
        <v/>
      </c>
      <c r="T1250" s="44" t="str">
        <f t="shared" si="156"/>
        <v/>
      </c>
      <c r="W1250" s="18">
        <f t="shared" si="157"/>
        <v>0</v>
      </c>
    </row>
    <row r="1251" spans="7:23" ht="25.5" customHeight="1" x14ac:dyDescent="0.2">
      <c r="G1251" s="12" t="str">
        <f t="shared" si="154"/>
        <v/>
      </c>
      <c r="H1251" s="12"/>
      <c r="I1251" s="22" t="str">
        <f>IFERROR(VLOOKUP('движение ДВС'!C1251,нормативы!$B$2:$C$32,2,FALSE),"")</f>
        <v/>
      </c>
      <c r="K1251" s="13" t="str">
        <f t="shared" si="158"/>
        <v/>
      </c>
      <c r="L1251" s="13"/>
      <c r="M1251" s="22" t="str">
        <f t="shared" si="155"/>
        <v/>
      </c>
      <c r="N1251" s="22" t="str">
        <f t="shared" si="159"/>
        <v/>
      </c>
      <c r="P1251" s="11" t="str">
        <f t="shared" si="160"/>
        <v xml:space="preserve"> </v>
      </c>
      <c r="Q1251" s="11" t="e">
        <f>VLOOKUP(B1251,'Комментарии к ремонту'!A:C,2,FALSE)</f>
        <v>#N/A</v>
      </c>
      <c r="R1251" s="21" t="str">
        <f t="shared" si="161"/>
        <v/>
      </c>
      <c r="T1251" s="44" t="str">
        <f t="shared" si="156"/>
        <v/>
      </c>
      <c r="W1251" s="18">
        <f t="shared" si="157"/>
        <v>0</v>
      </c>
    </row>
    <row r="1252" spans="7:23" ht="25.5" customHeight="1" x14ac:dyDescent="0.2">
      <c r="G1252" s="12" t="str">
        <f t="shared" si="154"/>
        <v/>
      </c>
      <c r="H1252" s="12"/>
      <c r="I1252" s="22" t="str">
        <f>IFERROR(VLOOKUP('движение ДВС'!C1252,нормативы!$B$2:$C$32,2,FALSE),"")</f>
        <v/>
      </c>
      <c r="K1252" s="13" t="str">
        <f t="shared" si="158"/>
        <v/>
      </c>
      <c r="L1252" s="13"/>
      <c r="M1252" s="22" t="str">
        <f t="shared" si="155"/>
        <v/>
      </c>
      <c r="N1252" s="22" t="str">
        <f t="shared" si="159"/>
        <v/>
      </c>
      <c r="P1252" s="11" t="str">
        <f t="shared" si="160"/>
        <v xml:space="preserve"> </v>
      </c>
      <c r="Q1252" s="11" t="e">
        <f>VLOOKUP(B1252,'Комментарии к ремонту'!A:C,2,FALSE)</f>
        <v>#N/A</v>
      </c>
      <c r="R1252" s="21" t="str">
        <f t="shared" si="161"/>
        <v/>
      </c>
      <c r="T1252" s="44" t="str">
        <f t="shared" si="156"/>
        <v/>
      </c>
      <c r="W1252" s="18">
        <f t="shared" si="157"/>
        <v>0</v>
      </c>
    </row>
    <row r="1253" spans="7:23" ht="25.5" customHeight="1" x14ac:dyDescent="0.2">
      <c r="G1253" s="12" t="str">
        <f t="shared" si="154"/>
        <v/>
      </c>
      <c r="H1253" s="12"/>
      <c r="I1253" s="22" t="str">
        <f>IFERROR(VLOOKUP('движение ДВС'!C1253,нормативы!$B$2:$C$32,2,FALSE),"")</f>
        <v/>
      </c>
      <c r="K1253" s="13" t="str">
        <f t="shared" si="158"/>
        <v/>
      </c>
      <c r="L1253" s="13"/>
      <c r="M1253" s="22" t="str">
        <f t="shared" si="155"/>
        <v/>
      </c>
      <c r="N1253" s="22" t="str">
        <f t="shared" si="159"/>
        <v/>
      </c>
      <c r="P1253" s="11" t="str">
        <f t="shared" si="160"/>
        <v xml:space="preserve"> </v>
      </c>
      <c r="Q1253" s="11" t="e">
        <f>VLOOKUP(B1253,'Комментарии к ремонту'!A:C,2,FALSE)</f>
        <v>#N/A</v>
      </c>
      <c r="R1253" s="21" t="str">
        <f t="shared" si="161"/>
        <v/>
      </c>
      <c r="T1253" s="44" t="str">
        <f t="shared" si="156"/>
        <v/>
      </c>
      <c r="W1253" s="18">
        <f t="shared" si="157"/>
        <v>0</v>
      </c>
    </row>
    <row r="1254" spans="7:23" ht="25.5" customHeight="1" x14ac:dyDescent="0.2">
      <c r="G1254" s="12" t="str">
        <f t="shared" si="154"/>
        <v/>
      </c>
      <c r="H1254" s="12"/>
      <c r="I1254" s="22" t="str">
        <f>IFERROR(VLOOKUP('движение ДВС'!C1254,нормативы!$B$2:$C$32,2,FALSE),"")</f>
        <v/>
      </c>
      <c r="K1254" s="13" t="str">
        <f t="shared" si="158"/>
        <v/>
      </c>
      <c r="L1254" s="13"/>
      <c r="M1254" s="22" t="str">
        <f t="shared" si="155"/>
        <v/>
      </c>
      <c r="N1254" s="22" t="str">
        <f t="shared" si="159"/>
        <v/>
      </c>
      <c r="P1254" s="11" t="str">
        <f t="shared" si="160"/>
        <v xml:space="preserve"> </v>
      </c>
      <c r="Q1254" s="11" t="e">
        <f>VLOOKUP(B1254,'Комментарии к ремонту'!A:C,2,FALSE)</f>
        <v>#N/A</v>
      </c>
      <c r="R1254" s="21" t="str">
        <f t="shared" si="161"/>
        <v/>
      </c>
      <c r="T1254" s="44" t="str">
        <f t="shared" si="156"/>
        <v/>
      </c>
      <c r="W1254" s="18">
        <f t="shared" si="157"/>
        <v>0</v>
      </c>
    </row>
    <row r="1255" spans="7:23" ht="25.5" customHeight="1" x14ac:dyDescent="0.2">
      <c r="G1255" s="12" t="str">
        <f t="shared" si="154"/>
        <v/>
      </c>
      <c r="H1255" s="12"/>
      <c r="I1255" s="22" t="str">
        <f>IFERROR(VLOOKUP('движение ДВС'!C1255,нормативы!$B$2:$C$32,2,FALSE),"")</f>
        <v/>
      </c>
      <c r="K1255" s="13" t="str">
        <f t="shared" si="158"/>
        <v/>
      </c>
      <c r="L1255" s="13"/>
      <c r="M1255" s="22" t="str">
        <f t="shared" si="155"/>
        <v/>
      </c>
      <c r="N1255" s="22" t="str">
        <f t="shared" si="159"/>
        <v/>
      </c>
      <c r="P1255" s="11" t="str">
        <f t="shared" si="160"/>
        <v xml:space="preserve"> </v>
      </c>
      <c r="Q1255" s="11" t="e">
        <f>VLOOKUP(B1255,'Комментарии к ремонту'!A:C,2,FALSE)</f>
        <v>#N/A</v>
      </c>
      <c r="R1255" s="21" t="str">
        <f t="shared" si="161"/>
        <v/>
      </c>
      <c r="T1255" s="44" t="str">
        <f t="shared" si="156"/>
        <v/>
      </c>
      <c r="W1255" s="18">
        <f t="shared" si="157"/>
        <v>0</v>
      </c>
    </row>
    <row r="1256" spans="7:23" ht="25.5" customHeight="1" x14ac:dyDescent="0.2">
      <c r="G1256" s="12" t="str">
        <f t="shared" si="154"/>
        <v/>
      </c>
      <c r="H1256" s="12"/>
      <c r="I1256" s="22" t="str">
        <f>IFERROR(VLOOKUP('движение ДВС'!C1256,нормативы!$B$2:$C$32,2,FALSE),"")</f>
        <v/>
      </c>
      <c r="K1256" s="13" t="str">
        <f t="shared" si="158"/>
        <v/>
      </c>
      <c r="L1256" s="13"/>
      <c r="M1256" s="22" t="str">
        <f t="shared" si="155"/>
        <v/>
      </c>
      <c r="N1256" s="22" t="str">
        <f t="shared" si="159"/>
        <v/>
      </c>
      <c r="P1256" s="11" t="str">
        <f t="shared" si="160"/>
        <v xml:space="preserve"> </v>
      </c>
      <c r="Q1256" s="11" t="e">
        <f>VLOOKUP(B1256,'Комментарии к ремонту'!A:C,2,FALSE)</f>
        <v>#N/A</v>
      </c>
      <c r="R1256" s="21" t="str">
        <f t="shared" si="161"/>
        <v/>
      </c>
      <c r="T1256" s="44" t="str">
        <f t="shared" si="156"/>
        <v/>
      </c>
      <c r="W1256" s="18">
        <f t="shared" si="157"/>
        <v>0</v>
      </c>
    </row>
    <row r="1257" spans="7:23" ht="25.5" customHeight="1" x14ac:dyDescent="0.2">
      <c r="G1257" s="12" t="str">
        <f t="shared" si="154"/>
        <v/>
      </c>
      <c r="H1257" s="12"/>
      <c r="I1257" s="22" t="str">
        <f>IFERROR(VLOOKUP('движение ДВС'!C1257,нормативы!$B$2:$C$32,2,FALSE),"")</f>
        <v/>
      </c>
      <c r="K1257" s="13" t="str">
        <f t="shared" si="158"/>
        <v/>
      </c>
      <c r="L1257" s="13"/>
      <c r="M1257" s="22" t="str">
        <f t="shared" si="155"/>
        <v/>
      </c>
      <c r="N1257" s="22" t="str">
        <f t="shared" si="159"/>
        <v/>
      </c>
      <c r="P1257" s="11" t="str">
        <f t="shared" si="160"/>
        <v xml:space="preserve"> </v>
      </c>
      <c r="Q1257" s="11" t="e">
        <f>VLOOKUP(B1257,'Комментарии к ремонту'!A:C,2,FALSE)</f>
        <v>#N/A</v>
      </c>
      <c r="R1257" s="21" t="str">
        <f t="shared" si="161"/>
        <v/>
      </c>
      <c r="T1257" s="44" t="str">
        <f t="shared" si="156"/>
        <v/>
      </c>
      <c r="W1257" s="18">
        <f t="shared" si="157"/>
        <v>0</v>
      </c>
    </row>
    <row r="1258" spans="7:23" ht="25.5" customHeight="1" x14ac:dyDescent="0.2">
      <c r="G1258" s="12" t="str">
        <f t="shared" si="154"/>
        <v/>
      </c>
      <c r="H1258" s="12"/>
      <c r="I1258" s="22" t="str">
        <f>IFERROR(VLOOKUP('движение ДВС'!C1258,нормативы!$B$2:$C$32,2,FALSE),"")</f>
        <v/>
      </c>
      <c r="K1258" s="13" t="str">
        <f t="shared" si="158"/>
        <v/>
      </c>
      <c r="L1258" s="13"/>
      <c r="M1258" s="22" t="str">
        <f t="shared" si="155"/>
        <v/>
      </c>
      <c r="N1258" s="22" t="str">
        <f t="shared" si="159"/>
        <v/>
      </c>
      <c r="P1258" s="11" t="str">
        <f t="shared" si="160"/>
        <v xml:space="preserve"> </v>
      </c>
      <c r="Q1258" s="11" t="e">
        <f>VLOOKUP(B1258,'Комментарии к ремонту'!A:C,2,FALSE)</f>
        <v>#N/A</v>
      </c>
      <c r="R1258" s="21" t="str">
        <f t="shared" si="161"/>
        <v/>
      </c>
      <c r="T1258" s="44" t="str">
        <f t="shared" si="156"/>
        <v/>
      </c>
      <c r="W1258" s="18">
        <f t="shared" si="157"/>
        <v>0</v>
      </c>
    </row>
    <row r="1259" spans="7:23" ht="25.5" customHeight="1" x14ac:dyDescent="0.2">
      <c r="G1259" s="12" t="str">
        <f t="shared" si="154"/>
        <v/>
      </c>
      <c r="H1259" s="12"/>
      <c r="I1259" s="22" t="str">
        <f>IFERROR(VLOOKUP('движение ДВС'!C1259,нормативы!$B$2:$C$32,2,FALSE),"")</f>
        <v/>
      </c>
      <c r="K1259" s="13" t="str">
        <f t="shared" si="158"/>
        <v/>
      </c>
      <c r="L1259" s="13"/>
      <c r="M1259" s="22" t="str">
        <f t="shared" si="155"/>
        <v/>
      </c>
      <c r="N1259" s="22" t="str">
        <f t="shared" si="159"/>
        <v/>
      </c>
      <c r="P1259" s="11" t="str">
        <f t="shared" si="160"/>
        <v xml:space="preserve"> </v>
      </c>
      <c r="Q1259" s="11" t="e">
        <f>VLOOKUP(B1259,'Комментарии к ремонту'!A:C,2,FALSE)</f>
        <v>#N/A</v>
      </c>
      <c r="R1259" s="21" t="str">
        <f t="shared" si="161"/>
        <v/>
      </c>
      <c r="T1259" s="44" t="str">
        <f t="shared" si="156"/>
        <v/>
      </c>
      <c r="W1259" s="18">
        <f t="shared" si="157"/>
        <v>0</v>
      </c>
    </row>
    <row r="1260" spans="7:23" ht="25.5" customHeight="1" x14ac:dyDescent="0.2">
      <c r="G1260" s="12" t="str">
        <f t="shared" si="154"/>
        <v/>
      </c>
      <c r="H1260" s="12"/>
      <c r="I1260" s="22" t="str">
        <f>IFERROR(VLOOKUP('движение ДВС'!C1260,нормативы!$B$2:$C$32,2,FALSE),"")</f>
        <v/>
      </c>
      <c r="K1260" s="13" t="str">
        <f t="shared" si="158"/>
        <v/>
      </c>
      <c r="L1260" s="13"/>
      <c r="M1260" s="22" t="str">
        <f t="shared" si="155"/>
        <v/>
      </c>
      <c r="N1260" s="22" t="str">
        <f t="shared" si="159"/>
        <v/>
      </c>
      <c r="P1260" s="11" t="str">
        <f t="shared" si="160"/>
        <v xml:space="preserve"> </v>
      </c>
      <c r="Q1260" s="11" t="e">
        <f>VLOOKUP(B1260,'Комментарии к ремонту'!A:C,2,FALSE)</f>
        <v>#N/A</v>
      </c>
      <c r="R1260" s="21" t="str">
        <f t="shared" si="161"/>
        <v/>
      </c>
      <c r="T1260" s="44" t="str">
        <f t="shared" si="156"/>
        <v/>
      </c>
      <c r="W1260" s="18">
        <f t="shared" si="157"/>
        <v>0</v>
      </c>
    </row>
    <row r="1261" spans="7:23" ht="25.5" customHeight="1" x14ac:dyDescent="0.2">
      <c r="G1261" s="12" t="str">
        <f t="shared" si="154"/>
        <v/>
      </c>
      <c r="H1261" s="12"/>
      <c r="I1261" s="22" t="str">
        <f>IFERROR(VLOOKUP('движение ДВС'!C1261,нормативы!$B$2:$C$32,2,FALSE),"")</f>
        <v/>
      </c>
      <c r="K1261" s="13" t="str">
        <f t="shared" si="158"/>
        <v/>
      </c>
      <c r="L1261" s="13"/>
      <c r="M1261" s="22" t="str">
        <f t="shared" si="155"/>
        <v/>
      </c>
      <c r="N1261" s="22" t="str">
        <f t="shared" si="159"/>
        <v/>
      </c>
      <c r="P1261" s="11" t="str">
        <f t="shared" si="160"/>
        <v xml:space="preserve"> </v>
      </c>
      <c r="Q1261" s="11" t="e">
        <f>VLOOKUP(B1261,'Комментарии к ремонту'!A:C,2,FALSE)</f>
        <v>#N/A</v>
      </c>
      <c r="R1261" s="21" t="str">
        <f t="shared" si="161"/>
        <v/>
      </c>
      <c r="T1261" s="44" t="str">
        <f t="shared" si="156"/>
        <v/>
      </c>
      <c r="W1261" s="18">
        <f t="shared" si="157"/>
        <v>0</v>
      </c>
    </row>
    <row r="1262" spans="7:23" ht="25.5" customHeight="1" x14ac:dyDescent="0.2">
      <c r="G1262" s="12" t="str">
        <f t="shared" si="154"/>
        <v/>
      </c>
      <c r="H1262" s="12"/>
      <c r="I1262" s="22" t="str">
        <f>IFERROR(VLOOKUP('движение ДВС'!C1262,нормативы!$B$2:$C$32,2,FALSE),"")</f>
        <v/>
      </c>
      <c r="K1262" s="13" t="str">
        <f t="shared" si="158"/>
        <v/>
      </c>
      <c r="L1262" s="13"/>
      <c r="M1262" s="22" t="str">
        <f t="shared" si="155"/>
        <v/>
      </c>
      <c r="N1262" s="22" t="str">
        <f t="shared" si="159"/>
        <v/>
      </c>
      <c r="P1262" s="11" t="str">
        <f t="shared" si="160"/>
        <v xml:space="preserve"> </v>
      </c>
      <c r="Q1262" s="11" t="e">
        <f>VLOOKUP(B1262,'Комментарии к ремонту'!A:C,2,FALSE)</f>
        <v>#N/A</v>
      </c>
      <c r="R1262" s="21" t="str">
        <f t="shared" si="161"/>
        <v/>
      </c>
      <c r="T1262" s="44" t="str">
        <f t="shared" si="156"/>
        <v/>
      </c>
      <c r="W1262" s="18">
        <f t="shared" si="157"/>
        <v>0</v>
      </c>
    </row>
    <row r="1263" spans="7:23" ht="25.5" customHeight="1" x14ac:dyDescent="0.2">
      <c r="G1263" s="12" t="str">
        <f t="shared" si="154"/>
        <v/>
      </c>
      <c r="H1263" s="12"/>
      <c r="I1263" s="22" t="str">
        <f>IFERROR(VLOOKUP('движение ДВС'!C1263,нормативы!$B$2:$C$32,2,FALSE),"")</f>
        <v/>
      </c>
      <c r="K1263" s="13" t="str">
        <f t="shared" si="158"/>
        <v/>
      </c>
      <c r="L1263" s="13"/>
      <c r="M1263" s="22" t="str">
        <f t="shared" si="155"/>
        <v/>
      </c>
      <c r="N1263" s="22" t="str">
        <f t="shared" si="159"/>
        <v/>
      </c>
      <c r="P1263" s="11" t="str">
        <f t="shared" si="160"/>
        <v xml:space="preserve"> </v>
      </c>
      <c r="Q1263" s="11" t="e">
        <f>VLOOKUP(B1263,'Комментарии к ремонту'!A:C,2,FALSE)</f>
        <v>#N/A</v>
      </c>
      <c r="R1263" s="21" t="str">
        <f t="shared" si="161"/>
        <v/>
      </c>
      <c r="T1263" s="44" t="str">
        <f t="shared" si="156"/>
        <v/>
      </c>
      <c r="W1263" s="18">
        <f t="shared" si="157"/>
        <v>0</v>
      </c>
    </row>
    <row r="1264" spans="7:23" ht="25.5" customHeight="1" x14ac:dyDescent="0.2">
      <c r="G1264" s="12" t="str">
        <f t="shared" si="154"/>
        <v/>
      </c>
      <c r="H1264" s="12"/>
      <c r="I1264" s="22" t="str">
        <f>IFERROR(VLOOKUP('движение ДВС'!C1264,нормативы!$B$2:$C$32,2,FALSE),"")</f>
        <v/>
      </c>
      <c r="K1264" s="13" t="str">
        <f t="shared" si="158"/>
        <v/>
      </c>
      <c r="L1264" s="13"/>
      <c r="M1264" s="22" t="str">
        <f t="shared" si="155"/>
        <v/>
      </c>
      <c r="N1264" s="22" t="str">
        <f t="shared" si="159"/>
        <v/>
      </c>
      <c r="P1264" s="11" t="str">
        <f t="shared" si="160"/>
        <v xml:space="preserve"> </v>
      </c>
      <c r="Q1264" s="11" t="e">
        <f>VLOOKUP(B1264,'Комментарии к ремонту'!A:C,2,FALSE)</f>
        <v>#N/A</v>
      </c>
      <c r="R1264" s="21" t="str">
        <f t="shared" si="161"/>
        <v/>
      </c>
      <c r="T1264" s="44" t="str">
        <f t="shared" si="156"/>
        <v/>
      </c>
      <c r="W1264" s="18">
        <f t="shared" si="157"/>
        <v>0</v>
      </c>
    </row>
    <row r="1265" spans="7:23" ht="25.5" customHeight="1" x14ac:dyDescent="0.2">
      <c r="G1265" s="12" t="str">
        <f t="shared" si="154"/>
        <v/>
      </c>
      <c r="H1265" s="12"/>
      <c r="I1265" s="22" t="str">
        <f>IFERROR(VLOOKUP('движение ДВС'!C1265,нормативы!$B$2:$C$32,2,FALSE),"")</f>
        <v/>
      </c>
      <c r="K1265" s="13" t="str">
        <f t="shared" si="158"/>
        <v/>
      </c>
      <c r="L1265" s="13"/>
      <c r="M1265" s="22" t="str">
        <f t="shared" si="155"/>
        <v/>
      </c>
      <c r="N1265" s="22" t="str">
        <f t="shared" si="159"/>
        <v/>
      </c>
      <c r="P1265" s="11" t="str">
        <f t="shared" si="160"/>
        <v xml:space="preserve"> </v>
      </c>
      <c r="Q1265" s="11" t="e">
        <f>VLOOKUP(B1265,'Комментарии к ремонту'!A:C,2,FALSE)</f>
        <v>#N/A</v>
      </c>
      <c r="R1265" s="21" t="str">
        <f t="shared" si="161"/>
        <v/>
      </c>
      <c r="T1265" s="44" t="str">
        <f t="shared" si="156"/>
        <v/>
      </c>
      <c r="W1265" s="18">
        <f t="shared" si="157"/>
        <v>0</v>
      </c>
    </row>
    <row r="1266" spans="7:23" ht="25.5" customHeight="1" x14ac:dyDescent="0.2">
      <c r="G1266" s="12" t="str">
        <f t="shared" si="154"/>
        <v/>
      </c>
      <c r="H1266" s="12"/>
      <c r="I1266" s="22" t="str">
        <f>IFERROR(VLOOKUP('движение ДВС'!C1266,нормативы!$B$2:$C$32,2,FALSE),"")</f>
        <v/>
      </c>
      <c r="K1266" s="13" t="str">
        <f t="shared" si="158"/>
        <v/>
      </c>
      <c r="L1266" s="13"/>
      <c r="M1266" s="22" t="str">
        <f t="shared" si="155"/>
        <v/>
      </c>
      <c r="N1266" s="22" t="str">
        <f t="shared" si="159"/>
        <v/>
      </c>
      <c r="P1266" s="11" t="str">
        <f t="shared" si="160"/>
        <v xml:space="preserve"> </v>
      </c>
      <c r="Q1266" s="11" t="e">
        <f>VLOOKUP(B1266,'Комментарии к ремонту'!A:C,2,FALSE)</f>
        <v>#N/A</v>
      </c>
      <c r="R1266" s="21" t="str">
        <f t="shared" si="161"/>
        <v/>
      </c>
      <c r="T1266" s="44" t="str">
        <f t="shared" si="156"/>
        <v/>
      </c>
      <c r="W1266" s="18">
        <f t="shared" si="157"/>
        <v>0</v>
      </c>
    </row>
    <row r="1267" spans="7:23" ht="25.5" customHeight="1" x14ac:dyDescent="0.2">
      <c r="G1267" s="12" t="str">
        <f t="shared" si="154"/>
        <v/>
      </c>
      <c r="H1267" s="12"/>
      <c r="I1267" s="22" t="str">
        <f>IFERROR(VLOOKUP('движение ДВС'!C1267,нормативы!$B$2:$C$32,2,FALSE),"")</f>
        <v/>
      </c>
      <c r="K1267" s="13" t="str">
        <f t="shared" si="158"/>
        <v/>
      </c>
      <c r="L1267" s="13"/>
      <c r="M1267" s="22" t="str">
        <f t="shared" si="155"/>
        <v/>
      </c>
      <c r="N1267" s="22" t="str">
        <f t="shared" si="159"/>
        <v/>
      </c>
      <c r="P1267" s="11" t="str">
        <f t="shared" si="160"/>
        <v xml:space="preserve"> </v>
      </c>
      <c r="Q1267" s="11" t="e">
        <f>VLOOKUP(B1267,'Комментарии к ремонту'!A:C,2,FALSE)</f>
        <v>#N/A</v>
      </c>
      <c r="R1267" s="21" t="str">
        <f t="shared" si="161"/>
        <v/>
      </c>
      <c r="T1267" s="44" t="str">
        <f t="shared" si="156"/>
        <v/>
      </c>
      <c r="W1267" s="18">
        <f t="shared" si="157"/>
        <v>0</v>
      </c>
    </row>
    <row r="1268" spans="7:23" ht="25.5" customHeight="1" x14ac:dyDescent="0.2">
      <c r="G1268" s="12" t="str">
        <f t="shared" si="154"/>
        <v/>
      </c>
      <c r="H1268" s="12"/>
      <c r="I1268" s="22" t="str">
        <f>IFERROR(VLOOKUP('движение ДВС'!C1268,нормативы!$B$2:$C$32,2,FALSE),"")</f>
        <v/>
      </c>
      <c r="K1268" s="13" t="str">
        <f t="shared" si="158"/>
        <v/>
      </c>
      <c r="L1268" s="13"/>
      <c r="M1268" s="22" t="str">
        <f t="shared" si="155"/>
        <v/>
      </c>
      <c r="N1268" s="22" t="str">
        <f t="shared" si="159"/>
        <v/>
      </c>
      <c r="P1268" s="11" t="str">
        <f t="shared" si="160"/>
        <v xml:space="preserve"> </v>
      </c>
      <c r="Q1268" s="11" t="e">
        <f>VLOOKUP(B1268,'Комментарии к ремонту'!A:C,2,FALSE)</f>
        <v>#N/A</v>
      </c>
      <c r="R1268" s="21" t="str">
        <f t="shared" si="161"/>
        <v/>
      </c>
      <c r="T1268" s="44" t="str">
        <f t="shared" si="156"/>
        <v/>
      </c>
      <c r="W1268" s="18">
        <f t="shared" si="157"/>
        <v>0</v>
      </c>
    </row>
    <row r="1269" spans="7:23" ht="25.5" customHeight="1" x14ac:dyDescent="0.2">
      <c r="G1269" s="12" t="str">
        <f t="shared" si="154"/>
        <v/>
      </c>
      <c r="H1269" s="12"/>
      <c r="I1269" s="22" t="str">
        <f>IFERROR(VLOOKUP('движение ДВС'!C1269,нормативы!$B$2:$C$32,2,FALSE),"")</f>
        <v/>
      </c>
      <c r="K1269" s="13" t="str">
        <f t="shared" si="158"/>
        <v/>
      </c>
      <c r="L1269" s="13"/>
      <c r="M1269" s="22" t="str">
        <f t="shared" si="155"/>
        <v/>
      </c>
      <c r="N1269" s="22" t="str">
        <f t="shared" si="159"/>
        <v/>
      </c>
      <c r="P1269" s="11" t="str">
        <f t="shared" si="160"/>
        <v xml:space="preserve"> </v>
      </c>
      <c r="Q1269" s="11" t="e">
        <f>VLOOKUP(B1269,'Комментарии к ремонту'!A:C,2,FALSE)</f>
        <v>#N/A</v>
      </c>
      <c r="R1269" s="21" t="str">
        <f t="shared" si="161"/>
        <v/>
      </c>
      <c r="T1269" s="44" t="str">
        <f t="shared" si="156"/>
        <v/>
      </c>
      <c r="W1269" s="18">
        <f t="shared" si="157"/>
        <v>0</v>
      </c>
    </row>
    <row r="1270" spans="7:23" ht="25.5" customHeight="1" x14ac:dyDescent="0.2">
      <c r="G1270" s="12" t="str">
        <f t="shared" si="154"/>
        <v/>
      </c>
      <c r="H1270" s="12"/>
      <c r="I1270" s="22" t="str">
        <f>IFERROR(VLOOKUP('движение ДВС'!C1270,нормативы!$B$2:$C$32,2,FALSE),"")</f>
        <v/>
      </c>
      <c r="K1270" s="13" t="str">
        <f t="shared" si="158"/>
        <v/>
      </c>
      <c r="L1270" s="13"/>
      <c r="M1270" s="22" t="str">
        <f t="shared" si="155"/>
        <v/>
      </c>
      <c r="N1270" s="22" t="str">
        <f t="shared" si="159"/>
        <v/>
      </c>
      <c r="P1270" s="11" t="str">
        <f t="shared" si="160"/>
        <v xml:space="preserve"> </v>
      </c>
      <c r="Q1270" s="11" t="e">
        <f>VLOOKUP(B1270,'Комментарии к ремонту'!A:C,2,FALSE)</f>
        <v>#N/A</v>
      </c>
      <c r="R1270" s="21" t="str">
        <f t="shared" si="161"/>
        <v/>
      </c>
      <c r="T1270" s="44" t="str">
        <f t="shared" si="156"/>
        <v/>
      </c>
      <c r="W1270" s="18">
        <f t="shared" si="157"/>
        <v>0</v>
      </c>
    </row>
    <row r="1271" spans="7:23" ht="25.5" customHeight="1" x14ac:dyDescent="0.2">
      <c r="G1271" s="12" t="str">
        <f t="shared" si="154"/>
        <v/>
      </c>
      <c r="H1271" s="12"/>
      <c r="I1271" s="22" t="str">
        <f>IFERROR(VLOOKUP('движение ДВС'!C1271,нормативы!$B$2:$C$32,2,FALSE),"")</f>
        <v/>
      </c>
      <c r="K1271" s="13" t="str">
        <f t="shared" si="158"/>
        <v/>
      </c>
      <c r="L1271" s="13"/>
      <c r="M1271" s="22" t="str">
        <f t="shared" si="155"/>
        <v/>
      </c>
      <c r="N1271" s="22" t="str">
        <f t="shared" si="159"/>
        <v/>
      </c>
      <c r="P1271" s="11" t="str">
        <f t="shared" si="160"/>
        <v xml:space="preserve"> </v>
      </c>
      <c r="Q1271" s="11" t="e">
        <f>VLOOKUP(B1271,'Комментарии к ремонту'!A:C,2,FALSE)</f>
        <v>#N/A</v>
      </c>
      <c r="R1271" s="21" t="str">
        <f t="shared" si="161"/>
        <v/>
      </c>
      <c r="T1271" s="44" t="str">
        <f t="shared" si="156"/>
        <v/>
      </c>
      <c r="W1271" s="18">
        <f t="shared" si="157"/>
        <v>0</v>
      </c>
    </row>
    <row r="1272" spans="7:23" ht="25.5" customHeight="1" x14ac:dyDescent="0.2">
      <c r="G1272" s="12" t="str">
        <f t="shared" si="154"/>
        <v/>
      </c>
      <c r="H1272" s="12"/>
      <c r="I1272" s="22" t="str">
        <f>IFERROR(VLOOKUP('движение ДВС'!C1272,нормативы!$B$2:$C$32,2,FALSE),"")</f>
        <v/>
      </c>
      <c r="K1272" s="13" t="str">
        <f t="shared" si="158"/>
        <v/>
      </c>
      <c r="L1272" s="13"/>
      <c r="M1272" s="22" t="str">
        <f t="shared" si="155"/>
        <v/>
      </c>
      <c r="N1272" s="22" t="str">
        <f t="shared" si="159"/>
        <v/>
      </c>
      <c r="P1272" s="11" t="str">
        <f t="shared" si="160"/>
        <v xml:space="preserve"> </v>
      </c>
      <c r="Q1272" s="11" t="e">
        <f>VLOOKUP(B1272,'Комментарии к ремонту'!A:C,2,FALSE)</f>
        <v>#N/A</v>
      </c>
      <c r="R1272" s="21" t="str">
        <f t="shared" si="161"/>
        <v/>
      </c>
      <c r="T1272" s="44" t="str">
        <f t="shared" si="156"/>
        <v/>
      </c>
      <c r="W1272" s="18">
        <f t="shared" si="157"/>
        <v>0</v>
      </c>
    </row>
    <row r="1273" spans="7:23" ht="25.5" customHeight="1" x14ac:dyDescent="0.2">
      <c r="G1273" s="12" t="str">
        <f t="shared" si="154"/>
        <v/>
      </c>
      <c r="H1273" s="12"/>
      <c r="I1273" s="22" t="str">
        <f>IFERROR(VLOOKUP('движение ДВС'!C1273,нормативы!$B$2:$C$32,2,FALSE),"")</f>
        <v/>
      </c>
      <c r="K1273" s="13" t="str">
        <f t="shared" si="158"/>
        <v/>
      </c>
      <c r="L1273" s="13"/>
      <c r="M1273" s="22" t="str">
        <f t="shared" si="155"/>
        <v/>
      </c>
      <c r="N1273" s="22" t="str">
        <f t="shared" si="159"/>
        <v/>
      </c>
      <c r="P1273" s="11" t="str">
        <f t="shared" si="160"/>
        <v xml:space="preserve"> </v>
      </c>
      <c r="Q1273" s="11" t="e">
        <f>VLOOKUP(B1273,'Комментарии к ремонту'!A:C,2,FALSE)</f>
        <v>#N/A</v>
      </c>
      <c r="R1273" s="21" t="str">
        <f t="shared" si="161"/>
        <v/>
      </c>
      <c r="T1273" s="44" t="str">
        <f t="shared" si="156"/>
        <v/>
      </c>
      <c r="W1273" s="18">
        <f t="shared" si="157"/>
        <v>0</v>
      </c>
    </row>
    <row r="1274" spans="7:23" ht="25.5" customHeight="1" x14ac:dyDescent="0.2">
      <c r="G1274" s="12" t="str">
        <f t="shared" si="154"/>
        <v/>
      </c>
      <c r="H1274" s="12"/>
      <c r="I1274" s="22" t="str">
        <f>IFERROR(VLOOKUP('движение ДВС'!C1274,нормативы!$B$2:$C$32,2,FALSE),"")</f>
        <v/>
      </c>
      <c r="K1274" s="13" t="str">
        <f t="shared" si="158"/>
        <v/>
      </c>
      <c r="L1274" s="13"/>
      <c r="M1274" s="22" t="str">
        <f t="shared" si="155"/>
        <v/>
      </c>
      <c r="N1274" s="22" t="str">
        <f t="shared" si="159"/>
        <v/>
      </c>
      <c r="P1274" s="11" t="str">
        <f t="shared" si="160"/>
        <v xml:space="preserve"> </v>
      </c>
      <c r="Q1274" s="11" t="e">
        <f>VLOOKUP(B1274,'Комментарии к ремонту'!A:C,2,FALSE)</f>
        <v>#N/A</v>
      </c>
      <c r="R1274" s="21" t="str">
        <f t="shared" si="161"/>
        <v/>
      </c>
      <c r="T1274" s="44" t="str">
        <f t="shared" si="156"/>
        <v/>
      </c>
      <c r="W1274" s="18">
        <f t="shared" si="157"/>
        <v>0</v>
      </c>
    </row>
    <row r="1275" spans="7:23" ht="25.5" customHeight="1" x14ac:dyDescent="0.2">
      <c r="G1275" s="12" t="str">
        <f t="shared" si="154"/>
        <v/>
      </c>
      <c r="H1275" s="12"/>
      <c r="I1275" s="22" t="str">
        <f>IFERROR(VLOOKUP('движение ДВС'!C1275,нормативы!$B$2:$C$32,2,FALSE),"")</f>
        <v/>
      </c>
      <c r="K1275" s="13" t="str">
        <f t="shared" si="158"/>
        <v/>
      </c>
      <c r="L1275" s="13"/>
      <c r="M1275" s="22" t="str">
        <f t="shared" si="155"/>
        <v/>
      </c>
      <c r="N1275" s="22" t="str">
        <f t="shared" si="159"/>
        <v/>
      </c>
      <c r="P1275" s="11" t="str">
        <f t="shared" si="160"/>
        <v xml:space="preserve"> </v>
      </c>
      <c r="Q1275" s="11" t="e">
        <f>VLOOKUP(B1275,'Комментарии к ремонту'!A:C,2,FALSE)</f>
        <v>#N/A</v>
      </c>
      <c r="R1275" s="21" t="str">
        <f t="shared" si="161"/>
        <v/>
      </c>
      <c r="T1275" s="44" t="str">
        <f t="shared" si="156"/>
        <v/>
      </c>
      <c r="W1275" s="18">
        <f t="shared" si="157"/>
        <v>0</v>
      </c>
    </row>
    <row r="1276" spans="7:23" ht="25.5" customHeight="1" x14ac:dyDescent="0.2">
      <c r="G1276" s="12" t="str">
        <f t="shared" si="154"/>
        <v/>
      </c>
      <c r="H1276" s="12"/>
      <c r="I1276" s="22" t="str">
        <f>IFERROR(VLOOKUP('движение ДВС'!C1276,нормативы!$B$2:$C$32,2,FALSE),"")</f>
        <v/>
      </c>
      <c r="K1276" s="13" t="str">
        <f t="shared" si="158"/>
        <v/>
      </c>
      <c r="L1276" s="13"/>
      <c r="M1276" s="22" t="str">
        <f t="shared" si="155"/>
        <v/>
      </c>
      <c r="N1276" s="22" t="str">
        <f t="shared" si="159"/>
        <v/>
      </c>
      <c r="P1276" s="11" t="str">
        <f t="shared" si="160"/>
        <v xml:space="preserve"> </v>
      </c>
      <c r="Q1276" s="11" t="e">
        <f>VLOOKUP(B1276,'Комментарии к ремонту'!A:C,2,FALSE)</f>
        <v>#N/A</v>
      </c>
      <c r="R1276" s="21" t="str">
        <f t="shared" si="161"/>
        <v/>
      </c>
      <c r="T1276" s="44" t="str">
        <f t="shared" si="156"/>
        <v/>
      </c>
      <c r="W1276" s="18">
        <f t="shared" si="157"/>
        <v>0</v>
      </c>
    </row>
    <row r="1277" spans="7:23" ht="25.5" customHeight="1" x14ac:dyDescent="0.2">
      <c r="G1277" s="12" t="str">
        <f t="shared" si="154"/>
        <v/>
      </c>
      <c r="H1277" s="12"/>
      <c r="I1277" s="22" t="str">
        <f>IFERROR(VLOOKUP('движение ДВС'!C1277,нормативы!$B$2:$C$32,2,FALSE),"")</f>
        <v/>
      </c>
      <c r="K1277" s="13" t="str">
        <f t="shared" si="158"/>
        <v/>
      </c>
      <c r="L1277" s="13"/>
      <c r="M1277" s="22" t="str">
        <f t="shared" si="155"/>
        <v/>
      </c>
      <c r="N1277" s="22" t="str">
        <f t="shared" si="159"/>
        <v/>
      </c>
      <c r="P1277" s="11" t="str">
        <f t="shared" si="160"/>
        <v xml:space="preserve"> </v>
      </c>
      <c r="Q1277" s="11" t="e">
        <f>VLOOKUP(B1277,'Комментарии к ремонту'!A:C,2,FALSE)</f>
        <v>#N/A</v>
      </c>
      <c r="R1277" s="21" t="str">
        <f t="shared" si="161"/>
        <v/>
      </c>
      <c r="T1277" s="44" t="str">
        <f t="shared" si="156"/>
        <v/>
      </c>
      <c r="W1277" s="18">
        <f t="shared" si="157"/>
        <v>0</v>
      </c>
    </row>
    <row r="1278" spans="7:23" ht="25.5" customHeight="1" x14ac:dyDescent="0.2">
      <c r="G1278" s="12" t="str">
        <f t="shared" si="154"/>
        <v/>
      </c>
      <c r="H1278" s="12"/>
      <c r="I1278" s="22" t="str">
        <f>IFERROR(VLOOKUP('движение ДВС'!C1278,нормативы!$B$2:$C$32,2,FALSE),"")</f>
        <v/>
      </c>
      <c r="K1278" s="13" t="str">
        <f t="shared" si="158"/>
        <v/>
      </c>
      <c r="L1278" s="13"/>
      <c r="M1278" s="22" t="str">
        <f t="shared" si="155"/>
        <v/>
      </c>
      <c r="N1278" s="22" t="str">
        <f t="shared" si="159"/>
        <v/>
      </c>
      <c r="P1278" s="11" t="str">
        <f t="shared" si="160"/>
        <v xml:space="preserve"> </v>
      </c>
      <c r="Q1278" s="11" t="e">
        <f>VLOOKUP(B1278,'Комментарии к ремонту'!A:C,2,FALSE)</f>
        <v>#N/A</v>
      </c>
      <c r="R1278" s="21" t="str">
        <f t="shared" si="161"/>
        <v/>
      </c>
      <c r="T1278" s="44" t="str">
        <f t="shared" si="156"/>
        <v/>
      </c>
      <c r="W1278" s="18">
        <f t="shared" si="157"/>
        <v>0</v>
      </c>
    </row>
    <row r="1279" spans="7:23" ht="25.5" customHeight="1" x14ac:dyDescent="0.2">
      <c r="G1279" s="12" t="str">
        <f t="shared" si="154"/>
        <v/>
      </c>
      <c r="H1279" s="12"/>
      <c r="I1279" s="22" t="str">
        <f>IFERROR(VLOOKUP('движение ДВС'!C1279,нормативы!$B$2:$C$32,2,FALSE),"")</f>
        <v/>
      </c>
      <c r="K1279" s="13" t="str">
        <f t="shared" si="158"/>
        <v/>
      </c>
      <c r="L1279" s="13"/>
      <c r="M1279" s="22" t="str">
        <f t="shared" si="155"/>
        <v/>
      </c>
      <c r="N1279" s="22" t="str">
        <f t="shared" si="159"/>
        <v/>
      </c>
      <c r="P1279" s="11" t="str">
        <f t="shared" si="160"/>
        <v xml:space="preserve"> </v>
      </c>
      <c r="Q1279" s="11" t="e">
        <f>VLOOKUP(B1279,'Комментарии к ремонту'!A:C,2,FALSE)</f>
        <v>#N/A</v>
      </c>
      <c r="R1279" s="21" t="str">
        <f t="shared" si="161"/>
        <v/>
      </c>
      <c r="T1279" s="44" t="str">
        <f t="shared" si="156"/>
        <v/>
      </c>
      <c r="W1279" s="18">
        <f t="shared" si="157"/>
        <v>0</v>
      </c>
    </row>
    <row r="1280" spans="7:23" ht="25.5" customHeight="1" x14ac:dyDescent="0.2">
      <c r="G1280" s="12" t="str">
        <f t="shared" si="154"/>
        <v/>
      </c>
      <c r="H1280" s="12"/>
      <c r="I1280" s="22" t="str">
        <f>IFERROR(VLOOKUP('движение ДВС'!C1280,нормативы!$B$2:$C$32,2,FALSE),"")</f>
        <v/>
      </c>
      <c r="K1280" s="13" t="str">
        <f t="shared" si="158"/>
        <v/>
      </c>
      <c r="L1280" s="13"/>
      <c r="M1280" s="22" t="str">
        <f t="shared" si="155"/>
        <v/>
      </c>
      <c r="N1280" s="22" t="str">
        <f t="shared" si="159"/>
        <v/>
      </c>
      <c r="P1280" s="11" t="str">
        <f t="shared" si="160"/>
        <v xml:space="preserve"> </v>
      </c>
      <c r="Q1280" s="11" t="e">
        <f>VLOOKUP(B1280,'Комментарии к ремонту'!A:C,2,FALSE)</f>
        <v>#N/A</v>
      </c>
      <c r="R1280" s="21" t="str">
        <f t="shared" si="161"/>
        <v/>
      </c>
      <c r="T1280" s="44" t="str">
        <f t="shared" si="156"/>
        <v/>
      </c>
      <c r="W1280" s="18">
        <f t="shared" si="157"/>
        <v>0</v>
      </c>
    </row>
    <row r="1281" spans="7:23" ht="25.5" customHeight="1" x14ac:dyDescent="0.2">
      <c r="G1281" s="12" t="str">
        <f t="shared" si="154"/>
        <v/>
      </c>
      <c r="H1281" s="12"/>
      <c r="I1281" s="22" t="str">
        <f>IFERROR(VLOOKUP('движение ДВС'!C1281,нормативы!$B$2:$C$32,2,FALSE),"")</f>
        <v/>
      </c>
      <c r="K1281" s="13" t="str">
        <f t="shared" si="158"/>
        <v/>
      </c>
      <c r="L1281" s="13"/>
      <c r="M1281" s="22" t="str">
        <f t="shared" si="155"/>
        <v/>
      </c>
      <c r="N1281" s="22" t="str">
        <f t="shared" si="159"/>
        <v/>
      </c>
      <c r="P1281" s="11" t="str">
        <f t="shared" si="160"/>
        <v xml:space="preserve"> </v>
      </c>
      <c r="Q1281" s="11" t="e">
        <f>VLOOKUP(B1281,'Комментарии к ремонту'!A:C,2,FALSE)</f>
        <v>#N/A</v>
      </c>
      <c r="R1281" s="21" t="str">
        <f t="shared" si="161"/>
        <v/>
      </c>
      <c r="T1281" s="44" t="str">
        <f t="shared" si="156"/>
        <v/>
      </c>
      <c r="W1281" s="18">
        <f t="shared" si="157"/>
        <v>0</v>
      </c>
    </row>
    <row r="1282" spans="7:23" ht="25.5" customHeight="1" x14ac:dyDescent="0.2">
      <c r="G1282" s="12" t="str">
        <f t="shared" si="154"/>
        <v/>
      </c>
      <c r="H1282" s="12"/>
      <c r="I1282" s="22" t="str">
        <f>IFERROR(VLOOKUP('движение ДВС'!C1282,нормативы!$B$2:$C$32,2,FALSE),"")</f>
        <v/>
      </c>
      <c r="K1282" s="13" t="str">
        <f t="shared" si="158"/>
        <v/>
      </c>
      <c r="L1282" s="13"/>
      <c r="M1282" s="22" t="str">
        <f t="shared" si="155"/>
        <v/>
      </c>
      <c r="N1282" s="22" t="str">
        <f t="shared" si="159"/>
        <v/>
      </c>
      <c r="P1282" s="11" t="str">
        <f t="shared" si="160"/>
        <v xml:space="preserve"> </v>
      </c>
      <c r="Q1282" s="11" t="e">
        <f>VLOOKUP(B1282,'Комментарии к ремонту'!A:C,2,FALSE)</f>
        <v>#N/A</v>
      </c>
      <c r="R1282" s="21" t="str">
        <f t="shared" si="161"/>
        <v/>
      </c>
      <c r="T1282" s="44" t="str">
        <f t="shared" si="156"/>
        <v/>
      </c>
      <c r="W1282" s="18">
        <f t="shared" si="157"/>
        <v>0</v>
      </c>
    </row>
    <row r="1283" spans="7:23" ht="25.5" customHeight="1" x14ac:dyDescent="0.2">
      <c r="G1283" s="12" t="str">
        <f t="shared" ref="G1283:G1346" si="162">IFERROR(IF(SEARCH("Ожидается",O1283),"введите дату",""),"")</f>
        <v/>
      </c>
      <c r="H1283" s="12"/>
      <c r="I1283" s="22" t="str">
        <f>IFERROR(VLOOKUP('движение ДВС'!C1283,нормативы!$B$2:$C$32,2,FALSE),"")</f>
        <v/>
      </c>
      <c r="K1283" s="13" t="str">
        <f t="shared" si="158"/>
        <v/>
      </c>
      <c r="L1283" s="13"/>
      <c r="M1283" s="22" t="str">
        <f t="shared" ref="M1283:M1346" si="163">IFERROR(IF(ISBLANK(G1283),"",_xlfn.ISOWEEKNUM(G1283)),"")</f>
        <v/>
      </c>
      <c r="N1283" s="22" t="str">
        <f t="shared" si="159"/>
        <v/>
      </c>
      <c r="P1283" s="11" t="str">
        <f t="shared" si="160"/>
        <v xml:space="preserve"> </v>
      </c>
      <c r="Q1283" s="11" t="e">
        <f>VLOOKUP(B1283,'Комментарии к ремонту'!A:C,2,FALSE)</f>
        <v>#N/A</v>
      </c>
      <c r="R1283" s="21" t="str">
        <f t="shared" si="161"/>
        <v/>
      </c>
      <c r="T1283" s="44" t="str">
        <f t="shared" ref="T1283:T1346" si="164">IF(O1283="Отказной","Опишите причину отказа",IF(O1283="Транзит","Опишите инф. о транзите",""))</f>
        <v/>
      </c>
      <c r="W1283" s="18">
        <f t="shared" ref="W1283:W1346" si="165">IFERROR(IF(SEARCH(", заказ",V1283),"укажите дату поставки зап. частей",""),0)</f>
        <v>0</v>
      </c>
    </row>
    <row r="1284" spans="7:23" ht="25.5" customHeight="1" x14ac:dyDescent="0.2">
      <c r="G1284" s="12" t="str">
        <f t="shared" si="162"/>
        <v/>
      </c>
      <c r="H1284" s="12"/>
      <c r="I1284" s="22" t="str">
        <f>IFERROR(VLOOKUP('движение ДВС'!C1284,нормативы!$B$2:$C$32,2,FALSE),"")</f>
        <v/>
      </c>
      <c r="K1284" s="13" t="str">
        <f t="shared" ref="K1284:K1347" si="166">IFERROR(IF(H1284&lt;&gt;0,H1284+(I1284/J1284)/8*7/5,""),IF(H1284&lt;&gt;0,H1284+I1284/8*7/5,""))</f>
        <v/>
      </c>
      <c r="L1284" s="13"/>
      <c r="M1284" s="22" t="str">
        <f t="shared" si="163"/>
        <v/>
      </c>
      <c r="N1284" s="22" t="str">
        <f t="shared" ref="N1284:N1347" si="167">IFERROR(INT((MONTH(G1284)+2)/3),"")</f>
        <v/>
      </c>
      <c r="P1284" s="11" t="str">
        <f t="shared" ref="P1284:P1347" si="168">B1284&amp;" "&amp;C1284</f>
        <v xml:space="preserve"> </v>
      </c>
      <c r="Q1284" s="11" t="e">
        <f>VLOOKUP(B1284,'Комментарии к ремонту'!A:C,2,FALSE)</f>
        <v>#N/A</v>
      </c>
      <c r="R1284" s="21" t="str">
        <f t="shared" ref="R1284:R1347" si="169">IF(ISBLANK(B1284),"",IF(O1284="Ремонт остановлен","Укажите причину остановки работ",IF(O1284="Отказной","Опишите причину отказа",IF(O1284="Транзит","Опишите инф. о транзите",IF(ISNA(Q1284),"НЕТ","ЕСТЬ")))))</f>
        <v/>
      </c>
      <c r="T1284" s="44" t="str">
        <f t="shared" si="164"/>
        <v/>
      </c>
      <c r="W1284" s="18">
        <f t="shared" si="165"/>
        <v>0</v>
      </c>
    </row>
    <row r="1285" spans="7:23" ht="25.5" customHeight="1" x14ac:dyDescent="0.2">
      <c r="G1285" s="12" t="str">
        <f t="shared" si="162"/>
        <v/>
      </c>
      <c r="H1285" s="12"/>
      <c r="I1285" s="22" t="str">
        <f>IFERROR(VLOOKUP('движение ДВС'!C1285,нормативы!$B$2:$C$32,2,FALSE),"")</f>
        <v/>
      </c>
      <c r="K1285" s="13" t="str">
        <f t="shared" si="166"/>
        <v/>
      </c>
      <c r="L1285" s="13"/>
      <c r="M1285" s="22" t="str">
        <f t="shared" si="163"/>
        <v/>
      </c>
      <c r="N1285" s="22" t="str">
        <f t="shared" si="167"/>
        <v/>
      </c>
      <c r="P1285" s="11" t="str">
        <f t="shared" si="168"/>
        <v xml:space="preserve"> </v>
      </c>
      <c r="Q1285" s="11" t="e">
        <f>VLOOKUP(B1285,'Комментарии к ремонту'!A:C,2,FALSE)</f>
        <v>#N/A</v>
      </c>
      <c r="R1285" s="21" t="str">
        <f t="shared" si="169"/>
        <v/>
      </c>
      <c r="T1285" s="44" t="str">
        <f t="shared" si="164"/>
        <v/>
      </c>
      <c r="W1285" s="18">
        <f t="shared" si="165"/>
        <v>0</v>
      </c>
    </row>
    <row r="1286" spans="7:23" ht="25.5" customHeight="1" x14ac:dyDescent="0.2">
      <c r="G1286" s="12" t="str">
        <f t="shared" si="162"/>
        <v/>
      </c>
      <c r="H1286" s="12"/>
      <c r="I1286" s="22" t="str">
        <f>IFERROR(VLOOKUP('движение ДВС'!C1286,нормативы!$B$2:$C$32,2,FALSE),"")</f>
        <v/>
      </c>
      <c r="K1286" s="13" t="str">
        <f t="shared" si="166"/>
        <v/>
      </c>
      <c r="L1286" s="13"/>
      <c r="M1286" s="22" t="str">
        <f t="shared" si="163"/>
        <v/>
      </c>
      <c r="N1286" s="22" t="str">
        <f t="shared" si="167"/>
        <v/>
      </c>
      <c r="P1286" s="11" t="str">
        <f t="shared" si="168"/>
        <v xml:space="preserve"> </v>
      </c>
      <c r="Q1286" s="11" t="e">
        <f>VLOOKUP(B1286,'Комментарии к ремонту'!A:C,2,FALSE)</f>
        <v>#N/A</v>
      </c>
      <c r="R1286" s="21" t="str">
        <f t="shared" si="169"/>
        <v/>
      </c>
      <c r="T1286" s="44" t="str">
        <f t="shared" si="164"/>
        <v/>
      </c>
      <c r="W1286" s="18">
        <f t="shared" si="165"/>
        <v>0</v>
      </c>
    </row>
    <row r="1287" spans="7:23" ht="25.5" customHeight="1" x14ac:dyDescent="0.2">
      <c r="G1287" s="12" t="str">
        <f t="shared" si="162"/>
        <v/>
      </c>
      <c r="H1287" s="12"/>
      <c r="I1287" s="22" t="str">
        <f>IFERROR(VLOOKUP('движение ДВС'!C1287,нормативы!$B$2:$C$32,2,FALSE),"")</f>
        <v/>
      </c>
      <c r="K1287" s="13" t="str">
        <f t="shared" si="166"/>
        <v/>
      </c>
      <c r="L1287" s="13"/>
      <c r="M1287" s="22" t="str">
        <f t="shared" si="163"/>
        <v/>
      </c>
      <c r="N1287" s="22" t="str">
        <f t="shared" si="167"/>
        <v/>
      </c>
      <c r="P1287" s="11" t="str">
        <f t="shared" si="168"/>
        <v xml:space="preserve"> </v>
      </c>
      <c r="Q1287" s="11" t="e">
        <f>VLOOKUP(B1287,'Комментарии к ремонту'!A:C,2,FALSE)</f>
        <v>#N/A</v>
      </c>
      <c r="R1287" s="21" t="str">
        <f t="shared" si="169"/>
        <v/>
      </c>
      <c r="T1287" s="44" t="str">
        <f t="shared" si="164"/>
        <v/>
      </c>
      <c r="W1287" s="18">
        <f t="shared" si="165"/>
        <v>0</v>
      </c>
    </row>
    <row r="1288" spans="7:23" ht="25.5" customHeight="1" x14ac:dyDescent="0.2">
      <c r="G1288" s="12" t="str">
        <f t="shared" si="162"/>
        <v/>
      </c>
      <c r="H1288" s="12"/>
      <c r="I1288" s="22" t="str">
        <f>IFERROR(VLOOKUP('движение ДВС'!C1288,нормативы!$B$2:$C$32,2,FALSE),"")</f>
        <v/>
      </c>
      <c r="K1288" s="13" t="str">
        <f t="shared" si="166"/>
        <v/>
      </c>
      <c r="L1288" s="13"/>
      <c r="M1288" s="22" t="str">
        <f t="shared" si="163"/>
        <v/>
      </c>
      <c r="N1288" s="22" t="str">
        <f t="shared" si="167"/>
        <v/>
      </c>
      <c r="P1288" s="11" t="str">
        <f t="shared" si="168"/>
        <v xml:space="preserve"> </v>
      </c>
      <c r="Q1288" s="11" t="e">
        <f>VLOOKUP(B1288,'Комментарии к ремонту'!A:C,2,FALSE)</f>
        <v>#N/A</v>
      </c>
      <c r="R1288" s="21" t="str">
        <f t="shared" si="169"/>
        <v/>
      </c>
      <c r="T1288" s="44" t="str">
        <f t="shared" si="164"/>
        <v/>
      </c>
      <c r="W1288" s="18">
        <f t="shared" si="165"/>
        <v>0</v>
      </c>
    </row>
    <row r="1289" spans="7:23" ht="25.5" customHeight="1" x14ac:dyDescent="0.2">
      <c r="G1289" s="12" t="str">
        <f t="shared" si="162"/>
        <v/>
      </c>
      <c r="H1289" s="12"/>
      <c r="I1289" s="22" t="str">
        <f>IFERROR(VLOOKUP('движение ДВС'!C1289,нормативы!$B$2:$C$32,2,FALSE),"")</f>
        <v/>
      </c>
      <c r="K1289" s="13" t="str">
        <f t="shared" si="166"/>
        <v/>
      </c>
      <c r="L1289" s="13"/>
      <c r="M1289" s="22" t="str">
        <f t="shared" si="163"/>
        <v/>
      </c>
      <c r="N1289" s="22" t="str">
        <f t="shared" si="167"/>
        <v/>
      </c>
      <c r="P1289" s="11" t="str">
        <f t="shared" si="168"/>
        <v xml:space="preserve"> </v>
      </c>
      <c r="Q1289" s="11" t="e">
        <f>VLOOKUP(B1289,'Комментарии к ремонту'!A:C,2,FALSE)</f>
        <v>#N/A</v>
      </c>
      <c r="R1289" s="21" t="str">
        <f t="shared" si="169"/>
        <v/>
      </c>
      <c r="T1289" s="44" t="str">
        <f t="shared" si="164"/>
        <v/>
      </c>
      <c r="W1289" s="18">
        <f t="shared" si="165"/>
        <v>0</v>
      </c>
    </row>
    <row r="1290" spans="7:23" ht="25.5" customHeight="1" x14ac:dyDescent="0.2">
      <c r="G1290" s="12" t="str">
        <f t="shared" si="162"/>
        <v/>
      </c>
      <c r="H1290" s="12"/>
      <c r="I1290" s="22" t="str">
        <f>IFERROR(VLOOKUP('движение ДВС'!C1290,нормативы!$B$2:$C$32,2,FALSE),"")</f>
        <v/>
      </c>
      <c r="K1290" s="13" t="str">
        <f t="shared" si="166"/>
        <v/>
      </c>
      <c r="L1290" s="13"/>
      <c r="M1290" s="22" t="str">
        <f t="shared" si="163"/>
        <v/>
      </c>
      <c r="N1290" s="22" t="str">
        <f t="shared" si="167"/>
        <v/>
      </c>
      <c r="P1290" s="11" t="str">
        <f t="shared" si="168"/>
        <v xml:space="preserve"> </v>
      </c>
      <c r="Q1290" s="11" t="e">
        <f>VLOOKUP(B1290,'Комментарии к ремонту'!A:C,2,FALSE)</f>
        <v>#N/A</v>
      </c>
      <c r="R1290" s="21" t="str">
        <f t="shared" si="169"/>
        <v/>
      </c>
      <c r="T1290" s="44" t="str">
        <f t="shared" si="164"/>
        <v/>
      </c>
      <c r="W1290" s="18">
        <f t="shared" si="165"/>
        <v>0</v>
      </c>
    </row>
    <row r="1291" spans="7:23" ht="25.5" customHeight="1" x14ac:dyDescent="0.2">
      <c r="G1291" s="12" t="str">
        <f t="shared" si="162"/>
        <v/>
      </c>
      <c r="H1291" s="12"/>
      <c r="I1291" s="22" t="str">
        <f>IFERROR(VLOOKUP('движение ДВС'!C1291,нормативы!$B$2:$C$32,2,FALSE),"")</f>
        <v/>
      </c>
      <c r="K1291" s="13" t="str">
        <f t="shared" si="166"/>
        <v/>
      </c>
      <c r="L1291" s="13"/>
      <c r="M1291" s="22" t="str">
        <f t="shared" si="163"/>
        <v/>
      </c>
      <c r="N1291" s="22" t="str">
        <f t="shared" si="167"/>
        <v/>
      </c>
      <c r="P1291" s="11" t="str">
        <f t="shared" si="168"/>
        <v xml:space="preserve"> </v>
      </c>
      <c r="Q1291" s="11" t="e">
        <f>VLOOKUP(B1291,'Комментарии к ремонту'!A:C,2,FALSE)</f>
        <v>#N/A</v>
      </c>
      <c r="R1291" s="21" t="str">
        <f t="shared" si="169"/>
        <v/>
      </c>
      <c r="T1291" s="44" t="str">
        <f t="shared" si="164"/>
        <v/>
      </c>
      <c r="W1291" s="18">
        <f t="shared" si="165"/>
        <v>0</v>
      </c>
    </row>
    <row r="1292" spans="7:23" ht="25.5" customHeight="1" x14ac:dyDescent="0.2">
      <c r="G1292" s="12" t="str">
        <f t="shared" si="162"/>
        <v/>
      </c>
      <c r="H1292" s="12"/>
      <c r="I1292" s="22" t="str">
        <f>IFERROR(VLOOKUP('движение ДВС'!C1292,нормативы!$B$2:$C$32,2,FALSE),"")</f>
        <v/>
      </c>
      <c r="K1292" s="13" t="str">
        <f t="shared" si="166"/>
        <v/>
      </c>
      <c r="L1292" s="13"/>
      <c r="M1292" s="22" t="str">
        <f t="shared" si="163"/>
        <v/>
      </c>
      <c r="N1292" s="22" t="str">
        <f t="shared" si="167"/>
        <v/>
      </c>
      <c r="P1292" s="11" t="str">
        <f t="shared" si="168"/>
        <v xml:space="preserve"> </v>
      </c>
      <c r="Q1292" s="11" t="e">
        <f>VLOOKUP(B1292,'Комментарии к ремонту'!A:C,2,FALSE)</f>
        <v>#N/A</v>
      </c>
      <c r="R1292" s="21" t="str">
        <f t="shared" si="169"/>
        <v/>
      </c>
      <c r="T1292" s="44" t="str">
        <f t="shared" si="164"/>
        <v/>
      </c>
      <c r="W1292" s="18">
        <f t="shared" si="165"/>
        <v>0</v>
      </c>
    </row>
    <row r="1293" spans="7:23" ht="25.5" customHeight="1" x14ac:dyDescent="0.2">
      <c r="G1293" s="12" t="str">
        <f t="shared" si="162"/>
        <v/>
      </c>
      <c r="H1293" s="12"/>
      <c r="I1293" s="22" t="str">
        <f>IFERROR(VLOOKUP('движение ДВС'!C1293,нормативы!$B$2:$C$32,2,FALSE),"")</f>
        <v/>
      </c>
      <c r="K1293" s="13" t="str">
        <f t="shared" si="166"/>
        <v/>
      </c>
      <c r="L1293" s="13"/>
      <c r="M1293" s="22" t="str">
        <f t="shared" si="163"/>
        <v/>
      </c>
      <c r="N1293" s="22" t="str">
        <f t="shared" si="167"/>
        <v/>
      </c>
      <c r="P1293" s="11" t="str">
        <f t="shared" si="168"/>
        <v xml:space="preserve"> </v>
      </c>
      <c r="Q1293" s="11" t="e">
        <f>VLOOKUP(B1293,'Комментарии к ремонту'!A:C,2,FALSE)</f>
        <v>#N/A</v>
      </c>
      <c r="R1293" s="21" t="str">
        <f t="shared" si="169"/>
        <v/>
      </c>
      <c r="T1293" s="44" t="str">
        <f t="shared" si="164"/>
        <v/>
      </c>
      <c r="W1293" s="18">
        <f t="shared" si="165"/>
        <v>0</v>
      </c>
    </row>
    <row r="1294" spans="7:23" ht="25.5" customHeight="1" x14ac:dyDescent="0.2">
      <c r="G1294" s="12" t="str">
        <f t="shared" si="162"/>
        <v/>
      </c>
      <c r="H1294" s="12"/>
      <c r="I1294" s="22" t="str">
        <f>IFERROR(VLOOKUP('движение ДВС'!C1294,нормативы!$B$2:$C$32,2,FALSE),"")</f>
        <v/>
      </c>
      <c r="K1294" s="13" t="str">
        <f t="shared" si="166"/>
        <v/>
      </c>
      <c r="L1294" s="13"/>
      <c r="M1294" s="22" t="str">
        <f t="shared" si="163"/>
        <v/>
      </c>
      <c r="N1294" s="22" t="str">
        <f t="shared" si="167"/>
        <v/>
      </c>
      <c r="P1294" s="11" t="str">
        <f t="shared" si="168"/>
        <v xml:space="preserve"> </v>
      </c>
      <c r="Q1294" s="11" t="e">
        <f>VLOOKUP(B1294,'Комментарии к ремонту'!A:C,2,FALSE)</f>
        <v>#N/A</v>
      </c>
      <c r="R1294" s="21" t="str">
        <f t="shared" si="169"/>
        <v/>
      </c>
      <c r="T1294" s="44" t="str">
        <f t="shared" si="164"/>
        <v/>
      </c>
      <c r="W1294" s="18">
        <f t="shared" si="165"/>
        <v>0</v>
      </c>
    </row>
    <row r="1295" spans="7:23" ht="25.5" customHeight="1" x14ac:dyDescent="0.2">
      <c r="G1295" s="12" t="str">
        <f t="shared" si="162"/>
        <v/>
      </c>
      <c r="H1295" s="12"/>
      <c r="I1295" s="22" t="str">
        <f>IFERROR(VLOOKUP('движение ДВС'!C1295,нормативы!$B$2:$C$32,2,FALSE),"")</f>
        <v/>
      </c>
      <c r="K1295" s="13" t="str">
        <f t="shared" si="166"/>
        <v/>
      </c>
      <c r="L1295" s="13"/>
      <c r="M1295" s="22" t="str">
        <f t="shared" si="163"/>
        <v/>
      </c>
      <c r="N1295" s="22" t="str">
        <f t="shared" si="167"/>
        <v/>
      </c>
      <c r="P1295" s="11" t="str">
        <f t="shared" si="168"/>
        <v xml:space="preserve"> </v>
      </c>
      <c r="Q1295" s="11" t="e">
        <f>VLOOKUP(B1295,'Комментарии к ремонту'!A:C,2,FALSE)</f>
        <v>#N/A</v>
      </c>
      <c r="R1295" s="21" t="str">
        <f t="shared" si="169"/>
        <v/>
      </c>
      <c r="T1295" s="44" t="str">
        <f t="shared" si="164"/>
        <v/>
      </c>
      <c r="W1295" s="18">
        <f t="shared" si="165"/>
        <v>0</v>
      </c>
    </row>
    <row r="1296" spans="7:23" ht="25.5" customHeight="1" x14ac:dyDescent="0.2">
      <c r="G1296" s="12" t="str">
        <f t="shared" si="162"/>
        <v/>
      </c>
      <c r="H1296" s="12"/>
      <c r="I1296" s="22" t="str">
        <f>IFERROR(VLOOKUP('движение ДВС'!C1296,нормативы!$B$2:$C$32,2,FALSE),"")</f>
        <v/>
      </c>
      <c r="K1296" s="13" t="str">
        <f t="shared" si="166"/>
        <v/>
      </c>
      <c r="L1296" s="13"/>
      <c r="M1296" s="22" t="str">
        <f t="shared" si="163"/>
        <v/>
      </c>
      <c r="N1296" s="22" t="str">
        <f t="shared" si="167"/>
        <v/>
      </c>
      <c r="P1296" s="11" t="str">
        <f t="shared" si="168"/>
        <v xml:space="preserve"> </v>
      </c>
      <c r="Q1296" s="11" t="e">
        <f>VLOOKUP(B1296,'Комментарии к ремонту'!A:C,2,FALSE)</f>
        <v>#N/A</v>
      </c>
      <c r="R1296" s="21" t="str">
        <f t="shared" si="169"/>
        <v/>
      </c>
      <c r="T1296" s="44" t="str">
        <f t="shared" si="164"/>
        <v/>
      </c>
      <c r="W1296" s="18">
        <f t="shared" si="165"/>
        <v>0</v>
      </c>
    </row>
    <row r="1297" spans="7:23" ht="25.5" customHeight="1" x14ac:dyDescent="0.2">
      <c r="G1297" s="12" t="str">
        <f t="shared" si="162"/>
        <v/>
      </c>
      <c r="H1297" s="12"/>
      <c r="I1297" s="22" t="str">
        <f>IFERROR(VLOOKUP('движение ДВС'!C1297,нормативы!$B$2:$C$32,2,FALSE),"")</f>
        <v/>
      </c>
      <c r="K1297" s="13" t="str">
        <f t="shared" si="166"/>
        <v/>
      </c>
      <c r="L1297" s="13"/>
      <c r="M1297" s="22" t="str">
        <f t="shared" si="163"/>
        <v/>
      </c>
      <c r="N1297" s="22" t="str">
        <f t="shared" si="167"/>
        <v/>
      </c>
      <c r="P1297" s="11" t="str">
        <f t="shared" si="168"/>
        <v xml:space="preserve"> </v>
      </c>
      <c r="Q1297" s="11" t="e">
        <f>VLOOKUP(B1297,'Комментарии к ремонту'!A:C,2,FALSE)</f>
        <v>#N/A</v>
      </c>
      <c r="R1297" s="21" t="str">
        <f t="shared" si="169"/>
        <v/>
      </c>
      <c r="T1297" s="44" t="str">
        <f t="shared" si="164"/>
        <v/>
      </c>
      <c r="W1297" s="18">
        <f t="shared" si="165"/>
        <v>0</v>
      </c>
    </row>
    <row r="1298" spans="7:23" ht="25.5" customHeight="1" x14ac:dyDescent="0.2">
      <c r="G1298" s="12" t="str">
        <f t="shared" si="162"/>
        <v/>
      </c>
      <c r="H1298" s="12"/>
      <c r="I1298" s="22" t="str">
        <f>IFERROR(VLOOKUP('движение ДВС'!C1298,нормативы!$B$2:$C$32,2,FALSE),"")</f>
        <v/>
      </c>
      <c r="K1298" s="13" t="str">
        <f t="shared" si="166"/>
        <v/>
      </c>
      <c r="L1298" s="13"/>
      <c r="M1298" s="22" t="str">
        <f t="shared" si="163"/>
        <v/>
      </c>
      <c r="N1298" s="22" t="str">
        <f t="shared" si="167"/>
        <v/>
      </c>
      <c r="P1298" s="11" t="str">
        <f t="shared" si="168"/>
        <v xml:space="preserve"> </v>
      </c>
      <c r="Q1298" s="11" t="e">
        <f>VLOOKUP(B1298,'Комментарии к ремонту'!A:C,2,FALSE)</f>
        <v>#N/A</v>
      </c>
      <c r="R1298" s="21" t="str">
        <f t="shared" si="169"/>
        <v/>
      </c>
      <c r="T1298" s="44" t="str">
        <f t="shared" si="164"/>
        <v/>
      </c>
      <c r="W1298" s="18">
        <f t="shared" si="165"/>
        <v>0</v>
      </c>
    </row>
    <row r="1299" spans="7:23" ht="25.5" customHeight="1" x14ac:dyDescent="0.2">
      <c r="G1299" s="12" t="str">
        <f t="shared" si="162"/>
        <v/>
      </c>
      <c r="H1299" s="12"/>
      <c r="I1299" s="22" t="str">
        <f>IFERROR(VLOOKUP('движение ДВС'!C1299,нормативы!$B$2:$C$32,2,FALSE),"")</f>
        <v/>
      </c>
      <c r="K1299" s="13" t="str">
        <f t="shared" si="166"/>
        <v/>
      </c>
      <c r="L1299" s="13"/>
      <c r="M1299" s="22" t="str">
        <f t="shared" si="163"/>
        <v/>
      </c>
      <c r="N1299" s="22" t="str">
        <f t="shared" si="167"/>
        <v/>
      </c>
      <c r="P1299" s="11" t="str">
        <f t="shared" si="168"/>
        <v xml:space="preserve"> </v>
      </c>
      <c r="Q1299" s="11" t="e">
        <f>VLOOKUP(B1299,'Комментарии к ремонту'!A:C,2,FALSE)</f>
        <v>#N/A</v>
      </c>
      <c r="R1299" s="21" t="str">
        <f t="shared" si="169"/>
        <v/>
      </c>
      <c r="T1299" s="44" t="str">
        <f t="shared" si="164"/>
        <v/>
      </c>
      <c r="W1299" s="18">
        <f t="shared" si="165"/>
        <v>0</v>
      </c>
    </row>
    <row r="1300" spans="7:23" ht="25.5" customHeight="1" x14ac:dyDescent="0.2">
      <c r="G1300" s="12" t="str">
        <f t="shared" si="162"/>
        <v/>
      </c>
      <c r="H1300" s="12"/>
      <c r="I1300" s="22" t="str">
        <f>IFERROR(VLOOKUP('движение ДВС'!C1300,нормативы!$B$2:$C$32,2,FALSE),"")</f>
        <v/>
      </c>
      <c r="K1300" s="13" t="str">
        <f t="shared" si="166"/>
        <v/>
      </c>
      <c r="L1300" s="13"/>
      <c r="M1300" s="22" t="str">
        <f t="shared" si="163"/>
        <v/>
      </c>
      <c r="N1300" s="22" t="str">
        <f t="shared" si="167"/>
        <v/>
      </c>
      <c r="P1300" s="11" t="str">
        <f t="shared" si="168"/>
        <v xml:space="preserve"> </v>
      </c>
      <c r="Q1300" s="11" t="e">
        <f>VLOOKUP(B1300,'Комментарии к ремонту'!A:C,2,FALSE)</f>
        <v>#N/A</v>
      </c>
      <c r="R1300" s="21" t="str">
        <f t="shared" si="169"/>
        <v/>
      </c>
      <c r="T1300" s="44" t="str">
        <f t="shared" si="164"/>
        <v/>
      </c>
      <c r="W1300" s="18">
        <f t="shared" si="165"/>
        <v>0</v>
      </c>
    </row>
    <row r="1301" spans="7:23" ht="25.5" customHeight="1" x14ac:dyDescent="0.2">
      <c r="G1301" s="12" t="str">
        <f t="shared" si="162"/>
        <v/>
      </c>
      <c r="H1301" s="12"/>
      <c r="I1301" s="22" t="str">
        <f>IFERROR(VLOOKUP('движение ДВС'!C1301,нормативы!$B$2:$C$32,2,FALSE),"")</f>
        <v/>
      </c>
      <c r="K1301" s="13" t="str">
        <f t="shared" si="166"/>
        <v/>
      </c>
      <c r="L1301" s="13"/>
      <c r="M1301" s="22" t="str">
        <f t="shared" si="163"/>
        <v/>
      </c>
      <c r="N1301" s="22" t="str">
        <f t="shared" si="167"/>
        <v/>
      </c>
      <c r="P1301" s="11" t="str">
        <f t="shared" si="168"/>
        <v xml:space="preserve"> </v>
      </c>
      <c r="Q1301" s="11" t="e">
        <f>VLOOKUP(B1301,'Комментарии к ремонту'!A:C,2,FALSE)</f>
        <v>#N/A</v>
      </c>
      <c r="R1301" s="21" t="str">
        <f t="shared" si="169"/>
        <v/>
      </c>
      <c r="T1301" s="44" t="str">
        <f t="shared" si="164"/>
        <v/>
      </c>
      <c r="W1301" s="18">
        <f t="shared" si="165"/>
        <v>0</v>
      </c>
    </row>
    <row r="1302" spans="7:23" ht="25.5" customHeight="1" x14ac:dyDescent="0.2">
      <c r="G1302" s="12" t="str">
        <f t="shared" si="162"/>
        <v/>
      </c>
      <c r="H1302" s="12"/>
      <c r="I1302" s="22" t="str">
        <f>IFERROR(VLOOKUP('движение ДВС'!C1302,нормативы!$B$2:$C$32,2,FALSE),"")</f>
        <v/>
      </c>
      <c r="K1302" s="13" t="str">
        <f t="shared" si="166"/>
        <v/>
      </c>
      <c r="L1302" s="13"/>
      <c r="M1302" s="22" t="str">
        <f t="shared" si="163"/>
        <v/>
      </c>
      <c r="N1302" s="22" t="str">
        <f t="shared" si="167"/>
        <v/>
      </c>
      <c r="P1302" s="11" t="str">
        <f t="shared" si="168"/>
        <v xml:space="preserve"> </v>
      </c>
      <c r="Q1302" s="11" t="e">
        <f>VLOOKUP(B1302,'Комментарии к ремонту'!A:C,2,FALSE)</f>
        <v>#N/A</v>
      </c>
      <c r="R1302" s="21" t="str">
        <f t="shared" si="169"/>
        <v/>
      </c>
      <c r="T1302" s="44" t="str">
        <f t="shared" si="164"/>
        <v/>
      </c>
      <c r="W1302" s="18">
        <f t="shared" si="165"/>
        <v>0</v>
      </c>
    </row>
    <row r="1303" spans="7:23" ht="25.5" customHeight="1" x14ac:dyDescent="0.2">
      <c r="G1303" s="12" t="str">
        <f t="shared" si="162"/>
        <v/>
      </c>
      <c r="H1303" s="12"/>
      <c r="I1303" s="22" t="str">
        <f>IFERROR(VLOOKUP('движение ДВС'!C1303,нормативы!$B$2:$C$32,2,FALSE),"")</f>
        <v/>
      </c>
      <c r="K1303" s="13" t="str">
        <f t="shared" si="166"/>
        <v/>
      </c>
      <c r="L1303" s="13"/>
      <c r="M1303" s="22" t="str">
        <f t="shared" si="163"/>
        <v/>
      </c>
      <c r="N1303" s="22" t="str">
        <f t="shared" si="167"/>
        <v/>
      </c>
      <c r="P1303" s="11" t="str">
        <f t="shared" si="168"/>
        <v xml:space="preserve"> </v>
      </c>
      <c r="Q1303" s="11" t="e">
        <f>VLOOKUP(B1303,'Комментарии к ремонту'!A:C,2,FALSE)</f>
        <v>#N/A</v>
      </c>
      <c r="R1303" s="21" t="str">
        <f t="shared" si="169"/>
        <v/>
      </c>
      <c r="T1303" s="44" t="str">
        <f t="shared" si="164"/>
        <v/>
      </c>
      <c r="W1303" s="18">
        <f t="shared" si="165"/>
        <v>0</v>
      </c>
    </row>
    <row r="1304" spans="7:23" ht="25.5" customHeight="1" x14ac:dyDescent="0.2">
      <c r="G1304" s="12" t="str">
        <f t="shared" si="162"/>
        <v/>
      </c>
      <c r="H1304" s="12"/>
      <c r="I1304" s="22" t="str">
        <f>IFERROR(VLOOKUP('движение ДВС'!C1304,нормативы!$B$2:$C$32,2,FALSE),"")</f>
        <v/>
      </c>
      <c r="K1304" s="13" t="str">
        <f t="shared" si="166"/>
        <v/>
      </c>
      <c r="L1304" s="13"/>
      <c r="M1304" s="22" t="str">
        <f t="shared" si="163"/>
        <v/>
      </c>
      <c r="N1304" s="22" t="str">
        <f t="shared" si="167"/>
        <v/>
      </c>
      <c r="P1304" s="11" t="str">
        <f t="shared" si="168"/>
        <v xml:space="preserve"> </v>
      </c>
      <c r="Q1304" s="11" t="e">
        <f>VLOOKUP(B1304,'Комментарии к ремонту'!A:C,2,FALSE)</f>
        <v>#N/A</v>
      </c>
      <c r="R1304" s="21" t="str">
        <f t="shared" si="169"/>
        <v/>
      </c>
      <c r="T1304" s="44" t="str">
        <f t="shared" si="164"/>
        <v/>
      </c>
      <c r="W1304" s="18">
        <f t="shared" si="165"/>
        <v>0</v>
      </c>
    </row>
    <row r="1305" spans="7:23" ht="25.5" customHeight="1" x14ac:dyDescent="0.2">
      <c r="G1305" s="12" t="str">
        <f t="shared" si="162"/>
        <v/>
      </c>
      <c r="H1305" s="12"/>
      <c r="I1305" s="22" t="str">
        <f>IFERROR(VLOOKUP('движение ДВС'!C1305,нормативы!$B$2:$C$32,2,FALSE),"")</f>
        <v/>
      </c>
      <c r="K1305" s="13" t="str">
        <f t="shared" si="166"/>
        <v/>
      </c>
      <c r="L1305" s="13"/>
      <c r="M1305" s="22" t="str">
        <f t="shared" si="163"/>
        <v/>
      </c>
      <c r="N1305" s="22" t="str">
        <f t="shared" si="167"/>
        <v/>
      </c>
      <c r="P1305" s="11" t="str">
        <f t="shared" si="168"/>
        <v xml:space="preserve"> </v>
      </c>
      <c r="Q1305" s="11" t="e">
        <f>VLOOKUP(B1305,'Комментарии к ремонту'!A:C,2,FALSE)</f>
        <v>#N/A</v>
      </c>
      <c r="R1305" s="21" t="str">
        <f t="shared" si="169"/>
        <v/>
      </c>
      <c r="T1305" s="44" t="str">
        <f t="shared" si="164"/>
        <v/>
      </c>
      <c r="W1305" s="18">
        <f t="shared" si="165"/>
        <v>0</v>
      </c>
    </row>
    <row r="1306" spans="7:23" ht="25.5" customHeight="1" x14ac:dyDescent="0.2">
      <c r="G1306" s="12" t="str">
        <f t="shared" si="162"/>
        <v/>
      </c>
      <c r="H1306" s="12"/>
      <c r="I1306" s="22" t="str">
        <f>IFERROR(VLOOKUP('движение ДВС'!C1306,нормативы!$B$2:$C$32,2,FALSE),"")</f>
        <v/>
      </c>
      <c r="K1306" s="13" t="str">
        <f t="shared" si="166"/>
        <v/>
      </c>
      <c r="L1306" s="13"/>
      <c r="M1306" s="22" t="str">
        <f t="shared" si="163"/>
        <v/>
      </c>
      <c r="N1306" s="22" t="str">
        <f t="shared" si="167"/>
        <v/>
      </c>
      <c r="P1306" s="11" t="str">
        <f t="shared" si="168"/>
        <v xml:space="preserve"> </v>
      </c>
      <c r="Q1306" s="11" t="e">
        <f>VLOOKUP(B1306,'Комментарии к ремонту'!A:C,2,FALSE)</f>
        <v>#N/A</v>
      </c>
      <c r="R1306" s="21" t="str">
        <f t="shared" si="169"/>
        <v/>
      </c>
      <c r="T1306" s="44" t="str">
        <f t="shared" si="164"/>
        <v/>
      </c>
      <c r="W1306" s="18">
        <f t="shared" si="165"/>
        <v>0</v>
      </c>
    </row>
    <row r="1307" spans="7:23" ht="25.5" customHeight="1" x14ac:dyDescent="0.2">
      <c r="G1307" s="12" t="str">
        <f t="shared" si="162"/>
        <v/>
      </c>
      <c r="H1307" s="12"/>
      <c r="I1307" s="22" t="str">
        <f>IFERROR(VLOOKUP('движение ДВС'!C1307,нормативы!$B$2:$C$32,2,FALSE),"")</f>
        <v/>
      </c>
      <c r="K1307" s="13" t="str">
        <f t="shared" si="166"/>
        <v/>
      </c>
      <c r="L1307" s="13"/>
      <c r="M1307" s="22" t="str">
        <f t="shared" si="163"/>
        <v/>
      </c>
      <c r="N1307" s="22" t="str">
        <f t="shared" si="167"/>
        <v/>
      </c>
      <c r="P1307" s="11" t="str">
        <f t="shared" si="168"/>
        <v xml:space="preserve"> </v>
      </c>
      <c r="Q1307" s="11" t="e">
        <f>VLOOKUP(B1307,'Комментарии к ремонту'!A:C,2,FALSE)</f>
        <v>#N/A</v>
      </c>
      <c r="R1307" s="21" t="str">
        <f t="shared" si="169"/>
        <v/>
      </c>
      <c r="T1307" s="44" t="str">
        <f t="shared" si="164"/>
        <v/>
      </c>
      <c r="W1307" s="18">
        <f t="shared" si="165"/>
        <v>0</v>
      </c>
    </row>
    <row r="1308" spans="7:23" ht="25.5" customHeight="1" x14ac:dyDescent="0.2">
      <c r="G1308" s="12" t="str">
        <f t="shared" si="162"/>
        <v/>
      </c>
      <c r="H1308" s="12"/>
      <c r="I1308" s="22" t="str">
        <f>IFERROR(VLOOKUP('движение ДВС'!C1308,нормативы!$B$2:$C$32,2,FALSE),"")</f>
        <v/>
      </c>
      <c r="K1308" s="13" t="str">
        <f t="shared" si="166"/>
        <v/>
      </c>
      <c r="L1308" s="13"/>
      <c r="M1308" s="22" t="str">
        <f t="shared" si="163"/>
        <v/>
      </c>
      <c r="N1308" s="22" t="str">
        <f t="shared" si="167"/>
        <v/>
      </c>
      <c r="P1308" s="11" t="str">
        <f t="shared" si="168"/>
        <v xml:space="preserve"> </v>
      </c>
      <c r="Q1308" s="11" t="e">
        <f>VLOOKUP(B1308,'Комментарии к ремонту'!A:C,2,FALSE)</f>
        <v>#N/A</v>
      </c>
      <c r="R1308" s="21" t="str">
        <f t="shared" si="169"/>
        <v/>
      </c>
      <c r="T1308" s="44" t="str">
        <f t="shared" si="164"/>
        <v/>
      </c>
      <c r="W1308" s="18">
        <f t="shared" si="165"/>
        <v>0</v>
      </c>
    </row>
    <row r="1309" spans="7:23" ht="25.5" customHeight="1" x14ac:dyDescent="0.2">
      <c r="G1309" s="12" t="str">
        <f t="shared" si="162"/>
        <v/>
      </c>
      <c r="H1309" s="12"/>
      <c r="I1309" s="22" t="str">
        <f>IFERROR(VLOOKUP('движение ДВС'!C1309,нормативы!$B$2:$C$32,2,FALSE),"")</f>
        <v/>
      </c>
      <c r="K1309" s="13" t="str">
        <f t="shared" si="166"/>
        <v/>
      </c>
      <c r="L1309" s="13"/>
      <c r="M1309" s="22" t="str">
        <f t="shared" si="163"/>
        <v/>
      </c>
      <c r="N1309" s="22" t="str">
        <f t="shared" si="167"/>
        <v/>
      </c>
      <c r="P1309" s="11" t="str">
        <f t="shared" si="168"/>
        <v xml:space="preserve"> </v>
      </c>
      <c r="Q1309" s="11" t="e">
        <f>VLOOKUP(B1309,'Комментарии к ремонту'!A:C,2,FALSE)</f>
        <v>#N/A</v>
      </c>
      <c r="R1309" s="21" t="str">
        <f t="shared" si="169"/>
        <v/>
      </c>
      <c r="T1309" s="44" t="str">
        <f t="shared" si="164"/>
        <v/>
      </c>
      <c r="W1309" s="18">
        <f t="shared" si="165"/>
        <v>0</v>
      </c>
    </row>
    <row r="1310" spans="7:23" ht="25.5" customHeight="1" x14ac:dyDescent="0.2">
      <c r="G1310" s="12" t="str">
        <f t="shared" si="162"/>
        <v/>
      </c>
      <c r="H1310" s="12"/>
      <c r="I1310" s="22" t="str">
        <f>IFERROR(VLOOKUP('движение ДВС'!C1310,нормативы!$B$2:$C$32,2,FALSE),"")</f>
        <v/>
      </c>
      <c r="K1310" s="13" t="str">
        <f t="shared" si="166"/>
        <v/>
      </c>
      <c r="L1310" s="13"/>
      <c r="M1310" s="22" t="str">
        <f t="shared" si="163"/>
        <v/>
      </c>
      <c r="N1310" s="22" t="str">
        <f t="shared" si="167"/>
        <v/>
      </c>
      <c r="P1310" s="11" t="str">
        <f t="shared" si="168"/>
        <v xml:space="preserve"> </v>
      </c>
      <c r="Q1310" s="11" t="e">
        <f>VLOOKUP(B1310,'Комментарии к ремонту'!A:C,2,FALSE)</f>
        <v>#N/A</v>
      </c>
      <c r="R1310" s="21" t="str">
        <f t="shared" si="169"/>
        <v/>
      </c>
      <c r="T1310" s="44" t="str">
        <f t="shared" si="164"/>
        <v/>
      </c>
      <c r="W1310" s="18">
        <f t="shared" si="165"/>
        <v>0</v>
      </c>
    </row>
    <row r="1311" spans="7:23" ht="25.5" customHeight="1" x14ac:dyDescent="0.2">
      <c r="G1311" s="12" t="str">
        <f t="shared" si="162"/>
        <v/>
      </c>
      <c r="H1311" s="12"/>
      <c r="I1311" s="22" t="str">
        <f>IFERROR(VLOOKUP('движение ДВС'!C1311,нормативы!$B$2:$C$32,2,FALSE),"")</f>
        <v/>
      </c>
      <c r="K1311" s="13" t="str">
        <f t="shared" si="166"/>
        <v/>
      </c>
      <c r="L1311" s="13"/>
      <c r="M1311" s="22" t="str">
        <f t="shared" si="163"/>
        <v/>
      </c>
      <c r="N1311" s="22" t="str">
        <f t="shared" si="167"/>
        <v/>
      </c>
      <c r="P1311" s="11" t="str">
        <f t="shared" si="168"/>
        <v xml:space="preserve"> </v>
      </c>
      <c r="Q1311" s="11" t="e">
        <f>VLOOKUP(B1311,'Комментарии к ремонту'!A:C,2,FALSE)</f>
        <v>#N/A</v>
      </c>
      <c r="R1311" s="21" t="str">
        <f t="shared" si="169"/>
        <v/>
      </c>
      <c r="T1311" s="44" t="str">
        <f t="shared" si="164"/>
        <v/>
      </c>
      <c r="W1311" s="18">
        <f t="shared" si="165"/>
        <v>0</v>
      </c>
    </row>
    <row r="1312" spans="7:23" ht="25.5" customHeight="1" x14ac:dyDescent="0.2">
      <c r="G1312" s="12" t="str">
        <f t="shared" si="162"/>
        <v/>
      </c>
      <c r="H1312" s="12"/>
      <c r="I1312" s="22" t="str">
        <f>IFERROR(VLOOKUP('движение ДВС'!C1312,нормативы!$B$2:$C$32,2,FALSE),"")</f>
        <v/>
      </c>
      <c r="K1312" s="13" t="str">
        <f t="shared" si="166"/>
        <v/>
      </c>
      <c r="L1312" s="13"/>
      <c r="M1312" s="22" t="str">
        <f t="shared" si="163"/>
        <v/>
      </c>
      <c r="N1312" s="22" t="str">
        <f t="shared" si="167"/>
        <v/>
      </c>
      <c r="P1312" s="11" t="str">
        <f t="shared" si="168"/>
        <v xml:space="preserve"> </v>
      </c>
      <c r="Q1312" s="11" t="e">
        <f>VLOOKUP(B1312,'Комментарии к ремонту'!A:C,2,FALSE)</f>
        <v>#N/A</v>
      </c>
      <c r="R1312" s="21" t="str">
        <f t="shared" si="169"/>
        <v/>
      </c>
      <c r="T1312" s="44" t="str">
        <f t="shared" si="164"/>
        <v/>
      </c>
      <c r="W1312" s="18">
        <f t="shared" si="165"/>
        <v>0</v>
      </c>
    </row>
    <row r="1313" spans="7:23" ht="25.5" customHeight="1" x14ac:dyDescent="0.2">
      <c r="G1313" s="12" t="str">
        <f t="shared" si="162"/>
        <v/>
      </c>
      <c r="H1313" s="12"/>
      <c r="I1313" s="22" t="str">
        <f>IFERROR(VLOOKUP('движение ДВС'!C1313,нормативы!$B$2:$C$32,2,FALSE),"")</f>
        <v/>
      </c>
      <c r="K1313" s="13" t="str">
        <f t="shared" si="166"/>
        <v/>
      </c>
      <c r="L1313" s="13"/>
      <c r="M1313" s="22" t="str">
        <f t="shared" si="163"/>
        <v/>
      </c>
      <c r="N1313" s="22" t="str">
        <f t="shared" si="167"/>
        <v/>
      </c>
      <c r="P1313" s="11" t="str">
        <f t="shared" si="168"/>
        <v xml:space="preserve"> </v>
      </c>
      <c r="Q1313" s="11" t="e">
        <f>VLOOKUP(B1313,'Комментарии к ремонту'!A:C,2,FALSE)</f>
        <v>#N/A</v>
      </c>
      <c r="R1313" s="21" t="str">
        <f t="shared" si="169"/>
        <v/>
      </c>
      <c r="T1313" s="44" t="str">
        <f t="shared" si="164"/>
        <v/>
      </c>
      <c r="W1313" s="18">
        <f t="shared" si="165"/>
        <v>0</v>
      </c>
    </row>
    <row r="1314" spans="7:23" ht="25.5" customHeight="1" x14ac:dyDescent="0.2">
      <c r="G1314" s="12" t="str">
        <f t="shared" si="162"/>
        <v/>
      </c>
      <c r="H1314" s="12"/>
      <c r="I1314" s="22" t="str">
        <f>IFERROR(VLOOKUP('движение ДВС'!C1314,нормативы!$B$2:$C$32,2,FALSE),"")</f>
        <v/>
      </c>
      <c r="K1314" s="13" t="str">
        <f t="shared" si="166"/>
        <v/>
      </c>
      <c r="L1314" s="13"/>
      <c r="M1314" s="22" t="str">
        <f t="shared" si="163"/>
        <v/>
      </c>
      <c r="N1314" s="22" t="str">
        <f t="shared" si="167"/>
        <v/>
      </c>
      <c r="P1314" s="11" t="str">
        <f t="shared" si="168"/>
        <v xml:space="preserve"> </v>
      </c>
      <c r="Q1314" s="11" t="e">
        <f>VLOOKUP(B1314,'Комментарии к ремонту'!A:C,2,FALSE)</f>
        <v>#N/A</v>
      </c>
      <c r="R1314" s="21" t="str">
        <f t="shared" si="169"/>
        <v/>
      </c>
      <c r="T1314" s="44" t="str">
        <f t="shared" si="164"/>
        <v/>
      </c>
      <c r="W1314" s="18">
        <f t="shared" si="165"/>
        <v>0</v>
      </c>
    </row>
    <row r="1315" spans="7:23" ht="25.5" customHeight="1" x14ac:dyDescent="0.2">
      <c r="G1315" s="12" t="str">
        <f t="shared" si="162"/>
        <v/>
      </c>
      <c r="H1315" s="12"/>
      <c r="I1315" s="22" t="str">
        <f>IFERROR(VLOOKUP('движение ДВС'!C1315,нормативы!$B$2:$C$32,2,FALSE),"")</f>
        <v/>
      </c>
      <c r="K1315" s="13" t="str">
        <f t="shared" si="166"/>
        <v/>
      </c>
      <c r="L1315" s="13"/>
      <c r="M1315" s="22" t="str">
        <f t="shared" si="163"/>
        <v/>
      </c>
      <c r="N1315" s="22" t="str">
        <f t="shared" si="167"/>
        <v/>
      </c>
      <c r="P1315" s="11" t="str">
        <f t="shared" si="168"/>
        <v xml:space="preserve"> </v>
      </c>
      <c r="Q1315" s="11" t="e">
        <f>VLOOKUP(B1315,'Комментарии к ремонту'!A:C,2,FALSE)</f>
        <v>#N/A</v>
      </c>
      <c r="R1315" s="21" t="str">
        <f t="shared" si="169"/>
        <v/>
      </c>
      <c r="T1315" s="44" t="str">
        <f t="shared" si="164"/>
        <v/>
      </c>
      <c r="W1315" s="18">
        <f t="shared" si="165"/>
        <v>0</v>
      </c>
    </row>
    <row r="1316" spans="7:23" ht="25.5" customHeight="1" x14ac:dyDescent="0.2">
      <c r="G1316" s="12" t="str">
        <f t="shared" si="162"/>
        <v/>
      </c>
      <c r="H1316" s="12"/>
      <c r="I1316" s="22" t="str">
        <f>IFERROR(VLOOKUP('движение ДВС'!C1316,нормативы!$B$2:$C$32,2,FALSE),"")</f>
        <v/>
      </c>
      <c r="K1316" s="13" t="str">
        <f t="shared" si="166"/>
        <v/>
      </c>
      <c r="L1316" s="13"/>
      <c r="M1316" s="22" t="str">
        <f t="shared" si="163"/>
        <v/>
      </c>
      <c r="N1316" s="22" t="str">
        <f t="shared" si="167"/>
        <v/>
      </c>
      <c r="P1316" s="11" t="str">
        <f t="shared" si="168"/>
        <v xml:space="preserve"> </v>
      </c>
      <c r="Q1316" s="11" t="e">
        <f>VLOOKUP(B1316,'Комментарии к ремонту'!A:C,2,FALSE)</f>
        <v>#N/A</v>
      </c>
      <c r="R1316" s="21" t="str">
        <f t="shared" si="169"/>
        <v/>
      </c>
      <c r="T1316" s="44" t="str">
        <f t="shared" si="164"/>
        <v/>
      </c>
      <c r="W1316" s="18">
        <f t="shared" si="165"/>
        <v>0</v>
      </c>
    </row>
    <row r="1317" spans="7:23" ht="25.5" customHeight="1" x14ac:dyDescent="0.2">
      <c r="G1317" s="12" t="str">
        <f t="shared" si="162"/>
        <v/>
      </c>
      <c r="H1317" s="12"/>
      <c r="I1317" s="22" t="str">
        <f>IFERROR(VLOOKUP('движение ДВС'!C1317,нормативы!$B$2:$C$32,2,FALSE),"")</f>
        <v/>
      </c>
      <c r="K1317" s="13" t="str">
        <f t="shared" si="166"/>
        <v/>
      </c>
      <c r="L1317" s="13"/>
      <c r="M1317" s="22" t="str">
        <f t="shared" si="163"/>
        <v/>
      </c>
      <c r="N1317" s="22" t="str">
        <f t="shared" si="167"/>
        <v/>
      </c>
      <c r="P1317" s="11" t="str">
        <f t="shared" si="168"/>
        <v xml:space="preserve"> </v>
      </c>
      <c r="Q1317" s="11" t="e">
        <f>VLOOKUP(B1317,'Комментарии к ремонту'!A:C,2,FALSE)</f>
        <v>#N/A</v>
      </c>
      <c r="R1317" s="21" t="str">
        <f t="shared" si="169"/>
        <v/>
      </c>
      <c r="T1317" s="44" t="str">
        <f t="shared" si="164"/>
        <v/>
      </c>
      <c r="W1317" s="18">
        <f t="shared" si="165"/>
        <v>0</v>
      </c>
    </row>
    <row r="1318" spans="7:23" ht="25.5" customHeight="1" x14ac:dyDescent="0.2">
      <c r="G1318" s="12" t="str">
        <f t="shared" si="162"/>
        <v/>
      </c>
      <c r="H1318" s="12"/>
      <c r="I1318" s="22" t="str">
        <f>IFERROR(VLOOKUP('движение ДВС'!C1318,нормативы!$B$2:$C$32,2,FALSE),"")</f>
        <v/>
      </c>
      <c r="K1318" s="13" t="str">
        <f t="shared" si="166"/>
        <v/>
      </c>
      <c r="L1318" s="13"/>
      <c r="M1318" s="22" t="str">
        <f t="shared" si="163"/>
        <v/>
      </c>
      <c r="N1318" s="22" t="str">
        <f t="shared" si="167"/>
        <v/>
      </c>
      <c r="P1318" s="11" t="str">
        <f t="shared" si="168"/>
        <v xml:space="preserve"> </v>
      </c>
      <c r="Q1318" s="11" t="e">
        <f>VLOOKUP(B1318,'Комментарии к ремонту'!A:C,2,FALSE)</f>
        <v>#N/A</v>
      </c>
      <c r="R1318" s="21" t="str">
        <f t="shared" si="169"/>
        <v/>
      </c>
      <c r="T1318" s="44" t="str">
        <f t="shared" si="164"/>
        <v/>
      </c>
      <c r="W1318" s="18">
        <f t="shared" si="165"/>
        <v>0</v>
      </c>
    </row>
    <row r="1319" spans="7:23" ht="25.5" customHeight="1" x14ac:dyDescent="0.2">
      <c r="G1319" s="12" t="str">
        <f t="shared" si="162"/>
        <v/>
      </c>
      <c r="H1319" s="12"/>
      <c r="I1319" s="22" t="str">
        <f>IFERROR(VLOOKUP('движение ДВС'!C1319,нормативы!$B$2:$C$32,2,FALSE),"")</f>
        <v/>
      </c>
      <c r="K1319" s="13" t="str">
        <f t="shared" si="166"/>
        <v/>
      </c>
      <c r="L1319" s="13"/>
      <c r="M1319" s="22" t="str">
        <f t="shared" si="163"/>
        <v/>
      </c>
      <c r="N1319" s="22" t="str">
        <f t="shared" si="167"/>
        <v/>
      </c>
      <c r="P1319" s="11" t="str">
        <f t="shared" si="168"/>
        <v xml:space="preserve"> </v>
      </c>
      <c r="Q1319" s="11" t="e">
        <f>VLOOKUP(B1319,'Комментарии к ремонту'!A:C,2,FALSE)</f>
        <v>#N/A</v>
      </c>
      <c r="R1319" s="21" t="str">
        <f t="shared" si="169"/>
        <v/>
      </c>
      <c r="T1319" s="44" t="str">
        <f t="shared" si="164"/>
        <v/>
      </c>
      <c r="W1319" s="18">
        <f t="shared" si="165"/>
        <v>0</v>
      </c>
    </row>
    <row r="1320" spans="7:23" ht="25.5" customHeight="1" x14ac:dyDescent="0.2">
      <c r="G1320" s="12" t="str">
        <f t="shared" si="162"/>
        <v/>
      </c>
      <c r="H1320" s="12"/>
      <c r="I1320" s="22" t="str">
        <f>IFERROR(VLOOKUP('движение ДВС'!C1320,нормативы!$B$2:$C$32,2,FALSE),"")</f>
        <v/>
      </c>
      <c r="K1320" s="13" t="str">
        <f t="shared" si="166"/>
        <v/>
      </c>
      <c r="L1320" s="13"/>
      <c r="M1320" s="22" t="str">
        <f t="shared" si="163"/>
        <v/>
      </c>
      <c r="N1320" s="22" t="str">
        <f t="shared" si="167"/>
        <v/>
      </c>
      <c r="P1320" s="11" t="str">
        <f t="shared" si="168"/>
        <v xml:space="preserve"> </v>
      </c>
      <c r="Q1320" s="11" t="e">
        <f>VLOOKUP(B1320,'Комментарии к ремонту'!A:C,2,FALSE)</f>
        <v>#N/A</v>
      </c>
      <c r="R1320" s="21" t="str">
        <f t="shared" si="169"/>
        <v/>
      </c>
      <c r="T1320" s="44" t="str">
        <f t="shared" si="164"/>
        <v/>
      </c>
      <c r="W1320" s="18">
        <f t="shared" si="165"/>
        <v>0</v>
      </c>
    </row>
    <row r="1321" spans="7:23" ht="25.5" customHeight="1" x14ac:dyDescent="0.2">
      <c r="G1321" s="12" t="str">
        <f t="shared" si="162"/>
        <v/>
      </c>
      <c r="H1321" s="12"/>
      <c r="I1321" s="22" t="str">
        <f>IFERROR(VLOOKUP('движение ДВС'!C1321,нормативы!$B$2:$C$32,2,FALSE),"")</f>
        <v/>
      </c>
      <c r="K1321" s="13" t="str">
        <f t="shared" si="166"/>
        <v/>
      </c>
      <c r="L1321" s="13"/>
      <c r="M1321" s="22" t="str">
        <f t="shared" si="163"/>
        <v/>
      </c>
      <c r="N1321" s="22" t="str">
        <f t="shared" si="167"/>
        <v/>
      </c>
      <c r="P1321" s="11" t="str">
        <f t="shared" si="168"/>
        <v xml:space="preserve"> </v>
      </c>
      <c r="Q1321" s="11" t="e">
        <f>VLOOKUP(B1321,'Комментарии к ремонту'!A:C,2,FALSE)</f>
        <v>#N/A</v>
      </c>
      <c r="R1321" s="21" t="str">
        <f t="shared" si="169"/>
        <v/>
      </c>
      <c r="T1321" s="44" t="str">
        <f t="shared" si="164"/>
        <v/>
      </c>
      <c r="W1321" s="18">
        <f t="shared" si="165"/>
        <v>0</v>
      </c>
    </row>
    <row r="1322" spans="7:23" ht="25.5" customHeight="1" x14ac:dyDescent="0.2">
      <c r="G1322" s="12" t="str">
        <f t="shared" si="162"/>
        <v/>
      </c>
      <c r="H1322" s="12"/>
      <c r="I1322" s="22" t="str">
        <f>IFERROR(VLOOKUP('движение ДВС'!C1322,нормативы!$B$2:$C$32,2,FALSE),"")</f>
        <v/>
      </c>
      <c r="K1322" s="13" t="str">
        <f t="shared" si="166"/>
        <v/>
      </c>
      <c r="L1322" s="13"/>
      <c r="M1322" s="22" t="str">
        <f t="shared" si="163"/>
        <v/>
      </c>
      <c r="N1322" s="22" t="str">
        <f t="shared" si="167"/>
        <v/>
      </c>
      <c r="P1322" s="11" t="str">
        <f t="shared" si="168"/>
        <v xml:space="preserve"> </v>
      </c>
      <c r="Q1322" s="11" t="e">
        <f>VLOOKUP(B1322,'Комментарии к ремонту'!A:C,2,FALSE)</f>
        <v>#N/A</v>
      </c>
      <c r="R1322" s="21" t="str">
        <f t="shared" si="169"/>
        <v/>
      </c>
      <c r="T1322" s="44" t="str">
        <f t="shared" si="164"/>
        <v/>
      </c>
      <c r="W1322" s="18">
        <f t="shared" si="165"/>
        <v>0</v>
      </c>
    </row>
    <row r="1323" spans="7:23" ht="25.5" customHeight="1" x14ac:dyDescent="0.2">
      <c r="G1323" s="12" t="str">
        <f t="shared" si="162"/>
        <v/>
      </c>
      <c r="H1323" s="12"/>
      <c r="I1323" s="22" t="str">
        <f>IFERROR(VLOOKUP('движение ДВС'!C1323,нормативы!$B$2:$C$32,2,FALSE),"")</f>
        <v/>
      </c>
      <c r="K1323" s="13" t="str">
        <f t="shared" si="166"/>
        <v/>
      </c>
      <c r="L1323" s="13"/>
      <c r="M1323" s="22" t="str">
        <f t="shared" si="163"/>
        <v/>
      </c>
      <c r="N1323" s="22" t="str">
        <f t="shared" si="167"/>
        <v/>
      </c>
      <c r="P1323" s="11" t="str">
        <f t="shared" si="168"/>
        <v xml:space="preserve"> </v>
      </c>
      <c r="Q1323" s="11" t="e">
        <f>VLOOKUP(B1323,'Комментарии к ремонту'!A:C,2,FALSE)</f>
        <v>#N/A</v>
      </c>
      <c r="R1323" s="21" t="str">
        <f t="shared" si="169"/>
        <v/>
      </c>
      <c r="T1323" s="44" t="str">
        <f t="shared" si="164"/>
        <v/>
      </c>
      <c r="W1323" s="18">
        <f t="shared" si="165"/>
        <v>0</v>
      </c>
    </row>
    <row r="1324" spans="7:23" ht="25.5" customHeight="1" x14ac:dyDescent="0.2">
      <c r="G1324" s="12" t="str">
        <f t="shared" si="162"/>
        <v/>
      </c>
      <c r="H1324" s="12"/>
      <c r="I1324" s="22" t="str">
        <f>IFERROR(VLOOKUP('движение ДВС'!C1324,нормативы!$B$2:$C$32,2,FALSE),"")</f>
        <v/>
      </c>
      <c r="K1324" s="13" t="str">
        <f t="shared" si="166"/>
        <v/>
      </c>
      <c r="L1324" s="13"/>
      <c r="M1324" s="22" t="str">
        <f t="shared" si="163"/>
        <v/>
      </c>
      <c r="N1324" s="22" t="str">
        <f t="shared" si="167"/>
        <v/>
      </c>
      <c r="P1324" s="11" t="str">
        <f t="shared" si="168"/>
        <v xml:space="preserve"> </v>
      </c>
      <c r="Q1324" s="11" t="e">
        <f>VLOOKUP(B1324,'Комментарии к ремонту'!A:C,2,FALSE)</f>
        <v>#N/A</v>
      </c>
      <c r="R1324" s="21" t="str">
        <f t="shared" si="169"/>
        <v/>
      </c>
      <c r="T1324" s="44" t="str">
        <f t="shared" si="164"/>
        <v/>
      </c>
      <c r="W1324" s="18">
        <f t="shared" si="165"/>
        <v>0</v>
      </c>
    </row>
    <row r="1325" spans="7:23" ht="25.5" customHeight="1" x14ac:dyDescent="0.2">
      <c r="G1325" s="12" t="str">
        <f t="shared" si="162"/>
        <v/>
      </c>
      <c r="H1325" s="12"/>
      <c r="I1325" s="22" t="str">
        <f>IFERROR(VLOOKUP('движение ДВС'!C1325,нормативы!$B$2:$C$32,2,FALSE),"")</f>
        <v/>
      </c>
      <c r="K1325" s="13" t="str">
        <f t="shared" si="166"/>
        <v/>
      </c>
      <c r="L1325" s="13"/>
      <c r="M1325" s="22" t="str">
        <f t="shared" si="163"/>
        <v/>
      </c>
      <c r="N1325" s="22" t="str">
        <f t="shared" si="167"/>
        <v/>
      </c>
      <c r="P1325" s="11" t="str">
        <f t="shared" si="168"/>
        <v xml:space="preserve"> </v>
      </c>
      <c r="Q1325" s="11" t="e">
        <f>VLOOKUP(B1325,'Комментарии к ремонту'!A:C,2,FALSE)</f>
        <v>#N/A</v>
      </c>
      <c r="R1325" s="21" t="str">
        <f t="shared" si="169"/>
        <v/>
      </c>
      <c r="T1325" s="44" t="str">
        <f t="shared" si="164"/>
        <v/>
      </c>
      <c r="W1325" s="18">
        <f t="shared" si="165"/>
        <v>0</v>
      </c>
    </row>
    <row r="1326" spans="7:23" ht="25.5" customHeight="1" x14ac:dyDescent="0.2">
      <c r="G1326" s="12" t="str">
        <f t="shared" si="162"/>
        <v/>
      </c>
      <c r="H1326" s="12"/>
      <c r="I1326" s="22" t="str">
        <f>IFERROR(VLOOKUP('движение ДВС'!C1326,нормативы!$B$2:$C$32,2,FALSE),"")</f>
        <v/>
      </c>
      <c r="K1326" s="13" t="str">
        <f t="shared" si="166"/>
        <v/>
      </c>
      <c r="L1326" s="13"/>
      <c r="M1326" s="22" t="str">
        <f t="shared" si="163"/>
        <v/>
      </c>
      <c r="N1326" s="22" t="str">
        <f t="shared" si="167"/>
        <v/>
      </c>
      <c r="P1326" s="11" t="str">
        <f t="shared" si="168"/>
        <v xml:space="preserve"> </v>
      </c>
      <c r="Q1326" s="11" t="e">
        <f>VLOOKUP(B1326,'Комментарии к ремонту'!A:C,2,FALSE)</f>
        <v>#N/A</v>
      </c>
      <c r="R1326" s="21" t="str">
        <f t="shared" si="169"/>
        <v/>
      </c>
      <c r="T1326" s="44" t="str">
        <f t="shared" si="164"/>
        <v/>
      </c>
      <c r="W1326" s="18">
        <f t="shared" si="165"/>
        <v>0</v>
      </c>
    </row>
    <row r="1327" spans="7:23" ht="25.5" customHeight="1" x14ac:dyDescent="0.2">
      <c r="G1327" s="12" t="str">
        <f t="shared" si="162"/>
        <v/>
      </c>
      <c r="H1327" s="12"/>
      <c r="I1327" s="22" t="str">
        <f>IFERROR(VLOOKUP('движение ДВС'!C1327,нормативы!$B$2:$C$32,2,FALSE),"")</f>
        <v/>
      </c>
      <c r="K1327" s="13" t="str">
        <f t="shared" si="166"/>
        <v/>
      </c>
      <c r="L1327" s="13"/>
      <c r="M1327" s="22" t="str">
        <f t="shared" si="163"/>
        <v/>
      </c>
      <c r="N1327" s="22" t="str">
        <f t="shared" si="167"/>
        <v/>
      </c>
      <c r="P1327" s="11" t="str">
        <f t="shared" si="168"/>
        <v xml:space="preserve"> </v>
      </c>
      <c r="Q1327" s="11" t="e">
        <f>VLOOKUP(B1327,'Комментарии к ремонту'!A:C,2,FALSE)</f>
        <v>#N/A</v>
      </c>
      <c r="R1327" s="21" t="str">
        <f t="shared" si="169"/>
        <v/>
      </c>
      <c r="T1327" s="44" t="str">
        <f t="shared" si="164"/>
        <v/>
      </c>
      <c r="W1327" s="18">
        <f t="shared" si="165"/>
        <v>0</v>
      </c>
    </row>
    <row r="1328" spans="7:23" ht="25.5" customHeight="1" x14ac:dyDescent="0.2">
      <c r="G1328" s="12" t="str">
        <f t="shared" si="162"/>
        <v/>
      </c>
      <c r="H1328" s="12"/>
      <c r="I1328" s="22" t="str">
        <f>IFERROR(VLOOKUP('движение ДВС'!C1328,нормативы!$B$2:$C$32,2,FALSE),"")</f>
        <v/>
      </c>
      <c r="K1328" s="13" t="str">
        <f t="shared" si="166"/>
        <v/>
      </c>
      <c r="L1328" s="13"/>
      <c r="M1328" s="22" t="str">
        <f t="shared" si="163"/>
        <v/>
      </c>
      <c r="N1328" s="22" t="str">
        <f t="shared" si="167"/>
        <v/>
      </c>
      <c r="P1328" s="11" t="str">
        <f t="shared" si="168"/>
        <v xml:space="preserve"> </v>
      </c>
      <c r="Q1328" s="11" t="e">
        <f>VLOOKUP(B1328,'Комментарии к ремонту'!A:C,2,FALSE)</f>
        <v>#N/A</v>
      </c>
      <c r="R1328" s="21" t="str">
        <f t="shared" si="169"/>
        <v/>
      </c>
      <c r="T1328" s="44" t="str">
        <f t="shared" si="164"/>
        <v/>
      </c>
      <c r="W1328" s="18">
        <f t="shared" si="165"/>
        <v>0</v>
      </c>
    </row>
    <row r="1329" spans="7:23" ht="25.5" customHeight="1" x14ac:dyDescent="0.2">
      <c r="G1329" s="12" t="str">
        <f t="shared" si="162"/>
        <v/>
      </c>
      <c r="H1329" s="12"/>
      <c r="I1329" s="22" t="str">
        <f>IFERROR(VLOOKUP('движение ДВС'!C1329,нормативы!$B$2:$C$32,2,FALSE),"")</f>
        <v/>
      </c>
      <c r="K1329" s="13" t="str">
        <f t="shared" si="166"/>
        <v/>
      </c>
      <c r="L1329" s="13"/>
      <c r="M1329" s="22" t="str">
        <f t="shared" si="163"/>
        <v/>
      </c>
      <c r="N1329" s="22" t="str">
        <f t="shared" si="167"/>
        <v/>
      </c>
      <c r="P1329" s="11" t="str">
        <f t="shared" si="168"/>
        <v xml:space="preserve"> </v>
      </c>
      <c r="Q1329" s="11" t="e">
        <f>VLOOKUP(B1329,'Комментарии к ремонту'!A:C,2,FALSE)</f>
        <v>#N/A</v>
      </c>
      <c r="R1329" s="21" t="str">
        <f t="shared" si="169"/>
        <v/>
      </c>
      <c r="T1329" s="44" t="str">
        <f t="shared" si="164"/>
        <v/>
      </c>
      <c r="W1329" s="18">
        <f t="shared" si="165"/>
        <v>0</v>
      </c>
    </row>
    <row r="1330" spans="7:23" ht="25.5" customHeight="1" x14ac:dyDescent="0.2">
      <c r="G1330" s="12" t="str">
        <f t="shared" si="162"/>
        <v/>
      </c>
      <c r="H1330" s="12"/>
      <c r="I1330" s="22" t="str">
        <f>IFERROR(VLOOKUP('движение ДВС'!C1330,нормативы!$B$2:$C$32,2,FALSE),"")</f>
        <v/>
      </c>
      <c r="K1330" s="13" t="str">
        <f t="shared" si="166"/>
        <v/>
      </c>
      <c r="L1330" s="13"/>
      <c r="M1330" s="22" t="str">
        <f t="shared" si="163"/>
        <v/>
      </c>
      <c r="N1330" s="22" t="str">
        <f t="shared" si="167"/>
        <v/>
      </c>
      <c r="P1330" s="11" t="str">
        <f t="shared" si="168"/>
        <v xml:space="preserve"> </v>
      </c>
      <c r="Q1330" s="11" t="e">
        <f>VLOOKUP(B1330,'Комментарии к ремонту'!A:C,2,FALSE)</f>
        <v>#N/A</v>
      </c>
      <c r="R1330" s="21" t="str">
        <f t="shared" si="169"/>
        <v/>
      </c>
      <c r="T1330" s="44" t="str">
        <f t="shared" si="164"/>
        <v/>
      </c>
      <c r="W1330" s="18">
        <f t="shared" si="165"/>
        <v>0</v>
      </c>
    </row>
    <row r="1331" spans="7:23" ht="25.5" customHeight="1" x14ac:dyDescent="0.2">
      <c r="G1331" s="12" t="str">
        <f t="shared" si="162"/>
        <v/>
      </c>
      <c r="H1331" s="12"/>
      <c r="I1331" s="22" t="str">
        <f>IFERROR(VLOOKUP('движение ДВС'!C1331,нормативы!$B$2:$C$32,2,FALSE),"")</f>
        <v/>
      </c>
      <c r="K1331" s="13" t="str">
        <f t="shared" si="166"/>
        <v/>
      </c>
      <c r="L1331" s="13"/>
      <c r="M1331" s="22" t="str">
        <f t="shared" si="163"/>
        <v/>
      </c>
      <c r="N1331" s="22" t="str">
        <f t="shared" si="167"/>
        <v/>
      </c>
      <c r="P1331" s="11" t="str">
        <f t="shared" si="168"/>
        <v xml:space="preserve"> </v>
      </c>
      <c r="Q1331" s="11" t="e">
        <f>VLOOKUP(B1331,'Комментарии к ремонту'!A:C,2,FALSE)</f>
        <v>#N/A</v>
      </c>
      <c r="R1331" s="21" t="str">
        <f t="shared" si="169"/>
        <v/>
      </c>
      <c r="T1331" s="44" t="str">
        <f t="shared" si="164"/>
        <v/>
      </c>
      <c r="W1331" s="18">
        <f t="shared" si="165"/>
        <v>0</v>
      </c>
    </row>
    <row r="1332" spans="7:23" ht="25.5" customHeight="1" x14ac:dyDescent="0.2">
      <c r="G1332" s="12" t="str">
        <f t="shared" si="162"/>
        <v/>
      </c>
      <c r="H1332" s="12"/>
      <c r="I1332" s="22" t="str">
        <f>IFERROR(VLOOKUP('движение ДВС'!C1332,нормативы!$B$2:$C$32,2,FALSE),"")</f>
        <v/>
      </c>
      <c r="K1332" s="13" t="str">
        <f t="shared" si="166"/>
        <v/>
      </c>
      <c r="L1332" s="13"/>
      <c r="M1332" s="22" t="str">
        <f t="shared" si="163"/>
        <v/>
      </c>
      <c r="N1332" s="22" t="str">
        <f t="shared" si="167"/>
        <v/>
      </c>
      <c r="P1332" s="11" t="str">
        <f t="shared" si="168"/>
        <v xml:space="preserve"> </v>
      </c>
      <c r="Q1332" s="11" t="e">
        <f>VLOOKUP(B1332,'Комментарии к ремонту'!A:C,2,FALSE)</f>
        <v>#N/A</v>
      </c>
      <c r="R1332" s="21" t="str">
        <f t="shared" si="169"/>
        <v/>
      </c>
      <c r="T1332" s="44" t="str">
        <f t="shared" si="164"/>
        <v/>
      </c>
      <c r="W1332" s="18">
        <f t="shared" si="165"/>
        <v>0</v>
      </c>
    </row>
    <row r="1333" spans="7:23" ht="25.5" customHeight="1" x14ac:dyDescent="0.2">
      <c r="G1333" s="12" t="str">
        <f t="shared" si="162"/>
        <v/>
      </c>
      <c r="H1333" s="12"/>
      <c r="I1333" s="22" t="str">
        <f>IFERROR(VLOOKUP('движение ДВС'!C1333,нормативы!$B$2:$C$32,2,FALSE),"")</f>
        <v/>
      </c>
      <c r="K1333" s="13" t="str">
        <f t="shared" si="166"/>
        <v/>
      </c>
      <c r="L1333" s="13"/>
      <c r="M1333" s="22" t="str">
        <f t="shared" si="163"/>
        <v/>
      </c>
      <c r="N1333" s="22" t="str">
        <f t="shared" si="167"/>
        <v/>
      </c>
      <c r="P1333" s="11" t="str">
        <f t="shared" si="168"/>
        <v xml:space="preserve"> </v>
      </c>
      <c r="Q1333" s="11" t="e">
        <f>VLOOKUP(B1333,'Комментарии к ремонту'!A:C,2,FALSE)</f>
        <v>#N/A</v>
      </c>
      <c r="R1333" s="21" t="str">
        <f t="shared" si="169"/>
        <v/>
      </c>
      <c r="T1333" s="44" t="str">
        <f t="shared" si="164"/>
        <v/>
      </c>
      <c r="W1333" s="18">
        <f t="shared" si="165"/>
        <v>0</v>
      </c>
    </row>
    <row r="1334" spans="7:23" ht="25.5" customHeight="1" x14ac:dyDescent="0.2">
      <c r="G1334" s="12" t="str">
        <f t="shared" si="162"/>
        <v/>
      </c>
      <c r="H1334" s="12"/>
      <c r="I1334" s="22" t="str">
        <f>IFERROR(VLOOKUP('движение ДВС'!C1334,нормативы!$B$2:$C$32,2,FALSE),"")</f>
        <v/>
      </c>
      <c r="K1334" s="13" t="str">
        <f t="shared" si="166"/>
        <v/>
      </c>
      <c r="L1334" s="13"/>
      <c r="M1334" s="22" t="str">
        <f t="shared" si="163"/>
        <v/>
      </c>
      <c r="N1334" s="22" t="str">
        <f t="shared" si="167"/>
        <v/>
      </c>
      <c r="P1334" s="11" t="str">
        <f t="shared" si="168"/>
        <v xml:space="preserve"> </v>
      </c>
      <c r="Q1334" s="11" t="e">
        <f>VLOOKUP(B1334,'Комментарии к ремонту'!A:C,2,FALSE)</f>
        <v>#N/A</v>
      </c>
      <c r="R1334" s="21" t="str">
        <f t="shared" si="169"/>
        <v/>
      </c>
      <c r="T1334" s="44" t="str">
        <f t="shared" si="164"/>
        <v/>
      </c>
      <c r="W1334" s="18">
        <f t="shared" si="165"/>
        <v>0</v>
      </c>
    </row>
    <row r="1335" spans="7:23" ht="25.5" customHeight="1" x14ac:dyDescent="0.2">
      <c r="G1335" s="12" t="str">
        <f t="shared" si="162"/>
        <v/>
      </c>
      <c r="H1335" s="12"/>
      <c r="I1335" s="22" t="str">
        <f>IFERROR(VLOOKUP('движение ДВС'!C1335,нормативы!$B$2:$C$32,2,FALSE),"")</f>
        <v/>
      </c>
      <c r="K1335" s="13" t="str">
        <f t="shared" si="166"/>
        <v/>
      </c>
      <c r="L1335" s="13"/>
      <c r="M1335" s="22" t="str">
        <f t="shared" si="163"/>
        <v/>
      </c>
      <c r="N1335" s="22" t="str">
        <f t="shared" si="167"/>
        <v/>
      </c>
      <c r="P1335" s="11" t="str">
        <f t="shared" si="168"/>
        <v xml:space="preserve"> </v>
      </c>
      <c r="Q1335" s="11" t="e">
        <f>VLOOKUP(B1335,'Комментарии к ремонту'!A:C,2,FALSE)</f>
        <v>#N/A</v>
      </c>
      <c r="R1335" s="21" t="str">
        <f t="shared" si="169"/>
        <v/>
      </c>
      <c r="T1335" s="44" t="str">
        <f t="shared" si="164"/>
        <v/>
      </c>
      <c r="W1335" s="18">
        <f t="shared" si="165"/>
        <v>0</v>
      </c>
    </row>
    <row r="1336" spans="7:23" ht="25.5" customHeight="1" x14ac:dyDescent="0.2">
      <c r="G1336" s="12" t="str">
        <f t="shared" si="162"/>
        <v/>
      </c>
      <c r="H1336" s="12"/>
      <c r="I1336" s="22" t="str">
        <f>IFERROR(VLOOKUP('движение ДВС'!C1336,нормативы!$B$2:$C$32,2,FALSE),"")</f>
        <v/>
      </c>
      <c r="K1336" s="13" t="str">
        <f t="shared" si="166"/>
        <v/>
      </c>
      <c r="L1336" s="13"/>
      <c r="M1336" s="22" t="str">
        <f t="shared" si="163"/>
        <v/>
      </c>
      <c r="N1336" s="22" t="str">
        <f t="shared" si="167"/>
        <v/>
      </c>
      <c r="P1336" s="11" t="str">
        <f t="shared" si="168"/>
        <v xml:space="preserve"> </v>
      </c>
      <c r="Q1336" s="11" t="e">
        <f>VLOOKUP(B1336,'Комментарии к ремонту'!A:C,2,FALSE)</f>
        <v>#N/A</v>
      </c>
      <c r="R1336" s="21" t="str">
        <f t="shared" si="169"/>
        <v/>
      </c>
      <c r="T1336" s="44" t="str">
        <f t="shared" si="164"/>
        <v/>
      </c>
      <c r="W1336" s="18">
        <f t="shared" si="165"/>
        <v>0</v>
      </c>
    </row>
    <row r="1337" spans="7:23" ht="25.5" customHeight="1" x14ac:dyDescent="0.2">
      <c r="G1337" s="12" t="str">
        <f t="shared" si="162"/>
        <v/>
      </c>
      <c r="H1337" s="12"/>
      <c r="I1337" s="22" t="str">
        <f>IFERROR(VLOOKUP('движение ДВС'!C1337,нормативы!$B$2:$C$32,2,FALSE),"")</f>
        <v/>
      </c>
      <c r="K1337" s="13" t="str">
        <f t="shared" si="166"/>
        <v/>
      </c>
      <c r="L1337" s="13"/>
      <c r="M1337" s="22" t="str">
        <f t="shared" si="163"/>
        <v/>
      </c>
      <c r="N1337" s="22" t="str">
        <f t="shared" si="167"/>
        <v/>
      </c>
      <c r="P1337" s="11" t="str">
        <f t="shared" si="168"/>
        <v xml:space="preserve"> </v>
      </c>
      <c r="Q1337" s="11" t="e">
        <f>VLOOKUP(B1337,'Комментарии к ремонту'!A:C,2,FALSE)</f>
        <v>#N/A</v>
      </c>
      <c r="R1337" s="21" t="str">
        <f t="shared" si="169"/>
        <v/>
      </c>
      <c r="T1337" s="44" t="str">
        <f t="shared" si="164"/>
        <v/>
      </c>
      <c r="W1337" s="18">
        <f t="shared" si="165"/>
        <v>0</v>
      </c>
    </row>
    <row r="1338" spans="7:23" ht="25.5" customHeight="1" x14ac:dyDescent="0.2">
      <c r="G1338" s="12" t="str">
        <f t="shared" si="162"/>
        <v/>
      </c>
      <c r="H1338" s="12"/>
      <c r="I1338" s="22" t="str">
        <f>IFERROR(VLOOKUP('движение ДВС'!C1338,нормативы!$B$2:$C$32,2,FALSE),"")</f>
        <v/>
      </c>
      <c r="K1338" s="13" t="str">
        <f t="shared" si="166"/>
        <v/>
      </c>
      <c r="L1338" s="13"/>
      <c r="M1338" s="22" t="str">
        <f t="shared" si="163"/>
        <v/>
      </c>
      <c r="N1338" s="22" t="str">
        <f t="shared" si="167"/>
        <v/>
      </c>
      <c r="P1338" s="11" t="str">
        <f t="shared" si="168"/>
        <v xml:space="preserve"> </v>
      </c>
      <c r="Q1338" s="11" t="e">
        <f>VLOOKUP(B1338,'Комментарии к ремонту'!A:C,2,FALSE)</f>
        <v>#N/A</v>
      </c>
      <c r="R1338" s="21" t="str">
        <f t="shared" si="169"/>
        <v/>
      </c>
      <c r="T1338" s="44" t="str">
        <f t="shared" si="164"/>
        <v/>
      </c>
      <c r="W1338" s="18">
        <f t="shared" si="165"/>
        <v>0</v>
      </c>
    </row>
    <row r="1339" spans="7:23" ht="25.5" customHeight="1" x14ac:dyDescent="0.2">
      <c r="G1339" s="12" t="str">
        <f t="shared" si="162"/>
        <v/>
      </c>
      <c r="H1339" s="12"/>
      <c r="I1339" s="22" t="str">
        <f>IFERROR(VLOOKUP('движение ДВС'!C1339,нормативы!$B$2:$C$32,2,FALSE),"")</f>
        <v/>
      </c>
      <c r="K1339" s="13" t="str">
        <f t="shared" si="166"/>
        <v/>
      </c>
      <c r="L1339" s="13"/>
      <c r="M1339" s="22" t="str">
        <f t="shared" si="163"/>
        <v/>
      </c>
      <c r="N1339" s="22" t="str">
        <f t="shared" si="167"/>
        <v/>
      </c>
      <c r="P1339" s="11" t="str">
        <f t="shared" si="168"/>
        <v xml:space="preserve"> </v>
      </c>
      <c r="Q1339" s="11" t="e">
        <f>VLOOKUP(B1339,'Комментарии к ремонту'!A:C,2,FALSE)</f>
        <v>#N/A</v>
      </c>
      <c r="R1339" s="21" t="str">
        <f t="shared" si="169"/>
        <v/>
      </c>
      <c r="T1339" s="44" t="str">
        <f t="shared" si="164"/>
        <v/>
      </c>
      <c r="W1339" s="18">
        <f t="shared" si="165"/>
        <v>0</v>
      </c>
    </row>
    <row r="1340" spans="7:23" ht="25.5" customHeight="1" x14ac:dyDescent="0.2">
      <c r="G1340" s="12" t="str">
        <f t="shared" si="162"/>
        <v/>
      </c>
      <c r="H1340" s="12"/>
      <c r="I1340" s="22" t="str">
        <f>IFERROR(VLOOKUP('движение ДВС'!C1340,нормативы!$B$2:$C$32,2,FALSE),"")</f>
        <v/>
      </c>
      <c r="K1340" s="13" t="str">
        <f t="shared" si="166"/>
        <v/>
      </c>
      <c r="L1340" s="13"/>
      <c r="M1340" s="22" t="str">
        <f t="shared" si="163"/>
        <v/>
      </c>
      <c r="N1340" s="22" t="str">
        <f t="shared" si="167"/>
        <v/>
      </c>
      <c r="P1340" s="11" t="str">
        <f t="shared" si="168"/>
        <v xml:space="preserve"> </v>
      </c>
      <c r="Q1340" s="11" t="e">
        <f>VLOOKUP(B1340,'Комментарии к ремонту'!A:C,2,FALSE)</f>
        <v>#N/A</v>
      </c>
      <c r="R1340" s="21" t="str">
        <f t="shared" si="169"/>
        <v/>
      </c>
      <c r="T1340" s="44" t="str">
        <f t="shared" si="164"/>
        <v/>
      </c>
      <c r="W1340" s="18">
        <f t="shared" si="165"/>
        <v>0</v>
      </c>
    </row>
    <row r="1341" spans="7:23" ht="25.5" customHeight="1" x14ac:dyDescent="0.2">
      <c r="G1341" s="12" t="str">
        <f t="shared" si="162"/>
        <v/>
      </c>
      <c r="H1341" s="12"/>
      <c r="I1341" s="22" t="str">
        <f>IFERROR(VLOOKUP('движение ДВС'!C1341,нормативы!$B$2:$C$32,2,FALSE),"")</f>
        <v/>
      </c>
      <c r="K1341" s="13" t="str">
        <f t="shared" si="166"/>
        <v/>
      </c>
      <c r="L1341" s="13"/>
      <c r="M1341" s="22" t="str">
        <f t="shared" si="163"/>
        <v/>
      </c>
      <c r="N1341" s="22" t="str">
        <f t="shared" si="167"/>
        <v/>
      </c>
      <c r="P1341" s="11" t="str">
        <f t="shared" si="168"/>
        <v xml:space="preserve"> </v>
      </c>
      <c r="Q1341" s="11" t="e">
        <f>VLOOKUP(B1341,'Комментарии к ремонту'!A:C,2,FALSE)</f>
        <v>#N/A</v>
      </c>
      <c r="R1341" s="21" t="str">
        <f t="shared" si="169"/>
        <v/>
      </c>
      <c r="T1341" s="44" t="str">
        <f t="shared" si="164"/>
        <v/>
      </c>
      <c r="W1341" s="18">
        <f t="shared" si="165"/>
        <v>0</v>
      </c>
    </row>
    <row r="1342" spans="7:23" ht="25.5" customHeight="1" x14ac:dyDescent="0.2">
      <c r="G1342" s="12" t="str">
        <f t="shared" si="162"/>
        <v/>
      </c>
      <c r="H1342" s="12"/>
      <c r="I1342" s="22" t="str">
        <f>IFERROR(VLOOKUP('движение ДВС'!C1342,нормативы!$B$2:$C$32,2,FALSE),"")</f>
        <v/>
      </c>
      <c r="K1342" s="13" t="str">
        <f t="shared" si="166"/>
        <v/>
      </c>
      <c r="L1342" s="13"/>
      <c r="M1342" s="22" t="str">
        <f t="shared" si="163"/>
        <v/>
      </c>
      <c r="N1342" s="22" t="str">
        <f t="shared" si="167"/>
        <v/>
      </c>
      <c r="P1342" s="11" t="str">
        <f t="shared" si="168"/>
        <v xml:space="preserve"> </v>
      </c>
      <c r="Q1342" s="11" t="e">
        <f>VLOOKUP(B1342,'Комментарии к ремонту'!A:C,2,FALSE)</f>
        <v>#N/A</v>
      </c>
      <c r="R1342" s="21" t="str">
        <f t="shared" si="169"/>
        <v/>
      </c>
      <c r="T1342" s="44" t="str">
        <f t="shared" si="164"/>
        <v/>
      </c>
      <c r="W1342" s="18">
        <f t="shared" si="165"/>
        <v>0</v>
      </c>
    </row>
    <row r="1343" spans="7:23" ht="25.5" customHeight="1" x14ac:dyDescent="0.2">
      <c r="G1343" s="12" t="str">
        <f t="shared" si="162"/>
        <v/>
      </c>
      <c r="H1343" s="12"/>
      <c r="I1343" s="22" t="str">
        <f>IFERROR(VLOOKUP('движение ДВС'!C1343,нормативы!$B$2:$C$32,2,FALSE),"")</f>
        <v/>
      </c>
      <c r="K1343" s="13" t="str">
        <f t="shared" si="166"/>
        <v/>
      </c>
      <c r="L1343" s="13"/>
      <c r="M1343" s="22" t="str">
        <f t="shared" si="163"/>
        <v/>
      </c>
      <c r="N1343" s="22" t="str">
        <f t="shared" si="167"/>
        <v/>
      </c>
      <c r="P1343" s="11" t="str">
        <f t="shared" si="168"/>
        <v xml:space="preserve"> </v>
      </c>
      <c r="Q1343" s="11" t="e">
        <f>VLOOKUP(B1343,'Комментарии к ремонту'!A:C,2,FALSE)</f>
        <v>#N/A</v>
      </c>
      <c r="R1343" s="21" t="str">
        <f t="shared" si="169"/>
        <v/>
      </c>
      <c r="T1343" s="44" t="str">
        <f t="shared" si="164"/>
        <v/>
      </c>
      <c r="W1343" s="18">
        <f t="shared" si="165"/>
        <v>0</v>
      </c>
    </row>
    <row r="1344" spans="7:23" ht="25.5" customHeight="1" x14ac:dyDescent="0.2">
      <c r="G1344" s="12" t="str">
        <f t="shared" si="162"/>
        <v/>
      </c>
      <c r="H1344" s="12"/>
      <c r="I1344" s="22" t="str">
        <f>IFERROR(VLOOKUP('движение ДВС'!C1344,нормативы!$B$2:$C$32,2,FALSE),"")</f>
        <v/>
      </c>
      <c r="K1344" s="13" t="str">
        <f t="shared" si="166"/>
        <v/>
      </c>
      <c r="L1344" s="13"/>
      <c r="M1344" s="22" t="str">
        <f t="shared" si="163"/>
        <v/>
      </c>
      <c r="N1344" s="22" t="str">
        <f t="shared" si="167"/>
        <v/>
      </c>
      <c r="P1344" s="11" t="str">
        <f t="shared" si="168"/>
        <v xml:space="preserve"> </v>
      </c>
      <c r="Q1344" s="11" t="e">
        <f>VLOOKUP(B1344,'Комментарии к ремонту'!A:C,2,FALSE)</f>
        <v>#N/A</v>
      </c>
      <c r="R1344" s="21" t="str">
        <f t="shared" si="169"/>
        <v/>
      </c>
      <c r="T1344" s="44" t="str">
        <f t="shared" si="164"/>
        <v/>
      </c>
      <c r="W1344" s="18">
        <f t="shared" si="165"/>
        <v>0</v>
      </c>
    </row>
    <row r="1345" spans="7:23" ht="25.5" customHeight="1" x14ac:dyDescent="0.2">
      <c r="G1345" s="12" t="str">
        <f t="shared" si="162"/>
        <v/>
      </c>
      <c r="H1345" s="12"/>
      <c r="I1345" s="22" t="str">
        <f>IFERROR(VLOOKUP('движение ДВС'!C1345,нормативы!$B$2:$C$32,2,FALSE),"")</f>
        <v/>
      </c>
      <c r="K1345" s="13" t="str">
        <f t="shared" si="166"/>
        <v/>
      </c>
      <c r="L1345" s="13"/>
      <c r="M1345" s="22" t="str">
        <f t="shared" si="163"/>
        <v/>
      </c>
      <c r="N1345" s="22" t="str">
        <f t="shared" si="167"/>
        <v/>
      </c>
      <c r="P1345" s="11" t="str">
        <f t="shared" si="168"/>
        <v xml:space="preserve"> </v>
      </c>
      <c r="Q1345" s="11" t="e">
        <f>VLOOKUP(B1345,'Комментарии к ремонту'!A:C,2,FALSE)</f>
        <v>#N/A</v>
      </c>
      <c r="R1345" s="21" t="str">
        <f t="shared" si="169"/>
        <v/>
      </c>
      <c r="T1345" s="44" t="str">
        <f t="shared" si="164"/>
        <v/>
      </c>
      <c r="W1345" s="18">
        <f t="shared" si="165"/>
        <v>0</v>
      </c>
    </row>
    <row r="1346" spans="7:23" ht="25.5" customHeight="1" x14ac:dyDescent="0.2">
      <c r="G1346" s="12" t="str">
        <f t="shared" si="162"/>
        <v/>
      </c>
      <c r="H1346" s="12"/>
      <c r="I1346" s="22" t="str">
        <f>IFERROR(VLOOKUP('движение ДВС'!C1346,нормативы!$B$2:$C$32,2,FALSE),"")</f>
        <v/>
      </c>
      <c r="K1346" s="13" t="str">
        <f t="shared" si="166"/>
        <v/>
      </c>
      <c r="L1346" s="13"/>
      <c r="M1346" s="22" t="str">
        <f t="shared" si="163"/>
        <v/>
      </c>
      <c r="N1346" s="22" t="str">
        <f t="shared" si="167"/>
        <v/>
      </c>
      <c r="P1346" s="11" t="str">
        <f t="shared" si="168"/>
        <v xml:space="preserve"> </v>
      </c>
      <c r="Q1346" s="11" t="e">
        <f>VLOOKUP(B1346,'Комментарии к ремонту'!A:C,2,FALSE)</f>
        <v>#N/A</v>
      </c>
      <c r="R1346" s="21" t="str">
        <f t="shared" si="169"/>
        <v/>
      </c>
      <c r="T1346" s="44" t="str">
        <f t="shared" si="164"/>
        <v/>
      </c>
      <c r="W1346" s="18">
        <f t="shared" si="165"/>
        <v>0</v>
      </c>
    </row>
    <row r="1347" spans="7:23" ht="25.5" customHeight="1" x14ac:dyDescent="0.2">
      <c r="G1347" s="12" t="str">
        <f t="shared" ref="G1347:G1410" si="170">IFERROR(IF(SEARCH("Ожидается",O1347),"введите дату",""),"")</f>
        <v/>
      </c>
      <c r="H1347" s="12"/>
      <c r="I1347" s="22" t="str">
        <f>IFERROR(VLOOKUP('движение ДВС'!C1347,нормативы!$B$2:$C$32,2,FALSE),"")</f>
        <v/>
      </c>
      <c r="K1347" s="13" t="str">
        <f t="shared" si="166"/>
        <v/>
      </c>
      <c r="L1347" s="13"/>
      <c r="M1347" s="22" t="str">
        <f t="shared" ref="M1347:M1410" si="171">IFERROR(IF(ISBLANK(G1347),"",_xlfn.ISOWEEKNUM(G1347)),"")</f>
        <v/>
      </c>
      <c r="N1347" s="22" t="str">
        <f t="shared" si="167"/>
        <v/>
      </c>
      <c r="P1347" s="11" t="str">
        <f t="shared" si="168"/>
        <v xml:space="preserve"> </v>
      </c>
      <c r="Q1347" s="11" t="e">
        <f>VLOOKUP(B1347,'Комментарии к ремонту'!A:C,2,FALSE)</f>
        <v>#N/A</v>
      </c>
      <c r="R1347" s="21" t="str">
        <f t="shared" si="169"/>
        <v/>
      </c>
      <c r="T1347" s="44" t="str">
        <f t="shared" ref="T1347:T1410" si="172">IF(O1347="Отказной","Опишите причину отказа",IF(O1347="Транзит","Опишите инф. о транзите",""))</f>
        <v/>
      </c>
      <c r="W1347" s="18">
        <f t="shared" ref="W1347:W1410" si="173">IFERROR(IF(SEARCH(", заказ",V1347),"укажите дату поставки зап. частей",""),0)</f>
        <v>0</v>
      </c>
    </row>
    <row r="1348" spans="7:23" ht="25.5" customHeight="1" x14ac:dyDescent="0.2">
      <c r="G1348" s="12" t="str">
        <f t="shared" si="170"/>
        <v/>
      </c>
      <c r="H1348" s="12"/>
      <c r="I1348" s="22" t="str">
        <f>IFERROR(VLOOKUP('движение ДВС'!C1348,нормативы!$B$2:$C$32,2,FALSE),"")</f>
        <v/>
      </c>
      <c r="K1348" s="13" t="str">
        <f t="shared" ref="K1348:K1411" si="174">IFERROR(IF(H1348&lt;&gt;0,H1348+(I1348/J1348)/8*7/5,""),IF(H1348&lt;&gt;0,H1348+I1348/8*7/5,""))</f>
        <v/>
      </c>
      <c r="L1348" s="13"/>
      <c r="M1348" s="22" t="str">
        <f t="shared" si="171"/>
        <v/>
      </c>
      <c r="N1348" s="22" t="str">
        <f t="shared" ref="N1348:N1411" si="175">IFERROR(INT((MONTH(G1348)+2)/3),"")</f>
        <v/>
      </c>
      <c r="P1348" s="11" t="str">
        <f t="shared" ref="P1348:P1411" si="176">B1348&amp;" "&amp;C1348</f>
        <v xml:space="preserve"> </v>
      </c>
      <c r="Q1348" s="11" t="e">
        <f>VLOOKUP(B1348,'Комментарии к ремонту'!A:C,2,FALSE)</f>
        <v>#N/A</v>
      </c>
      <c r="R1348" s="21" t="str">
        <f t="shared" ref="R1348:R1411" si="177">IF(ISBLANK(B1348),"",IF(O1348="Ремонт остановлен","Укажите причину остановки работ",IF(O1348="Отказной","Опишите причину отказа",IF(O1348="Транзит","Опишите инф. о транзите",IF(ISNA(Q1348),"НЕТ","ЕСТЬ")))))</f>
        <v/>
      </c>
      <c r="T1348" s="44" t="str">
        <f t="shared" si="172"/>
        <v/>
      </c>
      <c r="W1348" s="18">
        <f t="shared" si="173"/>
        <v>0</v>
      </c>
    </row>
    <row r="1349" spans="7:23" ht="25.5" customHeight="1" x14ac:dyDescent="0.2">
      <c r="G1349" s="12" t="str">
        <f t="shared" si="170"/>
        <v/>
      </c>
      <c r="H1349" s="12"/>
      <c r="I1349" s="22" t="str">
        <f>IFERROR(VLOOKUP('движение ДВС'!C1349,нормативы!$B$2:$C$32,2,FALSE),"")</f>
        <v/>
      </c>
      <c r="K1349" s="13" t="str">
        <f t="shared" si="174"/>
        <v/>
      </c>
      <c r="L1349" s="13"/>
      <c r="M1349" s="22" t="str">
        <f t="shared" si="171"/>
        <v/>
      </c>
      <c r="N1349" s="22" t="str">
        <f t="shared" si="175"/>
        <v/>
      </c>
      <c r="P1349" s="11" t="str">
        <f t="shared" si="176"/>
        <v xml:space="preserve"> </v>
      </c>
      <c r="Q1349" s="11" t="e">
        <f>VLOOKUP(B1349,'Комментарии к ремонту'!A:C,2,FALSE)</f>
        <v>#N/A</v>
      </c>
      <c r="R1349" s="21" t="str">
        <f t="shared" si="177"/>
        <v/>
      </c>
      <c r="T1349" s="44" t="str">
        <f t="shared" si="172"/>
        <v/>
      </c>
      <c r="W1349" s="18">
        <f t="shared" si="173"/>
        <v>0</v>
      </c>
    </row>
    <row r="1350" spans="7:23" ht="25.5" customHeight="1" x14ac:dyDescent="0.2">
      <c r="G1350" s="12" t="str">
        <f t="shared" si="170"/>
        <v/>
      </c>
      <c r="H1350" s="12"/>
      <c r="I1350" s="22" t="str">
        <f>IFERROR(VLOOKUP('движение ДВС'!C1350,нормативы!$B$2:$C$32,2,FALSE),"")</f>
        <v/>
      </c>
      <c r="K1350" s="13" t="str">
        <f t="shared" si="174"/>
        <v/>
      </c>
      <c r="L1350" s="13"/>
      <c r="M1350" s="22" t="str">
        <f t="shared" si="171"/>
        <v/>
      </c>
      <c r="N1350" s="22" t="str">
        <f t="shared" si="175"/>
        <v/>
      </c>
      <c r="P1350" s="11" t="str">
        <f t="shared" si="176"/>
        <v xml:space="preserve"> </v>
      </c>
      <c r="Q1350" s="11" t="e">
        <f>VLOOKUP(B1350,'Комментарии к ремонту'!A:C,2,FALSE)</f>
        <v>#N/A</v>
      </c>
      <c r="R1350" s="21" t="str">
        <f t="shared" si="177"/>
        <v/>
      </c>
      <c r="T1350" s="44" t="str">
        <f t="shared" si="172"/>
        <v/>
      </c>
      <c r="W1350" s="18">
        <f t="shared" si="173"/>
        <v>0</v>
      </c>
    </row>
    <row r="1351" spans="7:23" ht="25.5" customHeight="1" x14ac:dyDescent="0.2">
      <c r="G1351" s="12" t="str">
        <f t="shared" si="170"/>
        <v/>
      </c>
      <c r="H1351" s="12"/>
      <c r="I1351" s="22" t="str">
        <f>IFERROR(VLOOKUP('движение ДВС'!C1351,нормативы!$B$2:$C$32,2,FALSE),"")</f>
        <v/>
      </c>
      <c r="K1351" s="13" t="str">
        <f t="shared" si="174"/>
        <v/>
      </c>
      <c r="L1351" s="13"/>
      <c r="M1351" s="22" t="str">
        <f t="shared" si="171"/>
        <v/>
      </c>
      <c r="N1351" s="22" t="str">
        <f t="shared" si="175"/>
        <v/>
      </c>
      <c r="P1351" s="11" t="str">
        <f t="shared" si="176"/>
        <v xml:space="preserve"> </v>
      </c>
      <c r="Q1351" s="11" t="e">
        <f>VLOOKUP(B1351,'Комментарии к ремонту'!A:C,2,FALSE)</f>
        <v>#N/A</v>
      </c>
      <c r="R1351" s="21" t="str">
        <f t="shared" si="177"/>
        <v/>
      </c>
      <c r="T1351" s="44" t="str">
        <f t="shared" si="172"/>
        <v/>
      </c>
      <c r="W1351" s="18">
        <f t="shared" si="173"/>
        <v>0</v>
      </c>
    </row>
    <row r="1352" spans="7:23" ht="25.5" customHeight="1" x14ac:dyDescent="0.2">
      <c r="G1352" s="12" t="str">
        <f t="shared" si="170"/>
        <v/>
      </c>
      <c r="H1352" s="12"/>
      <c r="I1352" s="22" t="str">
        <f>IFERROR(VLOOKUP('движение ДВС'!C1352,нормативы!$B$2:$C$32,2,FALSE),"")</f>
        <v/>
      </c>
      <c r="K1352" s="13" t="str">
        <f t="shared" si="174"/>
        <v/>
      </c>
      <c r="L1352" s="13"/>
      <c r="M1352" s="22" t="str">
        <f t="shared" si="171"/>
        <v/>
      </c>
      <c r="N1352" s="22" t="str">
        <f t="shared" si="175"/>
        <v/>
      </c>
      <c r="P1352" s="11" t="str">
        <f t="shared" si="176"/>
        <v xml:space="preserve"> </v>
      </c>
      <c r="Q1352" s="11" t="e">
        <f>VLOOKUP(B1352,'Комментарии к ремонту'!A:C,2,FALSE)</f>
        <v>#N/A</v>
      </c>
      <c r="R1352" s="21" t="str">
        <f t="shared" si="177"/>
        <v/>
      </c>
      <c r="T1352" s="44" t="str">
        <f t="shared" si="172"/>
        <v/>
      </c>
      <c r="W1352" s="18">
        <f t="shared" si="173"/>
        <v>0</v>
      </c>
    </row>
    <row r="1353" spans="7:23" ht="25.5" customHeight="1" x14ac:dyDescent="0.2">
      <c r="G1353" s="12" t="str">
        <f t="shared" si="170"/>
        <v/>
      </c>
      <c r="H1353" s="12"/>
      <c r="I1353" s="22" t="str">
        <f>IFERROR(VLOOKUP('движение ДВС'!C1353,нормативы!$B$2:$C$32,2,FALSE),"")</f>
        <v/>
      </c>
      <c r="K1353" s="13" t="str">
        <f t="shared" si="174"/>
        <v/>
      </c>
      <c r="L1353" s="13"/>
      <c r="M1353" s="22" t="str">
        <f t="shared" si="171"/>
        <v/>
      </c>
      <c r="N1353" s="22" t="str">
        <f t="shared" si="175"/>
        <v/>
      </c>
      <c r="P1353" s="11" t="str">
        <f t="shared" si="176"/>
        <v xml:space="preserve"> </v>
      </c>
      <c r="Q1353" s="11" t="e">
        <f>VLOOKUP(B1353,'Комментарии к ремонту'!A:C,2,FALSE)</f>
        <v>#N/A</v>
      </c>
      <c r="R1353" s="21" t="str">
        <f t="shared" si="177"/>
        <v/>
      </c>
      <c r="T1353" s="44" t="str">
        <f t="shared" si="172"/>
        <v/>
      </c>
      <c r="W1353" s="18">
        <f t="shared" si="173"/>
        <v>0</v>
      </c>
    </row>
    <row r="1354" spans="7:23" ht="25.5" customHeight="1" x14ac:dyDescent="0.2">
      <c r="G1354" s="12" t="str">
        <f t="shared" si="170"/>
        <v/>
      </c>
      <c r="H1354" s="12"/>
      <c r="I1354" s="22" t="str">
        <f>IFERROR(VLOOKUP('движение ДВС'!C1354,нормативы!$B$2:$C$32,2,FALSE),"")</f>
        <v/>
      </c>
      <c r="K1354" s="13" t="str">
        <f t="shared" si="174"/>
        <v/>
      </c>
      <c r="L1354" s="13"/>
      <c r="M1354" s="22" t="str">
        <f t="shared" si="171"/>
        <v/>
      </c>
      <c r="N1354" s="22" t="str">
        <f t="shared" si="175"/>
        <v/>
      </c>
      <c r="P1354" s="11" t="str">
        <f t="shared" si="176"/>
        <v xml:space="preserve"> </v>
      </c>
      <c r="Q1354" s="11" t="e">
        <f>VLOOKUP(B1354,'Комментарии к ремонту'!A:C,2,FALSE)</f>
        <v>#N/A</v>
      </c>
      <c r="R1354" s="21" t="str">
        <f t="shared" si="177"/>
        <v/>
      </c>
      <c r="T1354" s="44" t="str">
        <f t="shared" si="172"/>
        <v/>
      </c>
      <c r="W1354" s="18">
        <f t="shared" si="173"/>
        <v>0</v>
      </c>
    </row>
    <row r="1355" spans="7:23" ht="25.5" customHeight="1" x14ac:dyDescent="0.2">
      <c r="G1355" s="12" t="str">
        <f t="shared" si="170"/>
        <v/>
      </c>
      <c r="H1355" s="12"/>
      <c r="I1355" s="22" t="str">
        <f>IFERROR(VLOOKUP('движение ДВС'!C1355,нормативы!$B$2:$C$32,2,FALSE),"")</f>
        <v/>
      </c>
      <c r="K1355" s="13" t="str">
        <f t="shared" si="174"/>
        <v/>
      </c>
      <c r="L1355" s="13"/>
      <c r="M1355" s="22" t="str">
        <f t="shared" si="171"/>
        <v/>
      </c>
      <c r="N1355" s="22" t="str">
        <f t="shared" si="175"/>
        <v/>
      </c>
      <c r="P1355" s="11" t="str">
        <f t="shared" si="176"/>
        <v xml:space="preserve"> </v>
      </c>
      <c r="Q1355" s="11" t="e">
        <f>VLOOKUP(B1355,'Комментарии к ремонту'!A:C,2,FALSE)</f>
        <v>#N/A</v>
      </c>
      <c r="R1355" s="21" t="str">
        <f t="shared" si="177"/>
        <v/>
      </c>
      <c r="T1355" s="44" t="str">
        <f t="shared" si="172"/>
        <v/>
      </c>
      <c r="W1355" s="18">
        <f t="shared" si="173"/>
        <v>0</v>
      </c>
    </row>
    <row r="1356" spans="7:23" ht="25.5" customHeight="1" x14ac:dyDescent="0.2">
      <c r="G1356" s="12" t="str">
        <f t="shared" si="170"/>
        <v/>
      </c>
      <c r="H1356" s="12"/>
      <c r="I1356" s="22" t="str">
        <f>IFERROR(VLOOKUP('движение ДВС'!C1356,нормативы!$B$2:$C$32,2,FALSE),"")</f>
        <v/>
      </c>
      <c r="K1356" s="13" t="str">
        <f t="shared" si="174"/>
        <v/>
      </c>
      <c r="L1356" s="13"/>
      <c r="M1356" s="22" t="str">
        <f t="shared" si="171"/>
        <v/>
      </c>
      <c r="N1356" s="22" t="str">
        <f t="shared" si="175"/>
        <v/>
      </c>
      <c r="P1356" s="11" t="str">
        <f t="shared" si="176"/>
        <v xml:space="preserve"> </v>
      </c>
      <c r="Q1356" s="11" t="e">
        <f>VLOOKUP(B1356,'Комментарии к ремонту'!A:C,2,FALSE)</f>
        <v>#N/A</v>
      </c>
      <c r="R1356" s="21" t="str">
        <f t="shared" si="177"/>
        <v/>
      </c>
      <c r="T1356" s="44" t="str">
        <f t="shared" si="172"/>
        <v/>
      </c>
      <c r="W1356" s="18">
        <f t="shared" si="173"/>
        <v>0</v>
      </c>
    </row>
    <row r="1357" spans="7:23" ht="25.5" customHeight="1" x14ac:dyDescent="0.2">
      <c r="G1357" s="12" t="str">
        <f t="shared" si="170"/>
        <v/>
      </c>
      <c r="H1357" s="12"/>
      <c r="I1357" s="22" t="str">
        <f>IFERROR(VLOOKUP('движение ДВС'!C1357,нормативы!$B$2:$C$32,2,FALSE),"")</f>
        <v/>
      </c>
      <c r="K1357" s="13" t="str">
        <f t="shared" si="174"/>
        <v/>
      </c>
      <c r="L1357" s="13"/>
      <c r="M1357" s="22" t="str">
        <f t="shared" si="171"/>
        <v/>
      </c>
      <c r="N1357" s="22" t="str">
        <f t="shared" si="175"/>
        <v/>
      </c>
      <c r="P1357" s="11" t="str">
        <f t="shared" si="176"/>
        <v xml:space="preserve"> </v>
      </c>
      <c r="Q1357" s="11" t="e">
        <f>VLOOKUP(B1357,'Комментарии к ремонту'!A:C,2,FALSE)</f>
        <v>#N/A</v>
      </c>
      <c r="R1357" s="21" t="str">
        <f t="shared" si="177"/>
        <v/>
      </c>
      <c r="T1357" s="44" t="str">
        <f t="shared" si="172"/>
        <v/>
      </c>
      <c r="W1357" s="18">
        <f t="shared" si="173"/>
        <v>0</v>
      </c>
    </row>
    <row r="1358" spans="7:23" ht="25.5" customHeight="1" x14ac:dyDescent="0.2">
      <c r="G1358" s="12" t="str">
        <f t="shared" si="170"/>
        <v/>
      </c>
      <c r="H1358" s="12"/>
      <c r="I1358" s="22" t="str">
        <f>IFERROR(VLOOKUP('движение ДВС'!C1358,нормативы!$B$2:$C$32,2,FALSE),"")</f>
        <v/>
      </c>
      <c r="K1358" s="13" t="str">
        <f t="shared" si="174"/>
        <v/>
      </c>
      <c r="L1358" s="13"/>
      <c r="M1358" s="22" t="str">
        <f t="shared" si="171"/>
        <v/>
      </c>
      <c r="N1358" s="22" t="str">
        <f t="shared" si="175"/>
        <v/>
      </c>
      <c r="P1358" s="11" t="str">
        <f t="shared" si="176"/>
        <v xml:space="preserve"> </v>
      </c>
      <c r="Q1358" s="11" t="e">
        <f>VLOOKUP(B1358,'Комментарии к ремонту'!A:C,2,FALSE)</f>
        <v>#N/A</v>
      </c>
      <c r="R1358" s="21" t="str">
        <f t="shared" si="177"/>
        <v/>
      </c>
      <c r="T1358" s="44" t="str">
        <f t="shared" si="172"/>
        <v/>
      </c>
      <c r="W1358" s="18">
        <f t="shared" si="173"/>
        <v>0</v>
      </c>
    </row>
    <row r="1359" spans="7:23" ht="25.5" customHeight="1" x14ac:dyDescent="0.2">
      <c r="G1359" s="12" t="str">
        <f t="shared" si="170"/>
        <v/>
      </c>
      <c r="H1359" s="12"/>
      <c r="I1359" s="22" t="str">
        <f>IFERROR(VLOOKUP('движение ДВС'!C1359,нормативы!$B$2:$C$32,2,FALSE),"")</f>
        <v/>
      </c>
      <c r="K1359" s="13" t="str">
        <f t="shared" si="174"/>
        <v/>
      </c>
      <c r="L1359" s="13"/>
      <c r="M1359" s="22" t="str">
        <f t="shared" si="171"/>
        <v/>
      </c>
      <c r="N1359" s="22" t="str">
        <f t="shared" si="175"/>
        <v/>
      </c>
      <c r="P1359" s="11" t="str">
        <f t="shared" si="176"/>
        <v xml:space="preserve"> </v>
      </c>
      <c r="Q1359" s="11" t="e">
        <f>VLOOKUP(B1359,'Комментарии к ремонту'!A:C,2,FALSE)</f>
        <v>#N/A</v>
      </c>
      <c r="R1359" s="21" t="str">
        <f t="shared" si="177"/>
        <v/>
      </c>
      <c r="T1359" s="44" t="str">
        <f t="shared" si="172"/>
        <v/>
      </c>
      <c r="W1359" s="18">
        <f t="shared" si="173"/>
        <v>0</v>
      </c>
    </row>
    <row r="1360" spans="7:23" ht="25.5" customHeight="1" x14ac:dyDescent="0.2">
      <c r="G1360" s="12" t="str">
        <f t="shared" si="170"/>
        <v/>
      </c>
      <c r="H1360" s="12"/>
      <c r="I1360" s="22" t="str">
        <f>IFERROR(VLOOKUP('движение ДВС'!C1360,нормативы!$B$2:$C$32,2,FALSE),"")</f>
        <v/>
      </c>
      <c r="K1360" s="13" t="str">
        <f t="shared" si="174"/>
        <v/>
      </c>
      <c r="L1360" s="13"/>
      <c r="M1360" s="22" t="str">
        <f t="shared" si="171"/>
        <v/>
      </c>
      <c r="N1360" s="22" t="str">
        <f t="shared" si="175"/>
        <v/>
      </c>
      <c r="P1360" s="11" t="str">
        <f t="shared" si="176"/>
        <v xml:space="preserve"> </v>
      </c>
      <c r="Q1360" s="11" t="e">
        <f>VLOOKUP(B1360,'Комментарии к ремонту'!A:C,2,FALSE)</f>
        <v>#N/A</v>
      </c>
      <c r="R1360" s="21" t="str">
        <f t="shared" si="177"/>
        <v/>
      </c>
      <c r="T1360" s="44" t="str">
        <f t="shared" si="172"/>
        <v/>
      </c>
      <c r="W1360" s="18">
        <f t="shared" si="173"/>
        <v>0</v>
      </c>
    </row>
    <row r="1361" spans="7:23" ht="25.5" customHeight="1" x14ac:dyDescent="0.2">
      <c r="G1361" s="12" t="str">
        <f t="shared" si="170"/>
        <v/>
      </c>
      <c r="H1361" s="12"/>
      <c r="I1361" s="22" t="str">
        <f>IFERROR(VLOOKUP('движение ДВС'!C1361,нормативы!$B$2:$C$32,2,FALSE),"")</f>
        <v/>
      </c>
      <c r="K1361" s="13" t="str">
        <f t="shared" si="174"/>
        <v/>
      </c>
      <c r="L1361" s="13"/>
      <c r="M1361" s="22" t="str">
        <f t="shared" si="171"/>
        <v/>
      </c>
      <c r="N1361" s="22" t="str">
        <f t="shared" si="175"/>
        <v/>
      </c>
      <c r="P1361" s="11" t="str">
        <f t="shared" si="176"/>
        <v xml:space="preserve"> </v>
      </c>
      <c r="Q1361" s="11" t="e">
        <f>VLOOKUP(B1361,'Комментарии к ремонту'!A:C,2,FALSE)</f>
        <v>#N/A</v>
      </c>
      <c r="R1361" s="21" t="str">
        <f t="shared" si="177"/>
        <v/>
      </c>
      <c r="T1361" s="44" t="str">
        <f t="shared" si="172"/>
        <v/>
      </c>
      <c r="W1361" s="18">
        <f t="shared" si="173"/>
        <v>0</v>
      </c>
    </row>
    <row r="1362" spans="7:23" ht="25.5" customHeight="1" x14ac:dyDescent="0.2">
      <c r="G1362" s="12" t="str">
        <f t="shared" si="170"/>
        <v/>
      </c>
      <c r="H1362" s="12"/>
      <c r="I1362" s="22" t="str">
        <f>IFERROR(VLOOKUP('движение ДВС'!C1362,нормативы!$B$2:$C$32,2,FALSE),"")</f>
        <v/>
      </c>
      <c r="K1362" s="13" t="str">
        <f t="shared" si="174"/>
        <v/>
      </c>
      <c r="L1362" s="13"/>
      <c r="M1362" s="22" t="str">
        <f t="shared" si="171"/>
        <v/>
      </c>
      <c r="N1362" s="22" t="str">
        <f t="shared" si="175"/>
        <v/>
      </c>
      <c r="P1362" s="11" t="str">
        <f t="shared" si="176"/>
        <v xml:space="preserve"> </v>
      </c>
      <c r="Q1362" s="11" t="e">
        <f>VLOOKUP(B1362,'Комментарии к ремонту'!A:C,2,FALSE)</f>
        <v>#N/A</v>
      </c>
      <c r="R1362" s="21" t="str">
        <f t="shared" si="177"/>
        <v/>
      </c>
      <c r="T1362" s="44" t="str">
        <f t="shared" si="172"/>
        <v/>
      </c>
      <c r="W1362" s="18">
        <f t="shared" si="173"/>
        <v>0</v>
      </c>
    </row>
    <row r="1363" spans="7:23" ht="25.5" customHeight="1" x14ac:dyDescent="0.2">
      <c r="G1363" s="12" t="str">
        <f t="shared" si="170"/>
        <v/>
      </c>
      <c r="H1363" s="12"/>
      <c r="I1363" s="22" t="str">
        <f>IFERROR(VLOOKUP('движение ДВС'!C1363,нормативы!$B$2:$C$32,2,FALSE),"")</f>
        <v/>
      </c>
      <c r="K1363" s="13" t="str">
        <f t="shared" si="174"/>
        <v/>
      </c>
      <c r="L1363" s="13"/>
      <c r="M1363" s="22" t="str">
        <f t="shared" si="171"/>
        <v/>
      </c>
      <c r="N1363" s="22" t="str">
        <f t="shared" si="175"/>
        <v/>
      </c>
      <c r="P1363" s="11" t="str">
        <f t="shared" si="176"/>
        <v xml:space="preserve"> </v>
      </c>
      <c r="Q1363" s="11" t="e">
        <f>VLOOKUP(B1363,'Комментарии к ремонту'!A:C,2,FALSE)</f>
        <v>#N/A</v>
      </c>
      <c r="R1363" s="21" t="str">
        <f t="shared" si="177"/>
        <v/>
      </c>
      <c r="T1363" s="44" t="str">
        <f t="shared" si="172"/>
        <v/>
      </c>
      <c r="W1363" s="18">
        <f t="shared" si="173"/>
        <v>0</v>
      </c>
    </row>
    <row r="1364" spans="7:23" ht="25.5" customHeight="1" x14ac:dyDescent="0.2">
      <c r="G1364" s="12" t="str">
        <f t="shared" si="170"/>
        <v/>
      </c>
      <c r="H1364" s="12"/>
      <c r="I1364" s="22" t="str">
        <f>IFERROR(VLOOKUP('движение ДВС'!C1364,нормативы!$B$2:$C$32,2,FALSE),"")</f>
        <v/>
      </c>
      <c r="K1364" s="13" t="str">
        <f t="shared" si="174"/>
        <v/>
      </c>
      <c r="L1364" s="13"/>
      <c r="M1364" s="22" t="str">
        <f t="shared" si="171"/>
        <v/>
      </c>
      <c r="N1364" s="22" t="str">
        <f t="shared" si="175"/>
        <v/>
      </c>
      <c r="P1364" s="11" t="str">
        <f t="shared" si="176"/>
        <v xml:space="preserve"> </v>
      </c>
      <c r="Q1364" s="11" t="e">
        <f>VLOOKUP(B1364,'Комментарии к ремонту'!A:C,2,FALSE)</f>
        <v>#N/A</v>
      </c>
      <c r="R1364" s="21" t="str">
        <f t="shared" si="177"/>
        <v/>
      </c>
      <c r="T1364" s="44" t="str">
        <f t="shared" si="172"/>
        <v/>
      </c>
      <c r="W1364" s="18">
        <f t="shared" si="173"/>
        <v>0</v>
      </c>
    </row>
    <row r="1365" spans="7:23" ht="25.5" customHeight="1" x14ac:dyDescent="0.2">
      <c r="G1365" s="12" t="str">
        <f t="shared" si="170"/>
        <v/>
      </c>
      <c r="H1365" s="12"/>
      <c r="I1365" s="22" t="str">
        <f>IFERROR(VLOOKUP('движение ДВС'!C1365,нормативы!$B$2:$C$32,2,FALSE),"")</f>
        <v/>
      </c>
      <c r="K1365" s="13" t="str">
        <f t="shared" si="174"/>
        <v/>
      </c>
      <c r="L1365" s="13"/>
      <c r="M1365" s="22" t="str">
        <f t="shared" si="171"/>
        <v/>
      </c>
      <c r="N1365" s="22" t="str">
        <f t="shared" si="175"/>
        <v/>
      </c>
      <c r="P1365" s="11" t="str">
        <f t="shared" si="176"/>
        <v xml:space="preserve"> </v>
      </c>
      <c r="Q1365" s="11" t="e">
        <f>VLOOKUP(B1365,'Комментарии к ремонту'!A:C,2,FALSE)</f>
        <v>#N/A</v>
      </c>
      <c r="R1365" s="21" t="str">
        <f t="shared" si="177"/>
        <v/>
      </c>
      <c r="T1365" s="44" t="str">
        <f t="shared" si="172"/>
        <v/>
      </c>
      <c r="W1365" s="18">
        <f t="shared" si="173"/>
        <v>0</v>
      </c>
    </row>
    <row r="1366" spans="7:23" ht="25.5" customHeight="1" x14ac:dyDescent="0.2">
      <c r="G1366" s="12" t="str">
        <f t="shared" si="170"/>
        <v/>
      </c>
      <c r="H1366" s="12"/>
      <c r="I1366" s="22" t="str">
        <f>IFERROR(VLOOKUP('движение ДВС'!C1366,нормативы!$B$2:$C$32,2,FALSE),"")</f>
        <v/>
      </c>
      <c r="K1366" s="13" t="str">
        <f t="shared" si="174"/>
        <v/>
      </c>
      <c r="L1366" s="13"/>
      <c r="M1366" s="22" t="str">
        <f t="shared" si="171"/>
        <v/>
      </c>
      <c r="N1366" s="22" t="str">
        <f t="shared" si="175"/>
        <v/>
      </c>
      <c r="P1366" s="11" t="str">
        <f t="shared" si="176"/>
        <v xml:space="preserve"> </v>
      </c>
      <c r="Q1366" s="11" t="e">
        <f>VLOOKUP(B1366,'Комментарии к ремонту'!A:C,2,FALSE)</f>
        <v>#N/A</v>
      </c>
      <c r="R1366" s="21" t="str">
        <f t="shared" si="177"/>
        <v/>
      </c>
      <c r="T1366" s="44" t="str">
        <f t="shared" si="172"/>
        <v/>
      </c>
      <c r="W1366" s="18">
        <f t="shared" si="173"/>
        <v>0</v>
      </c>
    </row>
    <row r="1367" spans="7:23" ht="25.5" customHeight="1" x14ac:dyDescent="0.2">
      <c r="G1367" s="12" t="str">
        <f t="shared" si="170"/>
        <v/>
      </c>
      <c r="H1367" s="12"/>
      <c r="I1367" s="22" t="str">
        <f>IFERROR(VLOOKUP('движение ДВС'!C1367,нормативы!$B$2:$C$32,2,FALSE),"")</f>
        <v/>
      </c>
      <c r="K1367" s="13" t="str">
        <f t="shared" si="174"/>
        <v/>
      </c>
      <c r="L1367" s="13"/>
      <c r="M1367" s="22" t="str">
        <f t="shared" si="171"/>
        <v/>
      </c>
      <c r="N1367" s="22" t="str">
        <f t="shared" si="175"/>
        <v/>
      </c>
      <c r="P1367" s="11" t="str">
        <f t="shared" si="176"/>
        <v xml:space="preserve"> </v>
      </c>
      <c r="Q1367" s="11" t="e">
        <f>VLOOKUP(B1367,'Комментарии к ремонту'!A:C,2,FALSE)</f>
        <v>#N/A</v>
      </c>
      <c r="R1367" s="21" t="str">
        <f t="shared" si="177"/>
        <v/>
      </c>
      <c r="T1367" s="44" t="str">
        <f t="shared" si="172"/>
        <v/>
      </c>
      <c r="W1367" s="18">
        <f t="shared" si="173"/>
        <v>0</v>
      </c>
    </row>
    <row r="1368" spans="7:23" ht="25.5" customHeight="1" x14ac:dyDescent="0.2">
      <c r="G1368" s="12" t="str">
        <f t="shared" si="170"/>
        <v/>
      </c>
      <c r="H1368" s="12"/>
      <c r="I1368" s="22" t="str">
        <f>IFERROR(VLOOKUP('движение ДВС'!C1368,нормативы!$B$2:$C$32,2,FALSE),"")</f>
        <v/>
      </c>
      <c r="K1368" s="13" t="str">
        <f t="shared" si="174"/>
        <v/>
      </c>
      <c r="L1368" s="13"/>
      <c r="M1368" s="22" t="str">
        <f t="shared" si="171"/>
        <v/>
      </c>
      <c r="N1368" s="22" t="str">
        <f t="shared" si="175"/>
        <v/>
      </c>
      <c r="P1368" s="11" t="str">
        <f t="shared" si="176"/>
        <v xml:space="preserve"> </v>
      </c>
      <c r="Q1368" s="11" t="e">
        <f>VLOOKUP(B1368,'Комментарии к ремонту'!A:C,2,FALSE)</f>
        <v>#N/A</v>
      </c>
      <c r="R1368" s="21" t="str">
        <f t="shared" si="177"/>
        <v/>
      </c>
      <c r="T1368" s="44" t="str">
        <f t="shared" si="172"/>
        <v/>
      </c>
      <c r="W1368" s="18">
        <f t="shared" si="173"/>
        <v>0</v>
      </c>
    </row>
    <row r="1369" spans="7:23" ht="25.5" customHeight="1" x14ac:dyDescent="0.2">
      <c r="G1369" s="12" t="str">
        <f t="shared" si="170"/>
        <v/>
      </c>
      <c r="H1369" s="12"/>
      <c r="I1369" s="22" t="str">
        <f>IFERROR(VLOOKUP('движение ДВС'!C1369,нормативы!$B$2:$C$32,2,FALSE),"")</f>
        <v/>
      </c>
      <c r="K1369" s="13" t="str">
        <f t="shared" si="174"/>
        <v/>
      </c>
      <c r="L1369" s="13"/>
      <c r="M1369" s="22" t="str">
        <f t="shared" si="171"/>
        <v/>
      </c>
      <c r="N1369" s="22" t="str">
        <f t="shared" si="175"/>
        <v/>
      </c>
      <c r="P1369" s="11" t="str">
        <f t="shared" si="176"/>
        <v xml:space="preserve"> </v>
      </c>
      <c r="Q1369" s="11" t="e">
        <f>VLOOKUP(B1369,'Комментарии к ремонту'!A:C,2,FALSE)</f>
        <v>#N/A</v>
      </c>
      <c r="R1369" s="21" t="str">
        <f t="shared" si="177"/>
        <v/>
      </c>
      <c r="T1369" s="44" t="str">
        <f t="shared" si="172"/>
        <v/>
      </c>
      <c r="W1369" s="18">
        <f t="shared" si="173"/>
        <v>0</v>
      </c>
    </row>
    <row r="1370" spans="7:23" ht="25.5" customHeight="1" x14ac:dyDescent="0.2">
      <c r="G1370" s="12" t="str">
        <f t="shared" si="170"/>
        <v/>
      </c>
      <c r="H1370" s="12"/>
      <c r="I1370" s="22" t="str">
        <f>IFERROR(VLOOKUP('движение ДВС'!C1370,нормативы!$B$2:$C$32,2,FALSE),"")</f>
        <v/>
      </c>
      <c r="K1370" s="13" t="str">
        <f t="shared" si="174"/>
        <v/>
      </c>
      <c r="L1370" s="13"/>
      <c r="M1370" s="22" t="str">
        <f t="shared" si="171"/>
        <v/>
      </c>
      <c r="N1370" s="22" t="str">
        <f t="shared" si="175"/>
        <v/>
      </c>
      <c r="P1370" s="11" t="str">
        <f t="shared" si="176"/>
        <v xml:space="preserve"> </v>
      </c>
      <c r="Q1370" s="11" t="e">
        <f>VLOOKUP(B1370,'Комментарии к ремонту'!A:C,2,FALSE)</f>
        <v>#N/A</v>
      </c>
      <c r="R1370" s="21" t="str">
        <f t="shared" si="177"/>
        <v/>
      </c>
      <c r="T1370" s="44" t="str">
        <f t="shared" si="172"/>
        <v/>
      </c>
      <c r="W1370" s="18">
        <f t="shared" si="173"/>
        <v>0</v>
      </c>
    </row>
    <row r="1371" spans="7:23" ht="25.5" customHeight="1" x14ac:dyDescent="0.2">
      <c r="G1371" s="12" t="str">
        <f t="shared" si="170"/>
        <v/>
      </c>
      <c r="H1371" s="12"/>
      <c r="I1371" s="22" t="str">
        <f>IFERROR(VLOOKUP('движение ДВС'!C1371,нормативы!$B$2:$C$32,2,FALSE),"")</f>
        <v/>
      </c>
      <c r="K1371" s="13" t="str">
        <f t="shared" si="174"/>
        <v/>
      </c>
      <c r="L1371" s="13"/>
      <c r="M1371" s="22" t="str">
        <f t="shared" si="171"/>
        <v/>
      </c>
      <c r="N1371" s="22" t="str">
        <f t="shared" si="175"/>
        <v/>
      </c>
      <c r="P1371" s="11" t="str">
        <f t="shared" si="176"/>
        <v xml:space="preserve"> </v>
      </c>
      <c r="Q1371" s="11" t="e">
        <f>VLOOKUP(B1371,'Комментарии к ремонту'!A:C,2,FALSE)</f>
        <v>#N/A</v>
      </c>
      <c r="R1371" s="21" t="str">
        <f t="shared" si="177"/>
        <v/>
      </c>
      <c r="T1371" s="44" t="str">
        <f t="shared" si="172"/>
        <v/>
      </c>
      <c r="W1371" s="18">
        <f t="shared" si="173"/>
        <v>0</v>
      </c>
    </row>
    <row r="1372" spans="7:23" ht="25.5" customHeight="1" x14ac:dyDescent="0.2">
      <c r="G1372" s="12" t="str">
        <f t="shared" si="170"/>
        <v/>
      </c>
      <c r="H1372" s="12"/>
      <c r="I1372" s="22" t="str">
        <f>IFERROR(VLOOKUP('движение ДВС'!C1372,нормативы!$B$2:$C$32,2,FALSE),"")</f>
        <v/>
      </c>
      <c r="K1372" s="13" t="str">
        <f t="shared" si="174"/>
        <v/>
      </c>
      <c r="L1372" s="13"/>
      <c r="M1372" s="22" t="str">
        <f t="shared" si="171"/>
        <v/>
      </c>
      <c r="N1372" s="22" t="str">
        <f t="shared" si="175"/>
        <v/>
      </c>
      <c r="P1372" s="11" t="str">
        <f t="shared" si="176"/>
        <v xml:space="preserve"> </v>
      </c>
      <c r="Q1372" s="11" t="e">
        <f>VLOOKUP(B1372,'Комментарии к ремонту'!A:C,2,FALSE)</f>
        <v>#N/A</v>
      </c>
      <c r="R1372" s="21" t="str">
        <f t="shared" si="177"/>
        <v/>
      </c>
      <c r="T1372" s="44" t="str">
        <f t="shared" si="172"/>
        <v/>
      </c>
      <c r="W1372" s="18">
        <f t="shared" si="173"/>
        <v>0</v>
      </c>
    </row>
    <row r="1373" spans="7:23" ht="25.5" customHeight="1" x14ac:dyDescent="0.2">
      <c r="G1373" s="12" t="str">
        <f t="shared" si="170"/>
        <v/>
      </c>
      <c r="H1373" s="12"/>
      <c r="I1373" s="22" t="str">
        <f>IFERROR(VLOOKUP('движение ДВС'!C1373,нормативы!$B$2:$C$32,2,FALSE),"")</f>
        <v/>
      </c>
      <c r="K1373" s="13" t="str">
        <f t="shared" si="174"/>
        <v/>
      </c>
      <c r="L1373" s="13"/>
      <c r="M1373" s="22" t="str">
        <f t="shared" si="171"/>
        <v/>
      </c>
      <c r="N1373" s="22" t="str">
        <f t="shared" si="175"/>
        <v/>
      </c>
      <c r="P1373" s="11" t="str">
        <f t="shared" si="176"/>
        <v xml:space="preserve"> </v>
      </c>
      <c r="Q1373" s="11" t="e">
        <f>VLOOKUP(B1373,'Комментарии к ремонту'!A:C,2,FALSE)</f>
        <v>#N/A</v>
      </c>
      <c r="R1373" s="21" t="str">
        <f t="shared" si="177"/>
        <v/>
      </c>
      <c r="T1373" s="44" t="str">
        <f t="shared" si="172"/>
        <v/>
      </c>
      <c r="W1373" s="18">
        <f t="shared" si="173"/>
        <v>0</v>
      </c>
    </row>
    <row r="1374" spans="7:23" ht="25.5" customHeight="1" x14ac:dyDescent="0.2">
      <c r="G1374" s="12" t="str">
        <f t="shared" si="170"/>
        <v/>
      </c>
      <c r="H1374" s="12"/>
      <c r="I1374" s="22" t="str">
        <f>IFERROR(VLOOKUP('движение ДВС'!C1374,нормативы!$B$2:$C$32,2,FALSE),"")</f>
        <v/>
      </c>
      <c r="K1374" s="13" t="str">
        <f t="shared" si="174"/>
        <v/>
      </c>
      <c r="L1374" s="13"/>
      <c r="M1374" s="22" t="str">
        <f t="shared" si="171"/>
        <v/>
      </c>
      <c r="N1374" s="22" t="str">
        <f t="shared" si="175"/>
        <v/>
      </c>
      <c r="P1374" s="11" t="str">
        <f t="shared" si="176"/>
        <v xml:space="preserve"> </v>
      </c>
      <c r="Q1374" s="11" t="e">
        <f>VLOOKUP(B1374,'Комментарии к ремонту'!A:C,2,FALSE)</f>
        <v>#N/A</v>
      </c>
      <c r="R1374" s="21" t="str">
        <f t="shared" si="177"/>
        <v/>
      </c>
      <c r="T1374" s="44" t="str">
        <f t="shared" si="172"/>
        <v/>
      </c>
      <c r="W1374" s="18">
        <f t="shared" si="173"/>
        <v>0</v>
      </c>
    </row>
    <row r="1375" spans="7:23" ht="25.5" customHeight="1" x14ac:dyDescent="0.2">
      <c r="G1375" s="12" t="str">
        <f t="shared" si="170"/>
        <v/>
      </c>
      <c r="H1375" s="12"/>
      <c r="I1375" s="22" t="str">
        <f>IFERROR(VLOOKUP('движение ДВС'!C1375,нормативы!$B$2:$C$32,2,FALSE),"")</f>
        <v/>
      </c>
      <c r="K1375" s="13" t="str">
        <f t="shared" si="174"/>
        <v/>
      </c>
      <c r="L1375" s="13"/>
      <c r="M1375" s="22" t="str">
        <f t="shared" si="171"/>
        <v/>
      </c>
      <c r="N1375" s="22" t="str">
        <f t="shared" si="175"/>
        <v/>
      </c>
      <c r="P1375" s="11" t="str">
        <f t="shared" si="176"/>
        <v xml:space="preserve"> </v>
      </c>
      <c r="Q1375" s="11" t="e">
        <f>VLOOKUP(B1375,'Комментарии к ремонту'!A:C,2,FALSE)</f>
        <v>#N/A</v>
      </c>
      <c r="R1375" s="21" t="str">
        <f t="shared" si="177"/>
        <v/>
      </c>
      <c r="T1375" s="44" t="str">
        <f t="shared" si="172"/>
        <v/>
      </c>
      <c r="W1375" s="18">
        <f t="shared" si="173"/>
        <v>0</v>
      </c>
    </row>
    <row r="1376" spans="7:23" ht="25.5" customHeight="1" x14ac:dyDescent="0.2">
      <c r="G1376" s="12" t="str">
        <f t="shared" si="170"/>
        <v/>
      </c>
      <c r="H1376" s="12"/>
      <c r="I1376" s="22" t="str">
        <f>IFERROR(VLOOKUP('движение ДВС'!C1376,нормативы!$B$2:$C$32,2,FALSE),"")</f>
        <v/>
      </c>
      <c r="K1376" s="13" t="str">
        <f t="shared" si="174"/>
        <v/>
      </c>
      <c r="L1376" s="13"/>
      <c r="M1376" s="22" t="str">
        <f t="shared" si="171"/>
        <v/>
      </c>
      <c r="N1376" s="22" t="str">
        <f t="shared" si="175"/>
        <v/>
      </c>
      <c r="P1376" s="11" t="str">
        <f t="shared" si="176"/>
        <v xml:space="preserve"> </v>
      </c>
      <c r="Q1376" s="11" t="e">
        <f>VLOOKUP(B1376,'Комментарии к ремонту'!A:C,2,FALSE)</f>
        <v>#N/A</v>
      </c>
      <c r="R1376" s="21" t="str">
        <f t="shared" si="177"/>
        <v/>
      </c>
      <c r="T1376" s="44" t="str">
        <f t="shared" si="172"/>
        <v/>
      </c>
      <c r="W1376" s="18">
        <f t="shared" si="173"/>
        <v>0</v>
      </c>
    </row>
    <row r="1377" spans="7:23" ht="25.5" customHeight="1" x14ac:dyDescent="0.2">
      <c r="G1377" s="12" t="str">
        <f t="shared" si="170"/>
        <v/>
      </c>
      <c r="H1377" s="12"/>
      <c r="I1377" s="22" t="str">
        <f>IFERROR(VLOOKUP('движение ДВС'!C1377,нормативы!$B$2:$C$32,2,FALSE),"")</f>
        <v/>
      </c>
      <c r="K1377" s="13" t="str">
        <f t="shared" si="174"/>
        <v/>
      </c>
      <c r="L1377" s="13"/>
      <c r="M1377" s="22" t="str">
        <f t="shared" si="171"/>
        <v/>
      </c>
      <c r="N1377" s="22" t="str">
        <f t="shared" si="175"/>
        <v/>
      </c>
      <c r="P1377" s="11" t="str">
        <f t="shared" si="176"/>
        <v xml:space="preserve"> </v>
      </c>
      <c r="Q1377" s="11" t="e">
        <f>VLOOKUP(B1377,'Комментарии к ремонту'!A:C,2,FALSE)</f>
        <v>#N/A</v>
      </c>
      <c r="R1377" s="21" t="str">
        <f t="shared" si="177"/>
        <v/>
      </c>
      <c r="T1377" s="44" t="str">
        <f t="shared" si="172"/>
        <v/>
      </c>
      <c r="W1377" s="18">
        <f t="shared" si="173"/>
        <v>0</v>
      </c>
    </row>
    <row r="1378" spans="7:23" ht="25.5" customHeight="1" x14ac:dyDescent="0.2">
      <c r="G1378" s="12" t="str">
        <f t="shared" si="170"/>
        <v/>
      </c>
      <c r="H1378" s="12"/>
      <c r="I1378" s="22" t="str">
        <f>IFERROR(VLOOKUP('движение ДВС'!C1378,нормативы!$B$2:$C$32,2,FALSE),"")</f>
        <v/>
      </c>
      <c r="K1378" s="13" t="str">
        <f t="shared" si="174"/>
        <v/>
      </c>
      <c r="L1378" s="13"/>
      <c r="M1378" s="22" t="str">
        <f t="shared" si="171"/>
        <v/>
      </c>
      <c r="N1378" s="22" t="str">
        <f t="shared" si="175"/>
        <v/>
      </c>
      <c r="P1378" s="11" t="str">
        <f t="shared" si="176"/>
        <v xml:space="preserve"> </v>
      </c>
      <c r="Q1378" s="11" t="e">
        <f>VLOOKUP(B1378,'Комментарии к ремонту'!A:C,2,FALSE)</f>
        <v>#N/A</v>
      </c>
      <c r="R1378" s="21" t="str">
        <f t="shared" si="177"/>
        <v/>
      </c>
      <c r="T1378" s="44" t="str">
        <f t="shared" si="172"/>
        <v/>
      </c>
      <c r="W1378" s="18">
        <f t="shared" si="173"/>
        <v>0</v>
      </c>
    </row>
    <row r="1379" spans="7:23" ht="25.5" customHeight="1" x14ac:dyDescent="0.2">
      <c r="G1379" s="12" t="str">
        <f t="shared" si="170"/>
        <v/>
      </c>
      <c r="H1379" s="12"/>
      <c r="I1379" s="22" t="str">
        <f>IFERROR(VLOOKUP('движение ДВС'!C1379,нормативы!$B$2:$C$32,2,FALSE),"")</f>
        <v/>
      </c>
      <c r="K1379" s="13" t="str">
        <f t="shared" si="174"/>
        <v/>
      </c>
      <c r="L1379" s="13"/>
      <c r="M1379" s="22" t="str">
        <f t="shared" si="171"/>
        <v/>
      </c>
      <c r="N1379" s="22" t="str">
        <f t="shared" si="175"/>
        <v/>
      </c>
      <c r="P1379" s="11" t="str">
        <f t="shared" si="176"/>
        <v xml:space="preserve"> </v>
      </c>
      <c r="Q1379" s="11" t="e">
        <f>VLOOKUP(B1379,'Комментарии к ремонту'!A:C,2,FALSE)</f>
        <v>#N/A</v>
      </c>
      <c r="R1379" s="21" t="str">
        <f t="shared" si="177"/>
        <v/>
      </c>
      <c r="T1379" s="44" t="str">
        <f t="shared" si="172"/>
        <v/>
      </c>
      <c r="W1379" s="18">
        <f t="shared" si="173"/>
        <v>0</v>
      </c>
    </row>
    <row r="1380" spans="7:23" ht="25.5" customHeight="1" x14ac:dyDescent="0.2">
      <c r="G1380" s="12" t="str">
        <f t="shared" si="170"/>
        <v/>
      </c>
      <c r="H1380" s="12"/>
      <c r="I1380" s="22" t="str">
        <f>IFERROR(VLOOKUP('движение ДВС'!C1380,нормативы!$B$2:$C$32,2,FALSE),"")</f>
        <v/>
      </c>
      <c r="K1380" s="13" t="str">
        <f t="shared" si="174"/>
        <v/>
      </c>
      <c r="L1380" s="13"/>
      <c r="M1380" s="22" t="str">
        <f t="shared" si="171"/>
        <v/>
      </c>
      <c r="N1380" s="22" t="str">
        <f t="shared" si="175"/>
        <v/>
      </c>
      <c r="P1380" s="11" t="str">
        <f t="shared" si="176"/>
        <v xml:space="preserve"> </v>
      </c>
      <c r="Q1380" s="11" t="e">
        <f>VLOOKUP(B1380,'Комментарии к ремонту'!A:C,2,FALSE)</f>
        <v>#N/A</v>
      </c>
      <c r="R1380" s="21" t="str">
        <f t="shared" si="177"/>
        <v/>
      </c>
      <c r="T1380" s="44" t="str">
        <f t="shared" si="172"/>
        <v/>
      </c>
      <c r="W1380" s="18">
        <f t="shared" si="173"/>
        <v>0</v>
      </c>
    </row>
    <row r="1381" spans="7:23" ht="25.5" customHeight="1" x14ac:dyDescent="0.2">
      <c r="G1381" s="12" t="str">
        <f t="shared" si="170"/>
        <v/>
      </c>
      <c r="H1381" s="12"/>
      <c r="I1381" s="22" t="str">
        <f>IFERROR(VLOOKUP('движение ДВС'!C1381,нормативы!$B$2:$C$32,2,FALSE),"")</f>
        <v/>
      </c>
      <c r="K1381" s="13" t="str">
        <f t="shared" si="174"/>
        <v/>
      </c>
      <c r="L1381" s="13"/>
      <c r="M1381" s="22" t="str">
        <f t="shared" si="171"/>
        <v/>
      </c>
      <c r="N1381" s="22" t="str">
        <f t="shared" si="175"/>
        <v/>
      </c>
      <c r="P1381" s="11" t="str">
        <f t="shared" si="176"/>
        <v xml:space="preserve"> </v>
      </c>
      <c r="Q1381" s="11" t="e">
        <f>VLOOKUP(B1381,'Комментарии к ремонту'!A:C,2,FALSE)</f>
        <v>#N/A</v>
      </c>
      <c r="R1381" s="21" t="str">
        <f t="shared" si="177"/>
        <v/>
      </c>
      <c r="T1381" s="44" t="str">
        <f t="shared" si="172"/>
        <v/>
      </c>
      <c r="W1381" s="18">
        <f t="shared" si="173"/>
        <v>0</v>
      </c>
    </row>
    <row r="1382" spans="7:23" ht="25.5" customHeight="1" x14ac:dyDescent="0.2">
      <c r="G1382" s="12" t="str">
        <f t="shared" si="170"/>
        <v/>
      </c>
      <c r="H1382" s="12"/>
      <c r="I1382" s="22" t="str">
        <f>IFERROR(VLOOKUP('движение ДВС'!C1382,нормативы!$B$2:$C$32,2,FALSE),"")</f>
        <v/>
      </c>
      <c r="K1382" s="13" t="str">
        <f t="shared" si="174"/>
        <v/>
      </c>
      <c r="L1382" s="13"/>
      <c r="M1382" s="22" t="str">
        <f t="shared" si="171"/>
        <v/>
      </c>
      <c r="N1382" s="22" t="str">
        <f t="shared" si="175"/>
        <v/>
      </c>
      <c r="P1382" s="11" t="str">
        <f t="shared" si="176"/>
        <v xml:space="preserve"> </v>
      </c>
      <c r="Q1382" s="11" t="e">
        <f>VLOOKUP(B1382,'Комментарии к ремонту'!A:C,2,FALSE)</f>
        <v>#N/A</v>
      </c>
      <c r="R1382" s="21" t="str">
        <f t="shared" si="177"/>
        <v/>
      </c>
      <c r="T1382" s="44" t="str">
        <f t="shared" si="172"/>
        <v/>
      </c>
      <c r="W1382" s="18">
        <f t="shared" si="173"/>
        <v>0</v>
      </c>
    </row>
    <row r="1383" spans="7:23" ht="25.5" customHeight="1" x14ac:dyDescent="0.2">
      <c r="G1383" s="12" t="str">
        <f t="shared" si="170"/>
        <v/>
      </c>
      <c r="H1383" s="12"/>
      <c r="I1383" s="22" t="str">
        <f>IFERROR(VLOOKUP('движение ДВС'!C1383,нормативы!$B$2:$C$32,2,FALSE),"")</f>
        <v/>
      </c>
      <c r="K1383" s="13" t="str">
        <f t="shared" si="174"/>
        <v/>
      </c>
      <c r="L1383" s="13"/>
      <c r="M1383" s="22" t="str">
        <f t="shared" si="171"/>
        <v/>
      </c>
      <c r="N1383" s="22" t="str">
        <f t="shared" si="175"/>
        <v/>
      </c>
      <c r="P1383" s="11" t="str">
        <f t="shared" si="176"/>
        <v xml:space="preserve"> </v>
      </c>
      <c r="Q1383" s="11" t="e">
        <f>VLOOKUP(B1383,'Комментарии к ремонту'!A:C,2,FALSE)</f>
        <v>#N/A</v>
      </c>
      <c r="R1383" s="21" t="str">
        <f t="shared" si="177"/>
        <v/>
      </c>
      <c r="T1383" s="44" t="str">
        <f t="shared" si="172"/>
        <v/>
      </c>
      <c r="W1383" s="18">
        <f t="shared" si="173"/>
        <v>0</v>
      </c>
    </row>
    <row r="1384" spans="7:23" ht="25.5" customHeight="1" x14ac:dyDescent="0.2">
      <c r="G1384" s="12" t="str">
        <f t="shared" si="170"/>
        <v/>
      </c>
      <c r="H1384" s="12"/>
      <c r="I1384" s="22" t="str">
        <f>IFERROR(VLOOKUP('движение ДВС'!C1384,нормативы!$B$2:$C$32,2,FALSE),"")</f>
        <v/>
      </c>
      <c r="K1384" s="13" t="str">
        <f t="shared" si="174"/>
        <v/>
      </c>
      <c r="L1384" s="13"/>
      <c r="M1384" s="22" t="str">
        <f t="shared" si="171"/>
        <v/>
      </c>
      <c r="N1384" s="22" t="str">
        <f t="shared" si="175"/>
        <v/>
      </c>
      <c r="P1384" s="11" t="str">
        <f t="shared" si="176"/>
        <v xml:space="preserve"> </v>
      </c>
      <c r="Q1384" s="11" t="e">
        <f>VLOOKUP(B1384,'Комментарии к ремонту'!A:C,2,FALSE)</f>
        <v>#N/A</v>
      </c>
      <c r="R1384" s="21" t="str">
        <f t="shared" si="177"/>
        <v/>
      </c>
      <c r="T1384" s="44" t="str">
        <f t="shared" si="172"/>
        <v/>
      </c>
      <c r="W1384" s="18">
        <f t="shared" si="173"/>
        <v>0</v>
      </c>
    </row>
    <row r="1385" spans="7:23" ht="25.5" customHeight="1" x14ac:dyDescent="0.2">
      <c r="G1385" s="12" t="str">
        <f t="shared" si="170"/>
        <v/>
      </c>
      <c r="H1385" s="12"/>
      <c r="I1385" s="22" t="str">
        <f>IFERROR(VLOOKUP('движение ДВС'!C1385,нормативы!$B$2:$C$32,2,FALSE),"")</f>
        <v/>
      </c>
      <c r="K1385" s="13" t="str">
        <f t="shared" si="174"/>
        <v/>
      </c>
      <c r="L1385" s="13"/>
      <c r="M1385" s="22" t="str">
        <f t="shared" si="171"/>
        <v/>
      </c>
      <c r="N1385" s="22" t="str">
        <f t="shared" si="175"/>
        <v/>
      </c>
      <c r="P1385" s="11" t="str">
        <f t="shared" si="176"/>
        <v xml:space="preserve"> </v>
      </c>
      <c r="Q1385" s="11" t="e">
        <f>VLOOKUP(B1385,'Комментарии к ремонту'!A:C,2,FALSE)</f>
        <v>#N/A</v>
      </c>
      <c r="R1385" s="21" t="str">
        <f t="shared" si="177"/>
        <v/>
      </c>
      <c r="T1385" s="44" t="str">
        <f t="shared" si="172"/>
        <v/>
      </c>
      <c r="W1385" s="18">
        <f t="shared" si="173"/>
        <v>0</v>
      </c>
    </row>
    <row r="1386" spans="7:23" ht="25.5" customHeight="1" x14ac:dyDescent="0.2">
      <c r="G1386" s="12" t="str">
        <f t="shared" si="170"/>
        <v/>
      </c>
      <c r="H1386" s="12"/>
      <c r="I1386" s="22" t="str">
        <f>IFERROR(VLOOKUP('движение ДВС'!C1386,нормативы!$B$2:$C$32,2,FALSE),"")</f>
        <v/>
      </c>
      <c r="K1386" s="13" t="str">
        <f t="shared" si="174"/>
        <v/>
      </c>
      <c r="L1386" s="13"/>
      <c r="M1386" s="22" t="str">
        <f t="shared" si="171"/>
        <v/>
      </c>
      <c r="N1386" s="22" t="str">
        <f t="shared" si="175"/>
        <v/>
      </c>
      <c r="P1386" s="11" t="str">
        <f t="shared" si="176"/>
        <v xml:space="preserve"> </v>
      </c>
      <c r="Q1386" s="11" t="e">
        <f>VLOOKUP(B1386,'Комментарии к ремонту'!A:C,2,FALSE)</f>
        <v>#N/A</v>
      </c>
      <c r="R1386" s="21" t="str">
        <f t="shared" si="177"/>
        <v/>
      </c>
      <c r="T1386" s="44" t="str">
        <f t="shared" si="172"/>
        <v/>
      </c>
      <c r="W1386" s="18">
        <f t="shared" si="173"/>
        <v>0</v>
      </c>
    </row>
    <row r="1387" spans="7:23" ht="25.5" customHeight="1" x14ac:dyDescent="0.2">
      <c r="G1387" s="12" t="str">
        <f t="shared" si="170"/>
        <v/>
      </c>
      <c r="H1387" s="12"/>
      <c r="I1387" s="22" t="str">
        <f>IFERROR(VLOOKUP('движение ДВС'!C1387,нормативы!$B$2:$C$32,2,FALSE),"")</f>
        <v/>
      </c>
      <c r="K1387" s="13" t="str">
        <f t="shared" si="174"/>
        <v/>
      </c>
      <c r="L1387" s="13"/>
      <c r="M1387" s="22" t="str">
        <f t="shared" si="171"/>
        <v/>
      </c>
      <c r="N1387" s="22" t="str">
        <f t="shared" si="175"/>
        <v/>
      </c>
      <c r="P1387" s="11" t="str">
        <f t="shared" si="176"/>
        <v xml:space="preserve"> </v>
      </c>
      <c r="Q1387" s="11" t="e">
        <f>VLOOKUP(B1387,'Комментарии к ремонту'!A:C,2,FALSE)</f>
        <v>#N/A</v>
      </c>
      <c r="R1387" s="21" t="str">
        <f t="shared" si="177"/>
        <v/>
      </c>
      <c r="T1387" s="44" t="str">
        <f t="shared" si="172"/>
        <v/>
      </c>
      <c r="W1387" s="18">
        <f t="shared" si="173"/>
        <v>0</v>
      </c>
    </row>
    <row r="1388" spans="7:23" ht="25.5" customHeight="1" x14ac:dyDescent="0.2">
      <c r="G1388" s="12" t="str">
        <f t="shared" si="170"/>
        <v/>
      </c>
      <c r="H1388" s="12"/>
      <c r="I1388" s="22" t="str">
        <f>IFERROR(VLOOKUP('движение ДВС'!C1388,нормативы!$B$2:$C$32,2,FALSE),"")</f>
        <v/>
      </c>
      <c r="K1388" s="13" t="str">
        <f t="shared" si="174"/>
        <v/>
      </c>
      <c r="L1388" s="13"/>
      <c r="M1388" s="22" t="str">
        <f t="shared" si="171"/>
        <v/>
      </c>
      <c r="N1388" s="22" t="str">
        <f t="shared" si="175"/>
        <v/>
      </c>
      <c r="P1388" s="11" t="str">
        <f t="shared" si="176"/>
        <v xml:space="preserve"> </v>
      </c>
      <c r="Q1388" s="11" t="e">
        <f>VLOOKUP(B1388,'Комментарии к ремонту'!A:C,2,FALSE)</f>
        <v>#N/A</v>
      </c>
      <c r="R1388" s="21" t="str">
        <f t="shared" si="177"/>
        <v/>
      </c>
      <c r="T1388" s="44" t="str">
        <f t="shared" si="172"/>
        <v/>
      </c>
      <c r="W1388" s="18">
        <f t="shared" si="173"/>
        <v>0</v>
      </c>
    </row>
    <row r="1389" spans="7:23" ht="25.5" customHeight="1" x14ac:dyDescent="0.2">
      <c r="G1389" s="12" t="str">
        <f t="shared" si="170"/>
        <v/>
      </c>
      <c r="H1389" s="12"/>
      <c r="I1389" s="22" t="str">
        <f>IFERROR(VLOOKUP('движение ДВС'!C1389,нормативы!$B$2:$C$32,2,FALSE),"")</f>
        <v/>
      </c>
      <c r="K1389" s="13" t="str">
        <f t="shared" si="174"/>
        <v/>
      </c>
      <c r="L1389" s="13"/>
      <c r="M1389" s="22" t="str">
        <f t="shared" si="171"/>
        <v/>
      </c>
      <c r="N1389" s="22" t="str">
        <f t="shared" si="175"/>
        <v/>
      </c>
      <c r="P1389" s="11" t="str">
        <f t="shared" si="176"/>
        <v xml:space="preserve"> </v>
      </c>
      <c r="Q1389" s="11" t="e">
        <f>VLOOKUP(B1389,'Комментарии к ремонту'!A:C,2,FALSE)</f>
        <v>#N/A</v>
      </c>
      <c r="R1389" s="21" t="str">
        <f t="shared" si="177"/>
        <v/>
      </c>
      <c r="T1389" s="44" t="str">
        <f t="shared" si="172"/>
        <v/>
      </c>
      <c r="W1389" s="18">
        <f t="shared" si="173"/>
        <v>0</v>
      </c>
    </row>
    <row r="1390" spans="7:23" ht="25.5" customHeight="1" x14ac:dyDescent="0.2">
      <c r="G1390" s="12" t="str">
        <f t="shared" si="170"/>
        <v/>
      </c>
      <c r="H1390" s="12"/>
      <c r="I1390" s="22" t="str">
        <f>IFERROR(VLOOKUP('движение ДВС'!C1390,нормативы!$B$2:$C$32,2,FALSE),"")</f>
        <v/>
      </c>
      <c r="K1390" s="13" t="str">
        <f t="shared" si="174"/>
        <v/>
      </c>
      <c r="L1390" s="13"/>
      <c r="M1390" s="22" t="str">
        <f t="shared" si="171"/>
        <v/>
      </c>
      <c r="N1390" s="22" t="str">
        <f t="shared" si="175"/>
        <v/>
      </c>
      <c r="P1390" s="11" t="str">
        <f t="shared" si="176"/>
        <v xml:space="preserve"> </v>
      </c>
      <c r="Q1390" s="11" t="e">
        <f>VLOOKUP(B1390,'Комментарии к ремонту'!A:C,2,FALSE)</f>
        <v>#N/A</v>
      </c>
      <c r="R1390" s="21" t="str">
        <f t="shared" si="177"/>
        <v/>
      </c>
      <c r="T1390" s="44" t="str">
        <f t="shared" si="172"/>
        <v/>
      </c>
      <c r="W1390" s="18">
        <f t="shared" si="173"/>
        <v>0</v>
      </c>
    </row>
    <row r="1391" spans="7:23" ht="25.5" customHeight="1" x14ac:dyDescent="0.2">
      <c r="G1391" s="12" t="str">
        <f t="shared" si="170"/>
        <v/>
      </c>
      <c r="H1391" s="12"/>
      <c r="I1391" s="22" t="str">
        <f>IFERROR(VLOOKUP('движение ДВС'!C1391,нормативы!$B$2:$C$32,2,FALSE),"")</f>
        <v/>
      </c>
      <c r="K1391" s="13" t="str">
        <f t="shared" si="174"/>
        <v/>
      </c>
      <c r="L1391" s="13"/>
      <c r="M1391" s="22" t="str">
        <f t="shared" si="171"/>
        <v/>
      </c>
      <c r="N1391" s="22" t="str">
        <f t="shared" si="175"/>
        <v/>
      </c>
      <c r="P1391" s="11" t="str">
        <f t="shared" si="176"/>
        <v xml:space="preserve"> </v>
      </c>
      <c r="Q1391" s="11" t="e">
        <f>VLOOKUP(B1391,'Комментарии к ремонту'!A:C,2,FALSE)</f>
        <v>#N/A</v>
      </c>
      <c r="R1391" s="21" t="str">
        <f t="shared" si="177"/>
        <v/>
      </c>
      <c r="T1391" s="44" t="str">
        <f t="shared" si="172"/>
        <v/>
      </c>
      <c r="W1391" s="18">
        <f t="shared" si="173"/>
        <v>0</v>
      </c>
    </row>
    <row r="1392" spans="7:23" ht="25.5" customHeight="1" x14ac:dyDescent="0.2">
      <c r="G1392" s="12" t="str">
        <f t="shared" si="170"/>
        <v/>
      </c>
      <c r="H1392" s="12"/>
      <c r="I1392" s="22" t="str">
        <f>IFERROR(VLOOKUP('движение ДВС'!C1392,нормативы!$B$2:$C$32,2,FALSE),"")</f>
        <v/>
      </c>
      <c r="K1392" s="13" t="str">
        <f t="shared" si="174"/>
        <v/>
      </c>
      <c r="L1392" s="13"/>
      <c r="M1392" s="22" t="str">
        <f t="shared" si="171"/>
        <v/>
      </c>
      <c r="N1392" s="22" t="str">
        <f t="shared" si="175"/>
        <v/>
      </c>
      <c r="P1392" s="11" t="str">
        <f t="shared" si="176"/>
        <v xml:space="preserve"> </v>
      </c>
      <c r="Q1392" s="11" t="e">
        <f>VLOOKUP(B1392,'Комментарии к ремонту'!A:C,2,FALSE)</f>
        <v>#N/A</v>
      </c>
      <c r="R1392" s="21" t="str">
        <f t="shared" si="177"/>
        <v/>
      </c>
      <c r="T1392" s="44" t="str">
        <f t="shared" si="172"/>
        <v/>
      </c>
      <c r="W1392" s="18">
        <f t="shared" si="173"/>
        <v>0</v>
      </c>
    </row>
    <row r="1393" spans="7:23" ht="25.5" customHeight="1" x14ac:dyDescent="0.2">
      <c r="G1393" s="12" t="str">
        <f t="shared" si="170"/>
        <v/>
      </c>
      <c r="H1393" s="12"/>
      <c r="I1393" s="22" t="str">
        <f>IFERROR(VLOOKUP('движение ДВС'!C1393,нормативы!$B$2:$C$32,2,FALSE),"")</f>
        <v/>
      </c>
      <c r="K1393" s="13" t="str">
        <f t="shared" si="174"/>
        <v/>
      </c>
      <c r="L1393" s="13"/>
      <c r="M1393" s="22" t="str">
        <f t="shared" si="171"/>
        <v/>
      </c>
      <c r="N1393" s="22" t="str">
        <f t="shared" si="175"/>
        <v/>
      </c>
      <c r="P1393" s="11" t="str">
        <f t="shared" si="176"/>
        <v xml:space="preserve"> </v>
      </c>
      <c r="Q1393" s="11" t="e">
        <f>VLOOKUP(B1393,'Комментарии к ремонту'!A:C,2,FALSE)</f>
        <v>#N/A</v>
      </c>
      <c r="R1393" s="21" t="str">
        <f t="shared" si="177"/>
        <v/>
      </c>
      <c r="T1393" s="44" t="str">
        <f t="shared" si="172"/>
        <v/>
      </c>
      <c r="W1393" s="18">
        <f t="shared" si="173"/>
        <v>0</v>
      </c>
    </row>
    <row r="1394" spans="7:23" ht="25.5" customHeight="1" x14ac:dyDescent="0.2">
      <c r="G1394" s="12" t="str">
        <f t="shared" si="170"/>
        <v/>
      </c>
      <c r="H1394" s="12"/>
      <c r="I1394" s="22" t="str">
        <f>IFERROR(VLOOKUP('движение ДВС'!C1394,нормативы!$B$2:$C$32,2,FALSE),"")</f>
        <v/>
      </c>
      <c r="K1394" s="13" t="str">
        <f t="shared" si="174"/>
        <v/>
      </c>
      <c r="L1394" s="13"/>
      <c r="M1394" s="22" t="str">
        <f t="shared" si="171"/>
        <v/>
      </c>
      <c r="N1394" s="22" t="str">
        <f t="shared" si="175"/>
        <v/>
      </c>
      <c r="P1394" s="11" t="str">
        <f t="shared" si="176"/>
        <v xml:space="preserve"> </v>
      </c>
      <c r="Q1394" s="11" t="e">
        <f>VLOOKUP(B1394,'Комментарии к ремонту'!A:C,2,FALSE)</f>
        <v>#N/A</v>
      </c>
      <c r="R1394" s="21" t="str">
        <f t="shared" si="177"/>
        <v/>
      </c>
      <c r="T1394" s="44" t="str">
        <f t="shared" si="172"/>
        <v/>
      </c>
      <c r="W1394" s="18">
        <f t="shared" si="173"/>
        <v>0</v>
      </c>
    </row>
    <row r="1395" spans="7:23" ht="25.5" customHeight="1" x14ac:dyDescent="0.2">
      <c r="G1395" s="12" t="str">
        <f t="shared" si="170"/>
        <v/>
      </c>
      <c r="H1395" s="12"/>
      <c r="I1395" s="22" t="str">
        <f>IFERROR(VLOOKUP('движение ДВС'!C1395,нормативы!$B$2:$C$32,2,FALSE),"")</f>
        <v/>
      </c>
      <c r="K1395" s="13" t="str">
        <f t="shared" si="174"/>
        <v/>
      </c>
      <c r="L1395" s="13"/>
      <c r="M1395" s="22" t="str">
        <f t="shared" si="171"/>
        <v/>
      </c>
      <c r="N1395" s="22" t="str">
        <f t="shared" si="175"/>
        <v/>
      </c>
      <c r="P1395" s="11" t="str">
        <f t="shared" si="176"/>
        <v xml:space="preserve"> </v>
      </c>
      <c r="Q1395" s="11" t="e">
        <f>VLOOKUP(B1395,'Комментарии к ремонту'!A:C,2,FALSE)</f>
        <v>#N/A</v>
      </c>
      <c r="R1395" s="21" t="str">
        <f t="shared" si="177"/>
        <v/>
      </c>
      <c r="T1395" s="44" t="str">
        <f t="shared" si="172"/>
        <v/>
      </c>
      <c r="W1395" s="18">
        <f t="shared" si="173"/>
        <v>0</v>
      </c>
    </row>
    <row r="1396" spans="7:23" ht="25.5" customHeight="1" x14ac:dyDescent="0.2">
      <c r="G1396" s="12" t="str">
        <f t="shared" si="170"/>
        <v/>
      </c>
      <c r="H1396" s="12"/>
      <c r="I1396" s="22" t="str">
        <f>IFERROR(VLOOKUP('движение ДВС'!C1396,нормативы!$B$2:$C$32,2,FALSE),"")</f>
        <v/>
      </c>
      <c r="K1396" s="13" t="str">
        <f t="shared" si="174"/>
        <v/>
      </c>
      <c r="L1396" s="13"/>
      <c r="M1396" s="22" t="str">
        <f t="shared" si="171"/>
        <v/>
      </c>
      <c r="N1396" s="22" t="str">
        <f t="shared" si="175"/>
        <v/>
      </c>
      <c r="P1396" s="11" t="str">
        <f t="shared" si="176"/>
        <v xml:space="preserve"> </v>
      </c>
      <c r="Q1396" s="11" t="e">
        <f>VLOOKUP(B1396,'Комментарии к ремонту'!A:C,2,FALSE)</f>
        <v>#N/A</v>
      </c>
      <c r="R1396" s="21" t="str">
        <f t="shared" si="177"/>
        <v/>
      </c>
      <c r="T1396" s="44" t="str">
        <f t="shared" si="172"/>
        <v/>
      </c>
      <c r="W1396" s="18">
        <f t="shared" si="173"/>
        <v>0</v>
      </c>
    </row>
    <row r="1397" spans="7:23" ht="25.5" customHeight="1" x14ac:dyDescent="0.2">
      <c r="G1397" s="12" t="str">
        <f t="shared" si="170"/>
        <v/>
      </c>
      <c r="H1397" s="12"/>
      <c r="I1397" s="22" t="str">
        <f>IFERROR(VLOOKUP('движение ДВС'!C1397,нормативы!$B$2:$C$32,2,FALSE),"")</f>
        <v/>
      </c>
      <c r="K1397" s="13" t="str">
        <f t="shared" si="174"/>
        <v/>
      </c>
      <c r="L1397" s="13"/>
      <c r="M1397" s="22" t="str">
        <f t="shared" si="171"/>
        <v/>
      </c>
      <c r="N1397" s="22" t="str">
        <f t="shared" si="175"/>
        <v/>
      </c>
      <c r="P1397" s="11" t="str">
        <f t="shared" si="176"/>
        <v xml:space="preserve"> </v>
      </c>
      <c r="Q1397" s="11" t="e">
        <f>VLOOKUP(B1397,'Комментарии к ремонту'!A:C,2,FALSE)</f>
        <v>#N/A</v>
      </c>
      <c r="R1397" s="21" t="str">
        <f t="shared" si="177"/>
        <v/>
      </c>
      <c r="T1397" s="44" t="str">
        <f t="shared" si="172"/>
        <v/>
      </c>
      <c r="W1397" s="18">
        <f t="shared" si="173"/>
        <v>0</v>
      </c>
    </row>
    <row r="1398" spans="7:23" ht="25.5" customHeight="1" x14ac:dyDescent="0.2">
      <c r="G1398" s="12" t="str">
        <f t="shared" si="170"/>
        <v/>
      </c>
      <c r="H1398" s="12"/>
      <c r="I1398" s="22" t="str">
        <f>IFERROR(VLOOKUP('движение ДВС'!C1398,нормативы!$B$2:$C$32,2,FALSE),"")</f>
        <v/>
      </c>
      <c r="K1398" s="13" t="str">
        <f t="shared" si="174"/>
        <v/>
      </c>
      <c r="L1398" s="13"/>
      <c r="M1398" s="22" t="str">
        <f t="shared" si="171"/>
        <v/>
      </c>
      <c r="N1398" s="22" t="str">
        <f t="shared" si="175"/>
        <v/>
      </c>
      <c r="P1398" s="11" t="str">
        <f t="shared" si="176"/>
        <v xml:space="preserve"> </v>
      </c>
      <c r="Q1398" s="11" t="e">
        <f>VLOOKUP(B1398,'Комментарии к ремонту'!A:C,2,FALSE)</f>
        <v>#N/A</v>
      </c>
      <c r="R1398" s="21" t="str">
        <f t="shared" si="177"/>
        <v/>
      </c>
      <c r="T1398" s="44" t="str">
        <f t="shared" si="172"/>
        <v/>
      </c>
      <c r="W1398" s="18">
        <f t="shared" si="173"/>
        <v>0</v>
      </c>
    </row>
    <row r="1399" spans="7:23" ht="25.5" customHeight="1" x14ac:dyDescent="0.2">
      <c r="G1399" s="12" t="str">
        <f t="shared" si="170"/>
        <v/>
      </c>
      <c r="H1399" s="12"/>
      <c r="I1399" s="22" t="str">
        <f>IFERROR(VLOOKUP('движение ДВС'!C1399,нормативы!$B$2:$C$32,2,FALSE),"")</f>
        <v/>
      </c>
      <c r="K1399" s="13" t="str">
        <f t="shared" si="174"/>
        <v/>
      </c>
      <c r="L1399" s="13"/>
      <c r="M1399" s="22" t="str">
        <f t="shared" si="171"/>
        <v/>
      </c>
      <c r="N1399" s="22" t="str">
        <f t="shared" si="175"/>
        <v/>
      </c>
      <c r="P1399" s="11" t="str">
        <f t="shared" si="176"/>
        <v xml:space="preserve"> </v>
      </c>
      <c r="Q1399" s="11" t="e">
        <f>VLOOKUP(B1399,'Комментарии к ремонту'!A:C,2,FALSE)</f>
        <v>#N/A</v>
      </c>
      <c r="R1399" s="21" t="str">
        <f t="shared" si="177"/>
        <v/>
      </c>
      <c r="T1399" s="44" t="str">
        <f t="shared" si="172"/>
        <v/>
      </c>
      <c r="W1399" s="18">
        <f t="shared" si="173"/>
        <v>0</v>
      </c>
    </row>
    <row r="1400" spans="7:23" ht="25.5" customHeight="1" x14ac:dyDescent="0.2">
      <c r="G1400" s="12" t="str">
        <f t="shared" si="170"/>
        <v/>
      </c>
      <c r="H1400" s="12"/>
      <c r="I1400" s="22" t="str">
        <f>IFERROR(VLOOKUP('движение ДВС'!C1400,нормативы!$B$2:$C$32,2,FALSE),"")</f>
        <v/>
      </c>
      <c r="K1400" s="13" t="str">
        <f t="shared" si="174"/>
        <v/>
      </c>
      <c r="L1400" s="13"/>
      <c r="M1400" s="22" t="str">
        <f t="shared" si="171"/>
        <v/>
      </c>
      <c r="N1400" s="22" t="str">
        <f t="shared" si="175"/>
        <v/>
      </c>
      <c r="P1400" s="11" t="str">
        <f t="shared" si="176"/>
        <v xml:space="preserve"> </v>
      </c>
      <c r="Q1400" s="11" t="e">
        <f>VLOOKUP(B1400,'Комментарии к ремонту'!A:C,2,FALSE)</f>
        <v>#N/A</v>
      </c>
      <c r="R1400" s="21" t="str">
        <f t="shared" si="177"/>
        <v/>
      </c>
      <c r="T1400" s="44" t="str">
        <f t="shared" si="172"/>
        <v/>
      </c>
      <c r="W1400" s="18">
        <f t="shared" si="173"/>
        <v>0</v>
      </c>
    </row>
    <row r="1401" spans="7:23" ht="25.5" customHeight="1" x14ac:dyDescent="0.2">
      <c r="G1401" s="12" t="str">
        <f t="shared" si="170"/>
        <v/>
      </c>
      <c r="H1401" s="12"/>
      <c r="I1401" s="22" t="str">
        <f>IFERROR(VLOOKUP('движение ДВС'!C1401,нормативы!$B$2:$C$32,2,FALSE),"")</f>
        <v/>
      </c>
      <c r="K1401" s="13" t="str">
        <f t="shared" si="174"/>
        <v/>
      </c>
      <c r="L1401" s="13"/>
      <c r="M1401" s="22" t="str">
        <f t="shared" si="171"/>
        <v/>
      </c>
      <c r="N1401" s="22" t="str">
        <f t="shared" si="175"/>
        <v/>
      </c>
      <c r="P1401" s="11" t="str">
        <f t="shared" si="176"/>
        <v xml:space="preserve"> </v>
      </c>
      <c r="Q1401" s="11" t="e">
        <f>VLOOKUP(B1401,'Комментарии к ремонту'!A:C,2,FALSE)</f>
        <v>#N/A</v>
      </c>
      <c r="R1401" s="21" t="str">
        <f t="shared" si="177"/>
        <v/>
      </c>
      <c r="T1401" s="44" t="str">
        <f t="shared" si="172"/>
        <v/>
      </c>
      <c r="W1401" s="18">
        <f t="shared" si="173"/>
        <v>0</v>
      </c>
    </row>
    <row r="1402" spans="7:23" ht="25.5" customHeight="1" x14ac:dyDescent="0.2">
      <c r="G1402" s="12" t="str">
        <f t="shared" si="170"/>
        <v/>
      </c>
      <c r="H1402" s="12"/>
      <c r="I1402" s="22" t="str">
        <f>IFERROR(VLOOKUP('движение ДВС'!C1402,нормативы!$B$2:$C$32,2,FALSE),"")</f>
        <v/>
      </c>
      <c r="K1402" s="13" t="str">
        <f t="shared" si="174"/>
        <v/>
      </c>
      <c r="L1402" s="13"/>
      <c r="M1402" s="22" t="str">
        <f t="shared" si="171"/>
        <v/>
      </c>
      <c r="N1402" s="22" t="str">
        <f t="shared" si="175"/>
        <v/>
      </c>
      <c r="P1402" s="11" t="str">
        <f t="shared" si="176"/>
        <v xml:space="preserve"> </v>
      </c>
      <c r="Q1402" s="11" t="e">
        <f>VLOOKUP(B1402,'Комментарии к ремонту'!A:C,2,FALSE)</f>
        <v>#N/A</v>
      </c>
      <c r="R1402" s="21" t="str">
        <f t="shared" si="177"/>
        <v/>
      </c>
      <c r="T1402" s="44" t="str">
        <f t="shared" si="172"/>
        <v/>
      </c>
      <c r="W1402" s="18">
        <f t="shared" si="173"/>
        <v>0</v>
      </c>
    </row>
    <row r="1403" spans="7:23" ht="25.5" customHeight="1" x14ac:dyDescent="0.2">
      <c r="G1403" s="12" t="str">
        <f t="shared" si="170"/>
        <v/>
      </c>
      <c r="H1403" s="12"/>
      <c r="I1403" s="22" t="str">
        <f>IFERROR(VLOOKUP('движение ДВС'!C1403,нормативы!$B$2:$C$32,2,FALSE),"")</f>
        <v/>
      </c>
      <c r="K1403" s="13" t="str">
        <f t="shared" si="174"/>
        <v/>
      </c>
      <c r="L1403" s="13"/>
      <c r="M1403" s="22" t="str">
        <f t="shared" si="171"/>
        <v/>
      </c>
      <c r="N1403" s="22" t="str">
        <f t="shared" si="175"/>
        <v/>
      </c>
      <c r="P1403" s="11" t="str">
        <f t="shared" si="176"/>
        <v xml:space="preserve"> </v>
      </c>
      <c r="Q1403" s="11" t="e">
        <f>VLOOKUP(B1403,'Комментарии к ремонту'!A:C,2,FALSE)</f>
        <v>#N/A</v>
      </c>
      <c r="R1403" s="21" t="str">
        <f t="shared" si="177"/>
        <v/>
      </c>
      <c r="T1403" s="44" t="str">
        <f t="shared" si="172"/>
        <v/>
      </c>
      <c r="W1403" s="18">
        <f t="shared" si="173"/>
        <v>0</v>
      </c>
    </row>
    <row r="1404" spans="7:23" ht="25.5" customHeight="1" x14ac:dyDescent="0.2">
      <c r="G1404" s="12" t="str">
        <f t="shared" si="170"/>
        <v/>
      </c>
      <c r="H1404" s="12"/>
      <c r="I1404" s="22" t="str">
        <f>IFERROR(VLOOKUP('движение ДВС'!C1404,нормативы!$B$2:$C$32,2,FALSE),"")</f>
        <v/>
      </c>
      <c r="K1404" s="13" t="str">
        <f t="shared" si="174"/>
        <v/>
      </c>
      <c r="L1404" s="13"/>
      <c r="M1404" s="22" t="str">
        <f t="shared" si="171"/>
        <v/>
      </c>
      <c r="N1404" s="22" t="str">
        <f t="shared" si="175"/>
        <v/>
      </c>
      <c r="P1404" s="11" t="str">
        <f t="shared" si="176"/>
        <v xml:space="preserve"> </v>
      </c>
      <c r="Q1404" s="11" t="e">
        <f>VLOOKUP(B1404,'Комментарии к ремонту'!A:C,2,FALSE)</f>
        <v>#N/A</v>
      </c>
      <c r="R1404" s="21" t="str">
        <f t="shared" si="177"/>
        <v/>
      </c>
      <c r="T1404" s="44" t="str">
        <f t="shared" si="172"/>
        <v/>
      </c>
      <c r="W1404" s="18">
        <f t="shared" si="173"/>
        <v>0</v>
      </c>
    </row>
    <row r="1405" spans="7:23" ht="25.5" customHeight="1" x14ac:dyDescent="0.2">
      <c r="G1405" s="12" t="str">
        <f t="shared" si="170"/>
        <v/>
      </c>
      <c r="H1405" s="12"/>
      <c r="I1405" s="22" t="str">
        <f>IFERROR(VLOOKUP('движение ДВС'!C1405,нормативы!$B$2:$C$32,2,FALSE),"")</f>
        <v/>
      </c>
      <c r="K1405" s="13" t="str">
        <f t="shared" si="174"/>
        <v/>
      </c>
      <c r="L1405" s="13"/>
      <c r="M1405" s="22" t="str">
        <f t="shared" si="171"/>
        <v/>
      </c>
      <c r="N1405" s="22" t="str">
        <f t="shared" si="175"/>
        <v/>
      </c>
      <c r="P1405" s="11" t="str">
        <f t="shared" si="176"/>
        <v xml:space="preserve"> </v>
      </c>
      <c r="Q1405" s="11" t="e">
        <f>VLOOKUP(B1405,'Комментарии к ремонту'!A:C,2,FALSE)</f>
        <v>#N/A</v>
      </c>
      <c r="R1405" s="21" t="str">
        <f t="shared" si="177"/>
        <v/>
      </c>
      <c r="T1405" s="44" t="str">
        <f t="shared" si="172"/>
        <v/>
      </c>
      <c r="W1405" s="18">
        <f t="shared" si="173"/>
        <v>0</v>
      </c>
    </row>
    <row r="1406" spans="7:23" ht="25.5" customHeight="1" x14ac:dyDescent="0.2">
      <c r="G1406" s="12" t="str">
        <f t="shared" si="170"/>
        <v/>
      </c>
      <c r="H1406" s="12"/>
      <c r="I1406" s="22" t="str">
        <f>IFERROR(VLOOKUP('движение ДВС'!C1406,нормативы!$B$2:$C$32,2,FALSE),"")</f>
        <v/>
      </c>
      <c r="K1406" s="13" t="str">
        <f t="shared" si="174"/>
        <v/>
      </c>
      <c r="L1406" s="13"/>
      <c r="M1406" s="22" t="str">
        <f t="shared" si="171"/>
        <v/>
      </c>
      <c r="N1406" s="22" t="str">
        <f t="shared" si="175"/>
        <v/>
      </c>
      <c r="P1406" s="11" t="str">
        <f t="shared" si="176"/>
        <v xml:space="preserve"> </v>
      </c>
      <c r="Q1406" s="11" t="e">
        <f>VLOOKUP(B1406,'Комментарии к ремонту'!A:C,2,FALSE)</f>
        <v>#N/A</v>
      </c>
      <c r="R1406" s="21" t="str">
        <f t="shared" si="177"/>
        <v/>
      </c>
      <c r="T1406" s="44" t="str">
        <f t="shared" si="172"/>
        <v/>
      </c>
      <c r="W1406" s="18">
        <f t="shared" si="173"/>
        <v>0</v>
      </c>
    </row>
    <row r="1407" spans="7:23" ht="25.5" customHeight="1" x14ac:dyDescent="0.2">
      <c r="G1407" s="12" t="str">
        <f t="shared" si="170"/>
        <v/>
      </c>
      <c r="H1407" s="12"/>
      <c r="I1407" s="22" t="str">
        <f>IFERROR(VLOOKUP('движение ДВС'!C1407,нормативы!$B$2:$C$32,2,FALSE),"")</f>
        <v/>
      </c>
      <c r="K1407" s="13" t="str">
        <f t="shared" si="174"/>
        <v/>
      </c>
      <c r="L1407" s="13"/>
      <c r="M1407" s="22" t="str">
        <f t="shared" si="171"/>
        <v/>
      </c>
      <c r="N1407" s="22" t="str">
        <f t="shared" si="175"/>
        <v/>
      </c>
      <c r="P1407" s="11" t="str">
        <f t="shared" si="176"/>
        <v xml:space="preserve"> </v>
      </c>
      <c r="Q1407" s="11" t="e">
        <f>VLOOKUP(B1407,'Комментарии к ремонту'!A:C,2,FALSE)</f>
        <v>#N/A</v>
      </c>
      <c r="R1407" s="21" t="str">
        <f t="shared" si="177"/>
        <v/>
      </c>
      <c r="T1407" s="44" t="str">
        <f t="shared" si="172"/>
        <v/>
      </c>
      <c r="W1407" s="18">
        <f t="shared" si="173"/>
        <v>0</v>
      </c>
    </row>
    <row r="1408" spans="7:23" ht="25.5" customHeight="1" x14ac:dyDescent="0.2">
      <c r="G1408" s="12" t="str">
        <f t="shared" si="170"/>
        <v/>
      </c>
      <c r="H1408" s="12"/>
      <c r="I1408" s="22" t="str">
        <f>IFERROR(VLOOKUP('движение ДВС'!C1408,нормативы!$B$2:$C$32,2,FALSE),"")</f>
        <v/>
      </c>
      <c r="K1408" s="13" t="str">
        <f t="shared" si="174"/>
        <v/>
      </c>
      <c r="L1408" s="13"/>
      <c r="M1408" s="22" t="str">
        <f t="shared" si="171"/>
        <v/>
      </c>
      <c r="N1408" s="22" t="str">
        <f t="shared" si="175"/>
        <v/>
      </c>
      <c r="P1408" s="11" t="str">
        <f t="shared" si="176"/>
        <v xml:space="preserve"> </v>
      </c>
      <c r="Q1408" s="11" t="e">
        <f>VLOOKUP(B1408,'Комментарии к ремонту'!A:C,2,FALSE)</f>
        <v>#N/A</v>
      </c>
      <c r="R1408" s="21" t="str">
        <f t="shared" si="177"/>
        <v/>
      </c>
      <c r="T1408" s="44" t="str">
        <f t="shared" si="172"/>
        <v/>
      </c>
      <c r="W1408" s="18">
        <f t="shared" si="173"/>
        <v>0</v>
      </c>
    </row>
    <row r="1409" spans="7:23" ht="25.5" customHeight="1" x14ac:dyDescent="0.2">
      <c r="G1409" s="12" t="str">
        <f t="shared" si="170"/>
        <v/>
      </c>
      <c r="H1409" s="12"/>
      <c r="I1409" s="22" t="str">
        <f>IFERROR(VLOOKUP('движение ДВС'!C1409,нормативы!$B$2:$C$32,2,FALSE),"")</f>
        <v/>
      </c>
      <c r="K1409" s="13" t="str">
        <f t="shared" si="174"/>
        <v/>
      </c>
      <c r="L1409" s="13"/>
      <c r="M1409" s="22" t="str">
        <f t="shared" si="171"/>
        <v/>
      </c>
      <c r="N1409" s="22" t="str">
        <f t="shared" si="175"/>
        <v/>
      </c>
      <c r="P1409" s="11" t="str">
        <f t="shared" si="176"/>
        <v xml:space="preserve"> </v>
      </c>
      <c r="Q1409" s="11" t="e">
        <f>VLOOKUP(B1409,'Комментарии к ремонту'!A:C,2,FALSE)</f>
        <v>#N/A</v>
      </c>
      <c r="R1409" s="21" t="str">
        <f t="shared" si="177"/>
        <v/>
      </c>
      <c r="T1409" s="44" t="str">
        <f t="shared" si="172"/>
        <v/>
      </c>
      <c r="W1409" s="18">
        <f t="shared" si="173"/>
        <v>0</v>
      </c>
    </row>
    <row r="1410" spans="7:23" ht="25.5" customHeight="1" x14ac:dyDescent="0.2">
      <c r="G1410" s="12" t="str">
        <f t="shared" si="170"/>
        <v/>
      </c>
      <c r="H1410" s="12"/>
      <c r="I1410" s="22" t="str">
        <f>IFERROR(VLOOKUP('движение ДВС'!C1410,нормативы!$B$2:$C$32,2,FALSE),"")</f>
        <v/>
      </c>
      <c r="K1410" s="13" t="str">
        <f t="shared" si="174"/>
        <v/>
      </c>
      <c r="L1410" s="13"/>
      <c r="M1410" s="22" t="str">
        <f t="shared" si="171"/>
        <v/>
      </c>
      <c r="N1410" s="22" t="str">
        <f t="shared" si="175"/>
        <v/>
      </c>
      <c r="P1410" s="11" t="str">
        <f t="shared" si="176"/>
        <v xml:space="preserve"> </v>
      </c>
      <c r="Q1410" s="11" t="e">
        <f>VLOOKUP(B1410,'Комментарии к ремонту'!A:C,2,FALSE)</f>
        <v>#N/A</v>
      </c>
      <c r="R1410" s="21" t="str">
        <f t="shared" si="177"/>
        <v/>
      </c>
      <c r="T1410" s="44" t="str">
        <f t="shared" si="172"/>
        <v/>
      </c>
      <c r="W1410" s="18">
        <f t="shared" si="173"/>
        <v>0</v>
      </c>
    </row>
    <row r="1411" spans="7:23" ht="25.5" customHeight="1" x14ac:dyDescent="0.2">
      <c r="G1411" s="12" t="str">
        <f t="shared" ref="G1411:G1474" si="178">IFERROR(IF(SEARCH("Ожидается",O1411),"введите дату",""),"")</f>
        <v/>
      </c>
      <c r="H1411" s="12"/>
      <c r="I1411" s="22" t="str">
        <f>IFERROR(VLOOKUP('движение ДВС'!C1411,нормативы!$B$2:$C$32,2,FALSE),"")</f>
        <v/>
      </c>
      <c r="K1411" s="13" t="str">
        <f t="shared" si="174"/>
        <v/>
      </c>
      <c r="L1411" s="13"/>
      <c r="M1411" s="22" t="str">
        <f t="shared" ref="M1411:M1474" si="179">IFERROR(IF(ISBLANK(G1411),"",_xlfn.ISOWEEKNUM(G1411)),"")</f>
        <v/>
      </c>
      <c r="N1411" s="22" t="str">
        <f t="shared" si="175"/>
        <v/>
      </c>
      <c r="P1411" s="11" t="str">
        <f t="shared" si="176"/>
        <v xml:space="preserve"> </v>
      </c>
      <c r="Q1411" s="11" t="e">
        <f>VLOOKUP(B1411,'Комментарии к ремонту'!A:C,2,FALSE)</f>
        <v>#N/A</v>
      </c>
      <c r="R1411" s="21" t="str">
        <f t="shared" si="177"/>
        <v/>
      </c>
      <c r="T1411" s="44" t="str">
        <f t="shared" ref="T1411:T1474" si="180">IF(O1411="Отказной","Опишите причину отказа",IF(O1411="Транзит","Опишите инф. о транзите",""))</f>
        <v/>
      </c>
      <c r="W1411" s="18">
        <f t="shared" ref="W1411:W1474" si="181">IFERROR(IF(SEARCH(", заказ",V1411),"укажите дату поставки зап. частей",""),0)</f>
        <v>0</v>
      </c>
    </row>
    <row r="1412" spans="7:23" ht="25.5" customHeight="1" x14ac:dyDescent="0.2">
      <c r="G1412" s="12" t="str">
        <f t="shared" si="178"/>
        <v/>
      </c>
      <c r="H1412" s="12"/>
      <c r="I1412" s="22" t="str">
        <f>IFERROR(VLOOKUP('движение ДВС'!C1412,нормативы!$B$2:$C$32,2,FALSE),"")</f>
        <v/>
      </c>
      <c r="K1412" s="13" t="str">
        <f t="shared" ref="K1412:K1475" si="182">IFERROR(IF(H1412&lt;&gt;0,H1412+(I1412/J1412)/8*7/5,""),IF(H1412&lt;&gt;0,H1412+I1412/8*7/5,""))</f>
        <v/>
      </c>
      <c r="L1412" s="13"/>
      <c r="M1412" s="22" t="str">
        <f t="shared" si="179"/>
        <v/>
      </c>
      <c r="N1412" s="22" t="str">
        <f t="shared" ref="N1412:N1475" si="183">IFERROR(INT((MONTH(G1412)+2)/3),"")</f>
        <v/>
      </c>
      <c r="P1412" s="11" t="str">
        <f t="shared" ref="P1412:P1475" si="184">B1412&amp;" "&amp;C1412</f>
        <v xml:space="preserve"> </v>
      </c>
      <c r="Q1412" s="11" t="e">
        <f>VLOOKUP(B1412,'Комментарии к ремонту'!A:C,2,FALSE)</f>
        <v>#N/A</v>
      </c>
      <c r="R1412" s="21" t="str">
        <f t="shared" ref="R1412:R1475" si="185">IF(ISBLANK(B1412),"",IF(O1412="Ремонт остановлен","Укажите причину остановки работ",IF(O1412="Отказной","Опишите причину отказа",IF(O1412="Транзит","Опишите инф. о транзите",IF(ISNA(Q1412),"НЕТ","ЕСТЬ")))))</f>
        <v/>
      </c>
      <c r="T1412" s="44" t="str">
        <f t="shared" si="180"/>
        <v/>
      </c>
      <c r="W1412" s="18">
        <f t="shared" si="181"/>
        <v>0</v>
      </c>
    </row>
    <row r="1413" spans="7:23" ht="25.5" customHeight="1" x14ac:dyDescent="0.2">
      <c r="G1413" s="12" t="str">
        <f t="shared" si="178"/>
        <v/>
      </c>
      <c r="H1413" s="12"/>
      <c r="I1413" s="22" t="str">
        <f>IFERROR(VLOOKUP('движение ДВС'!C1413,нормативы!$B$2:$C$32,2,FALSE),"")</f>
        <v/>
      </c>
      <c r="K1413" s="13" t="str">
        <f t="shared" si="182"/>
        <v/>
      </c>
      <c r="L1413" s="13"/>
      <c r="M1413" s="22" t="str">
        <f t="shared" si="179"/>
        <v/>
      </c>
      <c r="N1413" s="22" t="str">
        <f t="shared" si="183"/>
        <v/>
      </c>
      <c r="P1413" s="11" t="str">
        <f t="shared" si="184"/>
        <v xml:space="preserve"> </v>
      </c>
      <c r="Q1413" s="11" t="e">
        <f>VLOOKUP(B1413,'Комментарии к ремонту'!A:C,2,FALSE)</f>
        <v>#N/A</v>
      </c>
      <c r="R1413" s="21" t="str">
        <f t="shared" si="185"/>
        <v/>
      </c>
      <c r="T1413" s="44" t="str">
        <f t="shared" si="180"/>
        <v/>
      </c>
      <c r="W1413" s="18">
        <f t="shared" si="181"/>
        <v>0</v>
      </c>
    </row>
    <row r="1414" spans="7:23" ht="25.5" customHeight="1" x14ac:dyDescent="0.2">
      <c r="G1414" s="12" t="str">
        <f t="shared" si="178"/>
        <v/>
      </c>
      <c r="H1414" s="12"/>
      <c r="I1414" s="22" t="str">
        <f>IFERROR(VLOOKUP('движение ДВС'!C1414,нормативы!$B$2:$C$32,2,FALSE),"")</f>
        <v/>
      </c>
      <c r="K1414" s="13" t="str">
        <f t="shared" si="182"/>
        <v/>
      </c>
      <c r="L1414" s="13"/>
      <c r="M1414" s="22" t="str">
        <f t="shared" si="179"/>
        <v/>
      </c>
      <c r="N1414" s="22" t="str">
        <f t="shared" si="183"/>
        <v/>
      </c>
      <c r="P1414" s="11" t="str">
        <f t="shared" si="184"/>
        <v xml:space="preserve"> </v>
      </c>
      <c r="Q1414" s="11" t="e">
        <f>VLOOKUP(B1414,'Комментарии к ремонту'!A:C,2,FALSE)</f>
        <v>#N/A</v>
      </c>
      <c r="R1414" s="21" t="str">
        <f t="shared" si="185"/>
        <v/>
      </c>
      <c r="T1414" s="44" t="str">
        <f t="shared" si="180"/>
        <v/>
      </c>
      <c r="W1414" s="18">
        <f t="shared" si="181"/>
        <v>0</v>
      </c>
    </row>
    <row r="1415" spans="7:23" ht="25.5" customHeight="1" x14ac:dyDescent="0.2">
      <c r="G1415" s="12" t="str">
        <f t="shared" si="178"/>
        <v/>
      </c>
      <c r="H1415" s="12"/>
      <c r="I1415" s="22" t="str">
        <f>IFERROR(VLOOKUP('движение ДВС'!C1415,нормативы!$B$2:$C$32,2,FALSE),"")</f>
        <v/>
      </c>
      <c r="K1415" s="13" t="str">
        <f t="shared" si="182"/>
        <v/>
      </c>
      <c r="L1415" s="13"/>
      <c r="M1415" s="22" t="str">
        <f t="shared" si="179"/>
        <v/>
      </c>
      <c r="N1415" s="22" t="str">
        <f t="shared" si="183"/>
        <v/>
      </c>
      <c r="P1415" s="11" t="str">
        <f t="shared" si="184"/>
        <v xml:space="preserve"> </v>
      </c>
      <c r="Q1415" s="11" t="e">
        <f>VLOOKUP(B1415,'Комментарии к ремонту'!A:C,2,FALSE)</f>
        <v>#N/A</v>
      </c>
      <c r="R1415" s="21" t="str">
        <f t="shared" si="185"/>
        <v/>
      </c>
      <c r="T1415" s="44" t="str">
        <f t="shared" si="180"/>
        <v/>
      </c>
      <c r="W1415" s="18">
        <f t="shared" si="181"/>
        <v>0</v>
      </c>
    </row>
    <row r="1416" spans="7:23" ht="25.5" customHeight="1" x14ac:dyDescent="0.2">
      <c r="G1416" s="12" t="str">
        <f t="shared" si="178"/>
        <v/>
      </c>
      <c r="H1416" s="12"/>
      <c r="I1416" s="22" t="str">
        <f>IFERROR(VLOOKUP('движение ДВС'!C1416,нормативы!$B$2:$C$32,2,FALSE),"")</f>
        <v/>
      </c>
      <c r="K1416" s="13" t="str">
        <f t="shared" si="182"/>
        <v/>
      </c>
      <c r="L1416" s="13"/>
      <c r="M1416" s="22" t="str">
        <f t="shared" si="179"/>
        <v/>
      </c>
      <c r="N1416" s="22" t="str">
        <f t="shared" si="183"/>
        <v/>
      </c>
      <c r="P1416" s="11" t="str">
        <f t="shared" si="184"/>
        <v xml:space="preserve"> </v>
      </c>
      <c r="Q1416" s="11" t="e">
        <f>VLOOKUP(B1416,'Комментарии к ремонту'!A:C,2,FALSE)</f>
        <v>#N/A</v>
      </c>
      <c r="R1416" s="21" t="str">
        <f t="shared" si="185"/>
        <v/>
      </c>
      <c r="T1416" s="44" t="str">
        <f t="shared" si="180"/>
        <v/>
      </c>
      <c r="W1416" s="18">
        <f t="shared" si="181"/>
        <v>0</v>
      </c>
    </row>
    <row r="1417" spans="7:23" ht="25.5" customHeight="1" x14ac:dyDescent="0.2">
      <c r="G1417" s="12" t="str">
        <f t="shared" si="178"/>
        <v/>
      </c>
      <c r="H1417" s="12"/>
      <c r="I1417" s="22" t="str">
        <f>IFERROR(VLOOKUP('движение ДВС'!C1417,нормативы!$B$2:$C$32,2,FALSE),"")</f>
        <v/>
      </c>
      <c r="K1417" s="13" t="str">
        <f t="shared" si="182"/>
        <v/>
      </c>
      <c r="L1417" s="13"/>
      <c r="M1417" s="22" t="str">
        <f t="shared" si="179"/>
        <v/>
      </c>
      <c r="N1417" s="22" t="str">
        <f t="shared" si="183"/>
        <v/>
      </c>
      <c r="P1417" s="11" t="str">
        <f t="shared" si="184"/>
        <v xml:space="preserve"> </v>
      </c>
      <c r="Q1417" s="11" t="e">
        <f>VLOOKUP(B1417,'Комментарии к ремонту'!A:C,2,FALSE)</f>
        <v>#N/A</v>
      </c>
      <c r="R1417" s="21" t="str">
        <f t="shared" si="185"/>
        <v/>
      </c>
      <c r="T1417" s="44" t="str">
        <f t="shared" si="180"/>
        <v/>
      </c>
      <c r="W1417" s="18">
        <f t="shared" si="181"/>
        <v>0</v>
      </c>
    </row>
    <row r="1418" spans="7:23" ht="25.5" customHeight="1" x14ac:dyDescent="0.2">
      <c r="G1418" s="12" t="str">
        <f t="shared" si="178"/>
        <v/>
      </c>
      <c r="H1418" s="12"/>
      <c r="I1418" s="22" t="str">
        <f>IFERROR(VLOOKUP('движение ДВС'!C1418,нормативы!$B$2:$C$32,2,FALSE),"")</f>
        <v/>
      </c>
      <c r="K1418" s="13" t="str">
        <f t="shared" si="182"/>
        <v/>
      </c>
      <c r="L1418" s="13"/>
      <c r="M1418" s="22" t="str">
        <f t="shared" si="179"/>
        <v/>
      </c>
      <c r="N1418" s="22" t="str">
        <f t="shared" si="183"/>
        <v/>
      </c>
      <c r="P1418" s="11" t="str">
        <f t="shared" si="184"/>
        <v xml:space="preserve"> </v>
      </c>
      <c r="Q1418" s="11" t="e">
        <f>VLOOKUP(B1418,'Комментарии к ремонту'!A:C,2,FALSE)</f>
        <v>#N/A</v>
      </c>
      <c r="R1418" s="21" t="str">
        <f t="shared" si="185"/>
        <v/>
      </c>
      <c r="T1418" s="44" t="str">
        <f t="shared" si="180"/>
        <v/>
      </c>
      <c r="W1418" s="18">
        <f t="shared" si="181"/>
        <v>0</v>
      </c>
    </row>
    <row r="1419" spans="7:23" ht="25.5" customHeight="1" x14ac:dyDescent="0.2">
      <c r="G1419" s="12" t="str">
        <f t="shared" si="178"/>
        <v/>
      </c>
      <c r="H1419" s="12"/>
      <c r="I1419" s="22" t="str">
        <f>IFERROR(VLOOKUP('движение ДВС'!C1419,нормативы!$B$2:$C$32,2,FALSE),"")</f>
        <v/>
      </c>
      <c r="K1419" s="13" t="str">
        <f t="shared" si="182"/>
        <v/>
      </c>
      <c r="L1419" s="13"/>
      <c r="M1419" s="22" t="str">
        <f t="shared" si="179"/>
        <v/>
      </c>
      <c r="N1419" s="22" t="str">
        <f t="shared" si="183"/>
        <v/>
      </c>
      <c r="P1419" s="11" t="str">
        <f t="shared" si="184"/>
        <v xml:space="preserve"> </v>
      </c>
      <c r="Q1419" s="11" t="e">
        <f>VLOOKUP(B1419,'Комментарии к ремонту'!A:C,2,FALSE)</f>
        <v>#N/A</v>
      </c>
      <c r="R1419" s="21" t="str">
        <f t="shared" si="185"/>
        <v/>
      </c>
      <c r="T1419" s="44" t="str">
        <f t="shared" si="180"/>
        <v/>
      </c>
      <c r="W1419" s="18">
        <f t="shared" si="181"/>
        <v>0</v>
      </c>
    </row>
    <row r="1420" spans="7:23" ht="25.5" customHeight="1" x14ac:dyDescent="0.2">
      <c r="G1420" s="12" t="str">
        <f t="shared" si="178"/>
        <v/>
      </c>
      <c r="H1420" s="12"/>
      <c r="I1420" s="22" t="str">
        <f>IFERROR(VLOOKUP('движение ДВС'!C1420,нормативы!$B$2:$C$32,2,FALSE),"")</f>
        <v/>
      </c>
      <c r="K1420" s="13" t="str">
        <f t="shared" si="182"/>
        <v/>
      </c>
      <c r="L1420" s="13"/>
      <c r="M1420" s="22" t="str">
        <f t="shared" si="179"/>
        <v/>
      </c>
      <c r="N1420" s="22" t="str">
        <f t="shared" si="183"/>
        <v/>
      </c>
      <c r="P1420" s="11" t="str">
        <f t="shared" si="184"/>
        <v xml:space="preserve"> </v>
      </c>
      <c r="Q1420" s="11" t="e">
        <f>VLOOKUP(B1420,'Комментарии к ремонту'!A:C,2,FALSE)</f>
        <v>#N/A</v>
      </c>
      <c r="R1420" s="21" t="str">
        <f t="shared" si="185"/>
        <v/>
      </c>
      <c r="T1420" s="44" t="str">
        <f t="shared" si="180"/>
        <v/>
      </c>
      <c r="W1420" s="18">
        <f t="shared" si="181"/>
        <v>0</v>
      </c>
    </row>
    <row r="1421" spans="7:23" ht="25.5" customHeight="1" x14ac:dyDescent="0.2">
      <c r="G1421" s="12" t="str">
        <f t="shared" si="178"/>
        <v/>
      </c>
      <c r="H1421" s="12"/>
      <c r="I1421" s="22" t="str">
        <f>IFERROR(VLOOKUP('движение ДВС'!C1421,нормативы!$B$2:$C$32,2,FALSE),"")</f>
        <v/>
      </c>
      <c r="K1421" s="13" t="str">
        <f t="shared" si="182"/>
        <v/>
      </c>
      <c r="L1421" s="13"/>
      <c r="M1421" s="22" t="str">
        <f t="shared" si="179"/>
        <v/>
      </c>
      <c r="N1421" s="22" t="str">
        <f t="shared" si="183"/>
        <v/>
      </c>
      <c r="P1421" s="11" t="str">
        <f t="shared" si="184"/>
        <v xml:space="preserve"> </v>
      </c>
      <c r="Q1421" s="11" t="e">
        <f>VLOOKUP(B1421,'Комментарии к ремонту'!A:C,2,FALSE)</f>
        <v>#N/A</v>
      </c>
      <c r="R1421" s="21" t="str">
        <f t="shared" si="185"/>
        <v/>
      </c>
      <c r="T1421" s="44" t="str">
        <f t="shared" si="180"/>
        <v/>
      </c>
      <c r="W1421" s="18">
        <f t="shared" si="181"/>
        <v>0</v>
      </c>
    </row>
    <row r="1422" spans="7:23" ht="25.5" customHeight="1" x14ac:dyDescent="0.2">
      <c r="G1422" s="12" t="str">
        <f t="shared" si="178"/>
        <v/>
      </c>
      <c r="H1422" s="12"/>
      <c r="I1422" s="22" t="str">
        <f>IFERROR(VLOOKUP('движение ДВС'!C1422,нормативы!$B$2:$C$32,2,FALSE),"")</f>
        <v/>
      </c>
      <c r="K1422" s="13" t="str">
        <f t="shared" si="182"/>
        <v/>
      </c>
      <c r="L1422" s="13"/>
      <c r="M1422" s="22" t="str">
        <f t="shared" si="179"/>
        <v/>
      </c>
      <c r="N1422" s="22" t="str">
        <f t="shared" si="183"/>
        <v/>
      </c>
      <c r="P1422" s="11" t="str">
        <f t="shared" si="184"/>
        <v xml:space="preserve"> </v>
      </c>
      <c r="Q1422" s="11" t="e">
        <f>VLOOKUP(B1422,'Комментарии к ремонту'!A:C,2,FALSE)</f>
        <v>#N/A</v>
      </c>
      <c r="R1422" s="21" t="str">
        <f t="shared" si="185"/>
        <v/>
      </c>
      <c r="T1422" s="44" t="str">
        <f t="shared" si="180"/>
        <v/>
      </c>
      <c r="W1422" s="18">
        <f t="shared" si="181"/>
        <v>0</v>
      </c>
    </row>
    <row r="1423" spans="7:23" ht="25.5" customHeight="1" x14ac:dyDescent="0.2">
      <c r="G1423" s="12" t="str">
        <f t="shared" si="178"/>
        <v/>
      </c>
      <c r="H1423" s="12"/>
      <c r="I1423" s="22" t="str">
        <f>IFERROR(VLOOKUP('движение ДВС'!C1423,нормативы!$B$2:$C$32,2,FALSE),"")</f>
        <v/>
      </c>
      <c r="K1423" s="13" t="str">
        <f t="shared" si="182"/>
        <v/>
      </c>
      <c r="L1423" s="13"/>
      <c r="M1423" s="22" t="str">
        <f t="shared" si="179"/>
        <v/>
      </c>
      <c r="N1423" s="22" t="str">
        <f t="shared" si="183"/>
        <v/>
      </c>
      <c r="P1423" s="11" t="str">
        <f t="shared" si="184"/>
        <v xml:space="preserve"> </v>
      </c>
      <c r="Q1423" s="11" t="e">
        <f>VLOOKUP(B1423,'Комментарии к ремонту'!A:C,2,FALSE)</f>
        <v>#N/A</v>
      </c>
      <c r="R1423" s="21" t="str">
        <f t="shared" si="185"/>
        <v/>
      </c>
      <c r="T1423" s="44" t="str">
        <f t="shared" si="180"/>
        <v/>
      </c>
      <c r="W1423" s="18">
        <f t="shared" si="181"/>
        <v>0</v>
      </c>
    </row>
    <row r="1424" spans="7:23" ht="25.5" customHeight="1" x14ac:dyDescent="0.2">
      <c r="G1424" s="12" t="str">
        <f t="shared" si="178"/>
        <v/>
      </c>
      <c r="H1424" s="12"/>
      <c r="I1424" s="22" t="str">
        <f>IFERROR(VLOOKUP('движение ДВС'!C1424,нормативы!$B$2:$C$32,2,FALSE),"")</f>
        <v/>
      </c>
      <c r="K1424" s="13" t="str">
        <f t="shared" si="182"/>
        <v/>
      </c>
      <c r="L1424" s="13"/>
      <c r="M1424" s="22" t="str">
        <f t="shared" si="179"/>
        <v/>
      </c>
      <c r="N1424" s="22" t="str">
        <f t="shared" si="183"/>
        <v/>
      </c>
      <c r="P1424" s="11" t="str">
        <f t="shared" si="184"/>
        <v xml:space="preserve"> </v>
      </c>
      <c r="Q1424" s="11" t="e">
        <f>VLOOKUP(B1424,'Комментарии к ремонту'!A:C,2,FALSE)</f>
        <v>#N/A</v>
      </c>
      <c r="R1424" s="21" t="str">
        <f t="shared" si="185"/>
        <v/>
      </c>
      <c r="T1424" s="44" t="str">
        <f t="shared" si="180"/>
        <v/>
      </c>
      <c r="W1424" s="18">
        <f t="shared" si="181"/>
        <v>0</v>
      </c>
    </row>
    <row r="1425" spans="7:23" ht="25.5" customHeight="1" x14ac:dyDescent="0.2">
      <c r="G1425" s="12" t="str">
        <f t="shared" si="178"/>
        <v/>
      </c>
      <c r="H1425" s="12"/>
      <c r="I1425" s="22" t="str">
        <f>IFERROR(VLOOKUP('движение ДВС'!C1425,нормативы!$B$2:$C$32,2,FALSE),"")</f>
        <v/>
      </c>
      <c r="K1425" s="13" t="str">
        <f t="shared" si="182"/>
        <v/>
      </c>
      <c r="L1425" s="13"/>
      <c r="M1425" s="22" t="str">
        <f t="shared" si="179"/>
        <v/>
      </c>
      <c r="N1425" s="22" t="str">
        <f t="shared" si="183"/>
        <v/>
      </c>
      <c r="P1425" s="11" t="str">
        <f t="shared" si="184"/>
        <v xml:space="preserve"> </v>
      </c>
      <c r="Q1425" s="11" t="e">
        <f>VLOOKUP(B1425,'Комментарии к ремонту'!A:C,2,FALSE)</f>
        <v>#N/A</v>
      </c>
      <c r="R1425" s="21" t="str">
        <f t="shared" si="185"/>
        <v/>
      </c>
      <c r="T1425" s="44" t="str">
        <f t="shared" si="180"/>
        <v/>
      </c>
      <c r="W1425" s="18">
        <f t="shared" si="181"/>
        <v>0</v>
      </c>
    </row>
    <row r="1426" spans="7:23" ht="25.5" customHeight="1" x14ac:dyDescent="0.2">
      <c r="G1426" s="12" t="str">
        <f t="shared" si="178"/>
        <v/>
      </c>
      <c r="H1426" s="12"/>
      <c r="I1426" s="22" t="str">
        <f>IFERROR(VLOOKUP('движение ДВС'!C1426,нормативы!$B$2:$C$32,2,FALSE),"")</f>
        <v/>
      </c>
      <c r="K1426" s="13" t="str">
        <f t="shared" si="182"/>
        <v/>
      </c>
      <c r="L1426" s="13"/>
      <c r="M1426" s="22" t="str">
        <f t="shared" si="179"/>
        <v/>
      </c>
      <c r="N1426" s="22" t="str">
        <f t="shared" si="183"/>
        <v/>
      </c>
      <c r="P1426" s="11" t="str">
        <f t="shared" si="184"/>
        <v xml:space="preserve"> </v>
      </c>
      <c r="Q1426" s="11" t="e">
        <f>VLOOKUP(B1426,'Комментарии к ремонту'!A:C,2,FALSE)</f>
        <v>#N/A</v>
      </c>
      <c r="R1426" s="21" t="str">
        <f t="shared" si="185"/>
        <v/>
      </c>
      <c r="T1426" s="44" t="str">
        <f t="shared" si="180"/>
        <v/>
      </c>
      <c r="W1426" s="18">
        <f t="shared" si="181"/>
        <v>0</v>
      </c>
    </row>
    <row r="1427" spans="7:23" ht="25.5" customHeight="1" x14ac:dyDescent="0.2">
      <c r="G1427" s="12" t="str">
        <f t="shared" si="178"/>
        <v/>
      </c>
      <c r="H1427" s="12"/>
      <c r="I1427" s="22" t="str">
        <f>IFERROR(VLOOKUP('движение ДВС'!C1427,нормативы!$B$2:$C$32,2,FALSE),"")</f>
        <v/>
      </c>
      <c r="K1427" s="13" t="str">
        <f t="shared" si="182"/>
        <v/>
      </c>
      <c r="L1427" s="13"/>
      <c r="M1427" s="22" t="str">
        <f t="shared" si="179"/>
        <v/>
      </c>
      <c r="N1427" s="22" t="str">
        <f t="shared" si="183"/>
        <v/>
      </c>
      <c r="P1427" s="11" t="str">
        <f t="shared" si="184"/>
        <v xml:space="preserve"> </v>
      </c>
      <c r="Q1427" s="11" t="e">
        <f>VLOOKUP(B1427,'Комментарии к ремонту'!A:C,2,FALSE)</f>
        <v>#N/A</v>
      </c>
      <c r="R1427" s="21" t="str">
        <f t="shared" si="185"/>
        <v/>
      </c>
      <c r="T1427" s="44" t="str">
        <f t="shared" si="180"/>
        <v/>
      </c>
      <c r="W1427" s="18">
        <f t="shared" si="181"/>
        <v>0</v>
      </c>
    </row>
    <row r="1428" spans="7:23" ht="25.5" customHeight="1" x14ac:dyDescent="0.2">
      <c r="G1428" s="12" t="str">
        <f t="shared" si="178"/>
        <v/>
      </c>
      <c r="H1428" s="12"/>
      <c r="I1428" s="22" t="str">
        <f>IFERROR(VLOOKUP('движение ДВС'!C1428,нормативы!$B$2:$C$32,2,FALSE),"")</f>
        <v/>
      </c>
      <c r="K1428" s="13" t="str">
        <f t="shared" si="182"/>
        <v/>
      </c>
      <c r="L1428" s="13"/>
      <c r="M1428" s="22" t="str">
        <f t="shared" si="179"/>
        <v/>
      </c>
      <c r="N1428" s="22" t="str">
        <f t="shared" si="183"/>
        <v/>
      </c>
      <c r="P1428" s="11" t="str">
        <f t="shared" si="184"/>
        <v xml:space="preserve"> </v>
      </c>
      <c r="Q1428" s="11" t="e">
        <f>VLOOKUP(B1428,'Комментарии к ремонту'!A:C,2,FALSE)</f>
        <v>#N/A</v>
      </c>
      <c r="R1428" s="21" t="str">
        <f t="shared" si="185"/>
        <v/>
      </c>
      <c r="T1428" s="44" t="str">
        <f t="shared" si="180"/>
        <v/>
      </c>
      <c r="W1428" s="18">
        <f t="shared" si="181"/>
        <v>0</v>
      </c>
    </row>
    <row r="1429" spans="7:23" ht="25.5" customHeight="1" x14ac:dyDescent="0.2">
      <c r="G1429" s="12" t="str">
        <f t="shared" si="178"/>
        <v/>
      </c>
      <c r="H1429" s="12"/>
      <c r="I1429" s="22" t="str">
        <f>IFERROR(VLOOKUP('движение ДВС'!C1429,нормативы!$B$2:$C$32,2,FALSE),"")</f>
        <v/>
      </c>
      <c r="K1429" s="13" t="str">
        <f t="shared" si="182"/>
        <v/>
      </c>
      <c r="L1429" s="13"/>
      <c r="M1429" s="22" t="str">
        <f t="shared" si="179"/>
        <v/>
      </c>
      <c r="N1429" s="22" t="str">
        <f t="shared" si="183"/>
        <v/>
      </c>
      <c r="P1429" s="11" t="str">
        <f t="shared" si="184"/>
        <v xml:space="preserve"> </v>
      </c>
      <c r="Q1429" s="11" t="e">
        <f>VLOOKUP(B1429,'Комментарии к ремонту'!A:C,2,FALSE)</f>
        <v>#N/A</v>
      </c>
      <c r="R1429" s="21" t="str">
        <f t="shared" si="185"/>
        <v/>
      </c>
      <c r="T1429" s="44" t="str">
        <f t="shared" si="180"/>
        <v/>
      </c>
      <c r="W1429" s="18">
        <f t="shared" si="181"/>
        <v>0</v>
      </c>
    </row>
    <row r="1430" spans="7:23" ht="25.5" customHeight="1" x14ac:dyDescent="0.2">
      <c r="G1430" s="12" t="str">
        <f t="shared" si="178"/>
        <v/>
      </c>
      <c r="H1430" s="12"/>
      <c r="I1430" s="22" t="str">
        <f>IFERROR(VLOOKUP('движение ДВС'!C1430,нормативы!$B$2:$C$32,2,FALSE),"")</f>
        <v/>
      </c>
      <c r="K1430" s="13" t="str">
        <f t="shared" si="182"/>
        <v/>
      </c>
      <c r="L1430" s="13"/>
      <c r="M1430" s="22" t="str">
        <f t="shared" si="179"/>
        <v/>
      </c>
      <c r="N1430" s="22" t="str">
        <f t="shared" si="183"/>
        <v/>
      </c>
      <c r="P1430" s="11" t="str">
        <f t="shared" si="184"/>
        <v xml:space="preserve"> </v>
      </c>
      <c r="Q1430" s="11" t="e">
        <f>VLOOKUP(B1430,'Комментарии к ремонту'!A:C,2,FALSE)</f>
        <v>#N/A</v>
      </c>
      <c r="R1430" s="21" t="str">
        <f t="shared" si="185"/>
        <v/>
      </c>
      <c r="T1430" s="44" t="str">
        <f t="shared" si="180"/>
        <v/>
      </c>
      <c r="W1430" s="18">
        <f t="shared" si="181"/>
        <v>0</v>
      </c>
    </row>
    <row r="1431" spans="7:23" ht="25.5" customHeight="1" x14ac:dyDescent="0.2">
      <c r="G1431" s="12" t="str">
        <f t="shared" si="178"/>
        <v/>
      </c>
      <c r="H1431" s="12"/>
      <c r="I1431" s="22" t="str">
        <f>IFERROR(VLOOKUP('движение ДВС'!C1431,нормативы!$B$2:$C$32,2,FALSE),"")</f>
        <v/>
      </c>
      <c r="K1431" s="13" t="str">
        <f t="shared" si="182"/>
        <v/>
      </c>
      <c r="L1431" s="13"/>
      <c r="M1431" s="22" t="str">
        <f t="shared" si="179"/>
        <v/>
      </c>
      <c r="N1431" s="22" t="str">
        <f t="shared" si="183"/>
        <v/>
      </c>
      <c r="P1431" s="11" t="str">
        <f t="shared" si="184"/>
        <v xml:space="preserve"> </v>
      </c>
      <c r="Q1431" s="11" t="e">
        <f>VLOOKUP(B1431,'Комментарии к ремонту'!A:C,2,FALSE)</f>
        <v>#N/A</v>
      </c>
      <c r="R1431" s="21" t="str">
        <f t="shared" si="185"/>
        <v/>
      </c>
      <c r="T1431" s="44" t="str">
        <f t="shared" si="180"/>
        <v/>
      </c>
      <c r="W1431" s="18">
        <f t="shared" si="181"/>
        <v>0</v>
      </c>
    </row>
    <row r="1432" spans="7:23" ht="25.5" customHeight="1" x14ac:dyDescent="0.2">
      <c r="G1432" s="12" t="str">
        <f t="shared" si="178"/>
        <v/>
      </c>
      <c r="H1432" s="12"/>
      <c r="I1432" s="22" t="str">
        <f>IFERROR(VLOOKUP('движение ДВС'!C1432,нормативы!$B$2:$C$32,2,FALSE),"")</f>
        <v/>
      </c>
      <c r="K1432" s="13" t="str">
        <f t="shared" si="182"/>
        <v/>
      </c>
      <c r="L1432" s="13"/>
      <c r="M1432" s="22" t="str">
        <f t="shared" si="179"/>
        <v/>
      </c>
      <c r="N1432" s="22" t="str">
        <f t="shared" si="183"/>
        <v/>
      </c>
      <c r="P1432" s="11" t="str">
        <f t="shared" si="184"/>
        <v xml:space="preserve"> </v>
      </c>
      <c r="Q1432" s="11" t="e">
        <f>VLOOKUP(B1432,'Комментарии к ремонту'!A:C,2,FALSE)</f>
        <v>#N/A</v>
      </c>
      <c r="R1432" s="21" t="str">
        <f t="shared" si="185"/>
        <v/>
      </c>
      <c r="T1432" s="44" t="str">
        <f t="shared" si="180"/>
        <v/>
      </c>
      <c r="W1432" s="18">
        <f t="shared" si="181"/>
        <v>0</v>
      </c>
    </row>
    <row r="1433" spans="7:23" ht="25.5" customHeight="1" x14ac:dyDescent="0.2">
      <c r="G1433" s="12" t="str">
        <f t="shared" si="178"/>
        <v/>
      </c>
      <c r="H1433" s="12"/>
      <c r="I1433" s="22" t="str">
        <f>IFERROR(VLOOKUP('движение ДВС'!C1433,нормативы!$B$2:$C$32,2,FALSE),"")</f>
        <v/>
      </c>
      <c r="K1433" s="13" t="str">
        <f t="shared" si="182"/>
        <v/>
      </c>
      <c r="L1433" s="13"/>
      <c r="M1433" s="22" t="str">
        <f t="shared" si="179"/>
        <v/>
      </c>
      <c r="N1433" s="22" t="str">
        <f t="shared" si="183"/>
        <v/>
      </c>
      <c r="P1433" s="11" t="str">
        <f t="shared" si="184"/>
        <v xml:space="preserve"> </v>
      </c>
      <c r="Q1433" s="11" t="e">
        <f>VLOOKUP(B1433,'Комментарии к ремонту'!A:C,2,FALSE)</f>
        <v>#N/A</v>
      </c>
      <c r="R1433" s="21" t="str">
        <f t="shared" si="185"/>
        <v/>
      </c>
      <c r="T1433" s="44" t="str">
        <f t="shared" si="180"/>
        <v/>
      </c>
      <c r="W1433" s="18">
        <f t="shared" si="181"/>
        <v>0</v>
      </c>
    </row>
    <row r="1434" spans="7:23" ht="25.5" customHeight="1" x14ac:dyDescent="0.2">
      <c r="G1434" s="12" t="str">
        <f t="shared" si="178"/>
        <v/>
      </c>
      <c r="H1434" s="12"/>
      <c r="I1434" s="22" t="str">
        <f>IFERROR(VLOOKUP('движение ДВС'!C1434,нормативы!$B$2:$C$32,2,FALSE),"")</f>
        <v/>
      </c>
      <c r="K1434" s="13" t="str">
        <f t="shared" si="182"/>
        <v/>
      </c>
      <c r="L1434" s="13"/>
      <c r="M1434" s="22" t="str">
        <f t="shared" si="179"/>
        <v/>
      </c>
      <c r="N1434" s="22" t="str">
        <f t="shared" si="183"/>
        <v/>
      </c>
      <c r="P1434" s="11" t="str">
        <f t="shared" si="184"/>
        <v xml:space="preserve"> </v>
      </c>
      <c r="Q1434" s="11" t="e">
        <f>VLOOKUP(B1434,'Комментарии к ремонту'!A:C,2,FALSE)</f>
        <v>#N/A</v>
      </c>
      <c r="R1434" s="21" t="str">
        <f t="shared" si="185"/>
        <v/>
      </c>
      <c r="T1434" s="44" t="str">
        <f t="shared" si="180"/>
        <v/>
      </c>
      <c r="W1434" s="18">
        <f t="shared" si="181"/>
        <v>0</v>
      </c>
    </row>
    <row r="1435" spans="7:23" ht="25.5" customHeight="1" x14ac:dyDescent="0.2">
      <c r="G1435" s="12" t="str">
        <f t="shared" si="178"/>
        <v/>
      </c>
      <c r="H1435" s="12"/>
      <c r="I1435" s="22" t="str">
        <f>IFERROR(VLOOKUP('движение ДВС'!C1435,нормативы!$B$2:$C$32,2,FALSE),"")</f>
        <v/>
      </c>
      <c r="K1435" s="13" t="str">
        <f t="shared" si="182"/>
        <v/>
      </c>
      <c r="L1435" s="13"/>
      <c r="M1435" s="22" t="str">
        <f t="shared" si="179"/>
        <v/>
      </c>
      <c r="N1435" s="22" t="str">
        <f t="shared" si="183"/>
        <v/>
      </c>
      <c r="P1435" s="11" t="str">
        <f t="shared" si="184"/>
        <v xml:space="preserve"> </v>
      </c>
      <c r="Q1435" s="11" t="e">
        <f>VLOOKUP(B1435,'Комментарии к ремонту'!A:C,2,FALSE)</f>
        <v>#N/A</v>
      </c>
      <c r="R1435" s="21" t="str">
        <f t="shared" si="185"/>
        <v/>
      </c>
      <c r="T1435" s="44" t="str">
        <f t="shared" si="180"/>
        <v/>
      </c>
      <c r="W1435" s="18">
        <f t="shared" si="181"/>
        <v>0</v>
      </c>
    </row>
    <row r="1436" spans="7:23" ht="25.5" customHeight="1" x14ac:dyDescent="0.2">
      <c r="G1436" s="12" t="str">
        <f t="shared" si="178"/>
        <v/>
      </c>
      <c r="H1436" s="12"/>
      <c r="I1436" s="22" t="str">
        <f>IFERROR(VLOOKUP('движение ДВС'!C1436,нормативы!$B$2:$C$32,2,FALSE),"")</f>
        <v/>
      </c>
      <c r="K1436" s="13" t="str">
        <f t="shared" si="182"/>
        <v/>
      </c>
      <c r="L1436" s="13"/>
      <c r="M1436" s="22" t="str">
        <f t="shared" si="179"/>
        <v/>
      </c>
      <c r="N1436" s="22" t="str">
        <f t="shared" si="183"/>
        <v/>
      </c>
      <c r="P1436" s="11" t="str">
        <f t="shared" si="184"/>
        <v xml:space="preserve"> </v>
      </c>
      <c r="Q1436" s="11" t="e">
        <f>VLOOKUP(B1436,'Комментарии к ремонту'!A:C,2,FALSE)</f>
        <v>#N/A</v>
      </c>
      <c r="R1436" s="21" t="str">
        <f t="shared" si="185"/>
        <v/>
      </c>
      <c r="T1436" s="44" t="str">
        <f t="shared" si="180"/>
        <v/>
      </c>
      <c r="W1436" s="18">
        <f t="shared" si="181"/>
        <v>0</v>
      </c>
    </row>
    <row r="1437" spans="7:23" ht="25.5" customHeight="1" x14ac:dyDescent="0.2">
      <c r="G1437" s="12" t="str">
        <f t="shared" si="178"/>
        <v/>
      </c>
      <c r="H1437" s="12"/>
      <c r="I1437" s="22" t="str">
        <f>IFERROR(VLOOKUP('движение ДВС'!C1437,нормативы!$B$2:$C$32,2,FALSE),"")</f>
        <v/>
      </c>
      <c r="K1437" s="13" t="str">
        <f t="shared" si="182"/>
        <v/>
      </c>
      <c r="L1437" s="13"/>
      <c r="M1437" s="22" t="str">
        <f t="shared" si="179"/>
        <v/>
      </c>
      <c r="N1437" s="22" t="str">
        <f t="shared" si="183"/>
        <v/>
      </c>
      <c r="P1437" s="11" t="str">
        <f t="shared" si="184"/>
        <v xml:space="preserve"> </v>
      </c>
      <c r="Q1437" s="11" t="e">
        <f>VLOOKUP(B1437,'Комментарии к ремонту'!A:C,2,FALSE)</f>
        <v>#N/A</v>
      </c>
      <c r="R1437" s="21" t="str">
        <f t="shared" si="185"/>
        <v/>
      </c>
      <c r="T1437" s="44" t="str">
        <f t="shared" si="180"/>
        <v/>
      </c>
      <c r="W1437" s="18">
        <f t="shared" si="181"/>
        <v>0</v>
      </c>
    </row>
    <row r="1438" spans="7:23" ht="25.5" customHeight="1" x14ac:dyDescent="0.2">
      <c r="G1438" s="12" t="str">
        <f t="shared" si="178"/>
        <v/>
      </c>
      <c r="H1438" s="12"/>
      <c r="I1438" s="22" t="str">
        <f>IFERROR(VLOOKUP('движение ДВС'!C1438,нормативы!$B$2:$C$32,2,FALSE),"")</f>
        <v/>
      </c>
      <c r="K1438" s="13" t="str">
        <f t="shared" si="182"/>
        <v/>
      </c>
      <c r="L1438" s="13"/>
      <c r="M1438" s="22" t="str">
        <f t="shared" si="179"/>
        <v/>
      </c>
      <c r="N1438" s="22" t="str">
        <f t="shared" si="183"/>
        <v/>
      </c>
      <c r="P1438" s="11" t="str">
        <f t="shared" si="184"/>
        <v xml:space="preserve"> </v>
      </c>
      <c r="Q1438" s="11" t="e">
        <f>VLOOKUP(B1438,'Комментарии к ремонту'!A:C,2,FALSE)</f>
        <v>#N/A</v>
      </c>
      <c r="R1438" s="21" t="str">
        <f t="shared" si="185"/>
        <v/>
      </c>
      <c r="T1438" s="44" t="str">
        <f t="shared" si="180"/>
        <v/>
      </c>
      <c r="W1438" s="18">
        <f t="shared" si="181"/>
        <v>0</v>
      </c>
    </row>
    <row r="1439" spans="7:23" ht="25.5" customHeight="1" x14ac:dyDescent="0.2">
      <c r="G1439" s="12" t="str">
        <f t="shared" si="178"/>
        <v/>
      </c>
      <c r="H1439" s="12"/>
      <c r="I1439" s="22" t="str">
        <f>IFERROR(VLOOKUP('движение ДВС'!C1439,нормативы!$B$2:$C$32,2,FALSE),"")</f>
        <v/>
      </c>
      <c r="K1439" s="13" t="str">
        <f t="shared" si="182"/>
        <v/>
      </c>
      <c r="L1439" s="13"/>
      <c r="M1439" s="22" t="str">
        <f t="shared" si="179"/>
        <v/>
      </c>
      <c r="N1439" s="22" t="str">
        <f t="shared" si="183"/>
        <v/>
      </c>
      <c r="P1439" s="11" t="str">
        <f t="shared" si="184"/>
        <v xml:space="preserve"> </v>
      </c>
      <c r="Q1439" s="11" t="e">
        <f>VLOOKUP(B1439,'Комментарии к ремонту'!A:C,2,FALSE)</f>
        <v>#N/A</v>
      </c>
      <c r="R1439" s="21" t="str">
        <f t="shared" si="185"/>
        <v/>
      </c>
      <c r="T1439" s="44" t="str">
        <f t="shared" si="180"/>
        <v/>
      </c>
      <c r="W1439" s="18">
        <f t="shared" si="181"/>
        <v>0</v>
      </c>
    </row>
    <row r="1440" spans="7:23" ht="25.5" customHeight="1" x14ac:dyDescent="0.2">
      <c r="G1440" s="12" t="str">
        <f t="shared" si="178"/>
        <v/>
      </c>
      <c r="H1440" s="12"/>
      <c r="I1440" s="22" t="str">
        <f>IFERROR(VLOOKUP('движение ДВС'!C1440,нормативы!$B$2:$C$32,2,FALSE),"")</f>
        <v/>
      </c>
      <c r="K1440" s="13" t="str">
        <f t="shared" si="182"/>
        <v/>
      </c>
      <c r="L1440" s="13"/>
      <c r="M1440" s="22" t="str">
        <f t="shared" si="179"/>
        <v/>
      </c>
      <c r="N1440" s="22" t="str">
        <f t="shared" si="183"/>
        <v/>
      </c>
      <c r="P1440" s="11" t="str">
        <f t="shared" si="184"/>
        <v xml:space="preserve"> </v>
      </c>
      <c r="Q1440" s="11" t="e">
        <f>VLOOKUP(B1440,'Комментарии к ремонту'!A:C,2,FALSE)</f>
        <v>#N/A</v>
      </c>
      <c r="R1440" s="21" t="str">
        <f t="shared" si="185"/>
        <v/>
      </c>
      <c r="T1440" s="44" t="str">
        <f t="shared" si="180"/>
        <v/>
      </c>
      <c r="W1440" s="18">
        <f t="shared" si="181"/>
        <v>0</v>
      </c>
    </row>
    <row r="1441" spans="7:23" ht="25.5" customHeight="1" x14ac:dyDescent="0.2">
      <c r="G1441" s="12" t="str">
        <f t="shared" si="178"/>
        <v/>
      </c>
      <c r="H1441" s="12"/>
      <c r="I1441" s="22" t="str">
        <f>IFERROR(VLOOKUP('движение ДВС'!C1441,нормативы!$B$2:$C$32,2,FALSE),"")</f>
        <v/>
      </c>
      <c r="K1441" s="13" t="str">
        <f t="shared" si="182"/>
        <v/>
      </c>
      <c r="L1441" s="13"/>
      <c r="M1441" s="22" t="str">
        <f t="shared" si="179"/>
        <v/>
      </c>
      <c r="N1441" s="22" t="str">
        <f t="shared" si="183"/>
        <v/>
      </c>
      <c r="P1441" s="11" t="str">
        <f t="shared" si="184"/>
        <v xml:space="preserve"> </v>
      </c>
      <c r="Q1441" s="11" t="e">
        <f>VLOOKUP(B1441,'Комментарии к ремонту'!A:C,2,FALSE)</f>
        <v>#N/A</v>
      </c>
      <c r="R1441" s="21" t="str">
        <f t="shared" si="185"/>
        <v/>
      </c>
      <c r="T1441" s="44" t="str">
        <f t="shared" si="180"/>
        <v/>
      </c>
      <c r="W1441" s="18">
        <f t="shared" si="181"/>
        <v>0</v>
      </c>
    </row>
    <row r="1442" spans="7:23" ht="25.5" customHeight="1" x14ac:dyDescent="0.2">
      <c r="G1442" s="12" t="str">
        <f t="shared" si="178"/>
        <v/>
      </c>
      <c r="H1442" s="12"/>
      <c r="I1442" s="22" t="str">
        <f>IFERROR(VLOOKUP('движение ДВС'!C1442,нормативы!$B$2:$C$32,2,FALSE),"")</f>
        <v/>
      </c>
      <c r="K1442" s="13" t="str">
        <f t="shared" si="182"/>
        <v/>
      </c>
      <c r="L1442" s="13"/>
      <c r="M1442" s="22" t="str">
        <f t="shared" si="179"/>
        <v/>
      </c>
      <c r="N1442" s="22" t="str">
        <f t="shared" si="183"/>
        <v/>
      </c>
      <c r="P1442" s="11" t="str">
        <f t="shared" si="184"/>
        <v xml:space="preserve"> </v>
      </c>
      <c r="Q1442" s="11" t="e">
        <f>VLOOKUP(B1442,'Комментарии к ремонту'!A:C,2,FALSE)</f>
        <v>#N/A</v>
      </c>
      <c r="R1442" s="21" t="str">
        <f t="shared" si="185"/>
        <v/>
      </c>
      <c r="T1442" s="44" t="str">
        <f t="shared" si="180"/>
        <v/>
      </c>
      <c r="W1442" s="18">
        <f t="shared" si="181"/>
        <v>0</v>
      </c>
    </row>
    <row r="1443" spans="7:23" ht="25.5" customHeight="1" x14ac:dyDescent="0.2">
      <c r="G1443" s="12" t="str">
        <f t="shared" si="178"/>
        <v/>
      </c>
      <c r="H1443" s="12"/>
      <c r="I1443" s="22" t="str">
        <f>IFERROR(VLOOKUP('движение ДВС'!C1443,нормативы!$B$2:$C$32,2,FALSE),"")</f>
        <v/>
      </c>
      <c r="K1443" s="13" t="str">
        <f t="shared" si="182"/>
        <v/>
      </c>
      <c r="L1443" s="13"/>
      <c r="M1443" s="22" t="str">
        <f t="shared" si="179"/>
        <v/>
      </c>
      <c r="N1443" s="22" t="str">
        <f t="shared" si="183"/>
        <v/>
      </c>
      <c r="P1443" s="11" t="str">
        <f t="shared" si="184"/>
        <v xml:space="preserve"> </v>
      </c>
      <c r="Q1443" s="11" t="e">
        <f>VLOOKUP(B1443,'Комментарии к ремонту'!A:C,2,FALSE)</f>
        <v>#N/A</v>
      </c>
      <c r="R1443" s="21" t="str">
        <f t="shared" si="185"/>
        <v/>
      </c>
      <c r="T1443" s="44" t="str">
        <f t="shared" si="180"/>
        <v/>
      </c>
      <c r="W1443" s="18">
        <f t="shared" si="181"/>
        <v>0</v>
      </c>
    </row>
    <row r="1444" spans="7:23" ht="25.5" customHeight="1" x14ac:dyDescent="0.2">
      <c r="G1444" s="12" t="str">
        <f t="shared" si="178"/>
        <v/>
      </c>
      <c r="H1444" s="12"/>
      <c r="I1444" s="22" t="str">
        <f>IFERROR(VLOOKUP('движение ДВС'!C1444,нормативы!$B$2:$C$32,2,FALSE),"")</f>
        <v/>
      </c>
      <c r="K1444" s="13" t="str">
        <f t="shared" si="182"/>
        <v/>
      </c>
      <c r="L1444" s="13"/>
      <c r="M1444" s="22" t="str">
        <f t="shared" si="179"/>
        <v/>
      </c>
      <c r="N1444" s="22" t="str">
        <f t="shared" si="183"/>
        <v/>
      </c>
      <c r="P1444" s="11" t="str">
        <f t="shared" si="184"/>
        <v xml:space="preserve"> </v>
      </c>
      <c r="Q1444" s="11" t="e">
        <f>VLOOKUP(B1444,'Комментарии к ремонту'!A:C,2,FALSE)</f>
        <v>#N/A</v>
      </c>
      <c r="R1444" s="21" t="str">
        <f t="shared" si="185"/>
        <v/>
      </c>
      <c r="T1444" s="44" t="str">
        <f t="shared" si="180"/>
        <v/>
      </c>
      <c r="W1444" s="18">
        <f t="shared" si="181"/>
        <v>0</v>
      </c>
    </row>
    <row r="1445" spans="7:23" ht="25.5" customHeight="1" x14ac:dyDescent="0.2">
      <c r="G1445" s="12" t="str">
        <f t="shared" si="178"/>
        <v/>
      </c>
      <c r="H1445" s="12"/>
      <c r="I1445" s="22" t="str">
        <f>IFERROR(VLOOKUP('движение ДВС'!C1445,нормативы!$B$2:$C$32,2,FALSE),"")</f>
        <v/>
      </c>
      <c r="K1445" s="13" t="str">
        <f t="shared" si="182"/>
        <v/>
      </c>
      <c r="L1445" s="13"/>
      <c r="M1445" s="22" t="str">
        <f t="shared" si="179"/>
        <v/>
      </c>
      <c r="N1445" s="22" t="str">
        <f t="shared" si="183"/>
        <v/>
      </c>
      <c r="P1445" s="11" t="str">
        <f t="shared" si="184"/>
        <v xml:space="preserve"> </v>
      </c>
      <c r="Q1445" s="11" t="e">
        <f>VLOOKUP(B1445,'Комментарии к ремонту'!A:C,2,FALSE)</f>
        <v>#N/A</v>
      </c>
      <c r="R1445" s="21" t="str">
        <f t="shared" si="185"/>
        <v/>
      </c>
      <c r="T1445" s="44" t="str">
        <f t="shared" si="180"/>
        <v/>
      </c>
      <c r="W1445" s="18">
        <f t="shared" si="181"/>
        <v>0</v>
      </c>
    </row>
    <row r="1446" spans="7:23" ht="25.5" customHeight="1" x14ac:dyDescent="0.2">
      <c r="G1446" s="12" t="str">
        <f t="shared" si="178"/>
        <v/>
      </c>
      <c r="H1446" s="12"/>
      <c r="I1446" s="22" t="str">
        <f>IFERROR(VLOOKUP('движение ДВС'!C1446,нормативы!$B$2:$C$32,2,FALSE),"")</f>
        <v/>
      </c>
      <c r="K1446" s="13" t="str">
        <f t="shared" si="182"/>
        <v/>
      </c>
      <c r="L1446" s="13"/>
      <c r="M1446" s="22" t="str">
        <f t="shared" si="179"/>
        <v/>
      </c>
      <c r="N1446" s="22" t="str">
        <f t="shared" si="183"/>
        <v/>
      </c>
      <c r="P1446" s="11" t="str">
        <f t="shared" si="184"/>
        <v xml:space="preserve"> </v>
      </c>
      <c r="Q1446" s="11" t="e">
        <f>VLOOKUP(B1446,'Комментарии к ремонту'!A:C,2,FALSE)</f>
        <v>#N/A</v>
      </c>
      <c r="R1446" s="21" t="str">
        <f t="shared" si="185"/>
        <v/>
      </c>
      <c r="T1446" s="44" t="str">
        <f t="shared" si="180"/>
        <v/>
      </c>
      <c r="W1446" s="18">
        <f t="shared" si="181"/>
        <v>0</v>
      </c>
    </row>
    <row r="1447" spans="7:23" ht="25.5" customHeight="1" x14ac:dyDescent="0.2">
      <c r="G1447" s="12" t="str">
        <f t="shared" si="178"/>
        <v/>
      </c>
      <c r="H1447" s="12"/>
      <c r="I1447" s="22" t="str">
        <f>IFERROR(VLOOKUP('движение ДВС'!C1447,нормативы!$B$2:$C$32,2,FALSE),"")</f>
        <v/>
      </c>
      <c r="K1447" s="13" t="str">
        <f t="shared" si="182"/>
        <v/>
      </c>
      <c r="L1447" s="13"/>
      <c r="M1447" s="22" t="str">
        <f t="shared" si="179"/>
        <v/>
      </c>
      <c r="N1447" s="22" t="str">
        <f t="shared" si="183"/>
        <v/>
      </c>
      <c r="P1447" s="11" t="str">
        <f t="shared" si="184"/>
        <v xml:space="preserve"> </v>
      </c>
      <c r="Q1447" s="11" t="e">
        <f>VLOOKUP(B1447,'Комментарии к ремонту'!A:C,2,FALSE)</f>
        <v>#N/A</v>
      </c>
      <c r="R1447" s="21" t="str">
        <f t="shared" si="185"/>
        <v/>
      </c>
      <c r="T1447" s="44" t="str">
        <f t="shared" si="180"/>
        <v/>
      </c>
      <c r="W1447" s="18">
        <f t="shared" si="181"/>
        <v>0</v>
      </c>
    </row>
    <row r="1448" spans="7:23" ht="25.5" customHeight="1" x14ac:dyDescent="0.2">
      <c r="G1448" s="12" t="str">
        <f t="shared" si="178"/>
        <v/>
      </c>
      <c r="H1448" s="12"/>
      <c r="I1448" s="22" t="str">
        <f>IFERROR(VLOOKUP('движение ДВС'!C1448,нормативы!$B$2:$C$32,2,FALSE),"")</f>
        <v/>
      </c>
      <c r="K1448" s="13" t="str">
        <f t="shared" si="182"/>
        <v/>
      </c>
      <c r="L1448" s="13"/>
      <c r="M1448" s="22" t="str">
        <f t="shared" si="179"/>
        <v/>
      </c>
      <c r="N1448" s="22" t="str">
        <f t="shared" si="183"/>
        <v/>
      </c>
      <c r="P1448" s="11" t="str">
        <f t="shared" si="184"/>
        <v xml:space="preserve"> </v>
      </c>
      <c r="Q1448" s="11" t="e">
        <f>VLOOKUP(B1448,'Комментарии к ремонту'!A:C,2,FALSE)</f>
        <v>#N/A</v>
      </c>
      <c r="R1448" s="21" t="str">
        <f t="shared" si="185"/>
        <v/>
      </c>
      <c r="T1448" s="44" t="str">
        <f t="shared" si="180"/>
        <v/>
      </c>
      <c r="W1448" s="18">
        <f t="shared" si="181"/>
        <v>0</v>
      </c>
    </row>
    <row r="1449" spans="7:23" ht="25.5" customHeight="1" x14ac:dyDescent="0.2">
      <c r="G1449" s="12" t="str">
        <f t="shared" si="178"/>
        <v/>
      </c>
      <c r="H1449" s="12"/>
      <c r="I1449" s="22" t="str">
        <f>IFERROR(VLOOKUP('движение ДВС'!C1449,нормативы!$B$2:$C$32,2,FALSE),"")</f>
        <v/>
      </c>
      <c r="K1449" s="13" t="str">
        <f t="shared" si="182"/>
        <v/>
      </c>
      <c r="L1449" s="13"/>
      <c r="M1449" s="22" t="str">
        <f t="shared" si="179"/>
        <v/>
      </c>
      <c r="N1449" s="22" t="str">
        <f t="shared" si="183"/>
        <v/>
      </c>
      <c r="P1449" s="11" t="str">
        <f t="shared" si="184"/>
        <v xml:space="preserve"> </v>
      </c>
      <c r="Q1449" s="11" t="e">
        <f>VLOOKUP(B1449,'Комментарии к ремонту'!A:C,2,FALSE)</f>
        <v>#N/A</v>
      </c>
      <c r="R1449" s="21" t="str">
        <f t="shared" si="185"/>
        <v/>
      </c>
      <c r="T1449" s="44" t="str">
        <f t="shared" si="180"/>
        <v/>
      </c>
      <c r="W1449" s="18">
        <f t="shared" si="181"/>
        <v>0</v>
      </c>
    </row>
    <row r="1450" spans="7:23" ht="25.5" customHeight="1" x14ac:dyDescent="0.2">
      <c r="G1450" s="12" t="str">
        <f t="shared" si="178"/>
        <v/>
      </c>
      <c r="H1450" s="12"/>
      <c r="I1450" s="22" t="str">
        <f>IFERROR(VLOOKUP('движение ДВС'!C1450,нормативы!$B$2:$C$32,2,FALSE),"")</f>
        <v/>
      </c>
      <c r="K1450" s="13" t="str">
        <f t="shared" si="182"/>
        <v/>
      </c>
      <c r="L1450" s="13"/>
      <c r="M1450" s="22" t="str">
        <f t="shared" si="179"/>
        <v/>
      </c>
      <c r="N1450" s="22" t="str">
        <f t="shared" si="183"/>
        <v/>
      </c>
      <c r="P1450" s="11" t="str">
        <f t="shared" si="184"/>
        <v xml:space="preserve"> </v>
      </c>
      <c r="Q1450" s="11" t="e">
        <f>VLOOKUP(B1450,'Комментарии к ремонту'!A:C,2,FALSE)</f>
        <v>#N/A</v>
      </c>
      <c r="R1450" s="21" t="str">
        <f t="shared" si="185"/>
        <v/>
      </c>
      <c r="T1450" s="44" t="str">
        <f t="shared" si="180"/>
        <v/>
      </c>
      <c r="W1450" s="18">
        <f t="shared" si="181"/>
        <v>0</v>
      </c>
    </row>
    <row r="1451" spans="7:23" ht="25.5" customHeight="1" x14ac:dyDescent="0.2">
      <c r="G1451" s="12" t="str">
        <f t="shared" si="178"/>
        <v/>
      </c>
      <c r="H1451" s="12"/>
      <c r="I1451" s="22" t="str">
        <f>IFERROR(VLOOKUP('движение ДВС'!C1451,нормативы!$B$2:$C$32,2,FALSE),"")</f>
        <v/>
      </c>
      <c r="K1451" s="13" t="str">
        <f t="shared" si="182"/>
        <v/>
      </c>
      <c r="L1451" s="13"/>
      <c r="M1451" s="22" t="str">
        <f t="shared" si="179"/>
        <v/>
      </c>
      <c r="N1451" s="22" t="str">
        <f t="shared" si="183"/>
        <v/>
      </c>
      <c r="P1451" s="11" t="str">
        <f t="shared" si="184"/>
        <v xml:space="preserve"> </v>
      </c>
      <c r="Q1451" s="11" t="e">
        <f>VLOOKUP(B1451,'Комментарии к ремонту'!A:C,2,FALSE)</f>
        <v>#N/A</v>
      </c>
      <c r="R1451" s="21" t="str">
        <f t="shared" si="185"/>
        <v/>
      </c>
      <c r="T1451" s="44" t="str">
        <f t="shared" si="180"/>
        <v/>
      </c>
      <c r="W1451" s="18">
        <f t="shared" si="181"/>
        <v>0</v>
      </c>
    </row>
    <row r="1452" spans="7:23" ht="25.5" customHeight="1" x14ac:dyDescent="0.2">
      <c r="G1452" s="12" t="str">
        <f t="shared" si="178"/>
        <v/>
      </c>
      <c r="H1452" s="12"/>
      <c r="I1452" s="22" t="str">
        <f>IFERROR(VLOOKUP('движение ДВС'!C1452,нормативы!$B$2:$C$32,2,FALSE),"")</f>
        <v/>
      </c>
      <c r="K1452" s="13" t="str">
        <f t="shared" si="182"/>
        <v/>
      </c>
      <c r="L1452" s="13"/>
      <c r="M1452" s="22" t="str">
        <f t="shared" si="179"/>
        <v/>
      </c>
      <c r="N1452" s="22" t="str">
        <f t="shared" si="183"/>
        <v/>
      </c>
      <c r="P1452" s="11" t="str">
        <f t="shared" si="184"/>
        <v xml:space="preserve"> </v>
      </c>
      <c r="Q1452" s="11" t="e">
        <f>VLOOKUP(B1452,'Комментарии к ремонту'!A:C,2,FALSE)</f>
        <v>#N/A</v>
      </c>
      <c r="R1452" s="21" t="str">
        <f t="shared" si="185"/>
        <v/>
      </c>
      <c r="T1452" s="44" t="str">
        <f t="shared" si="180"/>
        <v/>
      </c>
      <c r="W1452" s="18">
        <f t="shared" si="181"/>
        <v>0</v>
      </c>
    </row>
    <row r="1453" spans="7:23" ht="25.5" customHeight="1" x14ac:dyDescent="0.2">
      <c r="G1453" s="12" t="str">
        <f t="shared" si="178"/>
        <v/>
      </c>
      <c r="H1453" s="12"/>
      <c r="I1453" s="22" t="str">
        <f>IFERROR(VLOOKUP('движение ДВС'!C1453,нормативы!$B$2:$C$32,2,FALSE),"")</f>
        <v/>
      </c>
      <c r="K1453" s="13" t="str">
        <f t="shared" si="182"/>
        <v/>
      </c>
      <c r="L1453" s="13"/>
      <c r="M1453" s="22" t="str">
        <f t="shared" si="179"/>
        <v/>
      </c>
      <c r="N1453" s="22" t="str">
        <f t="shared" si="183"/>
        <v/>
      </c>
      <c r="P1453" s="11" t="str">
        <f t="shared" si="184"/>
        <v xml:space="preserve"> </v>
      </c>
      <c r="Q1453" s="11" t="e">
        <f>VLOOKUP(B1453,'Комментарии к ремонту'!A:C,2,FALSE)</f>
        <v>#N/A</v>
      </c>
      <c r="R1453" s="21" t="str">
        <f t="shared" si="185"/>
        <v/>
      </c>
      <c r="T1453" s="44" t="str">
        <f t="shared" si="180"/>
        <v/>
      </c>
      <c r="W1453" s="18">
        <f t="shared" si="181"/>
        <v>0</v>
      </c>
    </row>
    <row r="1454" spans="7:23" ht="25.5" customHeight="1" x14ac:dyDescent="0.2">
      <c r="G1454" s="12" t="str">
        <f t="shared" si="178"/>
        <v/>
      </c>
      <c r="H1454" s="12"/>
      <c r="I1454" s="22" t="str">
        <f>IFERROR(VLOOKUP('движение ДВС'!C1454,нормативы!$B$2:$C$32,2,FALSE),"")</f>
        <v/>
      </c>
      <c r="K1454" s="13" t="str">
        <f t="shared" si="182"/>
        <v/>
      </c>
      <c r="L1454" s="13"/>
      <c r="M1454" s="22" t="str">
        <f t="shared" si="179"/>
        <v/>
      </c>
      <c r="N1454" s="22" t="str">
        <f t="shared" si="183"/>
        <v/>
      </c>
      <c r="P1454" s="11" t="str">
        <f t="shared" si="184"/>
        <v xml:space="preserve"> </v>
      </c>
      <c r="Q1454" s="11" t="e">
        <f>VLOOKUP(B1454,'Комментарии к ремонту'!A:C,2,FALSE)</f>
        <v>#N/A</v>
      </c>
      <c r="R1454" s="21" t="str">
        <f t="shared" si="185"/>
        <v/>
      </c>
      <c r="T1454" s="44" t="str">
        <f t="shared" si="180"/>
        <v/>
      </c>
      <c r="W1454" s="18">
        <f t="shared" si="181"/>
        <v>0</v>
      </c>
    </row>
    <row r="1455" spans="7:23" ht="25.5" customHeight="1" x14ac:dyDescent="0.2">
      <c r="G1455" s="12" t="str">
        <f t="shared" si="178"/>
        <v/>
      </c>
      <c r="H1455" s="12"/>
      <c r="I1455" s="22" t="str">
        <f>IFERROR(VLOOKUP('движение ДВС'!C1455,нормативы!$B$2:$C$32,2,FALSE),"")</f>
        <v/>
      </c>
      <c r="K1455" s="13" t="str">
        <f t="shared" si="182"/>
        <v/>
      </c>
      <c r="L1455" s="13"/>
      <c r="M1455" s="22" t="str">
        <f t="shared" si="179"/>
        <v/>
      </c>
      <c r="N1455" s="22" t="str">
        <f t="shared" si="183"/>
        <v/>
      </c>
      <c r="P1455" s="11" t="str">
        <f t="shared" si="184"/>
        <v xml:space="preserve"> </v>
      </c>
      <c r="Q1455" s="11" t="e">
        <f>VLOOKUP(B1455,'Комментарии к ремонту'!A:C,2,FALSE)</f>
        <v>#N/A</v>
      </c>
      <c r="R1455" s="21" t="str">
        <f t="shared" si="185"/>
        <v/>
      </c>
      <c r="T1455" s="44" t="str">
        <f t="shared" si="180"/>
        <v/>
      </c>
      <c r="W1455" s="18">
        <f t="shared" si="181"/>
        <v>0</v>
      </c>
    </row>
    <row r="1456" spans="7:23" ht="25.5" customHeight="1" x14ac:dyDescent="0.2">
      <c r="G1456" s="12" t="str">
        <f t="shared" si="178"/>
        <v/>
      </c>
      <c r="H1456" s="12"/>
      <c r="I1456" s="22" t="str">
        <f>IFERROR(VLOOKUP('движение ДВС'!C1456,нормативы!$B$2:$C$32,2,FALSE),"")</f>
        <v/>
      </c>
      <c r="K1456" s="13" t="str">
        <f t="shared" si="182"/>
        <v/>
      </c>
      <c r="L1456" s="13"/>
      <c r="M1456" s="22" t="str">
        <f t="shared" si="179"/>
        <v/>
      </c>
      <c r="N1456" s="22" t="str">
        <f t="shared" si="183"/>
        <v/>
      </c>
      <c r="P1456" s="11" t="str">
        <f t="shared" si="184"/>
        <v xml:space="preserve"> </v>
      </c>
      <c r="Q1456" s="11" t="e">
        <f>VLOOKUP(B1456,'Комментарии к ремонту'!A:C,2,FALSE)</f>
        <v>#N/A</v>
      </c>
      <c r="R1456" s="21" t="str">
        <f t="shared" si="185"/>
        <v/>
      </c>
      <c r="T1456" s="44" t="str">
        <f t="shared" si="180"/>
        <v/>
      </c>
      <c r="W1456" s="18">
        <f t="shared" si="181"/>
        <v>0</v>
      </c>
    </row>
    <row r="1457" spans="7:23" ht="25.5" customHeight="1" x14ac:dyDescent="0.2">
      <c r="G1457" s="12" t="str">
        <f t="shared" si="178"/>
        <v/>
      </c>
      <c r="H1457" s="12"/>
      <c r="I1457" s="22" t="str">
        <f>IFERROR(VLOOKUP('движение ДВС'!C1457,нормативы!$B$2:$C$32,2,FALSE),"")</f>
        <v/>
      </c>
      <c r="K1457" s="13" t="str">
        <f t="shared" si="182"/>
        <v/>
      </c>
      <c r="L1457" s="13"/>
      <c r="M1457" s="22" t="str">
        <f t="shared" si="179"/>
        <v/>
      </c>
      <c r="N1457" s="22" t="str">
        <f t="shared" si="183"/>
        <v/>
      </c>
      <c r="P1457" s="11" t="str">
        <f t="shared" si="184"/>
        <v xml:space="preserve"> </v>
      </c>
      <c r="Q1457" s="11" t="e">
        <f>VLOOKUP(B1457,'Комментарии к ремонту'!A:C,2,FALSE)</f>
        <v>#N/A</v>
      </c>
      <c r="R1457" s="21" t="str">
        <f t="shared" si="185"/>
        <v/>
      </c>
      <c r="T1457" s="44" t="str">
        <f t="shared" si="180"/>
        <v/>
      </c>
      <c r="W1457" s="18">
        <f t="shared" si="181"/>
        <v>0</v>
      </c>
    </row>
    <row r="1458" spans="7:23" ht="25.5" customHeight="1" x14ac:dyDescent="0.2">
      <c r="G1458" s="12" t="str">
        <f t="shared" si="178"/>
        <v/>
      </c>
      <c r="H1458" s="12"/>
      <c r="I1458" s="22" t="str">
        <f>IFERROR(VLOOKUP('движение ДВС'!C1458,нормативы!$B$2:$C$32,2,FALSE),"")</f>
        <v/>
      </c>
      <c r="K1458" s="13" t="str">
        <f t="shared" si="182"/>
        <v/>
      </c>
      <c r="L1458" s="13"/>
      <c r="M1458" s="22" t="str">
        <f t="shared" si="179"/>
        <v/>
      </c>
      <c r="N1458" s="22" t="str">
        <f t="shared" si="183"/>
        <v/>
      </c>
      <c r="P1458" s="11" t="str">
        <f t="shared" si="184"/>
        <v xml:space="preserve"> </v>
      </c>
      <c r="Q1458" s="11" t="e">
        <f>VLOOKUP(B1458,'Комментарии к ремонту'!A:C,2,FALSE)</f>
        <v>#N/A</v>
      </c>
      <c r="R1458" s="21" t="str">
        <f t="shared" si="185"/>
        <v/>
      </c>
      <c r="T1458" s="44" t="str">
        <f t="shared" si="180"/>
        <v/>
      </c>
      <c r="W1458" s="18">
        <f t="shared" si="181"/>
        <v>0</v>
      </c>
    </row>
    <row r="1459" spans="7:23" ht="25.5" customHeight="1" x14ac:dyDescent="0.2">
      <c r="G1459" s="12" t="str">
        <f t="shared" si="178"/>
        <v/>
      </c>
      <c r="H1459" s="12"/>
      <c r="I1459" s="22" t="str">
        <f>IFERROR(VLOOKUP('движение ДВС'!C1459,нормативы!$B$2:$C$32,2,FALSE),"")</f>
        <v/>
      </c>
      <c r="K1459" s="13" t="str">
        <f t="shared" si="182"/>
        <v/>
      </c>
      <c r="L1459" s="13"/>
      <c r="M1459" s="22" t="str">
        <f t="shared" si="179"/>
        <v/>
      </c>
      <c r="N1459" s="22" t="str">
        <f t="shared" si="183"/>
        <v/>
      </c>
      <c r="P1459" s="11" t="str">
        <f t="shared" si="184"/>
        <v xml:space="preserve"> </v>
      </c>
      <c r="Q1459" s="11" t="e">
        <f>VLOOKUP(B1459,'Комментарии к ремонту'!A:C,2,FALSE)</f>
        <v>#N/A</v>
      </c>
      <c r="R1459" s="21" t="str">
        <f t="shared" si="185"/>
        <v/>
      </c>
      <c r="T1459" s="44" t="str">
        <f t="shared" si="180"/>
        <v/>
      </c>
      <c r="W1459" s="18">
        <f t="shared" si="181"/>
        <v>0</v>
      </c>
    </row>
    <row r="1460" spans="7:23" ht="25.5" customHeight="1" x14ac:dyDescent="0.2">
      <c r="G1460" s="12" t="str">
        <f t="shared" si="178"/>
        <v/>
      </c>
      <c r="H1460" s="12"/>
      <c r="I1460" s="22" t="str">
        <f>IFERROR(VLOOKUP('движение ДВС'!C1460,нормативы!$B$2:$C$32,2,FALSE),"")</f>
        <v/>
      </c>
      <c r="K1460" s="13" t="str">
        <f t="shared" si="182"/>
        <v/>
      </c>
      <c r="L1460" s="13"/>
      <c r="M1460" s="22" t="str">
        <f t="shared" si="179"/>
        <v/>
      </c>
      <c r="N1460" s="22" t="str">
        <f t="shared" si="183"/>
        <v/>
      </c>
      <c r="P1460" s="11" t="str">
        <f t="shared" si="184"/>
        <v xml:space="preserve"> </v>
      </c>
      <c r="Q1460" s="11" t="e">
        <f>VLOOKUP(B1460,'Комментарии к ремонту'!A:C,2,FALSE)</f>
        <v>#N/A</v>
      </c>
      <c r="R1460" s="21" t="str">
        <f t="shared" si="185"/>
        <v/>
      </c>
      <c r="T1460" s="44" t="str">
        <f t="shared" si="180"/>
        <v/>
      </c>
      <c r="W1460" s="18">
        <f t="shared" si="181"/>
        <v>0</v>
      </c>
    </row>
    <row r="1461" spans="7:23" ht="25.5" customHeight="1" x14ac:dyDescent="0.2">
      <c r="G1461" s="12" t="str">
        <f t="shared" si="178"/>
        <v/>
      </c>
      <c r="H1461" s="12"/>
      <c r="I1461" s="22" t="str">
        <f>IFERROR(VLOOKUP('движение ДВС'!C1461,нормативы!$B$2:$C$32,2,FALSE),"")</f>
        <v/>
      </c>
      <c r="K1461" s="13" t="str">
        <f t="shared" si="182"/>
        <v/>
      </c>
      <c r="L1461" s="13"/>
      <c r="M1461" s="22" t="str">
        <f t="shared" si="179"/>
        <v/>
      </c>
      <c r="N1461" s="22" t="str">
        <f t="shared" si="183"/>
        <v/>
      </c>
      <c r="P1461" s="11" t="str">
        <f t="shared" si="184"/>
        <v xml:space="preserve"> </v>
      </c>
      <c r="Q1461" s="11" t="e">
        <f>VLOOKUP(B1461,'Комментарии к ремонту'!A:C,2,FALSE)</f>
        <v>#N/A</v>
      </c>
      <c r="R1461" s="21" t="str">
        <f t="shared" si="185"/>
        <v/>
      </c>
      <c r="T1461" s="44" t="str">
        <f t="shared" si="180"/>
        <v/>
      </c>
      <c r="W1461" s="18">
        <f t="shared" si="181"/>
        <v>0</v>
      </c>
    </row>
    <row r="1462" spans="7:23" ht="25.5" customHeight="1" x14ac:dyDescent="0.2">
      <c r="G1462" s="12" t="str">
        <f t="shared" si="178"/>
        <v/>
      </c>
      <c r="H1462" s="12"/>
      <c r="I1462" s="22" t="str">
        <f>IFERROR(VLOOKUP('движение ДВС'!C1462,нормативы!$B$2:$C$32,2,FALSE),"")</f>
        <v/>
      </c>
      <c r="K1462" s="13" t="str">
        <f t="shared" si="182"/>
        <v/>
      </c>
      <c r="L1462" s="13"/>
      <c r="M1462" s="22" t="str">
        <f t="shared" si="179"/>
        <v/>
      </c>
      <c r="N1462" s="22" t="str">
        <f t="shared" si="183"/>
        <v/>
      </c>
      <c r="P1462" s="11" t="str">
        <f t="shared" si="184"/>
        <v xml:space="preserve"> </v>
      </c>
      <c r="Q1462" s="11" t="e">
        <f>VLOOKUP(B1462,'Комментарии к ремонту'!A:C,2,FALSE)</f>
        <v>#N/A</v>
      </c>
      <c r="R1462" s="21" t="str">
        <f t="shared" si="185"/>
        <v/>
      </c>
      <c r="T1462" s="44" t="str">
        <f t="shared" si="180"/>
        <v/>
      </c>
      <c r="W1462" s="18">
        <f t="shared" si="181"/>
        <v>0</v>
      </c>
    </row>
    <row r="1463" spans="7:23" ht="25.5" customHeight="1" x14ac:dyDescent="0.2">
      <c r="G1463" s="12" t="str">
        <f t="shared" si="178"/>
        <v/>
      </c>
      <c r="H1463" s="12"/>
      <c r="I1463" s="22" t="str">
        <f>IFERROR(VLOOKUP('движение ДВС'!C1463,нормативы!$B$2:$C$32,2,FALSE),"")</f>
        <v/>
      </c>
      <c r="K1463" s="13" t="str">
        <f t="shared" si="182"/>
        <v/>
      </c>
      <c r="L1463" s="13"/>
      <c r="M1463" s="22" t="str">
        <f t="shared" si="179"/>
        <v/>
      </c>
      <c r="N1463" s="22" t="str">
        <f t="shared" si="183"/>
        <v/>
      </c>
      <c r="P1463" s="11" t="str">
        <f t="shared" si="184"/>
        <v xml:space="preserve"> </v>
      </c>
      <c r="Q1463" s="11" t="e">
        <f>VLOOKUP(B1463,'Комментарии к ремонту'!A:C,2,FALSE)</f>
        <v>#N/A</v>
      </c>
      <c r="R1463" s="21" t="str">
        <f t="shared" si="185"/>
        <v/>
      </c>
      <c r="T1463" s="44" t="str">
        <f t="shared" si="180"/>
        <v/>
      </c>
      <c r="W1463" s="18">
        <f t="shared" si="181"/>
        <v>0</v>
      </c>
    </row>
    <row r="1464" spans="7:23" ht="25.5" customHeight="1" x14ac:dyDescent="0.2">
      <c r="G1464" s="12" t="str">
        <f t="shared" si="178"/>
        <v/>
      </c>
      <c r="H1464" s="12"/>
      <c r="I1464" s="22" t="str">
        <f>IFERROR(VLOOKUP('движение ДВС'!C1464,нормативы!$B$2:$C$32,2,FALSE),"")</f>
        <v/>
      </c>
      <c r="K1464" s="13" t="str">
        <f t="shared" si="182"/>
        <v/>
      </c>
      <c r="L1464" s="13"/>
      <c r="M1464" s="22" t="str">
        <f t="shared" si="179"/>
        <v/>
      </c>
      <c r="N1464" s="22" t="str">
        <f t="shared" si="183"/>
        <v/>
      </c>
      <c r="P1464" s="11" t="str">
        <f t="shared" si="184"/>
        <v xml:space="preserve"> </v>
      </c>
      <c r="Q1464" s="11" t="e">
        <f>VLOOKUP(B1464,'Комментарии к ремонту'!A:C,2,FALSE)</f>
        <v>#N/A</v>
      </c>
      <c r="R1464" s="21" t="str">
        <f t="shared" si="185"/>
        <v/>
      </c>
      <c r="T1464" s="44" t="str">
        <f t="shared" si="180"/>
        <v/>
      </c>
      <c r="W1464" s="18">
        <f t="shared" si="181"/>
        <v>0</v>
      </c>
    </row>
    <row r="1465" spans="7:23" ht="25.5" customHeight="1" x14ac:dyDescent="0.2">
      <c r="G1465" s="12" t="str">
        <f t="shared" si="178"/>
        <v/>
      </c>
      <c r="H1465" s="12"/>
      <c r="I1465" s="22" t="str">
        <f>IFERROR(VLOOKUP('движение ДВС'!C1465,нормативы!$B$2:$C$32,2,FALSE),"")</f>
        <v/>
      </c>
      <c r="K1465" s="13" t="str">
        <f t="shared" si="182"/>
        <v/>
      </c>
      <c r="L1465" s="13"/>
      <c r="M1465" s="22" t="str">
        <f t="shared" si="179"/>
        <v/>
      </c>
      <c r="N1465" s="22" t="str">
        <f t="shared" si="183"/>
        <v/>
      </c>
      <c r="P1465" s="11" t="str">
        <f t="shared" si="184"/>
        <v xml:space="preserve"> </v>
      </c>
      <c r="Q1465" s="11" t="e">
        <f>VLOOKUP(B1465,'Комментарии к ремонту'!A:C,2,FALSE)</f>
        <v>#N/A</v>
      </c>
      <c r="R1465" s="21" t="str">
        <f t="shared" si="185"/>
        <v/>
      </c>
      <c r="T1465" s="44" t="str">
        <f t="shared" si="180"/>
        <v/>
      </c>
      <c r="W1465" s="18">
        <f t="shared" si="181"/>
        <v>0</v>
      </c>
    </row>
    <row r="1466" spans="7:23" ht="25.5" customHeight="1" x14ac:dyDescent="0.2">
      <c r="G1466" s="12" t="str">
        <f t="shared" si="178"/>
        <v/>
      </c>
      <c r="H1466" s="12"/>
      <c r="I1466" s="22" t="str">
        <f>IFERROR(VLOOKUP('движение ДВС'!C1466,нормативы!$B$2:$C$32,2,FALSE),"")</f>
        <v/>
      </c>
      <c r="K1466" s="13" t="str">
        <f t="shared" si="182"/>
        <v/>
      </c>
      <c r="L1466" s="13"/>
      <c r="M1466" s="22" t="str">
        <f t="shared" si="179"/>
        <v/>
      </c>
      <c r="N1466" s="22" t="str">
        <f t="shared" si="183"/>
        <v/>
      </c>
      <c r="P1466" s="11" t="str">
        <f t="shared" si="184"/>
        <v xml:space="preserve"> </v>
      </c>
      <c r="Q1466" s="11" t="e">
        <f>VLOOKUP(B1466,'Комментарии к ремонту'!A:C,2,FALSE)</f>
        <v>#N/A</v>
      </c>
      <c r="R1466" s="21" t="str">
        <f t="shared" si="185"/>
        <v/>
      </c>
      <c r="T1466" s="44" t="str">
        <f t="shared" si="180"/>
        <v/>
      </c>
      <c r="W1466" s="18">
        <f t="shared" si="181"/>
        <v>0</v>
      </c>
    </row>
    <row r="1467" spans="7:23" ht="25.5" customHeight="1" x14ac:dyDescent="0.2">
      <c r="G1467" s="12" t="str">
        <f t="shared" si="178"/>
        <v/>
      </c>
      <c r="H1467" s="12"/>
      <c r="I1467" s="22" t="str">
        <f>IFERROR(VLOOKUP('движение ДВС'!C1467,нормативы!$B$2:$C$32,2,FALSE),"")</f>
        <v/>
      </c>
      <c r="K1467" s="13" t="str">
        <f t="shared" si="182"/>
        <v/>
      </c>
      <c r="L1467" s="13"/>
      <c r="M1467" s="22" t="str">
        <f t="shared" si="179"/>
        <v/>
      </c>
      <c r="N1467" s="22" t="str">
        <f t="shared" si="183"/>
        <v/>
      </c>
      <c r="P1467" s="11" t="str">
        <f t="shared" si="184"/>
        <v xml:space="preserve"> </v>
      </c>
      <c r="Q1467" s="11" t="e">
        <f>VLOOKUP(B1467,'Комментарии к ремонту'!A:C,2,FALSE)</f>
        <v>#N/A</v>
      </c>
      <c r="R1467" s="21" t="str">
        <f t="shared" si="185"/>
        <v/>
      </c>
      <c r="T1467" s="44" t="str">
        <f t="shared" si="180"/>
        <v/>
      </c>
      <c r="W1467" s="18">
        <f t="shared" si="181"/>
        <v>0</v>
      </c>
    </row>
    <row r="1468" spans="7:23" ht="25.5" customHeight="1" x14ac:dyDescent="0.2">
      <c r="G1468" s="12" t="str">
        <f t="shared" si="178"/>
        <v/>
      </c>
      <c r="H1468" s="12"/>
      <c r="I1468" s="22" t="str">
        <f>IFERROR(VLOOKUP('движение ДВС'!C1468,нормативы!$B$2:$C$32,2,FALSE),"")</f>
        <v/>
      </c>
      <c r="K1468" s="13" t="str">
        <f t="shared" si="182"/>
        <v/>
      </c>
      <c r="L1468" s="13"/>
      <c r="M1468" s="22" t="str">
        <f t="shared" si="179"/>
        <v/>
      </c>
      <c r="N1468" s="22" t="str">
        <f t="shared" si="183"/>
        <v/>
      </c>
      <c r="P1468" s="11" t="str">
        <f t="shared" si="184"/>
        <v xml:space="preserve"> </v>
      </c>
      <c r="Q1468" s="11" t="e">
        <f>VLOOKUP(B1468,'Комментарии к ремонту'!A:C,2,FALSE)</f>
        <v>#N/A</v>
      </c>
      <c r="R1468" s="21" t="str">
        <f t="shared" si="185"/>
        <v/>
      </c>
      <c r="T1468" s="44" t="str">
        <f t="shared" si="180"/>
        <v/>
      </c>
      <c r="W1468" s="18">
        <f t="shared" si="181"/>
        <v>0</v>
      </c>
    </row>
    <row r="1469" spans="7:23" ht="25.5" customHeight="1" x14ac:dyDescent="0.2">
      <c r="G1469" s="12" t="str">
        <f t="shared" si="178"/>
        <v/>
      </c>
      <c r="H1469" s="12"/>
      <c r="I1469" s="22" t="str">
        <f>IFERROR(VLOOKUP('движение ДВС'!C1469,нормативы!$B$2:$C$32,2,FALSE),"")</f>
        <v/>
      </c>
      <c r="K1469" s="13" t="str">
        <f t="shared" si="182"/>
        <v/>
      </c>
      <c r="L1469" s="13"/>
      <c r="M1469" s="22" t="str">
        <f t="shared" si="179"/>
        <v/>
      </c>
      <c r="N1469" s="22" t="str">
        <f t="shared" si="183"/>
        <v/>
      </c>
      <c r="P1469" s="11" t="str">
        <f t="shared" si="184"/>
        <v xml:space="preserve"> </v>
      </c>
      <c r="Q1469" s="11" t="e">
        <f>VLOOKUP(B1469,'Комментарии к ремонту'!A:C,2,FALSE)</f>
        <v>#N/A</v>
      </c>
      <c r="R1469" s="21" t="str">
        <f t="shared" si="185"/>
        <v/>
      </c>
      <c r="T1469" s="44" t="str">
        <f t="shared" si="180"/>
        <v/>
      </c>
      <c r="W1469" s="18">
        <f t="shared" si="181"/>
        <v>0</v>
      </c>
    </row>
    <row r="1470" spans="7:23" ht="25.5" customHeight="1" x14ac:dyDescent="0.2">
      <c r="G1470" s="12" t="str">
        <f t="shared" si="178"/>
        <v/>
      </c>
      <c r="H1470" s="12"/>
      <c r="I1470" s="22" t="str">
        <f>IFERROR(VLOOKUP('движение ДВС'!C1470,нормативы!$B$2:$C$32,2,FALSE),"")</f>
        <v/>
      </c>
      <c r="K1470" s="13" t="str">
        <f t="shared" si="182"/>
        <v/>
      </c>
      <c r="L1470" s="13"/>
      <c r="M1470" s="22" t="str">
        <f t="shared" si="179"/>
        <v/>
      </c>
      <c r="N1470" s="22" t="str">
        <f t="shared" si="183"/>
        <v/>
      </c>
      <c r="P1470" s="11" t="str">
        <f t="shared" si="184"/>
        <v xml:space="preserve"> </v>
      </c>
      <c r="Q1470" s="11" t="e">
        <f>VLOOKUP(B1470,'Комментарии к ремонту'!A:C,2,FALSE)</f>
        <v>#N/A</v>
      </c>
      <c r="R1470" s="21" t="str">
        <f t="shared" si="185"/>
        <v/>
      </c>
      <c r="T1470" s="44" t="str">
        <f t="shared" si="180"/>
        <v/>
      </c>
      <c r="W1470" s="18">
        <f t="shared" si="181"/>
        <v>0</v>
      </c>
    </row>
    <row r="1471" spans="7:23" ht="25.5" customHeight="1" x14ac:dyDescent="0.2">
      <c r="G1471" s="12" t="str">
        <f t="shared" si="178"/>
        <v/>
      </c>
      <c r="H1471" s="12"/>
      <c r="I1471" s="22" t="str">
        <f>IFERROR(VLOOKUP('движение ДВС'!C1471,нормативы!$B$2:$C$32,2,FALSE),"")</f>
        <v/>
      </c>
      <c r="K1471" s="13" t="str">
        <f t="shared" si="182"/>
        <v/>
      </c>
      <c r="L1471" s="13"/>
      <c r="M1471" s="22" t="str">
        <f t="shared" si="179"/>
        <v/>
      </c>
      <c r="N1471" s="22" t="str">
        <f t="shared" si="183"/>
        <v/>
      </c>
      <c r="P1471" s="11" t="str">
        <f t="shared" si="184"/>
        <v xml:space="preserve"> </v>
      </c>
      <c r="Q1471" s="11" t="e">
        <f>VLOOKUP(B1471,'Комментарии к ремонту'!A:C,2,FALSE)</f>
        <v>#N/A</v>
      </c>
      <c r="R1471" s="21" t="str">
        <f t="shared" si="185"/>
        <v/>
      </c>
      <c r="T1471" s="44" t="str">
        <f t="shared" si="180"/>
        <v/>
      </c>
      <c r="W1471" s="18">
        <f t="shared" si="181"/>
        <v>0</v>
      </c>
    </row>
    <row r="1472" spans="7:23" ht="25.5" customHeight="1" x14ac:dyDescent="0.2">
      <c r="G1472" s="12" t="str">
        <f t="shared" si="178"/>
        <v/>
      </c>
      <c r="H1472" s="12"/>
      <c r="I1472" s="22" t="str">
        <f>IFERROR(VLOOKUP('движение ДВС'!C1472,нормативы!$B$2:$C$32,2,FALSE),"")</f>
        <v/>
      </c>
      <c r="K1472" s="13" t="str">
        <f t="shared" si="182"/>
        <v/>
      </c>
      <c r="L1472" s="13"/>
      <c r="M1472" s="22" t="str">
        <f t="shared" si="179"/>
        <v/>
      </c>
      <c r="N1472" s="22" t="str">
        <f t="shared" si="183"/>
        <v/>
      </c>
      <c r="P1472" s="11" t="str">
        <f t="shared" si="184"/>
        <v xml:space="preserve"> </v>
      </c>
      <c r="Q1472" s="11" t="e">
        <f>VLOOKUP(B1472,'Комментарии к ремонту'!A:C,2,FALSE)</f>
        <v>#N/A</v>
      </c>
      <c r="R1472" s="21" t="str">
        <f t="shared" si="185"/>
        <v/>
      </c>
      <c r="T1472" s="44" t="str">
        <f t="shared" si="180"/>
        <v/>
      </c>
      <c r="W1472" s="18">
        <f t="shared" si="181"/>
        <v>0</v>
      </c>
    </row>
    <row r="1473" spans="7:23" ht="25.5" customHeight="1" x14ac:dyDescent="0.2">
      <c r="G1473" s="12" t="str">
        <f t="shared" si="178"/>
        <v/>
      </c>
      <c r="H1473" s="12"/>
      <c r="I1473" s="22" t="str">
        <f>IFERROR(VLOOKUP('движение ДВС'!C1473,нормативы!$B$2:$C$32,2,FALSE),"")</f>
        <v/>
      </c>
      <c r="K1473" s="13" t="str">
        <f t="shared" si="182"/>
        <v/>
      </c>
      <c r="L1473" s="13"/>
      <c r="M1473" s="22" t="str">
        <f t="shared" si="179"/>
        <v/>
      </c>
      <c r="N1473" s="22" t="str">
        <f t="shared" si="183"/>
        <v/>
      </c>
      <c r="P1473" s="11" t="str">
        <f t="shared" si="184"/>
        <v xml:space="preserve"> </v>
      </c>
      <c r="Q1473" s="11" t="e">
        <f>VLOOKUP(B1473,'Комментарии к ремонту'!A:C,2,FALSE)</f>
        <v>#N/A</v>
      </c>
      <c r="R1473" s="21" t="str">
        <f t="shared" si="185"/>
        <v/>
      </c>
      <c r="T1473" s="44" t="str">
        <f t="shared" si="180"/>
        <v/>
      </c>
      <c r="W1473" s="18">
        <f t="shared" si="181"/>
        <v>0</v>
      </c>
    </row>
    <row r="1474" spans="7:23" ht="25.5" customHeight="1" x14ac:dyDescent="0.2">
      <c r="G1474" s="12" t="str">
        <f t="shared" si="178"/>
        <v/>
      </c>
      <c r="H1474" s="12"/>
      <c r="I1474" s="22" t="str">
        <f>IFERROR(VLOOKUP('движение ДВС'!C1474,нормативы!$B$2:$C$32,2,FALSE),"")</f>
        <v/>
      </c>
      <c r="K1474" s="13" t="str">
        <f t="shared" si="182"/>
        <v/>
      </c>
      <c r="L1474" s="13"/>
      <c r="M1474" s="22" t="str">
        <f t="shared" si="179"/>
        <v/>
      </c>
      <c r="N1474" s="22" t="str">
        <f t="shared" si="183"/>
        <v/>
      </c>
      <c r="P1474" s="11" t="str">
        <f t="shared" si="184"/>
        <v xml:space="preserve"> </v>
      </c>
      <c r="Q1474" s="11" t="e">
        <f>VLOOKUP(B1474,'Комментарии к ремонту'!A:C,2,FALSE)</f>
        <v>#N/A</v>
      </c>
      <c r="R1474" s="21" t="str">
        <f t="shared" si="185"/>
        <v/>
      </c>
      <c r="T1474" s="44" t="str">
        <f t="shared" si="180"/>
        <v/>
      </c>
      <c r="W1474" s="18">
        <f t="shared" si="181"/>
        <v>0</v>
      </c>
    </row>
    <row r="1475" spans="7:23" ht="25.5" customHeight="1" x14ac:dyDescent="0.2">
      <c r="G1475" s="12" t="str">
        <f t="shared" ref="G1475:G1538" si="186">IFERROR(IF(SEARCH("Ожидается",O1475),"введите дату",""),"")</f>
        <v/>
      </c>
      <c r="H1475" s="12"/>
      <c r="I1475" s="22" t="str">
        <f>IFERROR(VLOOKUP('движение ДВС'!C1475,нормативы!$B$2:$C$32,2,FALSE),"")</f>
        <v/>
      </c>
      <c r="K1475" s="13" t="str">
        <f t="shared" si="182"/>
        <v/>
      </c>
      <c r="L1475" s="13"/>
      <c r="M1475" s="22" t="str">
        <f t="shared" ref="M1475:M1538" si="187">IFERROR(IF(ISBLANK(G1475),"",_xlfn.ISOWEEKNUM(G1475)),"")</f>
        <v/>
      </c>
      <c r="N1475" s="22" t="str">
        <f t="shared" si="183"/>
        <v/>
      </c>
      <c r="P1475" s="11" t="str">
        <f t="shared" si="184"/>
        <v xml:space="preserve"> </v>
      </c>
      <c r="Q1475" s="11" t="e">
        <f>VLOOKUP(B1475,'Комментарии к ремонту'!A:C,2,FALSE)</f>
        <v>#N/A</v>
      </c>
      <c r="R1475" s="21" t="str">
        <f t="shared" si="185"/>
        <v/>
      </c>
      <c r="T1475" s="44" t="str">
        <f t="shared" ref="T1475:T1538" si="188">IF(O1475="Отказной","Опишите причину отказа",IF(O1475="Транзит","Опишите инф. о транзите",""))</f>
        <v/>
      </c>
      <c r="W1475" s="18">
        <f t="shared" ref="W1475:W1538" si="189">IFERROR(IF(SEARCH(", заказ",V1475),"укажите дату поставки зап. частей",""),0)</f>
        <v>0</v>
      </c>
    </row>
    <row r="1476" spans="7:23" ht="25.5" customHeight="1" x14ac:dyDescent="0.2">
      <c r="G1476" s="12" t="str">
        <f t="shared" si="186"/>
        <v/>
      </c>
      <c r="H1476" s="12"/>
      <c r="I1476" s="22" t="str">
        <f>IFERROR(VLOOKUP('движение ДВС'!C1476,нормативы!$B$2:$C$32,2,FALSE),"")</f>
        <v/>
      </c>
      <c r="K1476" s="13" t="str">
        <f t="shared" ref="K1476:K1539" si="190">IFERROR(IF(H1476&lt;&gt;0,H1476+(I1476/J1476)/8*7/5,""),IF(H1476&lt;&gt;0,H1476+I1476/8*7/5,""))</f>
        <v/>
      </c>
      <c r="L1476" s="13"/>
      <c r="M1476" s="22" t="str">
        <f t="shared" si="187"/>
        <v/>
      </c>
      <c r="N1476" s="22" t="str">
        <f t="shared" ref="N1476:N1539" si="191">IFERROR(INT((MONTH(G1476)+2)/3),"")</f>
        <v/>
      </c>
      <c r="P1476" s="11" t="str">
        <f t="shared" ref="P1476:P1539" si="192">B1476&amp;" "&amp;C1476</f>
        <v xml:space="preserve"> </v>
      </c>
      <c r="Q1476" s="11" t="e">
        <f>VLOOKUP(B1476,'Комментарии к ремонту'!A:C,2,FALSE)</f>
        <v>#N/A</v>
      </c>
      <c r="R1476" s="21" t="str">
        <f t="shared" ref="R1476:R1539" si="193">IF(ISBLANK(B1476),"",IF(O1476="Ремонт остановлен","Укажите причину остановки работ",IF(O1476="Отказной","Опишите причину отказа",IF(O1476="Транзит","Опишите инф. о транзите",IF(ISNA(Q1476),"НЕТ","ЕСТЬ")))))</f>
        <v/>
      </c>
      <c r="T1476" s="44" t="str">
        <f t="shared" si="188"/>
        <v/>
      </c>
      <c r="W1476" s="18">
        <f t="shared" si="189"/>
        <v>0</v>
      </c>
    </row>
    <row r="1477" spans="7:23" ht="25.5" customHeight="1" x14ac:dyDescent="0.2">
      <c r="G1477" s="12" t="str">
        <f t="shared" si="186"/>
        <v/>
      </c>
      <c r="H1477" s="12"/>
      <c r="I1477" s="22" t="str">
        <f>IFERROR(VLOOKUP('движение ДВС'!C1477,нормативы!$B$2:$C$32,2,FALSE),"")</f>
        <v/>
      </c>
      <c r="K1477" s="13" t="str">
        <f t="shared" si="190"/>
        <v/>
      </c>
      <c r="L1477" s="13"/>
      <c r="M1477" s="22" t="str">
        <f t="shared" si="187"/>
        <v/>
      </c>
      <c r="N1477" s="22" t="str">
        <f t="shared" si="191"/>
        <v/>
      </c>
      <c r="P1477" s="11" t="str">
        <f t="shared" si="192"/>
        <v xml:space="preserve"> </v>
      </c>
      <c r="Q1477" s="11" t="e">
        <f>VLOOKUP(B1477,'Комментарии к ремонту'!A:C,2,FALSE)</f>
        <v>#N/A</v>
      </c>
      <c r="R1477" s="21" t="str">
        <f t="shared" si="193"/>
        <v/>
      </c>
      <c r="T1477" s="44" t="str">
        <f t="shared" si="188"/>
        <v/>
      </c>
      <c r="W1477" s="18">
        <f t="shared" si="189"/>
        <v>0</v>
      </c>
    </row>
    <row r="1478" spans="7:23" ht="25.5" customHeight="1" x14ac:dyDescent="0.2">
      <c r="G1478" s="12" t="str">
        <f t="shared" si="186"/>
        <v/>
      </c>
      <c r="H1478" s="12"/>
      <c r="I1478" s="22" t="str">
        <f>IFERROR(VLOOKUP('движение ДВС'!C1478,нормативы!$B$2:$C$32,2,FALSE),"")</f>
        <v/>
      </c>
      <c r="K1478" s="13" t="str">
        <f t="shared" si="190"/>
        <v/>
      </c>
      <c r="L1478" s="13"/>
      <c r="M1478" s="22" t="str">
        <f t="shared" si="187"/>
        <v/>
      </c>
      <c r="N1478" s="22" t="str">
        <f t="shared" si="191"/>
        <v/>
      </c>
      <c r="P1478" s="11" t="str">
        <f t="shared" si="192"/>
        <v xml:space="preserve"> </v>
      </c>
      <c r="Q1478" s="11" t="e">
        <f>VLOOKUP(B1478,'Комментарии к ремонту'!A:C,2,FALSE)</f>
        <v>#N/A</v>
      </c>
      <c r="R1478" s="21" t="str">
        <f t="shared" si="193"/>
        <v/>
      </c>
      <c r="T1478" s="44" t="str">
        <f t="shared" si="188"/>
        <v/>
      </c>
      <c r="W1478" s="18">
        <f t="shared" si="189"/>
        <v>0</v>
      </c>
    </row>
    <row r="1479" spans="7:23" ht="25.5" customHeight="1" x14ac:dyDescent="0.2">
      <c r="G1479" s="12" t="str">
        <f t="shared" si="186"/>
        <v/>
      </c>
      <c r="H1479" s="12"/>
      <c r="I1479" s="22" t="str">
        <f>IFERROR(VLOOKUP('движение ДВС'!C1479,нормативы!$B$2:$C$32,2,FALSE),"")</f>
        <v/>
      </c>
      <c r="K1479" s="13" t="str">
        <f t="shared" si="190"/>
        <v/>
      </c>
      <c r="L1479" s="13"/>
      <c r="M1479" s="22" t="str">
        <f t="shared" si="187"/>
        <v/>
      </c>
      <c r="N1479" s="22" t="str">
        <f t="shared" si="191"/>
        <v/>
      </c>
      <c r="P1479" s="11" t="str">
        <f t="shared" si="192"/>
        <v xml:space="preserve"> </v>
      </c>
      <c r="Q1479" s="11" t="e">
        <f>VLOOKUP(B1479,'Комментарии к ремонту'!A:C,2,FALSE)</f>
        <v>#N/A</v>
      </c>
      <c r="R1479" s="21" t="str">
        <f t="shared" si="193"/>
        <v/>
      </c>
      <c r="T1479" s="44" t="str">
        <f t="shared" si="188"/>
        <v/>
      </c>
      <c r="W1479" s="18">
        <f t="shared" si="189"/>
        <v>0</v>
      </c>
    </row>
    <row r="1480" spans="7:23" ht="25.5" customHeight="1" x14ac:dyDescent="0.2">
      <c r="G1480" s="12" t="str">
        <f t="shared" si="186"/>
        <v/>
      </c>
      <c r="H1480" s="12"/>
      <c r="I1480" s="22" t="str">
        <f>IFERROR(VLOOKUP('движение ДВС'!C1480,нормативы!$B$2:$C$32,2,FALSE),"")</f>
        <v/>
      </c>
      <c r="K1480" s="13" t="str">
        <f t="shared" si="190"/>
        <v/>
      </c>
      <c r="L1480" s="13"/>
      <c r="M1480" s="22" t="str">
        <f t="shared" si="187"/>
        <v/>
      </c>
      <c r="N1480" s="22" t="str">
        <f t="shared" si="191"/>
        <v/>
      </c>
      <c r="P1480" s="11" t="str">
        <f t="shared" si="192"/>
        <v xml:space="preserve"> </v>
      </c>
      <c r="Q1480" s="11" t="e">
        <f>VLOOKUP(B1480,'Комментарии к ремонту'!A:C,2,FALSE)</f>
        <v>#N/A</v>
      </c>
      <c r="R1480" s="21" t="str">
        <f t="shared" si="193"/>
        <v/>
      </c>
      <c r="T1480" s="44" t="str">
        <f t="shared" si="188"/>
        <v/>
      </c>
      <c r="W1480" s="18">
        <f t="shared" si="189"/>
        <v>0</v>
      </c>
    </row>
    <row r="1481" spans="7:23" ht="25.5" customHeight="1" x14ac:dyDescent="0.2">
      <c r="G1481" s="12" t="str">
        <f t="shared" si="186"/>
        <v/>
      </c>
      <c r="H1481" s="12"/>
      <c r="I1481" s="22" t="str">
        <f>IFERROR(VLOOKUP('движение ДВС'!C1481,нормативы!$B$2:$C$32,2,FALSE),"")</f>
        <v/>
      </c>
      <c r="K1481" s="13" t="str">
        <f t="shared" si="190"/>
        <v/>
      </c>
      <c r="L1481" s="13"/>
      <c r="M1481" s="22" t="str">
        <f t="shared" si="187"/>
        <v/>
      </c>
      <c r="N1481" s="22" t="str">
        <f t="shared" si="191"/>
        <v/>
      </c>
      <c r="P1481" s="11" t="str">
        <f t="shared" si="192"/>
        <v xml:space="preserve"> </v>
      </c>
      <c r="Q1481" s="11" t="e">
        <f>VLOOKUP(B1481,'Комментарии к ремонту'!A:C,2,FALSE)</f>
        <v>#N/A</v>
      </c>
      <c r="R1481" s="21" t="str">
        <f t="shared" si="193"/>
        <v/>
      </c>
      <c r="T1481" s="44" t="str">
        <f t="shared" si="188"/>
        <v/>
      </c>
      <c r="W1481" s="18">
        <f t="shared" si="189"/>
        <v>0</v>
      </c>
    </row>
    <row r="1482" spans="7:23" ht="25.5" customHeight="1" x14ac:dyDescent="0.2">
      <c r="G1482" s="12" t="str">
        <f t="shared" si="186"/>
        <v/>
      </c>
      <c r="H1482" s="12"/>
      <c r="I1482" s="22" t="str">
        <f>IFERROR(VLOOKUP('движение ДВС'!C1482,нормативы!$B$2:$C$32,2,FALSE),"")</f>
        <v/>
      </c>
      <c r="K1482" s="13" t="str">
        <f t="shared" si="190"/>
        <v/>
      </c>
      <c r="L1482" s="13"/>
      <c r="M1482" s="22" t="str">
        <f t="shared" si="187"/>
        <v/>
      </c>
      <c r="N1482" s="22" t="str">
        <f t="shared" si="191"/>
        <v/>
      </c>
      <c r="P1482" s="11" t="str">
        <f t="shared" si="192"/>
        <v xml:space="preserve"> </v>
      </c>
      <c r="Q1482" s="11" t="e">
        <f>VLOOKUP(B1482,'Комментарии к ремонту'!A:C,2,FALSE)</f>
        <v>#N/A</v>
      </c>
      <c r="R1482" s="21" t="str">
        <f t="shared" si="193"/>
        <v/>
      </c>
      <c r="T1482" s="44" t="str">
        <f t="shared" si="188"/>
        <v/>
      </c>
      <c r="W1482" s="18">
        <f t="shared" si="189"/>
        <v>0</v>
      </c>
    </row>
    <row r="1483" spans="7:23" ht="25.5" customHeight="1" x14ac:dyDescent="0.2">
      <c r="G1483" s="12" t="str">
        <f t="shared" si="186"/>
        <v/>
      </c>
      <c r="H1483" s="12"/>
      <c r="I1483" s="22" t="str">
        <f>IFERROR(VLOOKUP('движение ДВС'!C1483,нормативы!$B$2:$C$32,2,FALSE),"")</f>
        <v/>
      </c>
      <c r="K1483" s="13" t="str">
        <f t="shared" si="190"/>
        <v/>
      </c>
      <c r="L1483" s="13"/>
      <c r="M1483" s="22" t="str">
        <f t="shared" si="187"/>
        <v/>
      </c>
      <c r="N1483" s="22" t="str">
        <f t="shared" si="191"/>
        <v/>
      </c>
      <c r="P1483" s="11" t="str">
        <f t="shared" si="192"/>
        <v xml:space="preserve"> </v>
      </c>
      <c r="Q1483" s="11" t="e">
        <f>VLOOKUP(B1483,'Комментарии к ремонту'!A:C,2,FALSE)</f>
        <v>#N/A</v>
      </c>
      <c r="R1483" s="21" t="str">
        <f t="shared" si="193"/>
        <v/>
      </c>
      <c r="T1483" s="44" t="str">
        <f t="shared" si="188"/>
        <v/>
      </c>
      <c r="W1483" s="18">
        <f t="shared" si="189"/>
        <v>0</v>
      </c>
    </row>
    <row r="1484" spans="7:23" ht="25.5" customHeight="1" x14ac:dyDescent="0.2">
      <c r="G1484" s="12" t="str">
        <f t="shared" si="186"/>
        <v/>
      </c>
      <c r="H1484" s="12"/>
      <c r="I1484" s="22" t="str">
        <f>IFERROR(VLOOKUP('движение ДВС'!C1484,нормативы!$B$2:$C$32,2,FALSE),"")</f>
        <v/>
      </c>
      <c r="K1484" s="13" t="str">
        <f t="shared" si="190"/>
        <v/>
      </c>
      <c r="L1484" s="13"/>
      <c r="M1484" s="22" t="str">
        <f t="shared" si="187"/>
        <v/>
      </c>
      <c r="N1484" s="22" t="str">
        <f t="shared" si="191"/>
        <v/>
      </c>
      <c r="P1484" s="11" t="str">
        <f t="shared" si="192"/>
        <v xml:space="preserve"> </v>
      </c>
      <c r="Q1484" s="11" t="e">
        <f>VLOOKUP(B1484,'Комментарии к ремонту'!A:C,2,FALSE)</f>
        <v>#N/A</v>
      </c>
      <c r="R1484" s="21" t="str">
        <f t="shared" si="193"/>
        <v/>
      </c>
      <c r="T1484" s="44" t="str">
        <f t="shared" si="188"/>
        <v/>
      </c>
      <c r="W1484" s="18">
        <f t="shared" si="189"/>
        <v>0</v>
      </c>
    </row>
    <row r="1485" spans="7:23" ht="25.5" customHeight="1" x14ac:dyDescent="0.2">
      <c r="G1485" s="12" t="str">
        <f t="shared" si="186"/>
        <v/>
      </c>
      <c r="H1485" s="12"/>
      <c r="I1485" s="22" t="str">
        <f>IFERROR(VLOOKUP('движение ДВС'!C1485,нормативы!$B$2:$C$32,2,FALSE),"")</f>
        <v/>
      </c>
      <c r="K1485" s="13" t="str">
        <f t="shared" si="190"/>
        <v/>
      </c>
      <c r="L1485" s="13"/>
      <c r="M1485" s="22" t="str">
        <f t="shared" si="187"/>
        <v/>
      </c>
      <c r="N1485" s="22" t="str">
        <f t="shared" si="191"/>
        <v/>
      </c>
      <c r="P1485" s="11" t="str">
        <f t="shared" si="192"/>
        <v xml:space="preserve"> </v>
      </c>
      <c r="Q1485" s="11" t="e">
        <f>VLOOKUP(B1485,'Комментарии к ремонту'!A:C,2,FALSE)</f>
        <v>#N/A</v>
      </c>
      <c r="R1485" s="21" t="str">
        <f t="shared" si="193"/>
        <v/>
      </c>
      <c r="T1485" s="44" t="str">
        <f t="shared" si="188"/>
        <v/>
      </c>
      <c r="W1485" s="18">
        <f t="shared" si="189"/>
        <v>0</v>
      </c>
    </row>
    <row r="1486" spans="7:23" ht="25.5" customHeight="1" x14ac:dyDescent="0.2">
      <c r="G1486" s="12" t="str">
        <f t="shared" si="186"/>
        <v/>
      </c>
      <c r="H1486" s="12"/>
      <c r="I1486" s="22" t="str">
        <f>IFERROR(VLOOKUP('движение ДВС'!C1486,нормативы!$B$2:$C$32,2,FALSE),"")</f>
        <v/>
      </c>
      <c r="K1486" s="13" t="str">
        <f t="shared" si="190"/>
        <v/>
      </c>
      <c r="L1486" s="13"/>
      <c r="M1486" s="22" t="str">
        <f t="shared" si="187"/>
        <v/>
      </c>
      <c r="N1486" s="22" t="str">
        <f t="shared" si="191"/>
        <v/>
      </c>
      <c r="P1486" s="11" t="str">
        <f t="shared" si="192"/>
        <v xml:space="preserve"> </v>
      </c>
      <c r="Q1486" s="11" t="e">
        <f>VLOOKUP(B1486,'Комментарии к ремонту'!A:C,2,FALSE)</f>
        <v>#N/A</v>
      </c>
      <c r="R1486" s="21" t="str">
        <f t="shared" si="193"/>
        <v/>
      </c>
      <c r="T1486" s="44" t="str">
        <f t="shared" si="188"/>
        <v/>
      </c>
      <c r="W1486" s="18">
        <f t="shared" si="189"/>
        <v>0</v>
      </c>
    </row>
    <row r="1487" spans="7:23" ht="25.5" customHeight="1" x14ac:dyDescent="0.2">
      <c r="G1487" s="12" t="str">
        <f t="shared" si="186"/>
        <v/>
      </c>
      <c r="H1487" s="12"/>
      <c r="I1487" s="22" t="str">
        <f>IFERROR(VLOOKUP('движение ДВС'!C1487,нормативы!$B$2:$C$32,2,FALSE),"")</f>
        <v/>
      </c>
      <c r="K1487" s="13" t="str">
        <f t="shared" si="190"/>
        <v/>
      </c>
      <c r="L1487" s="13"/>
      <c r="M1487" s="22" t="str">
        <f t="shared" si="187"/>
        <v/>
      </c>
      <c r="N1487" s="22" t="str">
        <f t="shared" si="191"/>
        <v/>
      </c>
      <c r="P1487" s="11" t="str">
        <f t="shared" si="192"/>
        <v xml:space="preserve"> </v>
      </c>
      <c r="Q1487" s="11" t="e">
        <f>VLOOKUP(B1487,'Комментарии к ремонту'!A:C,2,FALSE)</f>
        <v>#N/A</v>
      </c>
      <c r="R1487" s="21" t="str">
        <f t="shared" si="193"/>
        <v/>
      </c>
      <c r="T1487" s="44" t="str">
        <f t="shared" si="188"/>
        <v/>
      </c>
      <c r="W1487" s="18">
        <f t="shared" si="189"/>
        <v>0</v>
      </c>
    </row>
    <row r="1488" spans="7:23" ht="25.5" customHeight="1" x14ac:dyDescent="0.2">
      <c r="G1488" s="12" t="str">
        <f t="shared" si="186"/>
        <v/>
      </c>
      <c r="H1488" s="12"/>
      <c r="I1488" s="22" t="str">
        <f>IFERROR(VLOOKUP('движение ДВС'!C1488,нормативы!$B$2:$C$32,2,FALSE),"")</f>
        <v/>
      </c>
      <c r="K1488" s="13" t="str">
        <f t="shared" si="190"/>
        <v/>
      </c>
      <c r="L1488" s="13"/>
      <c r="M1488" s="22" t="str">
        <f t="shared" si="187"/>
        <v/>
      </c>
      <c r="N1488" s="22" t="str">
        <f t="shared" si="191"/>
        <v/>
      </c>
      <c r="P1488" s="11" t="str">
        <f t="shared" si="192"/>
        <v xml:space="preserve"> </v>
      </c>
      <c r="Q1488" s="11" t="e">
        <f>VLOOKUP(B1488,'Комментарии к ремонту'!A:C,2,FALSE)</f>
        <v>#N/A</v>
      </c>
      <c r="R1488" s="21" t="str">
        <f t="shared" si="193"/>
        <v/>
      </c>
      <c r="T1488" s="44" t="str">
        <f t="shared" si="188"/>
        <v/>
      </c>
      <c r="W1488" s="18">
        <f t="shared" si="189"/>
        <v>0</v>
      </c>
    </row>
    <row r="1489" spans="7:23" ht="25.5" customHeight="1" x14ac:dyDescent="0.2">
      <c r="G1489" s="12" t="str">
        <f t="shared" si="186"/>
        <v/>
      </c>
      <c r="H1489" s="12"/>
      <c r="I1489" s="22" t="str">
        <f>IFERROR(VLOOKUP('движение ДВС'!C1489,нормативы!$B$2:$C$32,2,FALSE),"")</f>
        <v/>
      </c>
      <c r="K1489" s="13" t="str">
        <f t="shared" si="190"/>
        <v/>
      </c>
      <c r="L1489" s="13"/>
      <c r="M1489" s="22" t="str">
        <f t="shared" si="187"/>
        <v/>
      </c>
      <c r="N1489" s="22" t="str">
        <f t="shared" si="191"/>
        <v/>
      </c>
      <c r="P1489" s="11" t="str">
        <f t="shared" si="192"/>
        <v xml:space="preserve"> </v>
      </c>
      <c r="Q1489" s="11" t="e">
        <f>VLOOKUP(B1489,'Комментарии к ремонту'!A:C,2,FALSE)</f>
        <v>#N/A</v>
      </c>
      <c r="R1489" s="21" t="str">
        <f t="shared" si="193"/>
        <v/>
      </c>
      <c r="T1489" s="44" t="str">
        <f t="shared" si="188"/>
        <v/>
      </c>
      <c r="W1489" s="18">
        <f t="shared" si="189"/>
        <v>0</v>
      </c>
    </row>
    <row r="1490" spans="7:23" ht="25.5" customHeight="1" x14ac:dyDescent="0.2">
      <c r="G1490" s="12" t="str">
        <f t="shared" si="186"/>
        <v/>
      </c>
      <c r="H1490" s="12"/>
      <c r="I1490" s="22" t="str">
        <f>IFERROR(VLOOKUP('движение ДВС'!C1490,нормативы!$B$2:$C$32,2,FALSE),"")</f>
        <v/>
      </c>
      <c r="K1490" s="13" t="str">
        <f t="shared" si="190"/>
        <v/>
      </c>
      <c r="L1490" s="13"/>
      <c r="M1490" s="22" t="str">
        <f t="shared" si="187"/>
        <v/>
      </c>
      <c r="N1490" s="22" t="str">
        <f t="shared" si="191"/>
        <v/>
      </c>
      <c r="P1490" s="11" t="str">
        <f t="shared" si="192"/>
        <v xml:space="preserve"> </v>
      </c>
      <c r="Q1490" s="11" t="e">
        <f>VLOOKUP(B1490,'Комментарии к ремонту'!A:C,2,FALSE)</f>
        <v>#N/A</v>
      </c>
      <c r="R1490" s="21" t="str">
        <f t="shared" si="193"/>
        <v/>
      </c>
      <c r="T1490" s="44" t="str">
        <f t="shared" si="188"/>
        <v/>
      </c>
      <c r="W1490" s="18">
        <f t="shared" si="189"/>
        <v>0</v>
      </c>
    </row>
    <row r="1491" spans="7:23" ht="25.5" customHeight="1" x14ac:dyDescent="0.2">
      <c r="G1491" s="12" t="str">
        <f t="shared" si="186"/>
        <v/>
      </c>
      <c r="H1491" s="12"/>
      <c r="I1491" s="22" t="str">
        <f>IFERROR(VLOOKUP('движение ДВС'!C1491,нормативы!$B$2:$C$32,2,FALSE),"")</f>
        <v/>
      </c>
      <c r="K1491" s="13" t="str">
        <f t="shared" si="190"/>
        <v/>
      </c>
      <c r="L1491" s="13"/>
      <c r="M1491" s="22" t="str">
        <f t="shared" si="187"/>
        <v/>
      </c>
      <c r="N1491" s="22" t="str">
        <f t="shared" si="191"/>
        <v/>
      </c>
      <c r="P1491" s="11" t="str">
        <f t="shared" si="192"/>
        <v xml:space="preserve"> </v>
      </c>
      <c r="Q1491" s="11" t="e">
        <f>VLOOKUP(B1491,'Комментарии к ремонту'!A:C,2,FALSE)</f>
        <v>#N/A</v>
      </c>
      <c r="R1491" s="21" t="str">
        <f t="shared" si="193"/>
        <v/>
      </c>
      <c r="T1491" s="44" t="str">
        <f t="shared" si="188"/>
        <v/>
      </c>
      <c r="W1491" s="18">
        <f t="shared" si="189"/>
        <v>0</v>
      </c>
    </row>
    <row r="1492" spans="7:23" ht="25.5" customHeight="1" x14ac:dyDescent="0.2">
      <c r="G1492" s="12" t="str">
        <f t="shared" si="186"/>
        <v/>
      </c>
      <c r="H1492" s="12"/>
      <c r="I1492" s="22" t="str">
        <f>IFERROR(VLOOKUP('движение ДВС'!C1492,нормативы!$B$2:$C$32,2,FALSE),"")</f>
        <v/>
      </c>
      <c r="K1492" s="13" t="str">
        <f t="shared" si="190"/>
        <v/>
      </c>
      <c r="L1492" s="13"/>
      <c r="M1492" s="22" t="str">
        <f t="shared" si="187"/>
        <v/>
      </c>
      <c r="N1492" s="22" t="str">
        <f t="shared" si="191"/>
        <v/>
      </c>
      <c r="P1492" s="11" t="str">
        <f t="shared" si="192"/>
        <v xml:space="preserve"> </v>
      </c>
      <c r="Q1492" s="11" t="e">
        <f>VLOOKUP(B1492,'Комментарии к ремонту'!A:C,2,FALSE)</f>
        <v>#N/A</v>
      </c>
      <c r="R1492" s="21" t="str">
        <f t="shared" si="193"/>
        <v/>
      </c>
      <c r="T1492" s="44" t="str">
        <f t="shared" si="188"/>
        <v/>
      </c>
      <c r="W1492" s="18">
        <f t="shared" si="189"/>
        <v>0</v>
      </c>
    </row>
    <row r="1493" spans="7:23" ht="25.5" customHeight="1" x14ac:dyDescent="0.2">
      <c r="G1493" s="12" t="str">
        <f t="shared" si="186"/>
        <v/>
      </c>
      <c r="H1493" s="12"/>
      <c r="I1493" s="22" t="str">
        <f>IFERROR(VLOOKUP('движение ДВС'!C1493,нормативы!$B$2:$C$32,2,FALSE),"")</f>
        <v/>
      </c>
      <c r="K1493" s="13" t="str">
        <f t="shared" si="190"/>
        <v/>
      </c>
      <c r="L1493" s="13"/>
      <c r="M1493" s="22" t="str">
        <f t="shared" si="187"/>
        <v/>
      </c>
      <c r="N1493" s="22" t="str">
        <f t="shared" si="191"/>
        <v/>
      </c>
      <c r="P1493" s="11" t="str">
        <f t="shared" si="192"/>
        <v xml:space="preserve"> </v>
      </c>
      <c r="Q1493" s="11" t="e">
        <f>VLOOKUP(B1493,'Комментарии к ремонту'!A:C,2,FALSE)</f>
        <v>#N/A</v>
      </c>
      <c r="R1493" s="21" t="str">
        <f t="shared" si="193"/>
        <v/>
      </c>
      <c r="T1493" s="44" t="str">
        <f t="shared" si="188"/>
        <v/>
      </c>
      <c r="W1493" s="18">
        <f t="shared" si="189"/>
        <v>0</v>
      </c>
    </row>
    <row r="1494" spans="7:23" ht="25.5" customHeight="1" x14ac:dyDescent="0.2">
      <c r="G1494" s="12" t="str">
        <f t="shared" si="186"/>
        <v/>
      </c>
      <c r="H1494" s="12"/>
      <c r="I1494" s="22" t="str">
        <f>IFERROR(VLOOKUP('движение ДВС'!C1494,нормативы!$B$2:$C$32,2,FALSE),"")</f>
        <v/>
      </c>
      <c r="K1494" s="13" t="str">
        <f t="shared" si="190"/>
        <v/>
      </c>
      <c r="L1494" s="13"/>
      <c r="M1494" s="22" t="str">
        <f t="shared" si="187"/>
        <v/>
      </c>
      <c r="N1494" s="22" t="str">
        <f t="shared" si="191"/>
        <v/>
      </c>
      <c r="P1494" s="11" t="str">
        <f t="shared" si="192"/>
        <v xml:space="preserve"> </v>
      </c>
      <c r="Q1494" s="11" t="e">
        <f>VLOOKUP(B1494,'Комментарии к ремонту'!A:C,2,FALSE)</f>
        <v>#N/A</v>
      </c>
      <c r="R1494" s="21" t="str">
        <f t="shared" si="193"/>
        <v/>
      </c>
      <c r="T1494" s="44" t="str">
        <f t="shared" si="188"/>
        <v/>
      </c>
      <c r="W1494" s="18">
        <f t="shared" si="189"/>
        <v>0</v>
      </c>
    </row>
    <row r="1495" spans="7:23" ht="25.5" customHeight="1" x14ac:dyDescent="0.2">
      <c r="G1495" s="12" t="str">
        <f t="shared" si="186"/>
        <v/>
      </c>
      <c r="H1495" s="12"/>
      <c r="I1495" s="22" t="str">
        <f>IFERROR(VLOOKUP('движение ДВС'!C1495,нормативы!$B$2:$C$32,2,FALSE),"")</f>
        <v/>
      </c>
      <c r="K1495" s="13" t="str">
        <f t="shared" si="190"/>
        <v/>
      </c>
      <c r="L1495" s="13"/>
      <c r="M1495" s="22" t="str">
        <f t="shared" si="187"/>
        <v/>
      </c>
      <c r="N1495" s="22" t="str">
        <f t="shared" si="191"/>
        <v/>
      </c>
      <c r="P1495" s="11" t="str">
        <f t="shared" si="192"/>
        <v xml:space="preserve"> </v>
      </c>
      <c r="Q1495" s="11" t="e">
        <f>VLOOKUP(B1495,'Комментарии к ремонту'!A:C,2,FALSE)</f>
        <v>#N/A</v>
      </c>
      <c r="R1495" s="21" t="str">
        <f t="shared" si="193"/>
        <v/>
      </c>
      <c r="T1495" s="44" t="str">
        <f t="shared" si="188"/>
        <v/>
      </c>
      <c r="W1495" s="18">
        <f t="shared" si="189"/>
        <v>0</v>
      </c>
    </row>
    <row r="1496" spans="7:23" ht="25.5" customHeight="1" x14ac:dyDescent="0.2">
      <c r="G1496" s="12" t="str">
        <f t="shared" si="186"/>
        <v/>
      </c>
      <c r="H1496" s="12"/>
      <c r="I1496" s="22" t="str">
        <f>IFERROR(VLOOKUP('движение ДВС'!C1496,нормативы!$B$2:$C$32,2,FALSE),"")</f>
        <v/>
      </c>
      <c r="K1496" s="13" t="str">
        <f t="shared" si="190"/>
        <v/>
      </c>
      <c r="L1496" s="13"/>
      <c r="M1496" s="22" t="str">
        <f t="shared" si="187"/>
        <v/>
      </c>
      <c r="N1496" s="22" t="str">
        <f t="shared" si="191"/>
        <v/>
      </c>
      <c r="P1496" s="11" t="str">
        <f t="shared" si="192"/>
        <v xml:space="preserve"> </v>
      </c>
      <c r="Q1496" s="11" t="e">
        <f>VLOOKUP(B1496,'Комментарии к ремонту'!A:C,2,FALSE)</f>
        <v>#N/A</v>
      </c>
      <c r="R1496" s="21" t="str">
        <f t="shared" si="193"/>
        <v/>
      </c>
      <c r="T1496" s="44" t="str">
        <f t="shared" si="188"/>
        <v/>
      </c>
      <c r="W1496" s="18">
        <f t="shared" si="189"/>
        <v>0</v>
      </c>
    </row>
    <row r="1497" spans="7:23" ht="25.5" customHeight="1" x14ac:dyDescent="0.2">
      <c r="G1497" s="12" t="str">
        <f t="shared" si="186"/>
        <v/>
      </c>
      <c r="H1497" s="12"/>
      <c r="I1497" s="22" t="str">
        <f>IFERROR(VLOOKUP('движение ДВС'!C1497,нормативы!$B$2:$C$32,2,FALSE),"")</f>
        <v/>
      </c>
      <c r="K1497" s="13" t="str">
        <f t="shared" si="190"/>
        <v/>
      </c>
      <c r="L1497" s="13"/>
      <c r="M1497" s="22" t="str">
        <f t="shared" si="187"/>
        <v/>
      </c>
      <c r="N1497" s="22" t="str">
        <f t="shared" si="191"/>
        <v/>
      </c>
      <c r="P1497" s="11" t="str">
        <f t="shared" si="192"/>
        <v xml:space="preserve"> </v>
      </c>
      <c r="Q1497" s="11" t="e">
        <f>VLOOKUP(B1497,'Комментарии к ремонту'!A:C,2,FALSE)</f>
        <v>#N/A</v>
      </c>
      <c r="R1497" s="21" t="str">
        <f t="shared" si="193"/>
        <v/>
      </c>
      <c r="T1497" s="44" t="str">
        <f t="shared" si="188"/>
        <v/>
      </c>
      <c r="W1497" s="18">
        <f t="shared" si="189"/>
        <v>0</v>
      </c>
    </row>
    <row r="1498" spans="7:23" ht="25.5" customHeight="1" x14ac:dyDescent="0.2">
      <c r="G1498" s="12" t="str">
        <f t="shared" si="186"/>
        <v/>
      </c>
      <c r="H1498" s="12"/>
      <c r="I1498" s="22" t="str">
        <f>IFERROR(VLOOKUP('движение ДВС'!C1498,нормативы!$B$2:$C$32,2,FALSE),"")</f>
        <v/>
      </c>
      <c r="K1498" s="13" t="str">
        <f t="shared" si="190"/>
        <v/>
      </c>
      <c r="L1498" s="13"/>
      <c r="M1498" s="22" t="str">
        <f t="shared" si="187"/>
        <v/>
      </c>
      <c r="N1498" s="22" t="str">
        <f t="shared" si="191"/>
        <v/>
      </c>
      <c r="P1498" s="11" t="str">
        <f t="shared" si="192"/>
        <v xml:space="preserve"> </v>
      </c>
      <c r="Q1498" s="11" t="e">
        <f>VLOOKUP(B1498,'Комментарии к ремонту'!A:C,2,FALSE)</f>
        <v>#N/A</v>
      </c>
      <c r="R1498" s="21" t="str">
        <f t="shared" si="193"/>
        <v/>
      </c>
      <c r="T1498" s="44" t="str">
        <f t="shared" si="188"/>
        <v/>
      </c>
      <c r="W1498" s="18">
        <f t="shared" si="189"/>
        <v>0</v>
      </c>
    </row>
    <row r="1499" spans="7:23" ht="25.5" customHeight="1" x14ac:dyDescent="0.2">
      <c r="G1499" s="12" t="str">
        <f t="shared" si="186"/>
        <v/>
      </c>
      <c r="H1499" s="12"/>
      <c r="I1499" s="22" t="str">
        <f>IFERROR(VLOOKUP('движение ДВС'!C1499,нормативы!$B$2:$C$32,2,FALSE),"")</f>
        <v/>
      </c>
      <c r="K1499" s="13" t="str">
        <f t="shared" si="190"/>
        <v/>
      </c>
      <c r="L1499" s="13"/>
      <c r="M1499" s="22" t="str">
        <f t="shared" si="187"/>
        <v/>
      </c>
      <c r="N1499" s="22" t="str">
        <f t="shared" si="191"/>
        <v/>
      </c>
      <c r="P1499" s="11" t="str">
        <f t="shared" si="192"/>
        <v xml:space="preserve"> </v>
      </c>
      <c r="Q1499" s="11" t="e">
        <f>VLOOKUP(B1499,'Комментарии к ремонту'!A:C,2,FALSE)</f>
        <v>#N/A</v>
      </c>
      <c r="R1499" s="21" t="str">
        <f t="shared" si="193"/>
        <v/>
      </c>
      <c r="T1499" s="44" t="str">
        <f t="shared" si="188"/>
        <v/>
      </c>
      <c r="W1499" s="18">
        <f t="shared" si="189"/>
        <v>0</v>
      </c>
    </row>
    <row r="1500" spans="7:23" ht="25.5" customHeight="1" x14ac:dyDescent="0.2">
      <c r="G1500" s="12" t="str">
        <f t="shared" si="186"/>
        <v/>
      </c>
      <c r="H1500" s="12"/>
      <c r="I1500" s="22" t="str">
        <f>IFERROR(VLOOKUP('движение ДВС'!C1500,нормативы!$B$2:$C$32,2,FALSE),"")</f>
        <v/>
      </c>
      <c r="K1500" s="13" t="str">
        <f t="shared" si="190"/>
        <v/>
      </c>
      <c r="L1500" s="13"/>
      <c r="M1500" s="22" t="str">
        <f t="shared" si="187"/>
        <v/>
      </c>
      <c r="N1500" s="22" t="str">
        <f t="shared" si="191"/>
        <v/>
      </c>
      <c r="P1500" s="11" t="str">
        <f t="shared" si="192"/>
        <v xml:space="preserve"> </v>
      </c>
      <c r="Q1500" s="11" t="e">
        <f>VLOOKUP(B1500,'Комментарии к ремонту'!A:C,2,FALSE)</f>
        <v>#N/A</v>
      </c>
      <c r="R1500" s="21" t="str">
        <f t="shared" si="193"/>
        <v/>
      </c>
      <c r="T1500" s="44" t="str">
        <f t="shared" si="188"/>
        <v/>
      </c>
      <c r="W1500" s="18">
        <f t="shared" si="189"/>
        <v>0</v>
      </c>
    </row>
    <row r="1501" spans="7:23" ht="25.5" customHeight="1" x14ac:dyDescent="0.2">
      <c r="G1501" s="12" t="str">
        <f t="shared" si="186"/>
        <v/>
      </c>
      <c r="H1501" s="12"/>
      <c r="I1501" s="22" t="str">
        <f>IFERROR(VLOOKUP('движение ДВС'!C1501,нормативы!$B$2:$C$32,2,FALSE),"")</f>
        <v/>
      </c>
      <c r="K1501" s="13" t="str">
        <f t="shared" si="190"/>
        <v/>
      </c>
      <c r="L1501" s="13"/>
      <c r="M1501" s="22" t="str">
        <f t="shared" si="187"/>
        <v/>
      </c>
      <c r="N1501" s="22" t="str">
        <f t="shared" si="191"/>
        <v/>
      </c>
      <c r="P1501" s="11" t="str">
        <f t="shared" si="192"/>
        <v xml:space="preserve"> </v>
      </c>
      <c r="Q1501" s="11" t="e">
        <f>VLOOKUP(B1501,'Комментарии к ремонту'!A:C,2,FALSE)</f>
        <v>#N/A</v>
      </c>
      <c r="R1501" s="21" t="str">
        <f t="shared" si="193"/>
        <v/>
      </c>
      <c r="T1501" s="44" t="str">
        <f t="shared" si="188"/>
        <v/>
      </c>
      <c r="W1501" s="18">
        <f t="shared" si="189"/>
        <v>0</v>
      </c>
    </row>
    <row r="1502" spans="7:23" ht="25.5" customHeight="1" x14ac:dyDescent="0.2">
      <c r="G1502" s="12" t="str">
        <f t="shared" si="186"/>
        <v/>
      </c>
      <c r="H1502" s="12"/>
      <c r="I1502" s="22" t="str">
        <f>IFERROR(VLOOKUP('движение ДВС'!C1502,нормативы!$B$2:$C$32,2,FALSE),"")</f>
        <v/>
      </c>
      <c r="K1502" s="13" t="str">
        <f t="shared" si="190"/>
        <v/>
      </c>
      <c r="L1502" s="13"/>
      <c r="M1502" s="22" t="str">
        <f t="shared" si="187"/>
        <v/>
      </c>
      <c r="N1502" s="22" t="str">
        <f t="shared" si="191"/>
        <v/>
      </c>
      <c r="P1502" s="11" t="str">
        <f t="shared" si="192"/>
        <v xml:space="preserve"> </v>
      </c>
      <c r="Q1502" s="11" t="e">
        <f>VLOOKUP(B1502,'Комментарии к ремонту'!A:C,2,FALSE)</f>
        <v>#N/A</v>
      </c>
      <c r="R1502" s="21" t="str">
        <f t="shared" si="193"/>
        <v/>
      </c>
      <c r="T1502" s="44" t="str">
        <f t="shared" si="188"/>
        <v/>
      </c>
      <c r="W1502" s="18">
        <f t="shared" si="189"/>
        <v>0</v>
      </c>
    </row>
    <row r="1503" spans="7:23" ht="25.5" customHeight="1" x14ac:dyDescent="0.2">
      <c r="G1503" s="12" t="str">
        <f t="shared" si="186"/>
        <v/>
      </c>
      <c r="H1503" s="12"/>
      <c r="I1503" s="22" t="str">
        <f>IFERROR(VLOOKUP('движение ДВС'!C1503,нормативы!$B$2:$C$32,2,FALSE),"")</f>
        <v/>
      </c>
      <c r="K1503" s="13" t="str">
        <f t="shared" si="190"/>
        <v/>
      </c>
      <c r="L1503" s="13"/>
      <c r="M1503" s="22" t="str">
        <f t="shared" si="187"/>
        <v/>
      </c>
      <c r="N1503" s="22" t="str">
        <f t="shared" si="191"/>
        <v/>
      </c>
      <c r="P1503" s="11" t="str">
        <f t="shared" si="192"/>
        <v xml:space="preserve"> </v>
      </c>
      <c r="Q1503" s="11" t="e">
        <f>VLOOKUP(B1503,'Комментарии к ремонту'!A:C,2,FALSE)</f>
        <v>#N/A</v>
      </c>
      <c r="R1503" s="21" t="str">
        <f t="shared" si="193"/>
        <v/>
      </c>
      <c r="T1503" s="44" t="str">
        <f t="shared" si="188"/>
        <v/>
      </c>
      <c r="W1503" s="18">
        <f t="shared" si="189"/>
        <v>0</v>
      </c>
    </row>
    <row r="1504" spans="7:23" ht="25.5" customHeight="1" x14ac:dyDescent="0.2">
      <c r="G1504" s="12" t="str">
        <f t="shared" si="186"/>
        <v/>
      </c>
      <c r="H1504" s="12"/>
      <c r="I1504" s="22" t="str">
        <f>IFERROR(VLOOKUP('движение ДВС'!C1504,нормативы!$B$2:$C$32,2,FALSE),"")</f>
        <v/>
      </c>
      <c r="K1504" s="13" t="str">
        <f t="shared" si="190"/>
        <v/>
      </c>
      <c r="L1504" s="13"/>
      <c r="M1504" s="22" t="str">
        <f t="shared" si="187"/>
        <v/>
      </c>
      <c r="N1504" s="22" t="str">
        <f t="shared" si="191"/>
        <v/>
      </c>
      <c r="P1504" s="11" t="str">
        <f t="shared" si="192"/>
        <v xml:space="preserve"> </v>
      </c>
      <c r="Q1504" s="11" t="e">
        <f>VLOOKUP(B1504,'Комментарии к ремонту'!A:C,2,FALSE)</f>
        <v>#N/A</v>
      </c>
      <c r="R1504" s="21" t="str">
        <f t="shared" si="193"/>
        <v/>
      </c>
      <c r="T1504" s="44" t="str">
        <f t="shared" si="188"/>
        <v/>
      </c>
      <c r="W1504" s="18">
        <f t="shared" si="189"/>
        <v>0</v>
      </c>
    </row>
    <row r="1505" spans="7:23" ht="25.5" customHeight="1" x14ac:dyDescent="0.2">
      <c r="G1505" s="12" t="str">
        <f t="shared" si="186"/>
        <v/>
      </c>
      <c r="H1505" s="12"/>
      <c r="I1505" s="22" t="str">
        <f>IFERROR(VLOOKUP('движение ДВС'!C1505,нормативы!$B$2:$C$32,2,FALSE),"")</f>
        <v/>
      </c>
      <c r="K1505" s="13" t="str">
        <f t="shared" si="190"/>
        <v/>
      </c>
      <c r="L1505" s="13"/>
      <c r="M1505" s="22" t="str">
        <f t="shared" si="187"/>
        <v/>
      </c>
      <c r="N1505" s="22" t="str">
        <f t="shared" si="191"/>
        <v/>
      </c>
      <c r="P1505" s="11" t="str">
        <f t="shared" si="192"/>
        <v xml:space="preserve"> </v>
      </c>
      <c r="Q1505" s="11" t="e">
        <f>VLOOKUP(B1505,'Комментарии к ремонту'!A:C,2,FALSE)</f>
        <v>#N/A</v>
      </c>
      <c r="R1505" s="21" t="str">
        <f t="shared" si="193"/>
        <v/>
      </c>
      <c r="T1505" s="44" t="str">
        <f t="shared" si="188"/>
        <v/>
      </c>
      <c r="W1505" s="18">
        <f t="shared" si="189"/>
        <v>0</v>
      </c>
    </row>
    <row r="1506" spans="7:23" ht="25.5" customHeight="1" x14ac:dyDescent="0.2">
      <c r="G1506" s="12" t="str">
        <f t="shared" si="186"/>
        <v/>
      </c>
      <c r="H1506" s="12"/>
      <c r="I1506" s="22" t="str">
        <f>IFERROR(VLOOKUP('движение ДВС'!C1506,нормативы!$B$2:$C$32,2,FALSE),"")</f>
        <v/>
      </c>
      <c r="K1506" s="13" t="str">
        <f t="shared" si="190"/>
        <v/>
      </c>
      <c r="L1506" s="13"/>
      <c r="M1506" s="22" t="str">
        <f t="shared" si="187"/>
        <v/>
      </c>
      <c r="N1506" s="22" t="str">
        <f t="shared" si="191"/>
        <v/>
      </c>
      <c r="P1506" s="11" t="str">
        <f t="shared" si="192"/>
        <v xml:space="preserve"> </v>
      </c>
      <c r="Q1506" s="11" t="e">
        <f>VLOOKUP(B1506,'Комментарии к ремонту'!A:C,2,FALSE)</f>
        <v>#N/A</v>
      </c>
      <c r="R1506" s="21" t="str">
        <f t="shared" si="193"/>
        <v/>
      </c>
      <c r="T1506" s="44" t="str">
        <f t="shared" si="188"/>
        <v/>
      </c>
      <c r="W1506" s="18">
        <f t="shared" si="189"/>
        <v>0</v>
      </c>
    </row>
    <row r="1507" spans="7:23" ht="25.5" customHeight="1" x14ac:dyDescent="0.2">
      <c r="G1507" s="12" t="str">
        <f t="shared" si="186"/>
        <v/>
      </c>
      <c r="H1507" s="12"/>
      <c r="I1507" s="22" t="str">
        <f>IFERROR(VLOOKUP('движение ДВС'!C1507,нормативы!$B$2:$C$32,2,FALSE),"")</f>
        <v/>
      </c>
      <c r="K1507" s="13" t="str">
        <f t="shared" si="190"/>
        <v/>
      </c>
      <c r="L1507" s="13"/>
      <c r="M1507" s="22" t="str">
        <f t="shared" si="187"/>
        <v/>
      </c>
      <c r="N1507" s="22" t="str">
        <f t="shared" si="191"/>
        <v/>
      </c>
      <c r="P1507" s="11" t="str">
        <f t="shared" si="192"/>
        <v xml:space="preserve"> </v>
      </c>
      <c r="Q1507" s="11" t="e">
        <f>VLOOKUP(B1507,'Комментарии к ремонту'!A:C,2,FALSE)</f>
        <v>#N/A</v>
      </c>
      <c r="R1507" s="21" t="str">
        <f t="shared" si="193"/>
        <v/>
      </c>
      <c r="T1507" s="44" t="str">
        <f t="shared" si="188"/>
        <v/>
      </c>
      <c r="W1507" s="18">
        <f t="shared" si="189"/>
        <v>0</v>
      </c>
    </row>
    <row r="1508" spans="7:23" ht="25.5" customHeight="1" x14ac:dyDescent="0.2">
      <c r="G1508" s="12" t="str">
        <f t="shared" si="186"/>
        <v/>
      </c>
      <c r="H1508" s="12"/>
      <c r="I1508" s="22" t="str">
        <f>IFERROR(VLOOKUP('движение ДВС'!C1508,нормативы!$B$2:$C$32,2,FALSE),"")</f>
        <v/>
      </c>
      <c r="K1508" s="13" t="str">
        <f t="shared" si="190"/>
        <v/>
      </c>
      <c r="L1508" s="13"/>
      <c r="M1508" s="22" t="str">
        <f t="shared" si="187"/>
        <v/>
      </c>
      <c r="N1508" s="22" t="str">
        <f t="shared" si="191"/>
        <v/>
      </c>
      <c r="P1508" s="11" t="str">
        <f t="shared" si="192"/>
        <v xml:space="preserve"> </v>
      </c>
      <c r="Q1508" s="11" t="e">
        <f>VLOOKUP(B1508,'Комментарии к ремонту'!A:C,2,FALSE)</f>
        <v>#N/A</v>
      </c>
      <c r="R1508" s="21" t="str">
        <f t="shared" si="193"/>
        <v/>
      </c>
      <c r="T1508" s="44" t="str">
        <f t="shared" si="188"/>
        <v/>
      </c>
      <c r="W1508" s="18">
        <f t="shared" si="189"/>
        <v>0</v>
      </c>
    </row>
    <row r="1509" spans="7:23" ht="25.5" customHeight="1" x14ac:dyDescent="0.2">
      <c r="G1509" s="12" t="str">
        <f t="shared" si="186"/>
        <v/>
      </c>
      <c r="H1509" s="12"/>
      <c r="I1509" s="22" t="str">
        <f>IFERROR(VLOOKUP('движение ДВС'!C1509,нормативы!$B$2:$C$32,2,FALSE),"")</f>
        <v/>
      </c>
      <c r="K1509" s="13" t="str">
        <f t="shared" si="190"/>
        <v/>
      </c>
      <c r="L1509" s="13"/>
      <c r="M1509" s="22" t="str">
        <f t="shared" si="187"/>
        <v/>
      </c>
      <c r="N1509" s="22" t="str">
        <f t="shared" si="191"/>
        <v/>
      </c>
      <c r="P1509" s="11" t="str">
        <f t="shared" si="192"/>
        <v xml:space="preserve"> </v>
      </c>
      <c r="Q1509" s="11" t="e">
        <f>VLOOKUP(B1509,'Комментарии к ремонту'!A:C,2,FALSE)</f>
        <v>#N/A</v>
      </c>
      <c r="R1509" s="21" t="str">
        <f t="shared" si="193"/>
        <v/>
      </c>
      <c r="T1509" s="44" t="str">
        <f t="shared" si="188"/>
        <v/>
      </c>
      <c r="W1509" s="18">
        <f t="shared" si="189"/>
        <v>0</v>
      </c>
    </row>
    <row r="1510" spans="7:23" ht="25.5" customHeight="1" x14ac:dyDescent="0.2">
      <c r="G1510" s="12" t="str">
        <f t="shared" si="186"/>
        <v/>
      </c>
      <c r="H1510" s="12"/>
      <c r="I1510" s="22" t="str">
        <f>IFERROR(VLOOKUP('движение ДВС'!C1510,нормативы!$B$2:$C$32,2,FALSE),"")</f>
        <v/>
      </c>
      <c r="K1510" s="13" t="str">
        <f t="shared" si="190"/>
        <v/>
      </c>
      <c r="L1510" s="13"/>
      <c r="M1510" s="22" t="str">
        <f t="shared" si="187"/>
        <v/>
      </c>
      <c r="N1510" s="22" t="str">
        <f t="shared" si="191"/>
        <v/>
      </c>
      <c r="P1510" s="11" t="str">
        <f t="shared" si="192"/>
        <v xml:space="preserve"> </v>
      </c>
      <c r="Q1510" s="11" t="e">
        <f>VLOOKUP(B1510,'Комментарии к ремонту'!A:C,2,FALSE)</f>
        <v>#N/A</v>
      </c>
      <c r="R1510" s="21" t="str">
        <f t="shared" si="193"/>
        <v/>
      </c>
      <c r="T1510" s="44" t="str">
        <f t="shared" si="188"/>
        <v/>
      </c>
      <c r="W1510" s="18">
        <f t="shared" si="189"/>
        <v>0</v>
      </c>
    </row>
    <row r="1511" spans="7:23" ht="25.5" customHeight="1" x14ac:dyDescent="0.2">
      <c r="G1511" s="12" t="str">
        <f t="shared" si="186"/>
        <v/>
      </c>
      <c r="H1511" s="12"/>
      <c r="I1511" s="22" t="str">
        <f>IFERROR(VLOOKUP('движение ДВС'!C1511,нормативы!$B$2:$C$32,2,FALSE),"")</f>
        <v/>
      </c>
      <c r="K1511" s="13" t="str">
        <f t="shared" si="190"/>
        <v/>
      </c>
      <c r="L1511" s="13"/>
      <c r="M1511" s="22" t="str">
        <f t="shared" si="187"/>
        <v/>
      </c>
      <c r="N1511" s="22" t="str">
        <f t="shared" si="191"/>
        <v/>
      </c>
      <c r="P1511" s="11" t="str">
        <f t="shared" si="192"/>
        <v xml:space="preserve"> </v>
      </c>
      <c r="Q1511" s="11" t="e">
        <f>VLOOKUP(B1511,'Комментарии к ремонту'!A:C,2,FALSE)</f>
        <v>#N/A</v>
      </c>
      <c r="R1511" s="21" t="str">
        <f t="shared" si="193"/>
        <v/>
      </c>
      <c r="T1511" s="44" t="str">
        <f t="shared" si="188"/>
        <v/>
      </c>
      <c r="W1511" s="18">
        <f t="shared" si="189"/>
        <v>0</v>
      </c>
    </row>
    <row r="1512" spans="7:23" ht="25.5" customHeight="1" x14ac:dyDescent="0.2">
      <c r="G1512" s="12" t="str">
        <f t="shared" si="186"/>
        <v/>
      </c>
      <c r="H1512" s="12"/>
      <c r="I1512" s="22" t="str">
        <f>IFERROR(VLOOKUP('движение ДВС'!C1512,нормативы!$B$2:$C$32,2,FALSE),"")</f>
        <v/>
      </c>
      <c r="K1512" s="13" t="str">
        <f t="shared" si="190"/>
        <v/>
      </c>
      <c r="L1512" s="13"/>
      <c r="M1512" s="22" t="str">
        <f t="shared" si="187"/>
        <v/>
      </c>
      <c r="N1512" s="22" t="str">
        <f t="shared" si="191"/>
        <v/>
      </c>
      <c r="P1512" s="11" t="str">
        <f t="shared" si="192"/>
        <v xml:space="preserve"> </v>
      </c>
      <c r="Q1512" s="11" t="e">
        <f>VLOOKUP(B1512,'Комментарии к ремонту'!A:C,2,FALSE)</f>
        <v>#N/A</v>
      </c>
      <c r="R1512" s="21" t="str">
        <f t="shared" si="193"/>
        <v/>
      </c>
      <c r="T1512" s="44" t="str">
        <f t="shared" si="188"/>
        <v/>
      </c>
      <c r="W1512" s="18">
        <f t="shared" si="189"/>
        <v>0</v>
      </c>
    </row>
    <row r="1513" spans="7:23" ht="25.5" customHeight="1" x14ac:dyDescent="0.2">
      <c r="G1513" s="12" t="str">
        <f t="shared" si="186"/>
        <v/>
      </c>
      <c r="H1513" s="12"/>
      <c r="I1513" s="22" t="str">
        <f>IFERROR(VLOOKUP('движение ДВС'!C1513,нормативы!$B$2:$C$32,2,FALSE),"")</f>
        <v/>
      </c>
      <c r="K1513" s="13" t="str">
        <f t="shared" si="190"/>
        <v/>
      </c>
      <c r="L1513" s="13"/>
      <c r="M1513" s="22" t="str">
        <f t="shared" si="187"/>
        <v/>
      </c>
      <c r="N1513" s="22" t="str">
        <f t="shared" si="191"/>
        <v/>
      </c>
      <c r="P1513" s="11" t="str">
        <f t="shared" si="192"/>
        <v xml:space="preserve"> </v>
      </c>
      <c r="Q1513" s="11" t="e">
        <f>VLOOKUP(B1513,'Комментарии к ремонту'!A:C,2,FALSE)</f>
        <v>#N/A</v>
      </c>
      <c r="R1513" s="21" t="str">
        <f t="shared" si="193"/>
        <v/>
      </c>
      <c r="T1513" s="44" t="str">
        <f t="shared" si="188"/>
        <v/>
      </c>
      <c r="W1513" s="18">
        <f t="shared" si="189"/>
        <v>0</v>
      </c>
    </row>
    <row r="1514" spans="7:23" ht="25.5" customHeight="1" x14ac:dyDescent="0.2">
      <c r="G1514" s="12" t="str">
        <f t="shared" si="186"/>
        <v/>
      </c>
      <c r="H1514" s="12"/>
      <c r="I1514" s="22" t="str">
        <f>IFERROR(VLOOKUP('движение ДВС'!C1514,нормативы!$B$2:$C$32,2,FALSE),"")</f>
        <v/>
      </c>
      <c r="K1514" s="13" t="str">
        <f t="shared" si="190"/>
        <v/>
      </c>
      <c r="L1514" s="13"/>
      <c r="M1514" s="22" t="str">
        <f t="shared" si="187"/>
        <v/>
      </c>
      <c r="N1514" s="22" t="str">
        <f t="shared" si="191"/>
        <v/>
      </c>
      <c r="P1514" s="11" t="str">
        <f t="shared" si="192"/>
        <v xml:space="preserve"> </v>
      </c>
      <c r="Q1514" s="11" t="e">
        <f>VLOOKUP(B1514,'Комментарии к ремонту'!A:C,2,FALSE)</f>
        <v>#N/A</v>
      </c>
      <c r="R1514" s="21" t="str">
        <f t="shared" si="193"/>
        <v/>
      </c>
      <c r="T1514" s="44" t="str">
        <f t="shared" si="188"/>
        <v/>
      </c>
      <c r="W1514" s="18">
        <f t="shared" si="189"/>
        <v>0</v>
      </c>
    </row>
    <row r="1515" spans="7:23" ht="25.5" customHeight="1" x14ac:dyDescent="0.2">
      <c r="G1515" s="12" t="str">
        <f t="shared" si="186"/>
        <v/>
      </c>
      <c r="H1515" s="12"/>
      <c r="I1515" s="22" t="str">
        <f>IFERROR(VLOOKUP('движение ДВС'!C1515,нормативы!$B$2:$C$32,2,FALSE),"")</f>
        <v/>
      </c>
      <c r="K1515" s="13" t="str">
        <f t="shared" si="190"/>
        <v/>
      </c>
      <c r="L1515" s="13"/>
      <c r="M1515" s="22" t="str">
        <f t="shared" si="187"/>
        <v/>
      </c>
      <c r="N1515" s="22" t="str">
        <f t="shared" si="191"/>
        <v/>
      </c>
      <c r="P1515" s="11" t="str">
        <f t="shared" si="192"/>
        <v xml:space="preserve"> </v>
      </c>
      <c r="Q1515" s="11" t="e">
        <f>VLOOKUP(B1515,'Комментарии к ремонту'!A:C,2,FALSE)</f>
        <v>#N/A</v>
      </c>
      <c r="R1515" s="21" t="str">
        <f t="shared" si="193"/>
        <v/>
      </c>
      <c r="T1515" s="44" t="str">
        <f t="shared" si="188"/>
        <v/>
      </c>
      <c r="W1515" s="18">
        <f t="shared" si="189"/>
        <v>0</v>
      </c>
    </row>
    <row r="1516" spans="7:23" ht="25.5" customHeight="1" x14ac:dyDescent="0.2">
      <c r="G1516" s="12" t="str">
        <f t="shared" si="186"/>
        <v/>
      </c>
      <c r="H1516" s="12"/>
      <c r="I1516" s="22" t="str">
        <f>IFERROR(VLOOKUP('движение ДВС'!C1516,нормативы!$B$2:$C$32,2,FALSE),"")</f>
        <v/>
      </c>
      <c r="K1516" s="13" t="str">
        <f t="shared" si="190"/>
        <v/>
      </c>
      <c r="L1516" s="13"/>
      <c r="M1516" s="22" t="str">
        <f t="shared" si="187"/>
        <v/>
      </c>
      <c r="N1516" s="22" t="str">
        <f t="shared" si="191"/>
        <v/>
      </c>
      <c r="P1516" s="11" t="str">
        <f t="shared" si="192"/>
        <v xml:space="preserve"> </v>
      </c>
      <c r="Q1516" s="11" t="e">
        <f>VLOOKUP(B1516,'Комментарии к ремонту'!A:C,2,FALSE)</f>
        <v>#N/A</v>
      </c>
      <c r="R1516" s="21" t="str">
        <f t="shared" si="193"/>
        <v/>
      </c>
      <c r="T1516" s="44" t="str">
        <f t="shared" si="188"/>
        <v/>
      </c>
      <c r="W1516" s="18">
        <f t="shared" si="189"/>
        <v>0</v>
      </c>
    </row>
    <row r="1517" spans="7:23" ht="25.5" customHeight="1" x14ac:dyDescent="0.2">
      <c r="G1517" s="12" t="str">
        <f t="shared" si="186"/>
        <v/>
      </c>
      <c r="H1517" s="12"/>
      <c r="I1517" s="22" t="str">
        <f>IFERROR(VLOOKUP('движение ДВС'!C1517,нормативы!$B$2:$C$32,2,FALSE),"")</f>
        <v/>
      </c>
      <c r="K1517" s="13" t="str">
        <f t="shared" si="190"/>
        <v/>
      </c>
      <c r="L1517" s="13"/>
      <c r="M1517" s="22" t="str">
        <f t="shared" si="187"/>
        <v/>
      </c>
      <c r="N1517" s="22" t="str">
        <f t="shared" si="191"/>
        <v/>
      </c>
      <c r="P1517" s="11" t="str">
        <f t="shared" si="192"/>
        <v xml:space="preserve"> </v>
      </c>
      <c r="Q1517" s="11" t="e">
        <f>VLOOKUP(B1517,'Комментарии к ремонту'!A:C,2,FALSE)</f>
        <v>#N/A</v>
      </c>
      <c r="R1517" s="21" t="str">
        <f t="shared" si="193"/>
        <v/>
      </c>
      <c r="T1517" s="44" t="str">
        <f t="shared" si="188"/>
        <v/>
      </c>
      <c r="W1517" s="18">
        <f t="shared" si="189"/>
        <v>0</v>
      </c>
    </row>
    <row r="1518" spans="7:23" ht="25.5" customHeight="1" x14ac:dyDescent="0.2">
      <c r="G1518" s="12" t="str">
        <f t="shared" si="186"/>
        <v/>
      </c>
      <c r="H1518" s="12"/>
      <c r="I1518" s="22" t="str">
        <f>IFERROR(VLOOKUP('движение ДВС'!C1518,нормативы!$B$2:$C$32,2,FALSE),"")</f>
        <v/>
      </c>
      <c r="K1518" s="13" t="str">
        <f t="shared" si="190"/>
        <v/>
      </c>
      <c r="L1518" s="13"/>
      <c r="M1518" s="22" t="str">
        <f t="shared" si="187"/>
        <v/>
      </c>
      <c r="N1518" s="22" t="str">
        <f t="shared" si="191"/>
        <v/>
      </c>
      <c r="P1518" s="11" t="str">
        <f t="shared" si="192"/>
        <v xml:space="preserve"> </v>
      </c>
      <c r="Q1518" s="11" t="e">
        <f>VLOOKUP(B1518,'Комментарии к ремонту'!A:C,2,FALSE)</f>
        <v>#N/A</v>
      </c>
      <c r="R1518" s="21" t="str">
        <f t="shared" si="193"/>
        <v/>
      </c>
      <c r="T1518" s="44" t="str">
        <f t="shared" si="188"/>
        <v/>
      </c>
      <c r="W1518" s="18">
        <f t="shared" si="189"/>
        <v>0</v>
      </c>
    </row>
    <row r="1519" spans="7:23" ht="25.5" customHeight="1" x14ac:dyDescent="0.2">
      <c r="G1519" s="12" t="str">
        <f t="shared" si="186"/>
        <v/>
      </c>
      <c r="H1519" s="12"/>
      <c r="I1519" s="22" t="str">
        <f>IFERROR(VLOOKUP('движение ДВС'!C1519,нормативы!$B$2:$C$32,2,FALSE),"")</f>
        <v/>
      </c>
      <c r="K1519" s="13" t="str">
        <f t="shared" si="190"/>
        <v/>
      </c>
      <c r="L1519" s="13"/>
      <c r="M1519" s="22" t="str">
        <f t="shared" si="187"/>
        <v/>
      </c>
      <c r="N1519" s="22" t="str">
        <f t="shared" si="191"/>
        <v/>
      </c>
      <c r="P1519" s="11" t="str">
        <f t="shared" si="192"/>
        <v xml:space="preserve"> </v>
      </c>
      <c r="Q1519" s="11" t="e">
        <f>VLOOKUP(B1519,'Комментарии к ремонту'!A:C,2,FALSE)</f>
        <v>#N/A</v>
      </c>
      <c r="R1519" s="21" t="str">
        <f t="shared" si="193"/>
        <v/>
      </c>
      <c r="T1519" s="44" t="str">
        <f t="shared" si="188"/>
        <v/>
      </c>
      <c r="W1519" s="18">
        <f t="shared" si="189"/>
        <v>0</v>
      </c>
    </row>
    <row r="1520" spans="7:23" ht="25.5" customHeight="1" x14ac:dyDescent="0.2">
      <c r="G1520" s="12" t="str">
        <f t="shared" si="186"/>
        <v/>
      </c>
      <c r="H1520" s="12"/>
      <c r="I1520" s="22" t="str">
        <f>IFERROR(VLOOKUP('движение ДВС'!C1520,нормативы!$B$2:$C$32,2,FALSE),"")</f>
        <v/>
      </c>
      <c r="K1520" s="13" t="str">
        <f t="shared" si="190"/>
        <v/>
      </c>
      <c r="L1520" s="13"/>
      <c r="M1520" s="22" t="str">
        <f t="shared" si="187"/>
        <v/>
      </c>
      <c r="N1520" s="22" t="str">
        <f t="shared" si="191"/>
        <v/>
      </c>
      <c r="P1520" s="11" t="str">
        <f t="shared" si="192"/>
        <v xml:space="preserve"> </v>
      </c>
      <c r="Q1520" s="11" t="e">
        <f>VLOOKUP(B1520,'Комментарии к ремонту'!A:C,2,FALSE)</f>
        <v>#N/A</v>
      </c>
      <c r="R1520" s="21" t="str">
        <f t="shared" si="193"/>
        <v/>
      </c>
      <c r="T1520" s="44" t="str">
        <f t="shared" si="188"/>
        <v/>
      </c>
      <c r="W1520" s="18">
        <f t="shared" si="189"/>
        <v>0</v>
      </c>
    </row>
    <row r="1521" spans="7:23" ht="25.5" customHeight="1" x14ac:dyDescent="0.2">
      <c r="G1521" s="12" t="str">
        <f t="shared" si="186"/>
        <v/>
      </c>
      <c r="H1521" s="12"/>
      <c r="I1521" s="22" t="str">
        <f>IFERROR(VLOOKUP('движение ДВС'!C1521,нормативы!$B$2:$C$32,2,FALSE),"")</f>
        <v/>
      </c>
      <c r="K1521" s="13" t="str">
        <f t="shared" si="190"/>
        <v/>
      </c>
      <c r="L1521" s="13"/>
      <c r="M1521" s="22" t="str">
        <f t="shared" si="187"/>
        <v/>
      </c>
      <c r="N1521" s="22" t="str">
        <f t="shared" si="191"/>
        <v/>
      </c>
      <c r="P1521" s="11" t="str">
        <f t="shared" si="192"/>
        <v xml:space="preserve"> </v>
      </c>
      <c r="Q1521" s="11" t="e">
        <f>VLOOKUP(B1521,'Комментарии к ремонту'!A:C,2,FALSE)</f>
        <v>#N/A</v>
      </c>
      <c r="R1521" s="21" t="str">
        <f t="shared" si="193"/>
        <v/>
      </c>
      <c r="T1521" s="44" t="str">
        <f t="shared" si="188"/>
        <v/>
      </c>
      <c r="W1521" s="18">
        <f t="shared" si="189"/>
        <v>0</v>
      </c>
    </row>
    <row r="1522" spans="7:23" ht="25.5" customHeight="1" x14ac:dyDescent="0.2">
      <c r="G1522" s="12" t="str">
        <f t="shared" si="186"/>
        <v/>
      </c>
      <c r="H1522" s="12"/>
      <c r="I1522" s="22" t="str">
        <f>IFERROR(VLOOKUP('движение ДВС'!C1522,нормативы!$B$2:$C$32,2,FALSE),"")</f>
        <v/>
      </c>
      <c r="K1522" s="13" t="str">
        <f t="shared" si="190"/>
        <v/>
      </c>
      <c r="L1522" s="13"/>
      <c r="M1522" s="22" t="str">
        <f t="shared" si="187"/>
        <v/>
      </c>
      <c r="N1522" s="22" t="str">
        <f t="shared" si="191"/>
        <v/>
      </c>
      <c r="P1522" s="11" t="str">
        <f t="shared" si="192"/>
        <v xml:space="preserve"> </v>
      </c>
      <c r="Q1522" s="11" t="e">
        <f>VLOOKUP(B1522,'Комментарии к ремонту'!A:C,2,FALSE)</f>
        <v>#N/A</v>
      </c>
      <c r="R1522" s="21" t="str">
        <f t="shared" si="193"/>
        <v/>
      </c>
      <c r="T1522" s="44" t="str">
        <f t="shared" si="188"/>
        <v/>
      </c>
      <c r="W1522" s="18">
        <f t="shared" si="189"/>
        <v>0</v>
      </c>
    </row>
    <row r="1523" spans="7:23" ht="25.5" customHeight="1" x14ac:dyDescent="0.2">
      <c r="G1523" s="12" t="str">
        <f t="shared" si="186"/>
        <v/>
      </c>
      <c r="H1523" s="12"/>
      <c r="I1523" s="22" t="str">
        <f>IFERROR(VLOOKUP('движение ДВС'!C1523,нормативы!$B$2:$C$32,2,FALSE),"")</f>
        <v/>
      </c>
      <c r="K1523" s="13" t="str">
        <f t="shared" si="190"/>
        <v/>
      </c>
      <c r="L1523" s="13"/>
      <c r="M1523" s="22" t="str">
        <f t="shared" si="187"/>
        <v/>
      </c>
      <c r="N1523" s="22" t="str">
        <f t="shared" si="191"/>
        <v/>
      </c>
      <c r="P1523" s="11" t="str">
        <f t="shared" si="192"/>
        <v xml:space="preserve"> </v>
      </c>
      <c r="Q1523" s="11" t="e">
        <f>VLOOKUP(B1523,'Комментарии к ремонту'!A:C,2,FALSE)</f>
        <v>#N/A</v>
      </c>
      <c r="R1523" s="21" t="str">
        <f t="shared" si="193"/>
        <v/>
      </c>
      <c r="T1523" s="44" t="str">
        <f t="shared" si="188"/>
        <v/>
      </c>
      <c r="W1523" s="18">
        <f t="shared" si="189"/>
        <v>0</v>
      </c>
    </row>
    <row r="1524" spans="7:23" ht="25.5" customHeight="1" x14ac:dyDescent="0.2">
      <c r="G1524" s="12" t="str">
        <f t="shared" si="186"/>
        <v/>
      </c>
      <c r="H1524" s="12"/>
      <c r="I1524" s="22" t="str">
        <f>IFERROR(VLOOKUP('движение ДВС'!C1524,нормативы!$B$2:$C$32,2,FALSE),"")</f>
        <v/>
      </c>
      <c r="K1524" s="13" t="str">
        <f t="shared" si="190"/>
        <v/>
      </c>
      <c r="L1524" s="13"/>
      <c r="M1524" s="22" t="str">
        <f t="shared" si="187"/>
        <v/>
      </c>
      <c r="N1524" s="22" t="str">
        <f t="shared" si="191"/>
        <v/>
      </c>
      <c r="P1524" s="11" t="str">
        <f t="shared" si="192"/>
        <v xml:space="preserve"> </v>
      </c>
      <c r="Q1524" s="11" t="e">
        <f>VLOOKUP(B1524,'Комментарии к ремонту'!A:C,2,FALSE)</f>
        <v>#N/A</v>
      </c>
      <c r="R1524" s="21" t="str">
        <f t="shared" si="193"/>
        <v/>
      </c>
      <c r="T1524" s="44" t="str">
        <f t="shared" si="188"/>
        <v/>
      </c>
      <c r="W1524" s="18">
        <f t="shared" si="189"/>
        <v>0</v>
      </c>
    </row>
    <row r="1525" spans="7:23" ht="25.5" customHeight="1" x14ac:dyDescent="0.2">
      <c r="G1525" s="12" t="str">
        <f t="shared" si="186"/>
        <v/>
      </c>
      <c r="H1525" s="12"/>
      <c r="I1525" s="22" t="str">
        <f>IFERROR(VLOOKUP('движение ДВС'!C1525,нормативы!$B$2:$C$32,2,FALSE),"")</f>
        <v/>
      </c>
      <c r="K1525" s="13" t="str">
        <f t="shared" si="190"/>
        <v/>
      </c>
      <c r="L1525" s="13"/>
      <c r="M1525" s="22" t="str">
        <f t="shared" si="187"/>
        <v/>
      </c>
      <c r="N1525" s="22" t="str">
        <f t="shared" si="191"/>
        <v/>
      </c>
      <c r="P1525" s="11" t="str">
        <f t="shared" si="192"/>
        <v xml:space="preserve"> </v>
      </c>
      <c r="Q1525" s="11" t="e">
        <f>VLOOKUP(B1525,'Комментарии к ремонту'!A:C,2,FALSE)</f>
        <v>#N/A</v>
      </c>
      <c r="R1525" s="21" t="str">
        <f t="shared" si="193"/>
        <v/>
      </c>
      <c r="T1525" s="44" t="str">
        <f t="shared" si="188"/>
        <v/>
      </c>
      <c r="W1525" s="18">
        <f t="shared" si="189"/>
        <v>0</v>
      </c>
    </row>
    <row r="1526" spans="7:23" ht="25.5" customHeight="1" x14ac:dyDescent="0.2">
      <c r="G1526" s="12" t="str">
        <f t="shared" si="186"/>
        <v/>
      </c>
      <c r="H1526" s="12"/>
      <c r="I1526" s="22" t="str">
        <f>IFERROR(VLOOKUP('движение ДВС'!C1526,нормативы!$B$2:$C$32,2,FALSE),"")</f>
        <v/>
      </c>
      <c r="K1526" s="13" t="str">
        <f t="shared" si="190"/>
        <v/>
      </c>
      <c r="L1526" s="13"/>
      <c r="M1526" s="22" t="str">
        <f t="shared" si="187"/>
        <v/>
      </c>
      <c r="N1526" s="22" t="str">
        <f t="shared" si="191"/>
        <v/>
      </c>
      <c r="P1526" s="11" t="str">
        <f t="shared" si="192"/>
        <v xml:space="preserve"> </v>
      </c>
      <c r="Q1526" s="11" t="e">
        <f>VLOOKUP(B1526,'Комментарии к ремонту'!A:C,2,FALSE)</f>
        <v>#N/A</v>
      </c>
      <c r="R1526" s="21" t="str">
        <f t="shared" si="193"/>
        <v/>
      </c>
      <c r="T1526" s="44" t="str">
        <f t="shared" si="188"/>
        <v/>
      </c>
      <c r="W1526" s="18">
        <f t="shared" si="189"/>
        <v>0</v>
      </c>
    </row>
    <row r="1527" spans="7:23" ht="25.5" customHeight="1" x14ac:dyDescent="0.2">
      <c r="G1527" s="12" t="str">
        <f t="shared" si="186"/>
        <v/>
      </c>
      <c r="H1527" s="12"/>
      <c r="I1527" s="22" t="str">
        <f>IFERROR(VLOOKUP('движение ДВС'!C1527,нормативы!$B$2:$C$32,2,FALSE),"")</f>
        <v/>
      </c>
      <c r="K1527" s="13" t="str">
        <f t="shared" si="190"/>
        <v/>
      </c>
      <c r="L1527" s="13"/>
      <c r="M1527" s="22" t="str">
        <f t="shared" si="187"/>
        <v/>
      </c>
      <c r="N1527" s="22" t="str">
        <f t="shared" si="191"/>
        <v/>
      </c>
      <c r="P1527" s="11" t="str">
        <f t="shared" si="192"/>
        <v xml:space="preserve"> </v>
      </c>
      <c r="Q1527" s="11" t="e">
        <f>VLOOKUP(B1527,'Комментарии к ремонту'!A:C,2,FALSE)</f>
        <v>#N/A</v>
      </c>
      <c r="R1527" s="21" t="str">
        <f t="shared" si="193"/>
        <v/>
      </c>
      <c r="T1527" s="44" t="str">
        <f t="shared" si="188"/>
        <v/>
      </c>
      <c r="W1527" s="18">
        <f t="shared" si="189"/>
        <v>0</v>
      </c>
    </row>
    <row r="1528" spans="7:23" ht="25.5" customHeight="1" x14ac:dyDescent="0.2">
      <c r="G1528" s="12" t="str">
        <f t="shared" si="186"/>
        <v/>
      </c>
      <c r="H1528" s="12"/>
      <c r="I1528" s="22" t="str">
        <f>IFERROR(VLOOKUP('движение ДВС'!C1528,нормативы!$B$2:$C$32,2,FALSE),"")</f>
        <v/>
      </c>
      <c r="K1528" s="13" t="str">
        <f t="shared" si="190"/>
        <v/>
      </c>
      <c r="L1528" s="13"/>
      <c r="M1528" s="22" t="str">
        <f t="shared" si="187"/>
        <v/>
      </c>
      <c r="N1528" s="22" t="str">
        <f t="shared" si="191"/>
        <v/>
      </c>
      <c r="P1528" s="11" t="str">
        <f t="shared" si="192"/>
        <v xml:space="preserve"> </v>
      </c>
      <c r="Q1528" s="11" t="e">
        <f>VLOOKUP(B1528,'Комментарии к ремонту'!A:C,2,FALSE)</f>
        <v>#N/A</v>
      </c>
      <c r="R1528" s="21" t="str">
        <f t="shared" si="193"/>
        <v/>
      </c>
      <c r="T1528" s="44" t="str">
        <f t="shared" si="188"/>
        <v/>
      </c>
      <c r="W1528" s="18">
        <f t="shared" si="189"/>
        <v>0</v>
      </c>
    </row>
    <row r="1529" spans="7:23" ht="25.5" customHeight="1" x14ac:dyDescent="0.2">
      <c r="G1529" s="12" t="str">
        <f t="shared" si="186"/>
        <v/>
      </c>
      <c r="H1529" s="12"/>
      <c r="I1529" s="22" t="str">
        <f>IFERROR(VLOOKUP('движение ДВС'!C1529,нормативы!$B$2:$C$32,2,FALSE),"")</f>
        <v/>
      </c>
      <c r="K1529" s="13" t="str">
        <f t="shared" si="190"/>
        <v/>
      </c>
      <c r="L1529" s="13"/>
      <c r="M1529" s="22" t="str">
        <f t="shared" si="187"/>
        <v/>
      </c>
      <c r="N1529" s="22" t="str">
        <f t="shared" si="191"/>
        <v/>
      </c>
      <c r="P1529" s="11" t="str">
        <f t="shared" si="192"/>
        <v xml:space="preserve"> </v>
      </c>
      <c r="Q1529" s="11" t="e">
        <f>VLOOKUP(B1529,'Комментарии к ремонту'!A:C,2,FALSE)</f>
        <v>#N/A</v>
      </c>
      <c r="R1529" s="21" t="str">
        <f t="shared" si="193"/>
        <v/>
      </c>
      <c r="T1529" s="44" t="str">
        <f t="shared" si="188"/>
        <v/>
      </c>
      <c r="W1529" s="18">
        <f t="shared" si="189"/>
        <v>0</v>
      </c>
    </row>
    <row r="1530" spans="7:23" ht="25.5" customHeight="1" x14ac:dyDescent="0.2">
      <c r="G1530" s="12" t="str">
        <f t="shared" si="186"/>
        <v/>
      </c>
      <c r="H1530" s="12"/>
      <c r="I1530" s="22" t="str">
        <f>IFERROR(VLOOKUP('движение ДВС'!C1530,нормативы!$B$2:$C$32,2,FALSE),"")</f>
        <v/>
      </c>
      <c r="K1530" s="13" t="str">
        <f t="shared" si="190"/>
        <v/>
      </c>
      <c r="L1530" s="13"/>
      <c r="M1530" s="22" t="str">
        <f t="shared" si="187"/>
        <v/>
      </c>
      <c r="N1530" s="22" t="str">
        <f t="shared" si="191"/>
        <v/>
      </c>
      <c r="P1530" s="11" t="str">
        <f t="shared" si="192"/>
        <v xml:space="preserve"> </v>
      </c>
      <c r="Q1530" s="11" t="e">
        <f>VLOOKUP(B1530,'Комментарии к ремонту'!A:C,2,FALSE)</f>
        <v>#N/A</v>
      </c>
      <c r="R1530" s="21" t="str">
        <f t="shared" si="193"/>
        <v/>
      </c>
      <c r="T1530" s="44" t="str">
        <f t="shared" si="188"/>
        <v/>
      </c>
      <c r="W1530" s="18">
        <f t="shared" si="189"/>
        <v>0</v>
      </c>
    </row>
    <row r="1531" spans="7:23" ht="25.5" customHeight="1" x14ac:dyDescent="0.2">
      <c r="G1531" s="12" t="str">
        <f t="shared" si="186"/>
        <v/>
      </c>
      <c r="H1531" s="12"/>
      <c r="I1531" s="22" t="str">
        <f>IFERROR(VLOOKUP('движение ДВС'!C1531,нормативы!$B$2:$C$32,2,FALSE),"")</f>
        <v/>
      </c>
      <c r="K1531" s="13" t="str">
        <f t="shared" si="190"/>
        <v/>
      </c>
      <c r="L1531" s="13"/>
      <c r="M1531" s="22" t="str">
        <f t="shared" si="187"/>
        <v/>
      </c>
      <c r="N1531" s="22" t="str">
        <f t="shared" si="191"/>
        <v/>
      </c>
      <c r="P1531" s="11" t="str">
        <f t="shared" si="192"/>
        <v xml:space="preserve"> </v>
      </c>
      <c r="Q1531" s="11" t="e">
        <f>VLOOKUP(B1531,'Комментарии к ремонту'!A:C,2,FALSE)</f>
        <v>#N/A</v>
      </c>
      <c r="R1531" s="21" t="str">
        <f t="shared" si="193"/>
        <v/>
      </c>
      <c r="T1531" s="44" t="str">
        <f t="shared" si="188"/>
        <v/>
      </c>
      <c r="W1531" s="18">
        <f t="shared" si="189"/>
        <v>0</v>
      </c>
    </row>
    <row r="1532" spans="7:23" ht="25.5" customHeight="1" x14ac:dyDescent="0.2">
      <c r="G1532" s="12" t="str">
        <f t="shared" si="186"/>
        <v/>
      </c>
      <c r="H1532" s="12"/>
      <c r="I1532" s="22" t="str">
        <f>IFERROR(VLOOKUP('движение ДВС'!C1532,нормативы!$B$2:$C$32,2,FALSE),"")</f>
        <v/>
      </c>
      <c r="K1532" s="13" t="str">
        <f t="shared" si="190"/>
        <v/>
      </c>
      <c r="L1532" s="13"/>
      <c r="M1532" s="22" t="str">
        <f t="shared" si="187"/>
        <v/>
      </c>
      <c r="N1532" s="22" t="str">
        <f t="shared" si="191"/>
        <v/>
      </c>
      <c r="P1532" s="11" t="str">
        <f t="shared" si="192"/>
        <v xml:space="preserve"> </v>
      </c>
      <c r="Q1532" s="11" t="e">
        <f>VLOOKUP(B1532,'Комментарии к ремонту'!A:C,2,FALSE)</f>
        <v>#N/A</v>
      </c>
      <c r="R1532" s="21" t="str">
        <f t="shared" si="193"/>
        <v/>
      </c>
      <c r="T1532" s="44" t="str">
        <f t="shared" si="188"/>
        <v/>
      </c>
      <c r="W1532" s="18">
        <f t="shared" si="189"/>
        <v>0</v>
      </c>
    </row>
    <row r="1533" spans="7:23" ht="25.5" customHeight="1" x14ac:dyDescent="0.2">
      <c r="G1533" s="12" t="str">
        <f t="shared" si="186"/>
        <v/>
      </c>
      <c r="H1533" s="12"/>
      <c r="I1533" s="22" t="str">
        <f>IFERROR(VLOOKUP('движение ДВС'!C1533,нормативы!$B$2:$C$32,2,FALSE),"")</f>
        <v/>
      </c>
      <c r="K1533" s="13" t="str">
        <f t="shared" si="190"/>
        <v/>
      </c>
      <c r="L1533" s="13"/>
      <c r="M1533" s="22" t="str">
        <f t="shared" si="187"/>
        <v/>
      </c>
      <c r="N1533" s="22" t="str">
        <f t="shared" si="191"/>
        <v/>
      </c>
      <c r="P1533" s="11" t="str">
        <f t="shared" si="192"/>
        <v xml:space="preserve"> </v>
      </c>
      <c r="Q1533" s="11" t="e">
        <f>VLOOKUP(B1533,'Комментарии к ремонту'!A:C,2,FALSE)</f>
        <v>#N/A</v>
      </c>
      <c r="R1533" s="21" t="str">
        <f t="shared" si="193"/>
        <v/>
      </c>
      <c r="T1533" s="44" t="str">
        <f t="shared" si="188"/>
        <v/>
      </c>
      <c r="W1533" s="18">
        <f t="shared" si="189"/>
        <v>0</v>
      </c>
    </row>
    <row r="1534" spans="7:23" ht="25.5" customHeight="1" x14ac:dyDescent="0.2">
      <c r="G1534" s="12" t="str">
        <f t="shared" si="186"/>
        <v/>
      </c>
      <c r="H1534" s="12"/>
      <c r="I1534" s="22" t="str">
        <f>IFERROR(VLOOKUP('движение ДВС'!C1534,нормативы!$B$2:$C$32,2,FALSE),"")</f>
        <v/>
      </c>
      <c r="K1534" s="13" t="str">
        <f t="shared" si="190"/>
        <v/>
      </c>
      <c r="L1534" s="13"/>
      <c r="M1534" s="22" t="str">
        <f t="shared" si="187"/>
        <v/>
      </c>
      <c r="N1534" s="22" t="str">
        <f t="shared" si="191"/>
        <v/>
      </c>
      <c r="P1534" s="11" t="str">
        <f t="shared" si="192"/>
        <v xml:space="preserve"> </v>
      </c>
      <c r="Q1534" s="11" t="e">
        <f>VLOOKUP(B1534,'Комментарии к ремонту'!A:C,2,FALSE)</f>
        <v>#N/A</v>
      </c>
      <c r="R1534" s="21" t="str">
        <f t="shared" si="193"/>
        <v/>
      </c>
      <c r="T1534" s="44" t="str">
        <f t="shared" si="188"/>
        <v/>
      </c>
      <c r="W1534" s="18">
        <f t="shared" si="189"/>
        <v>0</v>
      </c>
    </row>
    <row r="1535" spans="7:23" ht="25.5" customHeight="1" x14ac:dyDescent="0.2">
      <c r="G1535" s="12" t="str">
        <f t="shared" si="186"/>
        <v/>
      </c>
      <c r="H1535" s="12"/>
      <c r="I1535" s="22" t="str">
        <f>IFERROR(VLOOKUP('движение ДВС'!C1535,нормативы!$B$2:$C$32,2,FALSE),"")</f>
        <v/>
      </c>
      <c r="K1535" s="13" t="str">
        <f t="shared" si="190"/>
        <v/>
      </c>
      <c r="L1535" s="13"/>
      <c r="M1535" s="22" t="str">
        <f t="shared" si="187"/>
        <v/>
      </c>
      <c r="N1535" s="22" t="str">
        <f t="shared" si="191"/>
        <v/>
      </c>
      <c r="P1535" s="11" t="str">
        <f t="shared" si="192"/>
        <v xml:space="preserve"> </v>
      </c>
      <c r="Q1535" s="11" t="e">
        <f>VLOOKUP(B1535,'Комментарии к ремонту'!A:C,2,FALSE)</f>
        <v>#N/A</v>
      </c>
      <c r="R1535" s="21" t="str">
        <f t="shared" si="193"/>
        <v/>
      </c>
      <c r="T1535" s="44" t="str">
        <f t="shared" si="188"/>
        <v/>
      </c>
      <c r="W1535" s="18">
        <f t="shared" si="189"/>
        <v>0</v>
      </c>
    </row>
    <row r="1536" spans="7:23" ht="25.5" customHeight="1" x14ac:dyDescent="0.2">
      <c r="G1536" s="12" t="str">
        <f t="shared" si="186"/>
        <v/>
      </c>
      <c r="H1536" s="12"/>
      <c r="I1536" s="22" t="str">
        <f>IFERROR(VLOOKUP('движение ДВС'!C1536,нормативы!$B$2:$C$32,2,FALSE),"")</f>
        <v/>
      </c>
      <c r="K1536" s="13" t="str">
        <f t="shared" si="190"/>
        <v/>
      </c>
      <c r="L1536" s="13"/>
      <c r="M1536" s="22" t="str">
        <f t="shared" si="187"/>
        <v/>
      </c>
      <c r="N1536" s="22" t="str">
        <f t="shared" si="191"/>
        <v/>
      </c>
      <c r="P1536" s="11" t="str">
        <f t="shared" si="192"/>
        <v xml:space="preserve"> </v>
      </c>
      <c r="Q1536" s="11" t="e">
        <f>VLOOKUP(B1536,'Комментарии к ремонту'!A:C,2,FALSE)</f>
        <v>#N/A</v>
      </c>
      <c r="R1536" s="21" t="str">
        <f t="shared" si="193"/>
        <v/>
      </c>
      <c r="T1536" s="44" t="str">
        <f t="shared" si="188"/>
        <v/>
      </c>
      <c r="W1536" s="18">
        <f t="shared" si="189"/>
        <v>0</v>
      </c>
    </row>
    <row r="1537" spans="7:23" ht="25.5" customHeight="1" x14ac:dyDescent="0.2">
      <c r="G1537" s="12" t="str">
        <f t="shared" si="186"/>
        <v/>
      </c>
      <c r="H1537" s="12"/>
      <c r="I1537" s="22" t="str">
        <f>IFERROR(VLOOKUP('движение ДВС'!C1537,нормативы!$B$2:$C$32,2,FALSE),"")</f>
        <v/>
      </c>
      <c r="K1537" s="13" t="str">
        <f t="shared" si="190"/>
        <v/>
      </c>
      <c r="L1537" s="13"/>
      <c r="M1537" s="22" t="str">
        <f t="shared" si="187"/>
        <v/>
      </c>
      <c r="N1537" s="22" t="str">
        <f t="shared" si="191"/>
        <v/>
      </c>
      <c r="P1537" s="11" t="str">
        <f t="shared" si="192"/>
        <v xml:space="preserve"> </v>
      </c>
      <c r="Q1537" s="11" t="e">
        <f>VLOOKUP(B1537,'Комментарии к ремонту'!A:C,2,FALSE)</f>
        <v>#N/A</v>
      </c>
      <c r="R1537" s="21" t="str">
        <f t="shared" si="193"/>
        <v/>
      </c>
      <c r="T1537" s="44" t="str">
        <f t="shared" si="188"/>
        <v/>
      </c>
      <c r="W1537" s="18">
        <f t="shared" si="189"/>
        <v>0</v>
      </c>
    </row>
    <row r="1538" spans="7:23" ht="25.5" customHeight="1" x14ac:dyDescent="0.2">
      <c r="G1538" s="12" t="str">
        <f t="shared" si="186"/>
        <v/>
      </c>
      <c r="H1538" s="12"/>
      <c r="I1538" s="22" t="str">
        <f>IFERROR(VLOOKUP('движение ДВС'!C1538,нормативы!$B$2:$C$32,2,FALSE),"")</f>
        <v/>
      </c>
      <c r="K1538" s="13" t="str">
        <f t="shared" si="190"/>
        <v/>
      </c>
      <c r="L1538" s="13"/>
      <c r="M1538" s="22" t="str">
        <f t="shared" si="187"/>
        <v/>
      </c>
      <c r="N1538" s="22" t="str">
        <f t="shared" si="191"/>
        <v/>
      </c>
      <c r="P1538" s="11" t="str">
        <f t="shared" si="192"/>
        <v xml:space="preserve"> </v>
      </c>
      <c r="Q1538" s="11" t="e">
        <f>VLOOKUP(B1538,'Комментарии к ремонту'!A:C,2,FALSE)</f>
        <v>#N/A</v>
      </c>
      <c r="R1538" s="21" t="str">
        <f t="shared" si="193"/>
        <v/>
      </c>
      <c r="T1538" s="44" t="str">
        <f t="shared" si="188"/>
        <v/>
      </c>
      <c r="W1538" s="18">
        <f t="shared" si="189"/>
        <v>0</v>
      </c>
    </row>
    <row r="1539" spans="7:23" ht="25.5" customHeight="1" x14ac:dyDescent="0.2">
      <c r="G1539" s="12" t="str">
        <f t="shared" ref="G1539:G1602" si="194">IFERROR(IF(SEARCH("Ожидается",O1539),"введите дату",""),"")</f>
        <v/>
      </c>
      <c r="H1539" s="12"/>
      <c r="I1539" s="22" t="str">
        <f>IFERROR(VLOOKUP('движение ДВС'!C1539,нормативы!$B$2:$C$32,2,FALSE),"")</f>
        <v/>
      </c>
      <c r="K1539" s="13" t="str">
        <f t="shared" si="190"/>
        <v/>
      </c>
      <c r="L1539" s="13"/>
      <c r="M1539" s="22" t="str">
        <f t="shared" ref="M1539:M1602" si="195">IFERROR(IF(ISBLANK(G1539),"",_xlfn.ISOWEEKNUM(G1539)),"")</f>
        <v/>
      </c>
      <c r="N1539" s="22" t="str">
        <f t="shared" si="191"/>
        <v/>
      </c>
      <c r="P1539" s="11" t="str">
        <f t="shared" si="192"/>
        <v xml:space="preserve"> </v>
      </c>
      <c r="Q1539" s="11" t="e">
        <f>VLOOKUP(B1539,'Комментарии к ремонту'!A:C,2,FALSE)</f>
        <v>#N/A</v>
      </c>
      <c r="R1539" s="21" t="str">
        <f t="shared" si="193"/>
        <v/>
      </c>
      <c r="T1539" s="44" t="str">
        <f t="shared" ref="T1539:T1602" si="196">IF(O1539="Отказной","Опишите причину отказа",IF(O1539="Транзит","Опишите инф. о транзите",""))</f>
        <v/>
      </c>
      <c r="W1539" s="18">
        <f t="shared" ref="W1539:W1602" si="197">IFERROR(IF(SEARCH(", заказ",V1539),"укажите дату поставки зап. частей",""),0)</f>
        <v>0</v>
      </c>
    </row>
    <row r="1540" spans="7:23" ht="25.5" customHeight="1" x14ac:dyDescent="0.2">
      <c r="G1540" s="12" t="str">
        <f t="shared" si="194"/>
        <v/>
      </c>
      <c r="H1540" s="12"/>
      <c r="I1540" s="22" t="str">
        <f>IFERROR(VLOOKUP('движение ДВС'!C1540,нормативы!$B$2:$C$32,2,FALSE),"")</f>
        <v/>
      </c>
      <c r="K1540" s="13" t="str">
        <f t="shared" ref="K1540:K1603" si="198">IFERROR(IF(H1540&lt;&gt;0,H1540+(I1540/J1540)/8*7/5,""),IF(H1540&lt;&gt;0,H1540+I1540/8*7/5,""))</f>
        <v/>
      </c>
      <c r="L1540" s="13"/>
      <c r="M1540" s="22" t="str">
        <f t="shared" si="195"/>
        <v/>
      </c>
      <c r="N1540" s="22" t="str">
        <f t="shared" ref="N1540:N1603" si="199">IFERROR(INT((MONTH(G1540)+2)/3),"")</f>
        <v/>
      </c>
      <c r="P1540" s="11" t="str">
        <f t="shared" ref="P1540:P1603" si="200">B1540&amp;" "&amp;C1540</f>
        <v xml:space="preserve"> </v>
      </c>
      <c r="Q1540" s="11" t="e">
        <f>VLOOKUP(B1540,'Комментарии к ремонту'!A:C,2,FALSE)</f>
        <v>#N/A</v>
      </c>
      <c r="R1540" s="21" t="str">
        <f t="shared" ref="R1540:R1603" si="201">IF(ISBLANK(B1540),"",IF(O1540="Ремонт остановлен","Укажите причину остановки работ",IF(O1540="Отказной","Опишите причину отказа",IF(O1540="Транзит","Опишите инф. о транзите",IF(ISNA(Q1540),"НЕТ","ЕСТЬ")))))</f>
        <v/>
      </c>
      <c r="T1540" s="44" t="str">
        <f t="shared" si="196"/>
        <v/>
      </c>
      <c r="W1540" s="18">
        <f t="shared" si="197"/>
        <v>0</v>
      </c>
    </row>
    <row r="1541" spans="7:23" ht="25.5" customHeight="1" x14ac:dyDescent="0.2">
      <c r="G1541" s="12" t="str">
        <f t="shared" si="194"/>
        <v/>
      </c>
      <c r="H1541" s="12"/>
      <c r="I1541" s="22" t="str">
        <f>IFERROR(VLOOKUP('движение ДВС'!C1541,нормативы!$B$2:$C$32,2,FALSE),"")</f>
        <v/>
      </c>
      <c r="K1541" s="13" t="str">
        <f t="shared" si="198"/>
        <v/>
      </c>
      <c r="L1541" s="13"/>
      <c r="M1541" s="22" t="str">
        <f t="shared" si="195"/>
        <v/>
      </c>
      <c r="N1541" s="22" t="str">
        <f t="shared" si="199"/>
        <v/>
      </c>
      <c r="P1541" s="11" t="str">
        <f t="shared" si="200"/>
        <v xml:space="preserve"> </v>
      </c>
      <c r="Q1541" s="11" t="e">
        <f>VLOOKUP(B1541,'Комментарии к ремонту'!A:C,2,FALSE)</f>
        <v>#N/A</v>
      </c>
      <c r="R1541" s="21" t="str">
        <f t="shared" si="201"/>
        <v/>
      </c>
      <c r="T1541" s="44" t="str">
        <f t="shared" si="196"/>
        <v/>
      </c>
      <c r="W1541" s="18">
        <f t="shared" si="197"/>
        <v>0</v>
      </c>
    </row>
    <row r="1542" spans="7:23" ht="25.5" customHeight="1" x14ac:dyDescent="0.2">
      <c r="G1542" s="12" t="str">
        <f t="shared" si="194"/>
        <v/>
      </c>
      <c r="H1542" s="12"/>
      <c r="I1542" s="22" t="str">
        <f>IFERROR(VLOOKUP('движение ДВС'!C1542,нормативы!$B$2:$C$32,2,FALSE),"")</f>
        <v/>
      </c>
      <c r="K1542" s="13" t="str">
        <f t="shared" si="198"/>
        <v/>
      </c>
      <c r="L1542" s="13"/>
      <c r="M1542" s="22" t="str">
        <f t="shared" si="195"/>
        <v/>
      </c>
      <c r="N1542" s="22" t="str">
        <f t="shared" si="199"/>
        <v/>
      </c>
      <c r="P1542" s="11" t="str">
        <f t="shared" si="200"/>
        <v xml:space="preserve"> </v>
      </c>
      <c r="Q1542" s="11" t="e">
        <f>VLOOKUP(B1542,'Комментарии к ремонту'!A:C,2,FALSE)</f>
        <v>#N/A</v>
      </c>
      <c r="R1542" s="21" t="str">
        <f t="shared" si="201"/>
        <v/>
      </c>
      <c r="T1542" s="44" t="str">
        <f t="shared" si="196"/>
        <v/>
      </c>
      <c r="W1542" s="18">
        <f t="shared" si="197"/>
        <v>0</v>
      </c>
    </row>
    <row r="1543" spans="7:23" ht="25.5" customHeight="1" x14ac:dyDescent="0.2">
      <c r="G1543" s="12" t="str">
        <f t="shared" si="194"/>
        <v/>
      </c>
      <c r="H1543" s="12"/>
      <c r="I1543" s="22" t="str">
        <f>IFERROR(VLOOKUP('движение ДВС'!C1543,нормативы!$B$2:$C$32,2,FALSE),"")</f>
        <v/>
      </c>
      <c r="K1543" s="13" t="str">
        <f t="shared" si="198"/>
        <v/>
      </c>
      <c r="L1543" s="13"/>
      <c r="M1543" s="22" t="str">
        <f t="shared" si="195"/>
        <v/>
      </c>
      <c r="N1543" s="22" t="str">
        <f t="shared" si="199"/>
        <v/>
      </c>
      <c r="P1543" s="11" t="str">
        <f t="shared" si="200"/>
        <v xml:space="preserve"> </v>
      </c>
      <c r="Q1543" s="11" t="e">
        <f>VLOOKUP(B1543,'Комментарии к ремонту'!A:C,2,FALSE)</f>
        <v>#N/A</v>
      </c>
      <c r="R1543" s="21" t="str">
        <f t="shared" si="201"/>
        <v/>
      </c>
      <c r="T1543" s="44" t="str">
        <f t="shared" si="196"/>
        <v/>
      </c>
      <c r="W1543" s="18">
        <f t="shared" si="197"/>
        <v>0</v>
      </c>
    </row>
    <row r="1544" spans="7:23" ht="25.5" customHeight="1" x14ac:dyDescent="0.2">
      <c r="G1544" s="12" t="str">
        <f t="shared" si="194"/>
        <v/>
      </c>
      <c r="H1544" s="12"/>
      <c r="I1544" s="22" t="str">
        <f>IFERROR(VLOOKUP('движение ДВС'!C1544,нормативы!$B$2:$C$32,2,FALSE),"")</f>
        <v/>
      </c>
      <c r="K1544" s="13" t="str">
        <f t="shared" si="198"/>
        <v/>
      </c>
      <c r="L1544" s="13"/>
      <c r="M1544" s="22" t="str">
        <f t="shared" si="195"/>
        <v/>
      </c>
      <c r="N1544" s="22" t="str">
        <f t="shared" si="199"/>
        <v/>
      </c>
      <c r="P1544" s="11" t="str">
        <f t="shared" si="200"/>
        <v xml:space="preserve"> </v>
      </c>
      <c r="Q1544" s="11" t="e">
        <f>VLOOKUP(B1544,'Комментарии к ремонту'!A:C,2,FALSE)</f>
        <v>#N/A</v>
      </c>
      <c r="R1544" s="21" t="str">
        <f t="shared" si="201"/>
        <v/>
      </c>
      <c r="T1544" s="44" t="str">
        <f t="shared" si="196"/>
        <v/>
      </c>
      <c r="W1544" s="18">
        <f t="shared" si="197"/>
        <v>0</v>
      </c>
    </row>
    <row r="1545" spans="7:23" ht="25.5" customHeight="1" x14ac:dyDescent="0.2">
      <c r="G1545" s="12" t="str">
        <f t="shared" si="194"/>
        <v/>
      </c>
      <c r="H1545" s="12"/>
      <c r="I1545" s="22" t="str">
        <f>IFERROR(VLOOKUP('движение ДВС'!C1545,нормативы!$B$2:$C$32,2,FALSE),"")</f>
        <v/>
      </c>
      <c r="K1545" s="13" t="str">
        <f t="shared" si="198"/>
        <v/>
      </c>
      <c r="L1545" s="13"/>
      <c r="M1545" s="22" t="str">
        <f t="shared" si="195"/>
        <v/>
      </c>
      <c r="N1545" s="22" t="str">
        <f t="shared" si="199"/>
        <v/>
      </c>
      <c r="P1545" s="11" t="str">
        <f t="shared" si="200"/>
        <v xml:space="preserve"> </v>
      </c>
      <c r="Q1545" s="11" t="e">
        <f>VLOOKUP(B1545,'Комментарии к ремонту'!A:C,2,FALSE)</f>
        <v>#N/A</v>
      </c>
      <c r="R1545" s="21" t="str">
        <f t="shared" si="201"/>
        <v/>
      </c>
      <c r="T1545" s="44" t="str">
        <f t="shared" si="196"/>
        <v/>
      </c>
      <c r="W1545" s="18">
        <f t="shared" si="197"/>
        <v>0</v>
      </c>
    </row>
    <row r="1546" spans="7:23" ht="25.5" customHeight="1" x14ac:dyDescent="0.2">
      <c r="G1546" s="12" t="str">
        <f t="shared" si="194"/>
        <v/>
      </c>
      <c r="H1546" s="12"/>
      <c r="I1546" s="22" t="str">
        <f>IFERROR(VLOOKUP('движение ДВС'!C1546,нормативы!$B$2:$C$32,2,FALSE),"")</f>
        <v/>
      </c>
      <c r="K1546" s="13" t="str">
        <f t="shared" si="198"/>
        <v/>
      </c>
      <c r="L1546" s="13"/>
      <c r="M1546" s="22" t="str">
        <f t="shared" si="195"/>
        <v/>
      </c>
      <c r="N1546" s="22" t="str">
        <f t="shared" si="199"/>
        <v/>
      </c>
      <c r="P1546" s="11" t="str">
        <f t="shared" si="200"/>
        <v xml:space="preserve"> </v>
      </c>
      <c r="Q1546" s="11" t="e">
        <f>VLOOKUP(B1546,'Комментарии к ремонту'!A:C,2,FALSE)</f>
        <v>#N/A</v>
      </c>
      <c r="R1546" s="21" t="str">
        <f t="shared" si="201"/>
        <v/>
      </c>
      <c r="T1546" s="44" t="str">
        <f t="shared" si="196"/>
        <v/>
      </c>
      <c r="W1546" s="18">
        <f t="shared" si="197"/>
        <v>0</v>
      </c>
    </row>
    <row r="1547" spans="7:23" ht="25.5" customHeight="1" x14ac:dyDescent="0.2">
      <c r="G1547" s="12" t="str">
        <f t="shared" si="194"/>
        <v/>
      </c>
      <c r="H1547" s="12"/>
      <c r="I1547" s="22" t="str">
        <f>IFERROR(VLOOKUP('движение ДВС'!C1547,нормативы!$B$2:$C$32,2,FALSE),"")</f>
        <v/>
      </c>
      <c r="K1547" s="13" t="str">
        <f t="shared" si="198"/>
        <v/>
      </c>
      <c r="L1547" s="13"/>
      <c r="M1547" s="22" t="str">
        <f t="shared" si="195"/>
        <v/>
      </c>
      <c r="N1547" s="22" t="str">
        <f t="shared" si="199"/>
        <v/>
      </c>
      <c r="P1547" s="11" t="str">
        <f t="shared" si="200"/>
        <v xml:space="preserve"> </v>
      </c>
      <c r="Q1547" s="11" t="e">
        <f>VLOOKUP(B1547,'Комментарии к ремонту'!A:C,2,FALSE)</f>
        <v>#N/A</v>
      </c>
      <c r="R1547" s="21" t="str">
        <f t="shared" si="201"/>
        <v/>
      </c>
      <c r="T1547" s="44" t="str">
        <f t="shared" si="196"/>
        <v/>
      </c>
      <c r="W1547" s="18">
        <f t="shared" si="197"/>
        <v>0</v>
      </c>
    </row>
    <row r="1548" spans="7:23" ht="25.5" customHeight="1" x14ac:dyDescent="0.2">
      <c r="G1548" s="12" t="str">
        <f t="shared" si="194"/>
        <v/>
      </c>
      <c r="H1548" s="12"/>
      <c r="I1548" s="22" t="str">
        <f>IFERROR(VLOOKUP('движение ДВС'!C1548,нормативы!$B$2:$C$32,2,FALSE),"")</f>
        <v/>
      </c>
      <c r="K1548" s="13" t="str">
        <f t="shared" si="198"/>
        <v/>
      </c>
      <c r="L1548" s="13"/>
      <c r="M1548" s="22" t="str">
        <f t="shared" si="195"/>
        <v/>
      </c>
      <c r="N1548" s="22" t="str">
        <f t="shared" si="199"/>
        <v/>
      </c>
      <c r="P1548" s="11" t="str">
        <f t="shared" si="200"/>
        <v xml:space="preserve"> </v>
      </c>
      <c r="Q1548" s="11" t="e">
        <f>VLOOKUP(B1548,'Комментарии к ремонту'!A:C,2,FALSE)</f>
        <v>#N/A</v>
      </c>
      <c r="R1548" s="21" t="str">
        <f t="shared" si="201"/>
        <v/>
      </c>
      <c r="T1548" s="44" t="str">
        <f t="shared" si="196"/>
        <v/>
      </c>
      <c r="W1548" s="18">
        <f t="shared" si="197"/>
        <v>0</v>
      </c>
    </row>
    <row r="1549" spans="7:23" ht="25.5" customHeight="1" x14ac:dyDescent="0.2">
      <c r="G1549" s="12" t="str">
        <f t="shared" si="194"/>
        <v/>
      </c>
      <c r="H1549" s="12"/>
      <c r="I1549" s="22" t="str">
        <f>IFERROR(VLOOKUP('движение ДВС'!C1549,нормативы!$B$2:$C$32,2,FALSE),"")</f>
        <v/>
      </c>
      <c r="K1549" s="13" t="str">
        <f t="shared" si="198"/>
        <v/>
      </c>
      <c r="L1549" s="13"/>
      <c r="M1549" s="22" t="str">
        <f t="shared" si="195"/>
        <v/>
      </c>
      <c r="N1549" s="22" t="str">
        <f t="shared" si="199"/>
        <v/>
      </c>
      <c r="P1549" s="11" t="str">
        <f t="shared" si="200"/>
        <v xml:space="preserve"> </v>
      </c>
      <c r="Q1549" s="11" t="e">
        <f>VLOOKUP(B1549,'Комментарии к ремонту'!A:C,2,FALSE)</f>
        <v>#N/A</v>
      </c>
      <c r="R1549" s="21" t="str">
        <f t="shared" si="201"/>
        <v/>
      </c>
      <c r="T1549" s="44" t="str">
        <f t="shared" si="196"/>
        <v/>
      </c>
      <c r="W1549" s="18">
        <f t="shared" si="197"/>
        <v>0</v>
      </c>
    </row>
    <row r="1550" spans="7:23" ht="25.5" customHeight="1" x14ac:dyDescent="0.2">
      <c r="G1550" s="12" t="str">
        <f t="shared" si="194"/>
        <v/>
      </c>
      <c r="H1550" s="12"/>
      <c r="I1550" s="22" t="str">
        <f>IFERROR(VLOOKUP('движение ДВС'!C1550,нормативы!$B$2:$C$32,2,FALSE),"")</f>
        <v/>
      </c>
      <c r="K1550" s="13" t="str">
        <f t="shared" si="198"/>
        <v/>
      </c>
      <c r="L1550" s="13"/>
      <c r="M1550" s="22" t="str">
        <f t="shared" si="195"/>
        <v/>
      </c>
      <c r="N1550" s="22" t="str">
        <f t="shared" si="199"/>
        <v/>
      </c>
      <c r="P1550" s="11" t="str">
        <f t="shared" si="200"/>
        <v xml:space="preserve"> </v>
      </c>
      <c r="Q1550" s="11" t="e">
        <f>VLOOKUP(B1550,'Комментарии к ремонту'!A:C,2,FALSE)</f>
        <v>#N/A</v>
      </c>
      <c r="R1550" s="21" t="str">
        <f t="shared" si="201"/>
        <v/>
      </c>
      <c r="T1550" s="44" t="str">
        <f t="shared" si="196"/>
        <v/>
      </c>
      <c r="W1550" s="18">
        <f t="shared" si="197"/>
        <v>0</v>
      </c>
    </row>
    <row r="1551" spans="7:23" ht="25.5" customHeight="1" x14ac:dyDescent="0.2">
      <c r="G1551" s="12" t="str">
        <f t="shared" si="194"/>
        <v/>
      </c>
      <c r="H1551" s="12"/>
      <c r="I1551" s="22" t="str">
        <f>IFERROR(VLOOKUP('движение ДВС'!C1551,нормативы!$B$2:$C$32,2,FALSE),"")</f>
        <v/>
      </c>
      <c r="K1551" s="13" t="str">
        <f t="shared" si="198"/>
        <v/>
      </c>
      <c r="L1551" s="13"/>
      <c r="M1551" s="22" t="str">
        <f t="shared" si="195"/>
        <v/>
      </c>
      <c r="N1551" s="22" t="str">
        <f t="shared" si="199"/>
        <v/>
      </c>
      <c r="P1551" s="11" t="str">
        <f t="shared" si="200"/>
        <v xml:space="preserve"> </v>
      </c>
      <c r="Q1551" s="11" t="e">
        <f>VLOOKUP(B1551,'Комментарии к ремонту'!A:C,2,FALSE)</f>
        <v>#N/A</v>
      </c>
      <c r="R1551" s="21" t="str">
        <f t="shared" si="201"/>
        <v/>
      </c>
      <c r="T1551" s="44" t="str">
        <f t="shared" si="196"/>
        <v/>
      </c>
      <c r="W1551" s="18">
        <f t="shared" si="197"/>
        <v>0</v>
      </c>
    </row>
    <row r="1552" spans="7:23" ht="25.5" customHeight="1" x14ac:dyDescent="0.2">
      <c r="G1552" s="12" t="str">
        <f t="shared" si="194"/>
        <v/>
      </c>
      <c r="H1552" s="12"/>
      <c r="I1552" s="22" t="str">
        <f>IFERROR(VLOOKUP('движение ДВС'!C1552,нормативы!$B$2:$C$32,2,FALSE),"")</f>
        <v/>
      </c>
      <c r="K1552" s="13" t="str">
        <f t="shared" si="198"/>
        <v/>
      </c>
      <c r="L1552" s="13"/>
      <c r="M1552" s="22" t="str">
        <f t="shared" si="195"/>
        <v/>
      </c>
      <c r="N1552" s="22" t="str">
        <f t="shared" si="199"/>
        <v/>
      </c>
      <c r="P1552" s="11" t="str">
        <f t="shared" si="200"/>
        <v xml:space="preserve"> </v>
      </c>
      <c r="Q1552" s="11" t="e">
        <f>VLOOKUP(B1552,'Комментарии к ремонту'!A:C,2,FALSE)</f>
        <v>#N/A</v>
      </c>
      <c r="R1552" s="21" t="str">
        <f t="shared" si="201"/>
        <v/>
      </c>
      <c r="T1552" s="44" t="str">
        <f t="shared" si="196"/>
        <v/>
      </c>
      <c r="W1552" s="18">
        <f t="shared" si="197"/>
        <v>0</v>
      </c>
    </row>
    <row r="1553" spans="7:23" ht="25.5" customHeight="1" x14ac:dyDescent="0.2">
      <c r="G1553" s="12" t="str">
        <f t="shared" si="194"/>
        <v/>
      </c>
      <c r="H1553" s="12"/>
      <c r="I1553" s="22" t="str">
        <f>IFERROR(VLOOKUP('движение ДВС'!C1553,нормативы!$B$2:$C$32,2,FALSE),"")</f>
        <v/>
      </c>
      <c r="K1553" s="13" t="str">
        <f t="shared" si="198"/>
        <v/>
      </c>
      <c r="L1553" s="13"/>
      <c r="M1553" s="22" t="str">
        <f t="shared" si="195"/>
        <v/>
      </c>
      <c r="N1553" s="22" t="str">
        <f t="shared" si="199"/>
        <v/>
      </c>
      <c r="P1553" s="11" t="str">
        <f t="shared" si="200"/>
        <v xml:space="preserve"> </v>
      </c>
      <c r="Q1553" s="11" t="e">
        <f>VLOOKUP(B1553,'Комментарии к ремонту'!A:C,2,FALSE)</f>
        <v>#N/A</v>
      </c>
      <c r="R1553" s="21" t="str">
        <f t="shared" si="201"/>
        <v/>
      </c>
      <c r="T1553" s="44" t="str">
        <f t="shared" si="196"/>
        <v/>
      </c>
      <c r="W1553" s="18">
        <f t="shared" si="197"/>
        <v>0</v>
      </c>
    </row>
    <row r="1554" spans="7:23" ht="25.5" customHeight="1" x14ac:dyDescent="0.2">
      <c r="G1554" s="12" t="str">
        <f t="shared" si="194"/>
        <v/>
      </c>
      <c r="H1554" s="12"/>
      <c r="I1554" s="22" t="str">
        <f>IFERROR(VLOOKUP('движение ДВС'!C1554,нормативы!$B$2:$C$32,2,FALSE),"")</f>
        <v/>
      </c>
      <c r="K1554" s="13" t="str">
        <f t="shared" si="198"/>
        <v/>
      </c>
      <c r="L1554" s="13"/>
      <c r="M1554" s="22" t="str">
        <f t="shared" si="195"/>
        <v/>
      </c>
      <c r="N1554" s="22" t="str">
        <f t="shared" si="199"/>
        <v/>
      </c>
      <c r="P1554" s="11" t="str">
        <f t="shared" si="200"/>
        <v xml:space="preserve"> </v>
      </c>
      <c r="Q1554" s="11" t="e">
        <f>VLOOKUP(B1554,'Комментарии к ремонту'!A:C,2,FALSE)</f>
        <v>#N/A</v>
      </c>
      <c r="R1554" s="21" t="str">
        <f t="shared" si="201"/>
        <v/>
      </c>
      <c r="T1554" s="44" t="str">
        <f t="shared" si="196"/>
        <v/>
      </c>
      <c r="W1554" s="18">
        <f t="shared" si="197"/>
        <v>0</v>
      </c>
    </row>
    <row r="1555" spans="7:23" ht="25.5" customHeight="1" x14ac:dyDescent="0.2">
      <c r="G1555" s="12" t="str">
        <f t="shared" si="194"/>
        <v/>
      </c>
      <c r="H1555" s="12"/>
      <c r="I1555" s="22" t="str">
        <f>IFERROR(VLOOKUP('движение ДВС'!C1555,нормативы!$B$2:$C$32,2,FALSE),"")</f>
        <v/>
      </c>
      <c r="K1555" s="13" t="str">
        <f t="shared" si="198"/>
        <v/>
      </c>
      <c r="L1555" s="13"/>
      <c r="M1555" s="22" t="str">
        <f t="shared" si="195"/>
        <v/>
      </c>
      <c r="N1555" s="22" t="str">
        <f t="shared" si="199"/>
        <v/>
      </c>
      <c r="P1555" s="11" t="str">
        <f t="shared" si="200"/>
        <v xml:space="preserve"> </v>
      </c>
      <c r="Q1555" s="11" t="e">
        <f>VLOOKUP(B1555,'Комментарии к ремонту'!A:C,2,FALSE)</f>
        <v>#N/A</v>
      </c>
      <c r="R1555" s="21" t="str">
        <f t="shared" si="201"/>
        <v/>
      </c>
      <c r="T1555" s="44" t="str">
        <f t="shared" si="196"/>
        <v/>
      </c>
      <c r="W1555" s="18">
        <f t="shared" si="197"/>
        <v>0</v>
      </c>
    </row>
    <row r="1556" spans="7:23" ht="25.5" customHeight="1" x14ac:dyDescent="0.2">
      <c r="G1556" s="12" t="str">
        <f t="shared" si="194"/>
        <v/>
      </c>
      <c r="H1556" s="12"/>
      <c r="I1556" s="22" t="str">
        <f>IFERROR(VLOOKUP('движение ДВС'!C1556,нормативы!$B$2:$C$32,2,FALSE),"")</f>
        <v/>
      </c>
      <c r="K1556" s="13" t="str">
        <f t="shared" si="198"/>
        <v/>
      </c>
      <c r="L1556" s="13"/>
      <c r="M1556" s="22" t="str">
        <f t="shared" si="195"/>
        <v/>
      </c>
      <c r="N1556" s="22" t="str">
        <f t="shared" si="199"/>
        <v/>
      </c>
      <c r="P1556" s="11" t="str">
        <f t="shared" si="200"/>
        <v xml:space="preserve"> </v>
      </c>
      <c r="Q1556" s="11" t="e">
        <f>VLOOKUP(B1556,'Комментарии к ремонту'!A:C,2,FALSE)</f>
        <v>#N/A</v>
      </c>
      <c r="R1556" s="21" t="str">
        <f t="shared" si="201"/>
        <v/>
      </c>
      <c r="T1556" s="44" t="str">
        <f t="shared" si="196"/>
        <v/>
      </c>
      <c r="W1556" s="18">
        <f t="shared" si="197"/>
        <v>0</v>
      </c>
    </row>
    <row r="1557" spans="7:23" ht="25.5" customHeight="1" x14ac:dyDescent="0.2">
      <c r="G1557" s="12" t="str">
        <f t="shared" si="194"/>
        <v/>
      </c>
      <c r="H1557" s="12"/>
      <c r="I1557" s="22" t="str">
        <f>IFERROR(VLOOKUP('движение ДВС'!C1557,нормативы!$B$2:$C$32,2,FALSE),"")</f>
        <v/>
      </c>
      <c r="K1557" s="13" t="str">
        <f t="shared" si="198"/>
        <v/>
      </c>
      <c r="L1557" s="13"/>
      <c r="M1557" s="22" t="str">
        <f t="shared" si="195"/>
        <v/>
      </c>
      <c r="N1557" s="22" t="str">
        <f t="shared" si="199"/>
        <v/>
      </c>
      <c r="P1557" s="11" t="str">
        <f t="shared" si="200"/>
        <v xml:space="preserve"> </v>
      </c>
      <c r="Q1557" s="11" t="e">
        <f>VLOOKUP(B1557,'Комментарии к ремонту'!A:C,2,FALSE)</f>
        <v>#N/A</v>
      </c>
      <c r="R1557" s="21" t="str">
        <f t="shared" si="201"/>
        <v/>
      </c>
      <c r="T1557" s="44" t="str">
        <f t="shared" si="196"/>
        <v/>
      </c>
      <c r="W1557" s="18">
        <f t="shared" si="197"/>
        <v>0</v>
      </c>
    </row>
    <row r="1558" spans="7:23" ht="25.5" customHeight="1" x14ac:dyDescent="0.2">
      <c r="G1558" s="12" t="str">
        <f t="shared" si="194"/>
        <v/>
      </c>
      <c r="H1558" s="12"/>
      <c r="I1558" s="22" t="str">
        <f>IFERROR(VLOOKUP('движение ДВС'!C1558,нормативы!$B$2:$C$32,2,FALSE),"")</f>
        <v/>
      </c>
      <c r="K1558" s="13" t="str">
        <f t="shared" si="198"/>
        <v/>
      </c>
      <c r="L1558" s="13"/>
      <c r="M1558" s="22" t="str">
        <f t="shared" si="195"/>
        <v/>
      </c>
      <c r="N1558" s="22" t="str">
        <f t="shared" si="199"/>
        <v/>
      </c>
      <c r="P1558" s="11" t="str">
        <f t="shared" si="200"/>
        <v xml:space="preserve"> </v>
      </c>
      <c r="Q1558" s="11" t="e">
        <f>VLOOKUP(B1558,'Комментарии к ремонту'!A:C,2,FALSE)</f>
        <v>#N/A</v>
      </c>
      <c r="R1558" s="21" t="str">
        <f t="shared" si="201"/>
        <v/>
      </c>
      <c r="T1558" s="44" t="str">
        <f t="shared" si="196"/>
        <v/>
      </c>
      <c r="W1558" s="18">
        <f t="shared" si="197"/>
        <v>0</v>
      </c>
    </row>
    <row r="1559" spans="7:23" ht="25.5" customHeight="1" x14ac:dyDescent="0.2">
      <c r="G1559" s="12" t="str">
        <f t="shared" si="194"/>
        <v/>
      </c>
      <c r="H1559" s="12"/>
      <c r="I1559" s="22" t="str">
        <f>IFERROR(VLOOKUP('движение ДВС'!C1559,нормативы!$B$2:$C$32,2,FALSE),"")</f>
        <v/>
      </c>
      <c r="K1559" s="13" t="str">
        <f t="shared" si="198"/>
        <v/>
      </c>
      <c r="L1559" s="13"/>
      <c r="M1559" s="22" t="str">
        <f t="shared" si="195"/>
        <v/>
      </c>
      <c r="N1559" s="22" t="str">
        <f t="shared" si="199"/>
        <v/>
      </c>
      <c r="P1559" s="11" t="str">
        <f t="shared" si="200"/>
        <v xml:space="preserve"> </v>
      </c>
      <c r="Q1559" s="11" t="e">
        <f>VLOOKUP(B1559,'Комментарии к ремонту'!A:C,2,FALSE)</f>
        <v>#N/A</v>
      </c>
      <c r="R1559" s="21" t="str">
        <f t="shared" si="201"/>
        <v/>
      </c>
      <c r="T1559" s="44" t="str">
        <f t="shared" si="196"/>
        <v/>
      </c>
      <c r="W1559" s="18">
        <f t="shared" si="197"/>
        <v>0</v>
      </c>
    </row>
    <row r="1560" spans="7:23" ht="25.5" customHeight="1" x14ac:dyDescent="0.2">
      <c r="G1560" s="12" t="str">
        <f t="shared" si="194"/>
        <v/>
      </c>
      <c r="H1560" s="12"/>
      <c r="I1560" s="22" t="str">
        <f>IFERROR(VLOOKUP('движение ДВС'!C1560,нормативы!$B$2:$C$32,2,FALSE),"")</f>
        <v/>
      </c>
      <c r="K1560" s="13" t="str">
        <f t="shared" si="198"/>
        <v/>
      </c>
      <c r="L1560" s="13"/>
      <c r="M1560" s="22" t="str">
        <f t="shared" si="195"/>
        <v/>
      </c>
      <c r="N1560" s="22" t="str">
        <f t="shared" si="199"/>
        <v/>
      </c>
      <c r="P1560" s="11" t="str">
        <f t="shared" si="200"/>
        <v xml:space="preserve"> </v>
      </c>
      <c r="Q1560" s="11" t="e">
        <f>VLOOKUP(B1560,'Комментарии к ремонту'!A:C,2,FALSE)</f>
        <v>#N/A</v>
      </c>
      <c r="R1560" s="21" t="str">
        <f t="shared" si="201"/>
        <v/>
      </c>
      <c r="T1560" s="44" t="str">
        <f t="shared" si="196"/>
        <v/>
      </c>
      <c r="W1560" s="18">
        <f t="shared" si="197"/>
        <v>0</v>
      </c>
    </row>
    <row r="1561" spans="7:23" ht="25.5" customHeight="1" x14ac:dyDescent="0.2">
      <c r="G1561" s="12" t="str">
        <f t="shared" si="194"/>
        <v/>
      </c>
      <c r="H1561" s="12"/>
      <c r="I1561" s="22" t="str">
        <f>IFERROR(VLOOKUP('движение ДВС'!C1561,нормативы!$B$2:$C$32,2,FALSE),"")</f>
        <v/>
      </c>
      <c r="K1561" s="13" t="str">
        <f t="shared" si="198"/>
        <v/>
      </c>
      <c r="L1561" s="13"/>
      <c r="M1561" s="22" t="str">
        <f t="shared" si="195"/>
        <v/>
      </c>
      <c r="N1561" s="22" t="str">
        <f t="shared" si="199"/>
        <v/>
      </c>
      <c r="P1561" s="11" t="str">
        <f t="shared" si="200"/>
        <v xml:space="preserve"> </v>
      </c>
      <c r="Q1561" s="11" t="e">
        <f>VLOOKUP(B1561,'Комментарии к ремонту'!A:C,2,FALSE)</f>
        <v>#N/A</v>
      </c>
      <c r="R1561" s="21" t="str">
        <f t="shared" si="201"/>
        <v/>
      </c>
      <c r="T1561" s="44" t="str">
        <f t="shared" si="196"/>
        <v/>
      </c>
      <c r="W1561" s="18">
        <f t="shared" si="197"/>
        <v>0</v>
      </c>
    </row>
    <row r="1562" spans="7:23" ht="25.5" customHeight="1" x14ac:dyDescent="0.2">
      <c r="G1562" s="12" t="str">
        <f t="shared" si="194"/>
        <v/>
      </c>
      <c r="H1562" s="12"/>
      <c r="I1562" s="22" t="str">
        <f>IFERROR(VLOOKUP('движение ДВС'!C1562,нормативы!$B$2:$C$32,2,FALSE),"")</f>
        <v/>
      </c>
      <c r="K1562" s="13" t="str">
        <f t="shared" si="198"/>
        <v/>
      </c>
      <c r="L1562" s="13"/>
      <c r="M1562" s="22" t="str">
        <f t="shared" si="195"/>
        <v/>
      </c>
      <c r="N1562" s="22" t="str">
        <f t="shared" si="199"/>
        <v/>
      </c>
      <c r="P1562" s="11" t="str">
        <f t="shared" si="200"/>
        <v xml:space="preserve"> </v>
      </c>
      <c r="Q1562" s="11" t="e">
        <f>VLOOKUP(B1562,'Комментарии к ремонту'!A:C,2,FALSE)</f>
        <v>#N/A</v>
      </c>
      <c r="R1562" s="21" t="str">
        <f t="shared" si="201"/>
        <v/>
      </c>
      <c r="T1562" s="44" t="str">
        <f t="shared" si="196"/>
        <v/>
      </c>
      <c r="W1562" s="18">
        <f t="shared" si="197"/>
        <v>0</v>
      </c>
    </row>
    <row r="1563" spans="7:23" ht="25.5" customHeight="1" x14ac:dyDescent="0.2">
      <c r="G1563" s="12" t="str">
        <f t="shared" si="194"/>
        <v/>
      </c>
      <c r="H1563" s="12"/>
      <c r="I1563" s="22" t="str">
        <f>IFERROR(VLOOKUP('движение ДВС'!C1563,нормативы!$B$2:$C$32,2,FALSE),"")</f>
        <v/>
      </c>
      <c r="K1563" s="13" t="str">
        <f t="shared" si="198"/>
        <v/>
      </c>
      <c r="L1563" s="13"/>
      <c r="M1563" s="22" t="str">
        <f t="shared" si="195"/>
        <v/>
      </c>
      <c r="N1563" s="22" t="str">
        <f t="shared" si="199"/>
        <v/>
      </c>
      <c r="P1563" s="11" t="str">
        <f t="shared" si="200"/>
        <v xml:space="preserve"> </v>
      </c>
      <c r="Q1563" s="11" t="e">
        <f>VLOOKUP(B1563,'Комментарии к ремонту'!A:C,2,FALSE)</f>
        <v>#N/A</v>
      </c>
      <c r="R1563" s="21" t="str">
        <f t="shared" si="201"/>
        <v/>
      </c>
      <c r="T1563" s="44" t="str">
        <f t="shared" si="196"/>
        <v/>
      </c>
      <c r="W1563" s="18">
        <f t="shared" si="197"/>
        <v>0</v>
      </c>
    </row>
    <row r="1564" spans="7:23" ht="25.5" customHeight="1" x14ac:dyDescent="0.2">
      <c r="G1564" s="12" t="str">
        <f t="shared" si="194"/>
        <v/>
      </c>
      <c r="H1564" s="12"/>
      <c r="I1564" s="22" t="str">
        <f>IFERROR(VLOOKUP('движение ДВС'!C1564,нормативы!$B$2:$C$32,2,FALSE),"")</f>
        <v/>
      </c>
      <c r="K1564" s="13" t="str">
        <f t="shared" si="198"/>
        <v/>
      </c>
      <c r="L1564" s="13"/>
      <c r="M1564" s="22" t="str">
        <f t="shared" si="195"/>
        <v/>
      </c>
      <c r="N1564" s="22" t="str">
        <f t="shared" si="199"/>
        <v/>
      </c>
      <c r="P1564" s="11" t="str">
        <f t="shared" si="200"/>
        <v xml:space="preserve"> </v>
      </c>
      <c r="Q1564" s="11" t="e">
        <f>VLOOKUP(B1564,'Комментарии к ремонту'!A:C,2,FALSE)</f>
        <v>#N/A</v>
      </c>
      <c r="R1564" s="21" t="str">
        <f t="shared" si="201"/>
        <v/>
      </c>
      <c r="T1564" s="44" t="str">
        <f t="shared" si="196"/>
        <v/>
      </c>
      <c r="W1564" s="18">
        <f t="shared" si="197"/>
        <v>0</v>
      </c>
    </row>
    <row r="1565" spans="7:23" ht="25.5" customHeight="1" x14ac:dyDescent="0.2">
      <c r="G1565" s="12" t="str">
        <f t="shared" si="194"/>
        <v/>
      </c>
      <c r="H1565" s="12"/>
      <c r="I1565" s="22" t="str">
        <f>IFERROR(VLOOKUP('движение ДВС'!C1565,нормативы!$B$2:$C$32,2,FALSE),"")</f>
        <v/>
      </c>
      <c r="K1565" s="13" t="str">
        <f t="shared" si="198"/>
        <v/>
      </c>
      <c r="L1565" s="13"/>
      <c r="M1565" s="22" t="str">
        <f t="shared" si="195"/>
        <v/>
      </c>
      <c r="N1565" s="22" t="str">
        <f t="shared" si="199"/>
        <v/>
      </c>
      <c r="P1565" s="11" t="str">
        <f t="shared" si="200"/>
        <v xml:space="preserve"> </v>
      </c>
      <c r="Q1565" s="11" t="e">
        <f>VLOOKUP(B1565,'Комментарии к ремонту'!A:C,2,FALSE)</f>
        <v>#N/A</v>
      </c>
      <c r="R1565" s="21" t="str">
        <f t="shared" si="201"/>
        <v/>
      </c>
      <c r="T1565" s="44" t="str">
        <f t="shared" si="196"/>
        <v/>
      </c>
      <c r="W1565" s="18">
        <f t="shared" si="197"/>
        <v>0</v>
      </c>
    </row>
    <row r="1566" spans="7:23" ht="25.5" customHeight="1" x14ac:dyDescent="0.2">
      <c r="G1566" s="12" t="str">
        <f t="shared" si="194"/>
        <v/>
      </c>
      <c r="H1566" s="12"/>
      <c r="I1566" s="22" t="str">
        <f>IFERROR(VLOOKUP('движение ДВС'!C1566,нормативы!$B$2:$C$32,2,FALSE),"")</f>
        <v/>
      </c>
      <c r="K1566" s="13" t="str">
        <f t="shared" si="198"/>
        <v/>
      </c>
      <c r="L1566" s="13"/>
      <c r="M1566" s="22" t="str">
        <f t="shared" si="195"/>
        <v/>
      </c>
      <c r="N1566" s="22" t="str">
        <f t="shared" si="199"/>
        <v/>
      </c>
      <c r="P1566" s="11" t="str">
        <f t="shared" si="200"/>
        <v xml:space="preserve"> </v>
      </c>
      <c r="Q1566" s="11" t="e">
        <f>VLOOKUP(B1566,'Комментарии к ремонту'!A:C,2,FALSE)</f>
        <v>#N/A</v>
      </c>
      <c r="R1566" s="21" t="str">
        <f t="shared" si="201"/>
        <v/>
      </c>
      <c r="T1566" s="44" t="str">
        <f t="shared" si="196"/>
        <v/>
      </c>
      <c r="W1566" s="18">
        <f t="shared" si="197"/>
        <v>0</v>
      </c>
    </row>
    <row r="1567" spans="7:23" ht="25.5" customHeight="1" x14ac:dyDescent="0.2">
      <c r="G1567" s="12" t="str">
        <f t="shared" si="194"/>
        <v/>
      </c>
      <c r="H1567" s="12"/>
      <c r="I1567" s="22" t="str">
        <f>IFERROR(VLOOKUP('движение ДВС'!C1567,нормативы!$B$2:$C$32,2,FALSE),"")</f>
        <v/>
      </c>
      <c r="K1567" s="13" t="str">
        <f t="shared" si="198"/>
        <v/>
      </c>
      <c r="L1567" s="13"/>
      <c r="M1567" s="22" t="str">
        <f t="shared" si="195"/>
        <v/>
      </c>
      <c r="N1567" s="22" t="str">
        <f t="shared" si="199"/>
        <v/>
      </c>
      <c r="P1567" s="11" t="str">
        <f t="shared" si="200"/>
        <v xml:space="preserve"> </v>
      </c>
      <c r="Q1567" s="11" t="e">
        <f>VLOOKUP(B1567,'Комментарии к ремонту'!A:C,2,FALSE)</f>
        <v>#N/A</v>
      </c>
      <c r="R1567" s="21" t="str">
        <f t="shared" si="201"/>
        <v/>
      </c>
      <c r="T1567" s="44" t="str">
        <f t="shared" si="196"/>
        <v/>
      </c>
      <c r="W1567" s="18">
        <f t="shared" si="197"/>
        <v>0</v>
      </c>
    </row>
    <row r="1568" spans="7:23" ht="25.5" customHeight="1" x14ac:dyDescent="0.2">
      <c r="G1568" s="12" t="str">
        <f t="shared" si="194"/>
        <v/>
      </c>
      <c r="H1568" s="12"/>
      <c r="I1568" s="22" t="str">
        <f>IFERROR(VLOOKUP('движение ДВС'!C1568,нормативы!$B$2:$C$32,2,FALSE),"")</f>
        <v/>
      </c>
      <c r="K1568" s="13" t="str">
        <f t="shared" si="198"/>
        <v/>
      </c>
      <c r="L1568" s="13"/>
      <c r="M1568" s="22" t="str">
        <f t="shared" si="195"/>
        <v/>
      </c>
      <c r="N1568" s="22" t="str">
        <f t="shared" si="199"/>
        <v/>
      </c>
      <c r="P1568" s="11" t="str">
        <f t="shared" si="200"/>
        <v xml:space="preserve"> </v>
      </c>
      <c r="Q1568" s="11" t="e">
        <f>VLOOKUP(B1568,'Комментарии к ремонту'!A:C,2,FALSE)</f>
        <v>#N/A</v>
      </c>
      <c r="R1568" s="21" t="str">
        <f t="shared" si="201"/>
        <v/>
      </c>
      <c r="T1568" s="44" t="str">
        <f t="shared" si="196"/>
        <v/>
      </c>
      <c r="W1568" s="18">
        <f t="shared" si="197"/>
        <v>0</v>
      </c>
    </row>
    <row r="1569" spans="7:23" ht="25.5" customHeight="1" x14ac:dyDescent="0.2">
      <c r="G1569" s="12" t="str">
        <f t="shared" si="194"/>
        <v/>
      </c>
      <c r="H1569" s="12"/>
      <c r="I1569" s="22" t="str">
        <f>IFERROR(VLOOKUP('движение ДВС'!C1569,нормативы!$B$2:$C$32,2,FALSE),"")</f>
        <v/>
      </c>
      <c r="K1569" s="13" t="str">
        <f t="shared" si="198"/>
        <v/>
      </c>
      <c r="L1569" s="13"/>
      <c r="M1569" s="22" t="str">
        <f t="shared" si="195"/>
        <v/>
      </c>
      <c r="N1569" s="22" t="str">
        <f t="shared" si="199"/>
        <v/>
      </c>
      <c r="P1569" s="11" t="str">
        <f t="shared" si="200"/>
        <v xml:space="preserve"> </v>
      </c>
      <c r="Q1569" s="11" t="e">
        <f>VLOOKUP(B1569,'Комментарии к ремонту'!A:C,2,FALSE)</f>
        <v>#N/A</v>
      </c>
      <c r="R1569" s="21" t="str">
        <f t="shared" si="201"/>
        <v/>
      </c>
      <c r="T1569" s="44" t="str">
        <f t="shared" si="196"/>
        <v/>
      </c>
      <c r="W1569" s="18">
        <f t="shared" si="197"/>
        <v>0</v>
      </c>
    </row>
    <row r="1570" spans="7:23" ht="25.5" customHeight="1" x14ac:dyDescent="0.2">
      <c r="G1570" s="12" t="str">
        <f t="shared" si="194"/>
        <v/>
      </c>
      <c r="H1570" s="12"/>
      <c r="I1570" s="22" t="str">
        <f>IFERROR(VLOOKUP('движение ДВС'!C1570,нормативы!$B$2:$C$32,2,FALSE),"")</f>
        <v/>
      </c>
      <c r="K1570" s="13" t="str">
        <f t="shared" si="198"/>
        <v/>
      </c>
      <c r="L1570" s="13"/>
      <c r="M1570" s="22" t="str">
        <f t="shared" si="195"/>
        <v/>
      </c>
      <c r="N1570" s="22" t="str">
        <f t="shared" si="199"/>
        <v/>
      </c>
      <c r="P1570" s="11" t="str">
        <f t="shared" si="200"/>
        <v xml:space="preserve"> </v>
      </c>
      <c r="Q1570" s="11" t="e">
        <f>VLOOKUP(B1570,'Комментарии к ремонту'!A:C,2,FALSE)</f>
        <v>#N/A</v>
      </c>
      <c r="R1570" s="21" t="str">
        <f t="shared" si="201"/>
        <v/>
      </c>
      <c r="T1570" s="44" t="str">
        <f t="shared" si="196"/>
        <v/>
      </c>
      <c r="W1570" s="18">
        <f t="shared" si="197"/>
        <v>0</v>
      </c>
    </row>
    <row r="1571" spans="7:23" ht="25.5" customHeight="1" x14ac:dyDescent="0.2">
      <c r="G1571" s="12" t="str">
        <f t="shared" si="194"/>
        <v/>
      </c>
      <c r="H1571" s="12"/>
      <c r="I1571" s="22" t="str">
        <f>IFERROR(VLOOKUP('движение ДВС'!C1571,нормативы!$B$2:$C$32,2,FALSE),"")</f>
        <v/>
      </c>
      <c r="K1571" s="13" t="str">
        <f t="shared" si="198"/>
        <v/>
      </c>
      <c r="L1571" s="13"/>
      <c r="M1571" s="22" t="str">
        <f t="shared" si="195"/>
        <v/>
      </c>
      <c r="N1571" s="22" t="str">
        <f t="shared" si="199"/>
        <v/>
      </c>
      <c r="P1571" s="11" t="str">
        <f t="shared" si="200"/>
        <v xml:space="preserve"> </v>
      </c>
      <c r="Q1571" s="11" t="e">
        <f>VLOOKUP(B1571,'Комментарии к ремонту'!A:C,2,FALSE)</f>
        <v>#N/A</v>
      </c>
      <c r="R1571" s="21" t="str">
        <f t="shared" si="201"/>
        <v/>
      </c>
      <c r="T1571" s="44" t="str">
        <f t="shared" si="196"/>
        <v/>
      </c>
      <c r="W1571" s="18">
        <f t="shared" si="197"/>
        <v>0</v>
      </c>
    </row>
    <row r="1572" spans="7:23" ht="25.5" customHeight="1" x14ac:dyDescent="0.2">
      <c r="G1572" s="12" t="str">
        <f t="shared" si="194"/>
        <v/>
      </c>
      <c r="H1572" s="12"/>
      <c r="I1572" s="22" t="str">
        <f>IFERROR(VLOOKUP('движение ДВС'!C1572,нормативы!$B$2:$C$32,2,FALSE),"")</f>
        <v/>
      </c>
      <c r="K1572" s="13" t="str">
        <f t="shared" si="198"/>
        <v/>
      </c>
      <c r="L1572" s="13"/>
      <c r="M1572" s="22" t="str">
        <f t="shared" si="195"/>
        <v/>
      </c>
      <c r="N1572" s="22" t="str">
        <f t="shared" si="199"/>
        <v/>
      </c>
      <c r="P1572" s="11" t="str">
        <f t="shared" si="200"/>
        <v xml:space="preserve"> </v>
      </c>
      <c r="Q1572" s="11" t="e">
        <f>VLOOKUP(B1572,'Комментарии к ремонту'!A:C,2,FALSE)</f>
        <v>#N/A</v>
      </c>
      <c r="R1572" s="21" t="str">
        <f t="shared" si="201"/>
        <v/>
      </c>
      <c r="T1572" s="44" t="str">
        <f t="shared" si="196"/>
        <v/>
      </c>
      <c r="W1572" s="18">
        <f t="shared" si="197"/>
        <v>0</v>
      </c>
    </row>
    <row r="1573" spans="7:23" ht="25.5" customHeight="1" x14ac:dyDescent="0.2">
      <c r="G1573" s="12" t="str">
        <f t="shared" si="194"/>
        <v/>
      </c>
      <c r="H1573" s="12"/>
      <c r="I1573" s="22" t="str">
        <f>IFERROR(VLOOKUP('движение ДВС'!C1573,нормативы!$B$2:$C$32,2,FALSE),"")</f>
        <v/>
      </c>
      <c r="K1573" s="13" t="str">
        <f t="shared" si="198"/>
        <v/>
      </c>
      <c r="L1573" s="13"/>
      <c r="M1573" s="22" t="str">
        <f t="shared" si="195"/>
        <v/>
      </c>
      <c r="N1573" s="22" t="str">
        <f t="shared" si="199"/>
        <v/>
      </c>
      <c r="P1573" s="11" t="str">
        <f t="shared" si="200"/>
        <v xml:space="preserve"> </v>
      </c>
      <c r="Q1573" s="11" t="e">
        <f>VLOOKUP(B1573,'Комментарии к ремонту'!A:C,2,FALSE)</f>
        <v>#N/A</v>
      </c>
      <c r="R1573" s="21" t="str">
        <f t="shared" si="201"/>
        <v/>
      </c>
      <c r="T1573" s="44" t="str">
        <f t="shared" si="196"/>
        <v/>
      </c>
      <c r="W1573" s="18">
        <f t="shared" si="197"/>
        <v>0</v>
      </c>
    </row>
    <row r="1574" spans="7:23" ht="25.5" customHeight="1" x14ac:dyDescent="0.2">
      <c r="G1574" s="12" t="str">
        <f t="shared" si="194"/>
        <v/>
      </c>
      <c r="H1574" s="12"/>
      <c r="I1574" s="22" t="str">
        <f>IFERROR(VLOOKUP('движение ДВС'!C1574,нормативы!$B$2:$C$32,2,FALSE),"")</f>
        <v/>
      </c>
      <c r="K1574" s="13" t="str">
        <f t="shared" si="198"/>
        <v/>
      </c>
      <c r="L1574" s="13"/>
      <c r="M1574" s="22" t="str">
        <f t="shared" si="195"/>
        <v/>
      </c>
      <c r="N1574" s="22" t="str">
        <f t="shared" si="199"/>
        <v/>
      </c>
      <c r="P1574" s="11" t="str">
        <f t="shared" si="200"/>
        <v xml:space="preserve"> </v>
      </c>
      <c r="Q1574" s="11" t="e">
        <f>VLOOKUP(B1574,'Комментарии к ремонту'!A:C,2,FALSE)</f>
        <v>#N/A</v>
      </c>
      <c r="R1574" s="21" t="str">
        <f t="shared" si="201"/>
        <v/>
      </c>
      <c r="T1574" s="44" t="str">
        <f t="shared" si="196"/>
        <v/>
      </c>
      <c r="W1574" s="18">
        <f t="shared" si="197"/>
        <v>0</v>
      </c>
    </row>
    <row r="1575" spans="7:23" ht="25.5" customHeight="1" x14ac:dyDescent="0.2">
      <c r="G1575" s="12" t="str">
        <f t="shared" si="194"/>
        <v/>
      </c>
      <c r="H1575" s="12"/>
      <c r="I1575" s="22" t="str">
        <f>IFERROR(VLOOKUP('движение ДВС'!C1575,нормативы!$B$2:$C$32,2,FALSE),"")</f>
        <v/>
      </c>
      <c r="K1575" s="13" t="str">
        <f t="shared" si="198"/>
        <v/>
      </c>
      <c r="L1575" s="13"/>
      <c r="M1575" s="22" t="str">
        <f t="shared" si="195"/>
        <v/>
      </c>
      <c r="N1575" s="22" t="str">
        <f t="shared" si="199"/>
        <v/>
      </c>
      <c r="P1575" s="11" t="str">
        <f t="shared" si="200"/>
        <v xml:space="preserve"> </v>
      </c>
      <c r="Q1575" s="11" t="e">
        <f>VLOOKUP(B1575,'Комментарии к ремонту'!A:C,2,FALSE)</f>
        <v>#N/A</v>
      </c>
      <c r="R1575" s="21" t="str">
        <f t="shared" si="201"/>
        <v/>
      </c>
      <c r="T1575" s="44" t="str">
        <f t="shared" si="196"/>
        <v/>
      </c>
      <c r="W1575" s="18">
        <f t="shared" si="197"/>
        <v>0</v>
      </c>
    </row>
    <row r="1576" spans="7:23" ht="25.5" customHeight="1" x14ac:dyDescent="0.2">
      <c r="G1576" s="12" t="str">
        <f t="shared" si="194"/>
        <v/>
      </c>
      <c r="H1576" s="12"/>
      <c r="I1576" s="22" t="str">
        <f>IFERROR(VLOOKUP('движение ДВС'!C1576,нормативы!$B$2:$C$32,2,FALSE),"")</f>
        <v/>
      </c>
      <c r="K1576" s="13" t="str">
        <f t="shared" si="198"/>
        <v/>
      </c>
      <c r="L1576" s="13"/>
      <c r="M1576" s="22" t="str">
        <f t="shared" si="195"/>
        <v/>
      </c>
      <c r="N1576" s="22" t="str">
        <f t="shared" si="199"/>
        <v/>
      </c>
      <c r="P1576" s="11" t="str">
        <f t="shared" si="200"/>
        <v xml:space="preserve"> </v>
      </c>
      <c r="Q1576" s="11" t="e">
        <f>VLOOKUP(B1576,'Комментарии к ремонту'!A:C,2,FALSE)</f>
        <v>#N/A</v>
      </c>
      <c r="R1576" s="21" t="str">
        <f t="shared" si="201"/>
        <v/>
      </c>
      <c r="T1576" s="44" t="str">
        <f t="shared" si="196"/>
        <v/>
      </c>
      <c r="W1576" s="18">
        <f t="shared" si="197"/>
        <v>0</v>
      </c>
    </row>
    <row r="1577" spans="7:23" ht="25.5" customHeight="1" x14ac:dyDescent="0.2">
      <c r="G1577" s="12" t="str">
        <f t="shared" si="194"/>
        <v/>
      </c>
      <c r="H1577" s="12"/>
      <c r="I1577" s="22" t="str">
        <f>IFERROR(VLOOKUP('движение ДВС'!C1577,нормативы!$B$2:$C$32,2,FALSE),"")</f>
        <v/>
      </c>
      <c r="K1577" s="13" t="str">
        <f t="shared" si="198"/>
        <v/>
      </c>
      <c r="L1577" s="13"/>
      <c r="M1577" s="22" t="str">
        <f t="shared" si="195"/>
        <v/>
      </c>
      <c r="N1577" s="22" t="str">
        <f t="shared" si="199"/>
        <v/>
      </c>
      <c r="P1577" s="11" t="str">
        <f t="shared" si="200"/>
        <v xml:space="preserve"> </v>
      </c>
      <c r="Q1577" s="11" t="e">
        <f>VLOOKUP(B1577,'Комментарии к ремонту'!A:C,2,FALSE)</f>
        <v>#N/A</v>
      </c>
      <c r="R1577" s="21" t="str">
        <f t="shared" si="201"/>
        <v/>
      </c>
      <c r="T1577" s="44" t="str">
        <f t="shared" si="196"/>
        <v/>
      </c>
      <c r="W1577" s="18">
        <f t="shared" si="197"/>
        <v>0</v>
      </c>
    </row>
    <row r="1578" spans="7:23" ht="25.5" customHeight="1" x14ac:dyDescent="0.2">
      <c r="G1578" s="12" t="str">
        <f t="shared" si="194"/>
        <v/>
      </c>
      <c r="H1578" s="12"/>
      <c r="I1578" s="22" t="str">
        <f>IFERROR(VLOOKUP('движение ДВС'!C1578,нормативы!$B$2:$C$32,2,FALSE),"")</f>
        <v/>
      </c>
      <c r="K1578" s="13" t="str">
        <f t="shared" si="198"/>
        <v/>
      </c>
      <c r="L1578" s="13"/>
      <c r="M1578" s="22" t="str">
        <f t="shared" si="195"/>
        <v/>
      </c>
      <c r="N1578" s="22" t="str">
        <f t="shared" si="199"/>
        <v/>
      </c>
      <c r="P1578" s="11" t="str">
        <f t="shared" si="200"/>
        <v xml:space="preserve"> </v>
      </c>
      <c r="Q1578" s="11" t="e">
        <f>VLOOKUP(B1578,'Комментарии к ремонту'!A:C,2,FALSE)</f>
        <v>#N/A</v>
      </c>
      <c r="R1578" s="21" t="str">
        <f t="shared" si="201"/>
        <v/>
      </c>
      <c r="T1578" s="44" t="str">
        <f t="shared" si="196"/>
        <v/>
      </c>
      <c r="W1578" s="18">
        <f t="shared" si="197"/>
        <v>0</v>
      </c>
    </row>
    <row r="1579" spans="7:23" ht="25.5" customHeight="1" x14ac:dyDescent="0.2">
      <c r="G1579" s="12" t="str">
        <f t="shared" si="194"/>
        <v/>
      </c>
      <c r="H1579" s="12"/>
      <c r="I1579" s="22" t="str">
        <f>IFERROR(VLOOKUP('движение ДВС'!C1579,нормативы!$B$2:$C$32,2,FALSE),"")</f>
        <v/>
      </c>
      <c r="K1579" s="13" t="str">
        <f t="shared" si="198"/>
        <v/>
      </c>
      <c r="L1579" s="13"/>
      <c r="M1579" s="22" t="str">
        <f t="shared" si="195"/>
        <v/>
      </c>
      <c r="N1579" s="22" t="str">
        <f t="shared" si="199"/>
        <v/>
      </c>
      <c r="P1579" s="11" t="str">
        <f t="shared" si="200"/>
        <v xml:space="preserve"> </v>
      </c>
      <c r="Q1579" s="11" t="e">
        <f>VLOOKUP(B1579,'Комментарии к ремонту'!A:C,2,FALSE)</f>
        <v>#N/A</v>
      </c>
      <c r="R1579" s="21" t="str">
        <f t="shared" si="201"/>
        <v/>
      </c>
      <c r="T1579" s="44" t="str">
        <f t="shared" si="196"/>
        <v/>
      </c>
      <c r="W1579" s="18">
        <f t="shared" si="197"/>
        <v>0</v>
      </c>
    </row>
    <row r="1580" spans="7:23" ht="25.5" customHeight="1" x14ac:dyDescent="0.2">
      <c r="G1580" s="12" t="str">
        <f t="shared" si="194"/>
        <v/>
      </c>
      <c r="H1580" s="12"/>
      <c r="I1580" s="22" t="str">
        <f>IFERROR(VLOOKUP('движение ДВС'!C1580,нормативы!$B$2:$C$32,2,FALSE),"")</f>
        <v/>
      </c>
      <c r="K1580" s="13" t="str">
        <f t="shared" si="198"/>
        <v/>
      </c>
      <c r="L1580" s="13"/>
      <c r="M1580" s="22" t="str">
        <f t="shared" si="195"/>
        <v/>
      </c>
      <c r="N1580" s="22" t="str">
        <f t="shared" si="199"/>
        <v/>
      </c>
      <c r="P1580" s="11" t="str">
        <f t="shared" si="200"/>
        <v xml:space="preserve"> </v>
      </c>
      <c r="Q1580" s="11" t="e">
        <f>VLOOKUP(B1580,'Комментарии к ремонту'!A:C,2,FALSE)</f>
        <v>#N/A</v>
      </c>
      <c r="R1580" s="21" t="str">
        <f t="shared" si="201"/>
        <v/>
      </c>
      <c r="T1580" s="44" t="str">
        <f t="shared" si="196"/>
        <v/>
      </c>
      <c r="W1580" s="18">
        <f t="shared" si="197"/>
        <v>0</v>
      </c>
    </row>
    <row r="1581" spans="7:23" ht="25.5" customHeight="1" x14ac:dyDescent="0.2">
      <c r="G1581" s="12" t="str">
        <f t="shared" si="194"/>
        <v/>
      </c>
      <c r="H1581" s="12"/>
      <c r="I1581" s="22" t="str">
        <f>IFERROR(VLOOKUP('движение ДВС'!C1581,нормативы!$B$2:$C$32,2,FALSE),"")</f>
        <v/>
      </c>
      <c r="K1581" s="13" t="str">
        <f t="shared" si="198"/>
        <v/>
      </c>
      <c r="L1581" s="13"/>
      <c r="M1581" s="22" t="str">
        <f t="shared" si="195"/>
        <v/>
      </c>
      <c r="N1581" s="22" t="str">
        <f t="shared" si="199"/>
        <v/>
      </c>
      <c r="P1581" s="11" t="str">
        <f t="shared" si="200"/>
        <v xml:space="preserve"> </v>
      </c>
      <c r="Q1581" s="11" t="e">
        <f>VLOOKUP(B1581,'Комментарии к ремонту'!A:C,2,FALSE)</f>
        <v>#N/A</v>
      </c>
      <c r="R1581" s="21" t="str">
        <f t="shared" si="201"/>
        <v/>
      </c>
      <c r="T1581" s="44" t="str">
        <f t="shared" si="196"/>
        <v/>
      </c>
      <c r="W1581" s="18">
        <f t="shared" si="197"/>
        <v>0</v>
      </c>
    </row>
    <row r="1582" spans="7:23" ht="25.5" customHeight="1" x14ac:dyDescent="0.2">
      <c r="G1582" s="12" t="str">
        <f t="shared" si="194"/>
        <v/>
      </c>
      <c r="H1582" s="12"/>
      <c r="I1582" s="22" t="str">
        <f>IFERROR(VLOOKUP('движение ДВС'!C1582,нормативы!$B$2:$C$32,2,FALSE),"")</f>
        <v/>
      </c>
      <c r="K1582" s="13" t="str">
        <f t="shared" si="198"/>
        <v/>
      </c>
      <c r="L1582" s="13"/>
      <c r="M1582" s="22" t="str">
        <f t="shared" si="195"/>
        <v/>
      </c>
      <c r="N1582" s="22" t="str">
        <f t="shared" si="199"/>
        <v/>
      </c>
      <c r="P1582" s="11" t="str">
        <f t="shared" si="200"/>
        <v xml:space="preserve"> </v>
      </c>
      <c r="Q1582" s="11" t="e">
        <f>VLOOKUP(B1582,'Комментарии к ремонту'!A:C,2,FALSE)</f>
        <v>#N/A</v>
      </c>
      <c r="R1582" s="21" t="str">
        <f t="shared" si="201"/>
        <v/>
      </c>
      <c r="T1582" s="44" t="str">
        <f t="shared" si="196"/>
        <v/>
      </c>
      <c r="W1582" s="18">
        <f t="shared" si="197"/>
        <v>0</v>
      </c>
    </row>
    <row r="1583" spans="7:23" ht="25.5" customHeight="1" x14ac:dyDescent="0.2">
      <c r="G1583" s="12" t="str">
        <f t="shared" si="194"/>
        <v/>
      </c>
      <c r="H1583" s="12"/>
      <c r="I1583" s="22" t="str">
        <f>IFERROR(VLOOKUP('движение ДВС'!C1583,нормативы!$B$2:$C$32,2,FALSE),"")</f>
        <v/>
      </c>
      <c r="K1583" s="13" t="str">
        <f t="shared" si="198"/>
        <v/>
      </c>
      <c r="L1583" s="13"/>
      <c r="M1583" s="22" t="str">
        <f t="shared" si="195"/>
        <v/>
      </c>
      <c r="N1583" s="22" t="str">
        <f t="shared" si="199"/>
        <v/>
      </c>
      <c r="P1583" s="11" t="str">
        <f t="shared" si="200"/>
        <v xml:space="preserve"> </v>
      </c>
      <c r="Q1583" s="11" t="e">
        <f>VLOOKUP(B1583,'Комментарии к ремонту'!A:C,2,FALSE)</f>
        <v>#N/A</v>
      </c>
      <c r="R1583" s="21" t="str">
        <f t="shared" si="201"/>
        <v/>
      </c>
      <c r="T1583" s="44" t="str">
        <f t="shared" si="196"/>
        <v/>
      </c>
      <c r="W1583" s="18">
        <f t="shared" si="197"/>
        <v>0</v>
      </c>
    </row>
    <row r="1584" spans="7:23" ht="25.5" customHeight="1" x14ac:dyDescent="0.2">
      <c r="G1584" s="12" t="str">
        <f t="shared" si="194"/>
        <v/>
      </c>
      <c r="H1584" s="12"/>
      <c r="I1584" s="22" t="str">
        <f>IFERROR(VLOOKUP('движение ДВС'!C1584,нормативы!$B$2:$C$32,2,FALSE),"")</f>
        <v/>
      </c>
      <c r="K1584" s="13" t="str">
        <f t="shared" si="198"/>
        <v/>
      </c>
      <c r="L1584" s="13"/>
      <c r="M1584" s="22" t="str">
        <f t="shared" si="195"/>
        <v/>
      </c>
      <c r="N1584" s="22" t="str">
        <f t="shared" si="199"/>
        <v/>
      </c>
      <c r="P1584" s="11" t="str">
        <f t="shared" si="200"/>
        <v xml:space="preserve"> </v>
      </c>
      <c r="Q1584" s="11" t="e">
        <f>VLOOKUP(B1584,'Комментарии к ремонту'!A:C,2,FALSE)</f>
        <v>#N/A</v>
      </c>
      <c r="R1584" s="21" t="str">
        <f t="shared" si="201"/>
        <v/>
      </c>
      <c r="T1584" s="44" t="str">
        <f t="shared" si="196"/>
        <v/>
      </c>
      <c r="W1584" s="18">
        <f t="shared" si="197"/>
        <v>0</v>
      </c>
    </row>
    <row r="1585" spans="7:23" ht="25.5" customHeight="1" x14ac:dyDescent="0.2">
      <c r="G1585" s="12" t="str">
        <f t="shared" si="194"/>
        <v/>
      </c>
      <c r="H1585" s="12"/>
      <c r="I1585" s="22" t="str">
        <f>IFERROR(VLOOKUP('движение ДВС'!C1585,нормативы!$B$2:$C$32,2,FALSE),"")</f>
        <v/>
      </c>
      <c r="K1585" s="13" t="str">
        <f t="shared" si="198"/>
        <v/>
      </c>
      <c r="L1585" s="13"/>
      <c r="M1585" s="22" t="str">
        <f t="shared" si="195"/>
        <v/>
      </c>
      <c r="N1585" s="22" t="str">
        <f t="shared" si="199"/>
        <v/>
      </c>
      <c r="P1585" s="11" t="str">
        <f t="shared" si="200"/>
        <v xml:space="preserve"> </v>
      </c>
      <c r="Q1585" s="11" t="e">
        <f>VLOOKUP(B1585,'Комментарии к ремонту'!A:C,2,FALSE)</f>
        <v>#N/A</v>
      </c>
      <c r="R1585" s="21" t="str">
        <f t="shared" si="201"/>
        <v/>
      </c>
      <c r="T1585" s="44" t="str">
        <f t="shared" si="196"/>
        <v/>
      </c>
      <c r="W1585" s="18">
        <f t="shared" si="197"/>
        <v>0</v>
      </c>
    </row>
    <row r="1586" spans="7:23" ht="25.5" customHeight="1" x14ac:dyDescent="0.2">
      <c r="G1586" s="12" t="str">
        <f t="shared" si="194"/>
        <v/>
      </c>
      <c r="H1586" s="12"/>
      <c r="I1586" s="22" t="str">
        <f>IFERROR(VLOOKUP('движение ДВС'!C1586,нормативы!$B$2:$C$32,2,FALSE),"")</f>
        <v/>
      </c>
      <c r="K1586" s="13" t="str">
        <f t="shared" si="198"/>
        <v/>
      </c>
      <c r="L1586" s="13"/>
      <c r="M1586" s="22" t="str">
        <f t="shared" si="195"/>
        <v/>
      </c>
      <c r="N1586" s="22" t="str">
        <f t="shared" si="199"/>
        <v/>
      </c>
      <c r="P1586" s="11" t="str">
        <f t="shared" si="200"/>
        <v xml:space="preserve"> </v>
      </c>
      <c r="Q1586" s="11" t="e">
        <f>VLOOKUP(B1586,'Комментарии к ремонту'!A:C,2,FALSE)</f>
        <v>#N/A</v>
      </c>
      <c r="R1586" s="21" t="str">
        <f t="shared" si="201"/>
        <v/>
      </c>
      <c r="T1586" s="44" t="str">
        <f t="shared" si="196"/>
        <v/>
      </c>
      <c r="W1586" s="18">
        <f t="shared" si="197"/>
        <v>0</v>
      </c>
    </row>
    <row r="1587" spans="7:23" ht="25.5" customHeight="1" x14ac:dyDescent="0.2">
      <c r="G1587" s="12" t="str">
        <f t="shared" si="194"/>
        <v/>
      </c>
      <c r="H1587" s="12"/>
      <c r="I1587" s="22" t="str">
        <f>IFERROR(VLOOKUP('движение ДВС'!C1587,нормативы!$B$2:$C$32,2,FALSE),"")</f>
        <v/>
      </c>
      <c r="K1587" s="13" t="str">
        <f t="shared" si="198"/>
        <v/>
      </c>
      <c r="L1587" s="13"/>
      <c r="M1587" s="22" t="str">
        <f t="shared" si="195"/>
        <v/>
      </c>
      <c r="N1587" s="22" t="str">
        <f t="shared" si="199"/>
        <v/>
      </c>
      <c r="P1587" s="11" t="str">
        <f t="shared" si="200"/>
        <v xml:space="preserve"> </v>
      </c>
      <c r="Q1587" s="11" t="e">
        <f>VLOOKUP(B1587,'Комментарии к ремонту'!A:C,2,FALSE)</f>
        <v>#N/A</v>
      </c>
      <c r="R1587" s="21" t="str">
        <f t="shared" si="201"/>
        <v/>
      </c>
      <c r="T1587" s="44" t="str">
        <f t="shared" si="196"/>
        <v/>
      </c>
      <c r="W1587" s="18">
        <f t="shared" si="197"/>
        <v>0</v>
      </c>
    </row>
    <row r="1588" spans="7:23" ht="25.5" customHeight="1" x14ac:dyDescent="0.2">
      <c r="G1588" s="12" t="str">
        <f t="shared" si="194"/>
        <v/>
      </c>
      <c r="H1588" s="12"/>
      <c r="I1588" s="22" t="str">
        <f>IFERROR(VLOOKUP('движение ДВС'!C1588,нормативы!$B$2:$C$32,2,FALSE),"")</f>
        <v/>
      </c>
      <c r="K1588" s="13" t="str">
        <f t="shared" si="198"/>
        <v/>
      </c>
      <c r="L1588" s="13"/>
      <c r="M1588" s="22" t="str">
        <f t="shared" si="195"/>
        <v/>
      </c>
      <c r="N1588" s="22" t="str">
        <f t="shared" si="199"/>
        <v/>
      </c>
      <c r="P1588" s="11" t="str">
        <f t="shared" si="200"/>
        <v xml:space="preserve"> </v>
      </c>
      <c r="Q1588" s="11" t="e">
        <f>VLOOKUP(B1588,'Комментарии к ремонту'!A:C,2,FALSE)</f>
        <v>#N/A</v>
      </c>
      <c r="R1588" s="21" t="str">
        <f t="shared" si="201"/>
        <v/>
      </c>
      <c r="T1588" s="44" t="str">
        <f t="shared" si="196"/>
        <v/>
      </c>
      <c r="W1588" s="18">
        <f t="shared" si="197"/>
        <v>0</v>
      </c>
    </row>
    <row r="1589" spans="7:23" ht="25.5" customHeight="1" x14ac:dyDescent="0.2">
      <c r="G1589" s="12" t="str">
        <f t="shared" si="194"/>
        <v/>
      </c>
      <c r="H1589" s="12"/>
      <c r="I1589" s="22" t="str">
        <f>IFERROR(VLOOKUP('движение ДВС'!C1589,нормативы!$B$2:$C$32,2,FALSE),"")</f>
        <v/>
      </c>
      <c r="K1589" s="13" t="str">
        <f t="shared" si="198"/>
        <v/>
      </c>
      <c r="L1589" s="13"/>
      <c r="M1589" s="22" t="str">
        <f t="shared" si="195"/>
        <v/>
      </c>
      <c r="N1589" s="22" t="str">
        <f t="shared" si="199"/>
        <v/>
      </c>
      <c r="P1589" s="11" t="str">
        <f t="shared" si="200"/>
        <v xml:space="preserve"> </v>
      </c>
      <c r="Q1589" s="11" t="e">
        <f>VLOOKUP(B1589,'Комментарии к ремонту'!A:C,2,FALSE)</f>
        <v>#N/A</v>
      </c>
      <c r="R1589" s="21" t="str">
        <f t="shared" si="201"/>
        <v/>
      </c>
      <c r="T1589" s="44" t="str">
        <f t="shared" si="196"/>
        <v/>
      </c>
      <c r="W1589" s="18">
        <f t="shared" si="197"/>
        <v>0</v>
      </c>
    </row>
    <row r="1590" spans="7:23" ht="25.5" customHeight="1" x14ac:dyDescent="0.2">
      <c r="G1590" s="12" t="str">
        <f t="shared" si="194"/>
        <v/>
      </c>
      <c r="H1590" s="12"/>
      <c r="I1590" s="22" t="str">
        <f>IFERROR(VLOOKUP('движение ДВС'!C1590,нормативы!$B$2:$C$32,2,FALSE),"")</f>
        <v/>
      </c>
      <c r="K1590" s="13" t="str">
        <f t="shared" si="198"/>
        <v/>
      </c>
      <c r="L1590" s="13"/>
      <c r="M1590" s="22" t="str">
        <f t="shared" si="195"/>
        <v/>
      </c>
      <c r="N1590" s="22" t="str">
        <f t="shared" si="199"/>
        <v/>
      </c>
      <c r="P1590" s="11" t="str">
        <f t="shared" si="200"/>
        <v xml:space="preserve"> </v>
      </c>
      <c r="Q1590" s="11" t="e">
        <f>VLOOKUP(B1590,'Комментарии к ремонту'!A:C,2,FALSE)</f>
        <v>#N/A</v>
      </c>
      <c r="R1590" s="21" t="str">
        <f t="shared" si="201"/>
        <v/>
      </c>
      <c r="T1590" s="44" t="str">
        <f t="shared" si="196"/>
        <v/>
      </c>
      <c r="W1590" s="18">
        <f t="shared" si="197"/>
        <v>0</v>
      </c>
    </row>
    <row r="1591" spans="7:23" ht="25.5" customHeight="1" x14ac:dyDescent="0.2">
      <c r="G1591" s="12" t="str">
        <f t="shared" si="194"/>
        <v/>
      </c>
      <c r="H1591" s="12"/>
      <c r="I1591" s="22" t="str">
        <f>IFERROR(VLOOKUP('движение ДВС'!C1591,нормативы!$B$2:$C$32,2,FALSE),"")</f>
        <v/>
      </c>
      <c r="K1591" s="13" t="str">
        <f t="shared" si="198"/>
        <v/>
      </c>
      <c r="L1591" s="13"/>
      <c r="M1591" s="22" t="str">
        <f t="shared" si="195"/>
        <v/>
      </c>
      <c r="N1591" s="22" t="str">
        <f t="shared" si="199"/>
        <v/>
      </c>
      <c r="P1591" s="11" t="str">
        <f t="shared" si="200"/>
        <v xml:space="preserve"> </v>
      </c>
      <c r="Q1591" s="11" t="e">
        <f>VLOOKUP(B1591,'Комментарии к ремонту'!A:C,2,FALSE)</f>
        <v>#N/A</v>
      </c>
      <c r="R1591" s="21" t="str">
        <f t="shared" si="201"/>
        <v/>
      </c>
      <c r="T1591" s="44" t="str">
        <f t="shared" si="196"/>
        <v/>
      </c>
      <c r="W1591" s="18">
        <f t="shared" si="197"/>
        <v>0</v>
      </c>
    </row>
    <row r="1592" spans="7:23" ht="25.5" customHeight="1" x14ac:dyDescent="0.2">
      <c r="G1592" s="12" t="str">
        <f t="shared" si="194"/>
        <v/>
      </c>
      <c r="H1592" s="12"/>
      <c r="I1592" s="22" t="str">
        <f>IFERROR(VLOOKUP('движение ДВС'!C1592,нормативы!$B$2:$C$32,2,FALSE),"")</f>
        <v/>
      </c>
      <c r="K1592" s="13" t="str">
        <f t="shared" si="198"/>
        <v/>
      </c>
      <c r="L1592" s="13"/>
      <c r="M1592" s="22" t="str">
        <f t="shared" si="195"/>
        <v/>
      </c>
      <c r="N1592" s="22" t="str">
        <f t="shared" si="199"/>
        <v/>
      </c>
      <c r="P1592" s="11" t="str">
        <f t="shared" si="200"/>
        <v xml:space="preserve"> </v>
      </c>
      <c r="Q1592" s="11" t="e">
        <f>VLOOKUP(B1592,'Комментарии к ремонту'!A:C,2,FALSE)</f>
        <v>#N/A</v>
      </c>
      <c r="R1592" s="21" t="str">
        <f t="shared" si="201"/>
        <v/>
      </c>
      <c r="T1592" s="44" t="str">
        <f t="shared" si="196"/>
        <v/>
      </c>
      <c r="W1592" s="18">
        <f t="shared" si="197"/>
        <v>0</v>
      </c>
    </row>
    <row r="1593" spans="7:23" ht="25.5" customHeight="1" x14ac:dyDescent="0.2">
      <c r="G1593" s="12" t="str">
        <f t="shared" si="194"/>
        <v/>
      </c>
      <c r="H1593" s="12"/>
      <c r="I1593" s="22" t="str">
        <f>IFERROR(VLOOKUP('движение ДВС'!C1593,нормативы!$B$2:$C$32,2,FALSE),"")</f>
        <v/>
      </c>
      <c r="K1593" s="13" t="str">
        <f t="shared" si="198"/>
        <v/>
      </c>
      <c r="L1593" s="13"/>
      <c r="M1593" s="22" t="str">
        <f t="shared" si="195"/>
        <v/>
      </c>
      <c r="N1593" s="22" t="str">
        <f t="shared" si="199"/>
        <v/>
      </c>
      <c r="P1593" s="11" t="str">
        <f t="shared" si="200"/>
        <v xml:space="preserve"> </v>
      </c>
      <c r="Q1593" s="11" t="e">
        <f>VLOOKUP(B1593,'Комментарии к ремонту'!A:C,2,FALSE)</f>
        <v>#N/A</v>
      </c>
      <c r="R1593" s="21" t="str">
        <f t="shared" si="201"/>
        <v/>
      </c>
      <c r="T1593" s="44" t="str">
        <f t="shared" si="196"/>
        <v/>
      </c>
      <c r="W1593" s="18">
        <f t="shared" si="197"/>
        <v>0</v>
      </c>
    </row>
    <row r="1594" spans="7:23" ht="25.5" customHeight="1" x14ac:dyDescent="0.2">
      <c r="G1594" s="12" t="str">
        <f t="shared" si="194"/>
        <v/>
      </c>
      <c r="H1594" s="12"/>
      <c r="I1594" s="22" t="str">
        <f>IFERROR(VLOOKUP('движение ДВС'!C1594,нормативы!$B$2:$C$32,2,FALSE),"")</f>
        <v/>
      </c>
      <c r="K1594" s="13" t="str">
        <f t="shared" si="198"/>
        <v/>
      </c>
      <c r="L1594" s="13"/>
      <c r="M1594" s="22" t="str">
        <f t="shared" si="195"/>
        <v/>
      </c>
      <c r="N1594" s="22" t="str">
        <f t="shared" si="199"/>
        <v/>
      </c>
      <c r="P1594" s="11" t="str">
        <f t="shared" si="200"/>
        <v xml:space="preserve"> </v>
      </c>
      <c r="Q1594" s="11" t="e">
        <f>VLOOKUP(B1594,'Комментарии к ремонту'!A:C,2,FALSE)</f>
        <v>#N/A</v>
      </c>
      <c r="R1594" s="21" t="str">
        <f t="shared" si="201"/>
        <v/>
      </c>
      <c r="T1594" s="44" t="str">
        <f t="shared" si="196"/>
        <v/>
      </c>
      <c r="W1594" s="18">
        <f t="shared" si="197"/>
        <v>0</v>
      </c>
    </row>
    <row r="1595" spans="7:23" ht="25.5" customHeight="1" x14ac:dyDescent="0.2">
      <c r="G1595" s="12" t="str">
        <f t="shared" si="194"/>
        <v/>
      </c>
      <c r="H1595" s="12"/>
      <c r="I1595" s="22" t="str">
        <f>IFERROR(VLOOKUP('движение ДВС'!C1595,нормативы!$B$2:$C$32,2,FALSE),"")</f>
        <v/>
      </c>
      <c r="K1595" s="13" t="str">
        <f t="shared" si="198"/>
        <v/>
      </c>
      <c r="L1595" s="13"/>
      <c r="M1595" s="22" t="str">
        <f t="shared" si="195"/>
        <v/>
      </c>
      <c r="N1595" s="22" t="str">
        <f t="shared" si="199"/>
        <v/>
      </c>
      <c r="P1595" s="11" t="str">
        <f t="shared" si="200"/>
        <v xml:space="preserve"> </v>
      </c>
      <c r="Q1595" s="11" t="e">
        <f>VLOOKUP(B1595,'Комментарии к ремонту'!A:C,2,FALSE)</f>
        <v>#N/A</v>
      </c>
      <c r="R1595" s="21" t="str">
        <f t="shared" si="201"/>
        <v/>
      </c>
      <c r="T1595" s="44" t="str">
        <f t="shared" si="196"/>
        <v/>
      </c>
      <c r="W1595" s="18">
        <f t="shared" si="197"/>
        <v>0</v>
      </c>
    </row>
    <row r="1596" spans="7:23" ht="25.5" customHeight="1" x14ac:dyDescent="0.2">
      <c r="G1596" s="12" t="str">
        <f t="shared" si="194"/>
        <v/>
      </c>
      <c r="H1596" s="12"/>
      <c r="I1596" s="22" t="str">
        <f>IFERROR(VLOOKUP('движение ДВС'!C1596,нормативы!$B$2:$C$32,2,FALSE),"")</f>
        <v/>
      </c>
      <c r="K1596" s="13" t="str">
        <f t="shared" si="198"/>
        <v/>
      </c>
      <c r="L1596" s="13"/>
      <c r="M1596" s="22" t="str">
        <f t="shared" si="195"/>
        <v/>
      </c>
      <c r="N1596" s="22" t="str">
        <f t="shared" si="199"/>
        <v/>
      </c>
      <c r="P1596" s="11" t="str">
        <f t="shared" si="200"/>
        <v xml:space="preserve"> </v>
      </c>
      <c r="Q1596" s="11" t="e">
        <f>VLOOKUP(B1596,'Комментарии к ремонту'!A:C,2,FALSE)</f>
        <v>#N/A</v>
      </c>
      <c r="R1596" s="21" t="str">
        <f t="shared" si="201"/>
        <v/>
      </c>
      <c r="T1596" s="44" t="str">
        <f t="shared" si="196"/>
        <v/>
      </c>
      <c r="W1596" s="18">
        <f t="shared" si="197"/>
        <v>0</v>
      </c>
    </row>
    <row r="1597" spans="7:23" ht="25.5" customHeight="1" x14ac:dyDescent="0.2">
      <c r="G1597" s="12" t="str">
        <f t="shared" si="194"/>
        <v/>
      </c>
      <c r="H1597" s="12"/>
      <c r="I1597" s="22" t="str">
        <f>IFERROR(VLOOKUP('движение ДВС'!C1597,нормативы!$B$2:$C$32,2,FALSE),"")</f>
        <v/>
      </c>
      <c r="K1597" s="13" t="str">
        <f t="shared" si="198"/>
        <v/>
      </c>
      <c r="L1597" s="13"/>
      <c r="M1597" s="22" t="str">
        <f t="shared" si="195"/>
        <v/>
      </c>
      <c r="N1597" s="22" t="str">
        <f t="shared" si="199"/>
        <v/>
      </c>
      <c r="P1597" s="11" t="str">
        <f t="shared" si="200"/>
        <v xml:space="preserve"> </v>
      </c>
      <c r="Q1597" s="11" t="e">
        <f>VLOOKUP(B1597,'Комментарии к ремонту'!A:C,2,FALSE)</f>
        <v>#N/A</v>
      </c>
      <c r="R1597" s="21" t="str">
        <f t="shared" si="201"/>
        <v/>
      </c>
      <c r="T1597" s="44" t="str">
        <f t="shared" si="196"/>
        <v/>
      </c>
      <c r="W1597" s="18">
        <f t="shared" si="197"/>
        <v>0</v>
      </c>
    </row>
    <row r="1598" spans="7:23" ht="25.5" customHeight="1" x14ac:dyDescent="0.2">
      <c r="G1598" s="12" t="str">
        <f t="shared" si="194"/>
        <v/>
      </c>
      <c r="H1598" s="12"/>
      <c r="I1598" s="22" t="str">
        <f>IFERROR(VLOOKUP('движение ДВС'!C1598,нормативы!$B$2:$C$32,2,FALSE),"")</f>
        <v/>
      </c>
      <c r="K1598" s="13" t="str">
        <f t="shared" si="198"/>
        <v/>
      </c>
      <c r="L1598" s="13"/>
      <c r="M1598" s="22" t="str">
        <f t="shared" si="195"/>
        <v/>
      </c>
      <c r="N1598" s="22" t="str">
        <f t="shared" si="199"/>
        <v/>
      </c>
      <c r="P1598" s="11" t="str">
        <f t="shared" si="200"/>
        <v xml:space="preserve"> </v>
      </c>
      <c r="Q1598" s="11" t="e">
        <f>VLOOKUP(B1598,'Комментарии к ремонту'!A:C,2,FALSE)</f>
        <v>#N/A</v>
      </c>
      <c r="R1598" s="21" t="str">
        <f t="shared" si="201"/>
        <v/>
      </c>
      <c r="T1598" s="44" t="str">
        <f t="shared" si="196"/>
        <v/>
      </c>
      <c r="W1598" s="18">
        <f t="shared" si="197"/>
        <v>0</v>
      </c>
    </row>
    <row r="1599" spans="7:23" ht="25.5" customHeight="1" x14ac:dyDescent="0.2">
      <c r="G1599" s="12" t="str">
        <f t="shared" si="194"/>
        <v/>
      </c>
      <c r="H1599" s="12"/>
      <c r="I1599" s="22" t="str">
        <f>IFERROR(VLOOKUP('движение ДВС'!C1599,нормативы!$B$2:$C$32,2,FALSE),"")</f>
        <v/>
      </c>
      <c r="K1599" s="13" t="str">
        <f t="shared" si="198"/>
        <v/>
      </c>
      <c r="L1599" s="13"/>
      <c r="M1599" s="22" t="str">
        <f t="shared" si="195"/>
        <v/>
      </c>
      <c r="N1599" s="22" t="str">
        <f t="shared" si="199"/>
        <v/>
      </c>
      <c r="P1599" s="11" t="str">
        <f t="shared" si="200"/>
        <v xml:space="preserve"> </v>
      </c>
      <c r="Q1599" s="11" t="e">
        <f>VLOOKUP(B1599,'Комментарии к ремонту'!A:C,2,FALSE)</f>
        <v>#N/A</v>
      </c>
      <c r="R1599" s="21" t="str">
        <f t="shared" si="201"/>
        <v/>
      </c>
      <c r="T1599" s="44" t="str">
        <f t="shared" si="196"/>
        <v/>
      </c>
      <c r="W1599" s="18">
        <f t="shared" si="197"/>
        <v>0</v>
      </c>
    </row>
    <row r="1600" spans="7:23" ht="25.5" customHeight="1" x14ac:dyDescent="0.2">
      <c r="G1600" s="12" t="str">
        <f t="shared" si="194"/>
        <v/>
      </c>
      <c r="H1600" s="12"/>
      <c r="I1600" s="22" t="str">
        <f>IFERROR(VLOOKUP('движение ДВС'!C1600,нормативы!$B$2:$C$32,2,FALSE),"")</f>
        <v/>
      </c>
      <c r="K1600" s="13" t="str">
        <f t="shared" si="198"/>
        <v/>
      </c>
      <c r="L1600" s="13"/>
      <c r="M1600" s="22" t="str">
        <f t="shared" si="195"/>
        <v/>
      </c>
      <c r="N1600" s="22" t="str">
        <f t="shared" si="199"/>
        <v/>
      </c>
      <c r="P1600" s="11" t="str">
        <f t="shared" si="200"/>
        <v xml:space="preserve"> </v>
      </c>
      <c r="Q1600" s="11" t="e">
        <f>VLOOKUP(B1600,'Комментарии к ремонту'!A:C,2,FALSE)</f>
        <v>#N/A</v>
      </c>
      <c r="R1600" s="21" t="str">
        <f t="shared" si="201"/>
        <v/>
      </c>
      <c r="T1600" s="44" t="str">
        <f t="shared" si="196"/>
        <v/>
      </c>
      <c r="W1600" s="18">
        <f t="shared" si="197"/>
        <v>0</v>
      </c>
    </row>
    <row r="1601" spans="7:23" ht="25.5" customHeight="1" x14ac:dyDescent="0.2">
      <c r="G1601" s="12" t="str">
        <f t="shared" si="194"/>
        <v/>
      </c>
      <c r="H1601" s="12"/>
      <c r="I1601" s="22" t="str">
        <f>IFERROR(VLOOKUP('движение ДВС'!C1601,нормативы!$B$2:$C$32,2,FALSE),"")</f>
        <v/>
      </c>
      <c r="K1601" s="13" t="str">
        <f t="shared" si="198"/>
        <v/>
      </c>
      <c r="L1601" s="13"/>
      <c r="M1601" s="22" t="str">
        <f t="shared" si="195"/>
        <v/>
      </c>
      <c r="N1601" s="22" t="str">
        <f t="shared" si="199"/>
        <v/>
      </c>
      <c r="P1601" s="11" t="str">
        <f t="shared" si="200"/>
        <v xml:space="preserve"> </v>
      </c>
      <c r="Q1601" s="11" t="e">
        <f>VLOOKUP(B1601,'Комментарии к ремонту'!A:C,2,FALSE)</f>
        <v>#N/A</v>
      </c>
      <c r="R1601" s="21" t="str">
        <f t="shared" si="201"/>
        <v/>
      </c>
      <c r="T1601" s="44" t="str">
        <f t="shared" si="196"/>
        <v/>
      </c>
      <c r="W1601" s="18">
        <f t="shared" si="197"/>
        <v>0</v>
      </c>
    </row>
    <row r="1602" spans="7:23" ht="25.5" customHeight="1" x14ac:dyDescent="0.2">
      <c r="G1602" s="12" t="str">
        <f t="shared" si="194"/>
        <v/>
      </c>
      <c r="H1602" s="12"/>
      <c r="I1602" s="22" t="str">
        <f>IFERROR(VLOOKUP('движение ДВС'!C1602,нормативы!$B$2:$C$32,2,FALSE),"")</f>
        <v/>
      </c>
      <c r="K1602" s="13" t="str">
        <f t="shared" si="198"/>
        <v/>
      </c>
      <c r="L1602" s="13"/>
      <c r="M1602" s="22" t="str">
        <f t="shared" si="195"/>
        <v/>
      </c>
      <c r="N1602" s="22" t="str">
        <f t="shared" si="199"/>
        <v/>
      </c>
      <c r="P1602" s="11" t="str">
        <f t="shared" si="200"/>
        <v xml:space="preserve"> </v>
      </c>
      <c r="Q1602" s="11" t="e">
        <f>VLOOKUP(B1602,'Комментарии к ремонту'!A:C,2,FALSE)</f>
        <v>#N/A</v>
      </c>
      <c r="R1602" s="21" t="str">
        <f t="shared" si="201"/>
        <v/>
      </c>
      <c r="T1602" s="44" t="str">
        <f t="shared" si="196"/>
        <v/>
      </c>
      <c r="W1602" s="18">
        <f t="shared" si="197"/>
        <v>0</v>
      </c>
    </row>
    <row r="1603" spans="7:23" ht="25.5" customHeight="1" x14ac:dyDescent="0.2">
      <c r="G1603" s="12" t="str">
        <f t="shared" ref="G1603:G1666" si="202">IFERROR(IF(SEARCH("Ожидается",O1603),"введите дату",""),"")</f>
        <v/>
      </c>
      <c r="H1603" s="12"/>
      <c r="I1603" s="22" t="str">
        <f>IFERROR(VLOOKUP('движение ДВС'!C1603,нормативы!$B$2:$C$32,2,FALSE),"")</f>
        <v/>
      </c>
      <c r="K1603" s="13" t="str">
        <f t="shared" si="198"/>
        <v/>
      </c>
      <c r="L1603" s="13"/>
      <c r="M1603" s="22" t="str">
        <f t="shared" ref="M1603:M1666" si="203">IFERROR(IF(ISBLANK(G1603),"",_xlfn.ISOWEEKNUM(G1603)),"")</f>
        <v/>
      </c>
      <c r="N1603" s="22" t="str">
        <f t="shared" si="199"/>
        <v/>
      </c>
      <c r="P1603" s="11" t="str">
        <f t="shared" si="200"/>
        <v xml:space="preserve"> </v>
      </c>
      <c r="Q1603" s="11" t="e">
        <f>VLOOKUP(B1603,'Комментарии к ремонту'!A:C,2,FALSE)</f>
        <v>#N/A</v>
      </c>
      <c r="R1603" s="21" t="str">
        <f t="shared" si="201"/>
        <v/>
      </c>
      <c r="T1603" s="44" t="str">
        <f t="shared" ref="T1603:T1666" si="204">IF(O1603="Отказной","Опишите причину отказа",IF(O1603="Транзит","Опишите инф. о транзите",""))</f>
        <v/>
      </c>
      <c r="W1603" s="18">
        <f t="shared" ref="W1603:W1666" si="205">IFERROR(IF(SEARCH(", заказ",V1603),"укажите дату поставки зап. частей",""),0)</f>
        <v>0</v>
      </c>
    </row>
    <row r="1604" spans="7:23" ht="25.5" customHeight="1" x14ac:dyDescent="0.2">
      <c r="G1604" s="12" t="str">
        <f t="shared" si="202"/>
        <v/>
      </c>
      <c r="H1604" s="12"/>
      <c r="I1604" s="22" t="str">
        <f>IFERROR(VLOOKUP('движение ДВС'!C1604,нормативы!$B$2:$C$32,2,FALSE),"")</f>
        <v/>
      </c>
      <c r="K1604" s="13" t="str">
        <f t="shared" ref="K1604:K1667" si="206">IFERROR(IF(H1604&lt;&gt;0,H1604+(I1604/J1604)/8*7/5,""),IF(H1604&lt;&gt;0,H1604+I1604/8*7/5,""))</f>
        <v/>
      </c>
      <c r="L1604" s="13"/>
      <c r="M1604" s="22" t="str">
        <f t="shared" si="203"/>
        <v/>
      </c>
      <c r="N1604" s="22" t="str">
        <f t="shared" ref="N1604:N1667" si="207">IFERROR(INT((MONTH(G1604)+2)/3),"")</f>
        <v/>
      </c>
      <c r="P1604" s="11" t="str">
        <f t="shared" ref="P1604:P1667" si="208">B1604&amp;" "&amp;C1604</f>
        <v xml:space="preserve"> </v>
      </c>
      <c r="Q1604" s="11" t="e">
        <f>VLOOKUP(B1604,'Комментарии к ремонту'!A:C,2,FALSE)</f>
        <v>#N/A</v>
      </c>
      <c r="R1604" s="21" t="str">
        <f t="shared" ref="R1604:R1667" si="209">IF(ISBLANK(B1604),"",IF(O1604="Ремонт остановлен","Укажите причину остановки работ",IF(O1604="Отказной","Опишите причину отказа",IF(O1604="Транзит","Опишите инф. о транзите",IF(ISNA(Q1604),"НЕТ","ЕСТЬ")))))</f>
        <v/>
      </c>
      <c r="T1604" s="44" t="str">
        <f t="shared" si="204"/>
        <v/>
      </c>
      <c r="W1604" s="18">
        <f t="shared" si="205"/>
        <v>0</v>
      </c>
    </row>
    <row r="1605" spans="7:23" ht="25.5" customHeight="1" x14ac:dyDescent="0.2">
      <c r="G1605" s="12" t="str">
        <f t="shared" si="202"/>
        <v/>
      </c>
      <c r="H1605" s="12"/>
      <c r="I1605" s="22" t="str">
        <f>IFERROR(VLOOKUP('движение ДВС'!C1605,нормативы!$B$2:$C$32,2,FALSE),"")</f>
        <v/>
      </c>
      <c r="K1605" s="13" t="str">
        <f t="shared" si="206"/>
        <v/>
      </c>
      <c r="L1605" s="13"/>
      <c r="M1605" s="22" t="str">
        <f t="shared" si="203"/>
        <v/>
      </c>
      <c r="N1605" s="22" t="str">
        <f t="shared" si="207"/>
        <v/>
      </c>
      <c r="P1605" s="11" t="str">
        <f t="shared" si="208"/>
        <v xml:space="preserve"> </v>
      </c>
      <c r="Q1605" s="11" t="e">
        <f>VLOOKUP(B1605,'Комментарии к ремонту'!A:C,2,FALSE)</f>
        <v>#N/A</v>
      </c>
      <c r="R1605" s="21" t="str">
        <f t="shared" si="209"/>
        <v/>
      </c>
      <c r="T1605" s="44" t="str">
        <f t="shared" si="204"/>
        <v/>
      </c>
      <c r="W1605" s="18">
        <f t="shared" si="205"/>
        <v>0</v>
      </c>
    </row>
    <row r="1606" spans="7:23" ht="25.5" customHeight="1" x14ac:dyDescent="0.2">
      <c r="G1606" s="12" t="str">
        <f t="shared" si="202"/>
        <v/>
      </c>
      <c r="H1606" s="12"/>
      <c r="I1606" s="22" t="str">
        <f>IFERROR(VLOOKUP('движение ДВС'!C1606,нормативы!$B$2:$C$32,2,FALSE),"")</f>
        <v/>
      </c>
      <c r="K1606" s="13" t="str">
        <f t="shared" si="206"/>
        <v/>
      </c>
      <c r="L1606" s="13"/>
      <c r="M1606" s="22" t="str">
        <f t="shared" si="203"/>
        <v/>
      </c>
      <c r="N1606" s="22" t="str">
        <f t="shared" si="207"/>
        <v/>
      </c>
      <c r="P1606" s="11" t="str">
        <f t="shared" si="208"/>
        <v xml:space="preserve"> </v>
      </c>
      <c r="Q1606" s="11" t="e">
        <f>VLOOKUP(B1606,'Комментарии к ремонту'!A:C,2,FALSE)</f>
        <v>#N/A</v>
      </c>
      <c r="R1606" s="21" t="str">
        <f t="shared" si="209"/>
        <v/>
      </c>
      <c r="T1606" s="44" t="str">
        <f t="shared" si="204"/>
        <v/>
      </c>
      <c r="W1606" s="18">
        <f t="shared" si="205"/>
        <v>0</v>
      </c>
    </row>
    <row r="1607" spans="7:23" ht="25.5" customHeight="1" x14ac:dyDescent="0.2">
      <c r="G1607" s="12" t="str">
        <f t="shared" si="202"/>
        <v/>
      </c>
      <c r="H1607" s="12"/>
      <c r="I1607" s="22" t="str">
        <f>IFERROR(VLOOKUP('движение ДВС'!C1607,нормативы!$B$2:$C$32,2,FALSE),"")</f>
        <v/>
      </c>
      <c r="K1607" s="13" t="str">
        <f t="shared" si="206"/>
        <v/>
      </c>
      <c r="L1607" s="13"/>
      <c r="M1607" s="22" t="str">
        <f t="shared" si="203"/>
        <v/>
      </c>
      <c r="N1607" s="22" t="str">
        <f t="shared" si="207"/>
        <v/>
      </c>
      <c r="P1607" s="11" t="str">
        <f t="shared" si="208"/>
        <v xml:space="preserve"> </v>
      </c>
      <c r="Q1607" s="11" t="e">
        <f>VLOOKUP(B1607,'Комментарии к ремонту'!A:C,2,FALSE)</f>
        <v>#N/A</v>
      </c>
      <c r="R1607" s="21" t="str">
        <f t="shared" si="209"/>
        <v/>
      </c>
      <c r="T1607" s="44" t="str">
        <f t="shared" si="204"/>
        <v/>
      </c>
      <c r="W1607" s="18">
        <f t="shared" si="205"/>
        <v>0</v>
      </c>
    </row>
    <row r="1608" spans="7:23" ht="25.5" customHeight="1" x14ac:dyDescent="0.2">
      <c r="G1608" s="12" t="str">
        <f t="shared" si="202"/>
        <v/>
      </c>
      <c r="H1608" s="12"/>
      <c r="I1608" s="22" t="str">
        <f>IFERROR(VLOOKUP('движение ДВС'!C1608,нормативы!$B$2:$C$32,2,FALSE),"")</f>
        <v/>
      </c>
      <c r="K1608" s="13" t="str">
        <f t="shared" si="206"/>
        <v/>
      </c>
      <c r="L1608" s="13"/>
      <c r="M1608" s="22" t="str">
        <f t="shared" si="203"/>
        <v/>
      </c>
      <c r="N1608" s="22" t="str">
        <f t="shared" si="207"/>
        <v/>
      </c>
      <c r="P1608" s="11" t="str">
        <f t="shared" si="208"/>
        <v xml:space="preserve"> </v>
      </c>
      <c r="Q1608" s="11" t="e">
        <f>VLOOKUP(B1608,'Комментарии к ремонту'!A:C,2,FALSE)</f>
        <v>#N/A</v>
      </c>
      <c r="R1608" s="21" t="str">
        <f t="shared" si="209"/>
        <v/>
      </c>
      <c r="T1608" s="44" t="str">
        <f t="shared" si="204"/>
        <v/>
      </c>
      <c r="W1608" s="18">
        <f t="shared" si="205"/>
        <v>0</v>
      </c>
    </row>
    <row r="1609" spans="7:23" ht="25.5" customHeight="1" x14ac:dyDescent="0.2">
      <c r="G1609" s="12" t="str">
        <f t="shared" si="202"/>
        <v/>
      </c>
      <c r="H1609" s="12"/>
      <c r="I1609" s="22" t="str">
        <f>IFERROR(VLOOKUP('движение ДВС'!C1609,нормативы!$B$2:$C$32,2,FALSE),"")</f>
        <v/>
      </c>
      <c r="K1609" s="13" t="str">
        <f t="shared" si="206"/>
        <v/>
      </c>
      <c r="L1609" s="13"/>
      <c r="M1609" s="22" t="str">
        <f t="shared" si="203"/>
        <v/>
      </c>
      <c r="N1609" s="22" t="str">
        <f t="shared" si="207"/>
        <v/>
      </c>
      <c r="P1609" s="11" t="str">
        <f t="shared" si="208"/>
        <v xml:space="preserve"> </v>
      </c>
      <c r="Q1609" s="11" t="e">
        <f>VLOOKUP(B1609,'Комментарии к ремонту'!A:C,2,FALSE)</f>
        <v>#N/A</v>
      </c>
      <c r="R1609" s="21" t="str">
        <f t="shared" si="209"/>
        <v/>
      </c>
      <c r="T1609" s="44" t="str">
        <f t="shared" si="204"/>
        <v/>
      </c>
      <c r="W1609" s="18">
        <f t="shared" si="205"/>
        <v>0</v>
      </c>
    </row>
    <row r="1610" spans="7:23" ht="25.5" customHeight="1" x14ac:dyDescent="0.2">
      <c r="G1610" s="12" t="str">
        <f t="shared" si="202"/>
        <v/>
      </c>
      <c r="H1610" s="12"/>
      <c r="I1610" s="22" t="str">
        <f>IFERROR(VLOOKUP('движение ДВС'!C1610,нормативы!$B$2:$C$32,2,FALSE),"")</f>
        <v/>
      </c>
      <c r="K1610" s="13" t="str">
        <f t="shared" si="206"/>
        <v/>
      </c>
      <c r="L1610" s="13"/>
      <c r="M1610" s="22" t="str">
        <f t="shared" si="203"/>
        <v/>
      </c>
      <c r="N1610" s="22" t="str">
        <f t="shared" si="207"/>
        <v/>
      </c>
      <c r="P1610" s="11" t="str">
        <f t="shared" si="208"/>
        <v xml:space="preserve"> </v>
      </c>
      <c r="Q1610" s="11" t="e">
        <f>VLOOKUP(B1610,'Комментарии к ремонту'!A:C,2,FALSE)</f>
        <v>#N/A</v>
      </c>
      <c r="R1610" s="21" t="str">
        <f t="shared" si="209"/>
        <v/>
      </c>
      <c r="T1610" s="44" t="str">
        <f t="shared" si="204"/>
        <v/>
      </c>
      <c r="W1610" s="18">
        <f t="shared" si="205"/>
        <v>0</v>
      </c>
    </row>
    <row r="1611" spans="7:23" ht="25.5" customHeight="1" x14ac:dyDescent="0.2">
      <c r="G1611" s="12" t="str">
        <f t="shared" si="202"/>
        <v/>
      </c>
      <c r="H1611" s="12"/>
      <c r="I1611" s="22" t="str">
        <f>IFERROR(VLOOKUP('движение ДВС'!C1611,нормативы!$B$2:$C$32,2,FALSE),"")</f>
        <v/>
      </c>
      <c r="K1611" s="13" t="str">
        <f t="shared" si="206"/>
        <v/>
      </c>
      <c r="L1611" s="13"/>
      <c r="M1611" s="22" t="str">
        <f t="shared" si="203"/>
        <v/>
      </c>
      <c r="N1611" s="22" t="str">
        <f t="shared" si="207"/>
        <v/>
      </c>
      <c r="P1611" s="11" t="str">
        <f t="shared" si="208"/>
        <v xml:space="preserve"> </v>
      </c>
      <c r="Q1611" s="11" t="e">
        <f>VLOOKUP(B1611,'Комментарии к ремонту'!A:C,2,FALSE)</f>
        <v>#N/A</v>
      </c>
      <c r="R1611" s="21" t="str">
        <f t="shared" si="209"/>
        <v/>
      </c>
      <c r="T1611" s="44" t="str">
        <f t="shared" si="204"/>
        <v/>
      </c>
      <c r="W1611" s="18">
        <f t="shared" si="205"/>
        <v>0</v>
      </c>
    </row>
    <row r="1612" spans="7:23" ht="25.5" customHeight="1" x14ac:dyDescent="0.2">
      <c r="G1612" s="12" t="str">
        <f t="shared" si="202"/>
        <v/>
      </c>
      <c r="H1612" s="12"/>
      <c r="I1612" s="22" t="str">
        <f>IFERROR(VLOOKUP('движение ДВС'!C1612,нормативы!$B$2:$C$32,2,FALSE),"")</f>
        <v/>
      </c>
      <c r="K1612" s="13" t="str">
        <f t="shared" si="206"/>
        <v/>
      </c>
      <c r="L1612" s="13"/>
      <c r="M1612" s="22" t="str">
        <f t="shared" si="203"/>
        <v/>
      </c>
      <c r="N1612" s="22" t="str">
        <f t="shared" si="207"/>
        <v/>
      </c>
      <c r="P1612" s="11" t="str">
        <f t="shared" si="208"/>
        <v xml:space="preserve"> </v>
      </c>
      <c r="Q1612" s="11" t="e">
        <f>VLOOKUP(B1612,'Комментарии к ремонту'!A:C,2,FALSE)</f>
        <v>#N/A</v>
      </c>
      <c r="R1612" s="21" t="str">
        <f t="shared" si="209"/>
        <v/>
      </c>
      <c r="T1612" s="44" t="str">
        <f t="shared" si="204"/>
        <v/>
      </c>
      <c r="W1612" s="18">
        <f t="shared" si="205"/>
        <v>0</v>
      </c>
    </row>
    <row r="1613" spans="7:23" ht="25.5" customHeight="1" x14ac:dyDescent="0.2">
      <c r="G1613" s="12" t="str">
        <f t="shared" si="202"/>
        <v/>
      </c>
      <c r="H1613" s="12"/>
      <c r="I1613" s="22" t="str">
        <f>IFERROR(VLOOKUP('движение ДВС'!C1613,нормативы!$B$2:$C$32,2,FALSE),"")</f>
        <v/>
      </c>
      <c r="K1613" s="13" t="str">
        <f t="shared" si="206"/>
        <v/>
      </c>
      <c r="L1613" s="13"/>
      <c r="M1613" s="22" t="str">
        <f t="shared" si="203"/>
        <v/>
      </c>
      <c r="N1613" s="22" t="str">
        <f t="shared" si="207"/>
        <v/>
      </c>
      <c r="P1613" s="11" t="str">
        <f t="shared" si="208"/>
        <v xml:space="preserve"> </v>
      </c>
      <c r="Q1613" s="11" t="e">
        <f>VLOOKUP(B1613,'Комментарии к ремонту'!A:C,2,FALSE)</f>
        <v>#N/A</v>
      </c>
      <c r="R1613" s="21" t="str">
        <f t="shared" si="209"/>
        <v/>
      </c>
      <c r="T1613" s="44" t="str">
        <f t="shared" si="204"/>
        <v/>
      </c>
      <c r="W1613" s="18">
        <f t="shared" si="205"/>
        <v>0</v>
      </c>
    </row>
    <row r="1614" spans="7:23" ht="25.5" customHeight="1" x14ac:dyDescent="0.2">
      <c r="G1614" s="12" t="str">
        <f t="shared" si="202"/>
        <v/>
      </c>
      <c r="H1614" s="12"/>
      <c r="I1614" s="22" t="str">
        <f>IFERROR(VLOOKUP('движение ДВС'!C1614,нормативы!$B$2:$C$32,2,FALSE),"")</f>
        <v/>
      </c>
      <c r="K1614" s="13" t="str">
        <f t="shared" si="206"/>
        <v/>
      </c>
      <c r="L1614" s="13"/>
      <c r="M1614" s="22" t="str">
        <f t="shared" si="203"/>
        <v/>
      </c>
      <c r="N1614" s="22" t="str">
        <f t="shared" si="207"/>
        <v/>
      </c>
      <c r="P1614" s="11" t="str">
        <f t="shared" si="208"/>
        <v xml:space="preserve"> </v>
      </c>
      <c r="Q1614" s="11" t="e">
        <f>VLOOKUP(B1614,'Комментарии к ремонту'!A:C,2,FALSE)</f>
        <v>#N/A</v>
      </c>
      <c r="R1614" s="21" t="str">
        <f t="shared" si="209"/>
        <v/>
      </c>
      <c r="T1614" s="44" t="str">
        <f t="shared" si="204"/>
        <v/>
      </c>
      <c r="W1614" s="18">
        <f t="shared" si="205"/>
        <v>0</v>
      </c>
    </row>
    <row r="1615" spans="7:23" ht="25.5" customHeight="1" x14ac:dyDescent="0.2">
      <c r="G1615" s="12" t="str">
        <f t="shared" si="202"/>
        <v/>
      </c>
      <c r="H1615" s="12"/>
      <c r="I1615" s="22" t="str">
        <f>IFERROR(VLOOKUP('движение ДВС'!C1615,нормативы!$B$2:$C$32,2,FALSE),"")</f>
        <v/>
      </c>
      <c r="K1615" s="13" t="str">
        <f t="shared" si="206"/>
        <v/>
      </c>
      <c r="L1615" s="13"/>
      <c r="M1615" s="22" t="str">
        <f t="shared" si="203"/>
        <v/>
      </c>
      <c r="N1615" s="22" t="str">
        <f t="shared" si="207"/>
        <v/>
      </c>
      <c r="P1615" s="11" t="str">
        <f t="shared" si="208"/>
        <v xml:space="preserve"> </v>
      </c>
      <c r="Q1615" s="11" t="e">
        <f>VLOOKUP(B1615,'Комментарии к ремонту'!A:C,2,FALSE)</f>
        <v>#N/A</v>
      </c>
      <c r="R1615" s="21" t="str">
        <f t="shared" si="209"/>
        <v/>
      </c>
      <c r="T1615" s="44" t="str">
        <f t="shared" si="204"/>
        <v/>
      </c>
      <c r="W1615" s="18">
        <f t="shared" si="205"/>
        <v>0</v>
      </c>
    </row>
    <row r="1616" spans="7:23" ht="25.5" customHeight="1" x14ac:dyDescent="0.2">
      <c r="G1616" s="12" t="str">
        <f t="shared" si="202"/>
        <v/>
      </c>
      <c r="H1616" s="12"/>
      <c r="I1616" s="22" t="str">
        <f>IFERROR(VLOOKUP('движение ДВС'!C1616,нормативы!$B$2:$C$32,2,FALSE),"")</f>
        <v/>
      </c>
      <c r="K1616" s="13" t="str">
        <f t="shared" si="206"/>
        <v/>
      </c>
      <c r="L1616" s="13"/>
      <c r="M1616" s="22" t="str">
        <f t="shared" si="203"/>
        <v/>
      </c>
      <c r="N1616" s="22" t="str">
        <f t="shared" si="207"/>
        <v/>
      </c>
      <c r="P1616" s="11" t="str">
        <f t="shared" si="208"/>
        <v xml:space="preserve"> </v>
      </c>
      <c r="Q1616" s="11" t="e">
        <f>VLOOKUP(B1616,'Комментарии к ремонту'!A:C,2,FALSE)</f>
        <v>#N/A</v>
      </c>
      <c r="R1616" s="21" t="str">
        <f t="shared" si="209"/>
        <v/>
      </c>
      <c r="T1616" s="44" t="str">
        <f t="shared" si="204"/>
        <v/>
      </c>
      <c r="W1616" s="18">
        <f t="shared" si="205"/>
        <v>0</v>
      </c>
    </row>
    <row r="1617" spans="7:23" ht="25.5" customHeight="1" x14ac:dyDescent="0.2">
      <c r="G1617" s="12" t="str">
        <f t="shared" si="202"/>
        <v/>
      </c>
      <c r="H1617" s="12"/>
      <c r="I1617" s="22" t="str">
        <f>IFERROR(VLOOKUP('движение ДВС'!C1617,нормативы!$B$2:$C$32,2,FALSE),"")</f>
        <v/>
      </c>
      <c r="K1617" s="13" t="str">
        <f t="shared" si="206"/>
        <v/>
      </c>
      <c r="L1617" s="13"/>
      <c r="M1617" s="22" t="str">
        <f t="shared" si="203"/>
        <v/>
      </c>
      <c r="N1617" s="22" t="str">
        <f t="shared" si="207"/>
        <v/>
      </c>
      <c r="P1617" s="11" t="str">
        <f t="shared" si="208"/>
        <v xml:space="preserve"> </v>
      </c>
      <c r="Q1617" s="11" t="e">
        <f>VLOOKUP(B1617,'Комментарии к ремонту'!A:C,2,FALSE)</f>
        <v>#N/A</v>
      </c>
      <c r="R1617" s="21" t="str">
        <f t="shared" si="209"/>
        <v/>
      </c>
      <c r="T1617" s="44" t="str">
        <f t="shared" si="204"/>
        <v/>
      </c>
      <c r="W1617" s="18">
        <f t="shared" si="205"/>
        <v>0</v>
      </c>
    </row>
    <row r="1618" spans="7:23" ht="25.5" customHeight="1" x14ac:dyDescent="0.2">
      <c r="G1618" s="12" t="str">
        <f t="shared" si="202"/>
        <v/>
      </c>
      <c r="H1618" s="12"/>
      <c r="I1618" s="22" t="str">
        <f>IFERROR(VLOOKUP('движение ДВС'!C1618,нормативы!$B$2:$C$32,2,FALSE),"")</f>
        <v/>
      </c>
      <c r="K1618" s="13" t="str">
        <f t="shared" si="206"/>
        <v/>
      </c>
      <c r="L1618" s="13"/>
      <c r="M1618" s="22" t="str">
        <f t="shared" si="203"/>
        <v/>
      </c>
      <c r="N1618" s="22" t="str">
        <f t="shared" si="207"/>
        <v/>
      </c>
      <c r="P1618" s="11" t="str">
        <f t="shared" si="208"/>
        <v xml:space="preserve"> </v>
      </c>
      <c r="Q1618" s="11" t="e">
        <f>VLOOKUP(B1618,'Комментарии к ремонту'!A:C,2,FALSE)</f>
        <v>#N/A</v>
      </c>
      <c r="R1618" s="21" t="str">
        <f t="shared" si="209"/>
        <v/>
      </c>
      <c r="T1618" s="44" t="str">
        <f t="shared" si="204"/>
        <v/>
      </c>
      <c r="W1618" s="18">
        <f t="shared" si="205"/>
        <v>0</v>
      </c>
    </row>
    <row r="1619" spans="7:23" ht="25.5" customHeight="1" x14ac:dyDescent="0.2">
      <c r="G1619" s="12" t="str">
        <f t="shared" si="202"/>
        <v/>
      </c>
      <c r="H1619" s="12"/>
      <c r="I1619" s="22" t="str">
        <f>IFERROR(VLOOKUP('движение ДВС'!C1619,нормативы!$B$2:$C$32,2,FALSE),"")</f>
        <v/>
      </c>
      <c r="K1619" s="13" t="str">
        <f t="shared" si="206"/>
        <v/>
      </c>
      <c r="L1619" s="13"/>
      <c r="M1619" s="22" t="str">
        <f t="shared" si="203"/>
        <v/>
      </c>
      <c r="N1619" s="22" t="str">
        <f t="shared" si="207"/>
        <v/>
      </c>
      <c r="P1619" s="11" t="str">
        <f t="shared" si="208"/>
        <v xml:space="preserve"> </v>
      </c>
      <c r="Q1619" s="11" t="e">
        <f>VLOOKUP(B1619,'Комментарии к ремонту'!A:C,2,FALSE)</f>
        <v>#N/A</v>
      </c>
      <c r="R1619" s="21" t="str">
        <f t="shared" si="209"/>
        <v/>
      </c>
      <c r="T1619" s="44" t="str">
        <f t="shared" si="204"/>
        <v/>
      </c>
      <c r="W1619" s="18">
        <f t="shared" si="205"/>
        <v>0</v>
      </c>
    </row>
    <row r="1620" spans="7:23" ht="25.5" customHeight="1" x14ac:dyDescent="0.2">
      <c r="G1620" s="12" t="str">
        <f t="shared" si="202"/>
        <v/>
      </c>
      <c r="H1620" s="12"/>
      <c r="I1620" s="22" t="str">
        <f>IFERROR(VLOOKUP('движение ДВС'!C1620,нормативы!$B$2:$C$32,2,FALSE),"")</f>
        <v/>
      </c>
      <c r="K1620" s="13" t="str">
        <f t="shared" si="206"/>
        <v/>
      </c>
      <c r="L1620" s="13"/>
      <c r="M1620" s="22" t="str">
        <f t="shared" si="203"/>
        <v/>
      </c>
      <c r="N1620" s="22" t="str">
        <f t="shared" si="207"/>
        <v/>
      </c>
      <c r="P1620" s="11" t="str">
        <f t="shared" si="208"/>
        <v xml:space="preserve"> </v>
      </c>
      <c r="Q1620" s="11" t="e">
        <f>VLOOKUP(B1620,'Комментарии к ремонту'!A:C,2,FALSE)</f>
        <v>#N/A</v>
      </c>
      <c r="R1620" s="21" t="str">
        <f t="shared" si="209"/>
        <v/>
      </c>
      <c r="T1620" s="44" t="str">
        <f t="shared" si="204"/>
        <v/>
      </c>
      <c r="W1620" s="18">
        <f t="shared" si="205"/>
        <v>0</v>
      </c>
    </row>
    <row r="1621" spans="7:23" ht="25.5" customHeight="1" x14ac:dyDescent="0.2">
      <c r="G1621" s="12" t="str">
        <f t="shared" si="202"/>
        <v/>
      </c>
      <c r="H1621" s="12"/>
      <c r="I1621" s="22" t="str">
        <f>IFERROR(VLOOKUP('движение ДВС'!C1621,нормативы!$B$2:$C$32,2,FALSE),"")</f>
        <v/>
      </c>
      <c r="K1621" s="13" t="str">
        <f t="shared" si="206"/>
        <v/>
      </c>
      <c r="L1621" s="13"/>
      <c r="M1621" s="22" t="str">
        <f t="shared" si="203"/>
        <v/>
      </c>
      <c r="N1621" s="22" t="str">
        <f t="shared" si="207"/>
        <v/>
      </c>
      <c r="P1621" s="11" t="str">
        <f t="shared" si="208"/>
        <v xml:space="preserve"> </v>
      </c>
      <c r="Q1621" s="11" t="e">
        <f>VLOOKUP(B1621,'Комментарии к ремонту'!A:C,2,FALSE)</f>
        <v>#N/A</v>
      </c>
      <c r="R1621" s="21" t="str">
        <f t="shared" si="209"/>
        <v/>
      </c>
      <c r="T1621" s="44" t="str">
        <f t="shared" si="204"/>
        <v/>
      </c>
      <c r="W1621" s="18">
        <f t="shared" si="205"/>
        <v>0</v>
      </c>
    </row>
    <row r="1622" spans="7:23" ht="25.5" customHeight="1" x14ac:dyDescent="0.2">
      <c r="G1622" s="12" t="str">
        <f t="shared" si="202"/>
        <v/>
      </c>
      <c r="H1622" s="12"/>
      <c r="I1622" s="22" t="str">
        <f>IFERROR(VLOOKUP('движение ДВС'!C1622,нормативы!$B$2:$C$32,2,FALSE),"")</f>
        <v/>
      </c>
      <c r="K1622" s="13" t="str">
        <f t="shared" si="206"/>
        <v/>
      </c>
      <c r="L1622" s="13"/>
      <c r="M1622" s="22" t="str">
        <f t="shared" si="203"/>
        <v/>
      </c>
      <c r="N1622" s="22" t="str">
        <f t="shared" si="207"/>
        <v/>
      </c>
      <c r="P1622" s="11" t="str">
        <f t="shared" si="208"/>
        <v xml:space="preserve"> </v>
      </c>
      <c r="Q1622" s="11" t="e">
        <f>VLOOKUP(B1622,'Комментарии к ремонту'!A:C,2,FALSE)</f>
        <v>#N/A</v>
      </c>
      <c r="R1622" s="21" t="str">
        <f t="shared" si="209"/>
        <v/>
      </c>
      <c r="T1622" s="44" t="str">
        <f t="shared" si="204"/>
        <v/>
      </c>
      <c r="W1622" s="18">
        <f t="shared" si="205"/>
        <v>0</v>
      </c>
    </row>
    <row r="1623" spans="7:23" ht="25.5" customHeight="1" x14ac:dyDescent="0.2">
      <c r="G1623" s="12" t="str">
        <f t="shared" si="202"/>
        <v/>
      </c>
      <c r="H1623" s="12"/>
      <c r="I1623" s="22" t="str">
        <f>IFERROR(VLOOKUP('движение ДВС'!C1623,нормативы!$B$2:$C$32,2,FALSE),"")</f>
        <v/>
      </c>
      <c r="K1623" s="13" t="str">
        <f t="shared" si="206"/>
        <v/>
      </c>
      <c r="L1623" s="13"/>
      <c r="M1623" s="22" t="str">
        <f t="shared" si="203"/>
        <v/>
      </c>
      <c r="N1623" s="22" t="str">
        <f t="shared" si="207"/>
        <v/>
      </c>
      <c r="P1623" s="11" t="str">
        <f t="shared" si="208"/>
        <v xml:space="preserve"> </v>
      </c>
      <c r="Q1623" s="11" t="e">
        <f>VLOOKUP(B1623,'Комментарии к ремонту'!A:C,2,FALSE)</f>
        <v>#N/A</v>
      </c>
      <c r="R1623" s="21" t="str">
        <f t="shared" si="209"/>
        <v/>
      </c>
      <c r="T1623" s="44" t="str">
        <f t="shared" si="204"/>
        <v/>
      </c>
      <c r="W1623" s="18">
        <f t="shared" si="205"/>
        <v>0</v>
      </c>
    </row>
    <row r="1624" spans="7:23" ht="25.5" customHeight="1" x14ac:dyDescent="0.2">
      <c r="G1624" s="12" t="str">
        <f t="shared" si="202"/>
        <v/>
      </c>
      <c r="H1624" s="12"/>
      <c r="I1624" s="22" t="str">
        <f>IFERROR(VLOOKUP('движение ДВС'!C1624,нормативы!$B$2:$C$32,2,FALSE),"")</f>
        <v/>
      </c>
      <c r="K1624" s="13" t="str">
        <f t="shared" si="206"/>
        <v/>
      </c>
      <c r="L1624" s="13"/>
      <c r="M1624" s="22" t="str">
        <f t="shared" si="203"/>
        <v/>
      </c>
      <c r="N1624" s="22" t="str">
        <f t="shared" si="207"/>
        <v/>
      </c>
      <c r="P1624" s="11" t="str">
        <f t="shared" si="208"/>
        <v xml:space="preserve"> </v>
      </c>
      <c r="Q1624" s="11" t="e">
        <f>VLOOKUP(B1624,'Комментарии к ремонту'!A:C,2,FALSE)</f>
        <v>#N/A</v>
      </c>
      <c r="R1624" s="21" t="str">
        <f t="shared" si="209"/>
        <v/>
      </c>
      <c r="T1624" s="44" t="str">
        <f t="shared" si="204"/>
        <v/>
      </c>
      <c r="W1624" s="18">
        <f t="shared" si="205"/>
        <v>0</v>
      </c>
    </row>
    <row r="1625" spans="7:23" ht="25.5" customHeight="1" x14ac:dyDescent="0.2">
      <c r="G1625" s="12" t="str">
        <f t="shared" si="202"/>
        <v/>
      </c>
      <c r="H1625" s="12"/>
      <c r="I1625" s="22" t="str">
        <f>IFERROR(VLOOKUP('движение ДВС'!C1625,нормативы!$B$2:$C$32,2,FALSE),"")</f>
        <v/>
      </c>
      <c r="K1625" s="13" t="str">
        <f t="shared" si="206"/>
        <v/>
      </c>
      <c r="L1625" s="13"/>
      <c r="M1625" s="22" t="str">
        <f t="shared" si="203"/>
        <v/>
      </c>
      <c r="N1625" s="22" t="str">
        <f t="shared" si="207"/>
        <v/>
      </c>
      <c r="P1625" s="11" t="str">
        <f t="shared" si="208"/>
        <v xml:space="preserve"> </v>
      </c>
      <c r="Q1625" s="11" t="e">
        <f>VLOOKUP(B1625,'Комментарии к ремонту'!A:C,2,FALSE)</f>
        <v>#N/A</v>
      </c>
      <c r="R1625" s="21" t="str">
        <f t="shared" si="209"/>
        <v/>
      </c>
      <c r="T1625" s="44" t="str">
        <f t="shared" si="204"/>
        <v/>
      </c>
      <c r="W1625" s="18">
        <f t="shared" si="205"/>
        <v>0</v>
      </c>
    </row>
    <row r="1626" spans="7:23" ht="25.5" customHeight="1" x14ac:dyDescent="0.2">
      <c r="G1626" s="12" t="str">
        <f t="shared" si="202"/>
        <v/>
      </c>
      <c r="H1626" s="12"/>
      <c r="I1626" s="22" t="str">
        <f>IFERROR(VLOOKUP('движение ДВС'!C1626,нормативы!$B$2:$C$32,2,FALSE),"")</f>
        <v/>
      </c>
      <c r="K1626" s="13" t="str">
        <f t="shared" si="206"/>
        <v/>
      </c>
      <c r="L1626" s="13"/>
      <c r="M1626" s="22" t="str">
        <f t="shared" si="203"/>
        <v/>
      </c>
      <c r="N1626" s="22" t="str">
        <f t="shared" si="207"/>
        <v/>
      </c>
      <c r="P1626" s="11" t="str">
        <f t="shared" si="208"/>
        <v xml:space="preserve"> </v>
      </c>
      <c r="Q1626" s="11" t="e">
        <f>VLOOKUP(B1626,'Комментарии к ремонту'!A:C,2,FALSE)</f>
        <v>#N/A</v>
      </c>
      <c r="R1626" s="21" t="str">
        <f t="shared" si="209"/>
        <v/>
      </c>
      <c r="T1626" s="44" t="str">
        <f t="shared" si="204"/>
        <v/>
      </c>
      <c r="W1626" s="18">
        <f t="shared" si="205"/>
        <v>0</v>
      </c>
    </row>
    <row r="1627" spans="7:23" ht="25.5" customHeight="1" x14ac:dyDescent="0.2">
      <c r="G1627" s="12" t="str">
        <f t="shared" si="202"/>
        <v/>
      </c>
      <c r="H1627" s="12"/>
      <c r="I1627" s="22" t="str">
        <f>IFERROR(VLOOKUP('движение ДВС'!C1627,нормативы!$B$2:$C$32,2,FALSE),"")</f>
        <v/>
      </c>
      <c r="K1627" s="13" t="str">
        <f t="shared" si="206"/>
        <v/>
      </c>
      <c r="L1627" s="13"/>
      <c r="M1627" s="22" t="str">
        <f t="shared" si="203"/>
        <v/>
      </c>
      <c r="N1627" s="22" t="str">
        <f t="shared" si="207"/>
        <v/>
      </c>
      <c r="P1627" s="11" t="str">
        <f t="shared" si="208"/>
        <v xml:space="preserve"> </v>
      </c>
      <c r="Q1627" s="11" t="e">
        <f>VLOOKUP(B1627,'Комментарии к ремонту'!A:C,2,FALSE)</f>
        <v>#N/A</v>
      </c>
      <c r="R1627" s="21" t="str">
        <f t="shared" si="209"/>
        <v/>
      </c>
      <c r="T1627" s="44" t="str">
        <f t="shared" si="204"/>
        <v/>
      </c>
      <c r="W1627" s="18">
        <f t="shared" si="205"/>
        <v>0</v>
      </c>
    </row>
    <row r="1628" spans="7:23" ht="25.5" customHeight="1" x14ac:dyDescent="0.2">
      <c r="G1628" s="12" t="str">
        <f t="shared" si="202"/>
        <v/>
      </c>
      <c r="H1628" s="12"/>
      <c r="I1628" s="22" t="str">
        <f>IFERROR(VLOOKUP('движение ДВС'!C1628,нормативы!$B$2:$C$32,2,FALSE),"")</f>
        <v/>
      </c>
      <c r="K1628" s="13" t="str">
        <f t="shared" si="206"/>
        <v/>
      </c>
      <c r="L1628" s="13"/>
      <c r="M1628" s="22" t="str">
        <f t="shared" si="203"/>
        <v/>
      </c>
      <c r="N1628" s="22" t="str">
        <f t="shared" si="207"/>
        <v/>
      </c>
      <c r="P1628" s="11" t="str">
        <f t="shared" si="208"/>
        <v xml:space="preserve"> </v>
      </c>
      <c r="Q1628" s="11" t="e">
        <f>VLOOKUP(B1628,'Комментарии к ремонту'!A:C,2,FALSE)</f>
        <v>#N/A</v>
      </c>
      <c r="R1628" s="21" t="str">
        <f t="shared" si="209"/>
        <v/>
      </c>
      <c r="T1628" s="44" t="str">
        <f t="shared" si="204"/>
        <v/>
      </c>
      <c r="W1628" s="18">
        <f t="shared" si="205"/>
        <v>0</v>
      </c>
    </row>
    <row r="1629" spans="7:23" ht="25.5" customHeight="1" x14ac:dyDescent="0.2">
      <c r="G1629" s="12" t="str">
        <f t="shared" si="202"/>
        <v/>
      </c>
      <c r="H1629" s="12"/>
      <c r="I1629" s="22" t="str">
        <f>IFERROR(VLOOKUP('движение ДВС'!C1629,нормативы!$B$2:$C$32,2,FALSE),"")</f>
        <v/>
      </c>
      <c r="K1629" s="13" t="str">
        <f t="shared" si="206"/>
        <v/>
      </c>
      <c r="L1629" s="13"/>
      <c r="M1629" s="22" t="str">
        <f t="shared" si="203"/>
        <v/>
      </c>
      <c r="N1629" s="22" t="str">
        <f t="shared" si="207"/>
        <v/>
      </c>
      <c r="P1629" s="11" t="str">
        <f t="shared" si="208"/>
        <v xml:space="preserve"> </v>
      </c>
      <c r="Q1629" s="11" t="e">
        <f>VLOOKUP(B1629,'Комментарии к ремонту'!A:C,2,FALSE)</f>
        <v>#N/A</v>
      </c>
      <c r="R1629" s="21" t="str">
        <f t="shared" si="209"/>
        <v/>
      </c>
      <c r="T1629" s="44" t="str">
        <f t="shared" si="204"/>
        <v/>
      </c>
      <c r="W1629" s="18">
        <f t="shared" si="205"/>
        <v>0</v>
      </c>
    </row>
    <row r="1630" spans="7:23" ht="25.5" customHeight="1" x14ac:dyDescent="0.2">
      <c r="G1630" s="12" t="str">
        <f t="shared" si="202"/>
        <v/>
      </c>
      <c r="H1630" s="12"/>
      <c r="I1630" s="22" t="str">
        <f>IFERROR(VLOOKUP('движение ДВС'!C1630,нормативы!$B$2:$C$32,2,FALSE),"")</f>
        <v/>
      </c>
      <c r="K1630" s="13" t="str">
        <f t="shared" si="206"/>
        <v/>
      </c>
      <c r="L1630" s="13"/>
      <c r="M1630" s="22" t="str">
        <f t="shared" si="203"/>
        <v/>
      </c>
      <c r="N1630" s="22" t="str">
        <f t="shared" si="207"/>
        <v/>
      </c>
      <c r="P1630" s="11" t="str">
        <f t="shared" si="208"/>
        <v xml:space="preserve"> </v>
      </c>
      <c r="Q1630" s="11" t="e">
        <f>VLOOKUP(B1630,'Комментарии к ремонту'!A:C,2,FALSE)</f>
        <v>#N/A</v>
      </c>
      <c r="R1630" s="21" t="str">
        <f t="shared" si="209"/>
        <v/>
      </c>
      <c r="T1630" s="44" t="str">
        <f t="shared" si="204"/>
        <v/>
      </c>
      <c r="W1630" s="18">
        <f t="shared" si="205"/>
        <v>0</v>
      </c>
    </row>
    <row r="1631" spans="7:23" ht="25.5" customHeight="1" x14ac:dyDescent="0.2">
      <c r="G1631" s="12" t="str">
        <f t="shared" si="202"/>
        <v/>
      </c>
      <c r="H1631" s="12"/>
      <c r="I1631" s="22" t="str">
        <f>IFERROR(VLOOKUP('движение ДВС'!C1631,нормативы!$B$2:$C$32,2,FALSE),"")</f>
        <v/>
      </c>
      <c r="K1631" s="13" t="str">
        <f t="shared" si="206"/>
        <v/>
      </c>
      <c r="L1631" s="13"/>
      <c r="M1631" s="22" t="str">
        <f t="shared" si="203"/>
        <v/>
      </c>
      <c r="N1631" s="22" t="str">
        <f t="shared" si="207"/>
        <v/>
      </c>
      <c r="P1631" s="11" t="str">
        <f t="shared" si="208"/>
        <v xml:space="preserve"> </v>
      </c>
      <c r="Q1631" s="11" t="e">
        <f>VLOOKUP(B1631,'Комментарии к ремонту'!A:C,2,FALSE)</f>
        <v>#N/A</v>
      </c>
      <c r="R1631" s="21" t="str">
        <f t="shared" si="209"/>
        <v/>
      </c>
      <c r="T1631" s="44" t="str">
        <f t="shared" si="204"/>
        <v/>
      </c>
      <c r="W1631" s="18">
        <f t="shared" si="205"/>
        <v>0</v>
      </c>
    </row>
    <row r="1632" spans="7:23" ht="25.5" customHeight="1" x14ac:dyDescent="0.2">
      <c r="G1632" s="12" t="str">
        <f t="shared" si="202"/>
        <v/>
      </c>
      <c r="H1632" s="12"/>
      <c r="I1632" s="22" t="str">
        <f>IFERROR(VLOOKUP('движение ДВС'!C1632,нормативы!$B$2:$C$32,2,FALSE),"")</f>
        <v/>
      </c>
      <c r="K1632" s="13" t="str">
        <f t="shared" si="206"/>
        <v/>
      </c>
      <c r="L1632" s="13"/>
      <c r="M1632" s="22" t="str">
        <f t="shared" si="203"/>
        <v/>
      </c>
      <c r="N1632" s="22" t="str">
        <f t="shared" si="207"/>
        <v/>
      </c>
      <c r="P1632" s="11" t="str">
        <f t="shared" si="208"/>
        <v xml:space="preserve"> </v>
      </c>
      <c r="Q1632" s="11" t="e">
        <f>VLOOKUP(B1632,'Комментарии к ремонту'!A:C,2,FALSE)</f>
        <v>#N/A</v>
      </c>
      <c r="R1632" s="21" t="str">
        <f t="shared" si="209"/>
        <v/>
      </c>
      <c r="T1632" s="44" t="str">
        <f t="shared" si="204"/>
        <v/>
      </c>
      <c r="W1632" s="18">
        <f t="shared" si="205"/>
        <v>0</v>
      </c>
    </row>
    <row r="1633" spans="7:23" ht="25.5" customHeight="1" x14ac:dyDescent="0.2">
      <c r="G1633" s="12" t="str">
        <f t="shared" si="202"/>
        <v/>
      </c>
      <c r="H1633" s="12"/>
      <c r="I1633" s="22" t="str">
        <f>IFERROR(VLOOKUP('движение ДВС'!C1633,нормативы!$B$2:$C$32,2,FALSE),"")</f>
        <v/>
      </c>
      <c r="K1633" s="13" t="str">
        <f t="shared" si="206"/>
        <v/>
      </c>
      <c r="L1633" s="13"/>
      <c r="M1633" s="22" t="str">
        <f t="shared" si="203"/>
        <v/>
      </c>
      <c r="N1633" s="22" t="str">
        <f t="shared" si="207"/>
        <v/>
      </c>
      <c r="P1633" s="11" t="str">
        <f t="shared" si="208"/>
        <v xml:space="preserve"> </v>
      </c>
      <c r="Q1633" s="11" t="e">
        <f>VLOOKUP(B1633,'Комментарии к ремонту'!A:C,2,FALSE)</f>
        <v>#N/A</v>
      </c>
      <c r="R1633" s="21" t="str">
        <f t="shared" si="209"/>
        <v/>
      </c>
      <c r="T1633" s="44" t="str">
        <f t="shared" si="204"/>
        <v/>
      </c>
      <c r="W1633" s="18">
        <f t="shared" si="205"/>
        <v>0</v>
      </c>
    </row>
    <row r="1634" spans="7:23" ht="25.5" customHeight="1" x14ac:dyDescent="0.2">
      <c r="G1634" s="12" t="str">
        <f t="shared" si="202"/>
        <v/>
      </c>
      <c r="H1634" s="12"/>
      <c r="I1634" s="22" t="str">
        <f>IFERROR(VLOOKUP('движение ДВС'!C1634,нормативы!$B$2:$C$32,2,FALSE),"")</f>
        <v/>
      </c>
      <c r="K1634" s="13" t="str">
        <f t="shared" si="206"/>
        <v/>
      </c>
      <c r="L1634" s="13"/>
      <c r="M1634" s="22" t="str">
        <f t="shared" si="203"/>
        <v/>
      </c>
      <c r="N1634" s="22" t="str">
        <f t="shared" si="207"/>
        <v/>
      </c>
      <c r="P1634" s="11" t="str">
        <f t="shared" si="208"/>
        <v xml:space="preserve"> </v>
      </c>
      <c r="Q1634" s="11" t="e">
        <f>VLOOKUP(B1634,'Комментарии к ремонту'!A:C,2,FALSE)</f>
        <v>#N/A</v>
      </c>
      <c r="R1634" s="21" t="str">
        <f t="shared" si="209"/>
        <v/>
      </c>
      <c r="T1634" s="44" t="str">
        <f t="shared" si="204"/>
        <v/>
      </c>
      <c r="W1634" s="18">
        <f t="shared" si="205"/>
        <v>0</v>
      </c>
    </row>
    <row r="1635" spans="7:23" ht="25.5" customHeight="1" x14ac:dyDescent="0.2">
      <c r="G1635" s="12" t="str">
        <f t="shared" si="202"/>
        <v/>
      </c>
      <c r="H1635" s="12"/>
      <c r="I1635" s="22" t="str">
        <f>IFERROR(VLOOKUP('движение ДВС'!C1635,нормативы!$B$2:$C$32,2,FALSE),"")</f>
        <v/>
      </c>
      <c r="K1635" s="13" t="str">
        <f t="shared" si="206"/>
        <v/>
      </c>
      <c r="L1635" s="13"/>
      <c r="M1635" s="22" t="str">
        <f t="shared" si="203"/>
        <v/>
      </c>
      <c r="N1635" s="22" t="str">
        <f t="shared" si="207"/>
        <v/>
      </c>
      <c r="P1635" s="11" t="str">
        <f t="shared" si="208"/>
        <v xml:space="preserve"> </v>
      </c>
      <c r="Q1635" s="11" t="e">
        <f>VLOOKUP(B1635,'Комментарии к ремонту'!A:C,2,FALSE)</f>
        <v>#N/A</v>
      </c>
      <c r="R1635" s="21" t="str">
        <f t="shared" si="209"/>
        <v/>
      </c>
      <c r="T1635" s="44" t="str">
        <f t="shared" si="204"/>
        <v/>
      </c>
      <c r="W1635" s="18">
        <f t="shared" si="205"/>
        <v>0</v>
      </c>
    </row>
    <row r="1636" spans="7:23" ht="25.5" customHeight="1" x14ac:dyDescent="0.2">
      <c r="G1636" s="12" t="str">
        <f t="shared" si="202"/>
        <v/>
      </c>
      <c r="H1636" s="12"/>
      <c r="I1636" s="22" t="str">
        <f>IFERROR(VLOOKUP('движение ДВС'!C1636,нормативы!$B$2:$C$32,2,FALSE),"")</f>
        <v/>
      </c>
      <c r="K1636" s="13" t="str">
        <f t="shared" si="206"/>
        <v/>
      </c>
      <c r="L1636" s="13"/>
      <c r="M1636" s="22" t="str">
        <f t="shared" si="203"/>
        <v/>
      </c>
      <c r="N1636" s="22" t="str">
        <f t="shared" si="207"/>
        <v/>
      </c>
      <c r="P1636" s="11" t="str">
        <f t="shared" si="208"/>
        <v xml:space="preserve"> </v>
      </c>
      <c r="Q1636" s="11" t="e">
        <f>VLOOKUP(B1636,'Комментарии к ремонту'!A:C,2,FALSE)</f>
        <v>#N/A</v>
      </c>
      <c r="R1636" s="21" t="str">
        <f t="shared" si="209"/>
        <v/>
      </c>
      <c r="T1636" s="44" t="str">
        <f t="shared" si="204"/>
        <v/>
      </c>
      <c r="W1636" s="18">
        <f t="shared" si="205"/>
        <v>0</v>
      </c>
    </row>
    <row r="1637" spans="7:23" ht="25.5" customHeight="1" x14ac:dyDescent="0.2">
      <c r="G1637" s="12" t="str">
        <f t="shared" si="202"/>
        <v/>
      </c>
      <c r="H1637" s="12"/>
      <c r="I1637" s="22" t="str">
        <f>IFERROR(VLOOKUP('движение ДВС'!C1637,нормативы!$B$2:$C$32,2,FALSE),"")</f>
        <v/>
      </c>
      <c r="K1637" s="13" t="str">
        <f t="shared" si="206"/>
        <v/>
      </c>
      <c r="L1637" s="13"/>
      <c r="M1637" s="22" t="str">
        <f t="shared" si="203"/>
        <v/>
      </c>
      <c r="N1637" s="22" t="str">
        <f t="shared" si="207"/>
        <v/>
      </c>
      <c r="P1637" s="11" t="str">
        <f t="shared" si="208"/>
        <v xml:space="preserve"> </v>
      </c>
      <c r="Q1637" s="11" t="e">
        <f>VLOOKUP(B1637,'Комментарии к ремонту'!A:C,2,FALSE)</f>
        <v>#N/A</v>
      </c>
      <c r="R1637" s="21" t="str">
        <f t="shared" si="209"/>
        <v/>
      </c>
      <c r="T1637" s="44" t="str">
        <f t="shared" si="204"/>
        <v/>
      </c>
      <c r="W1637" s="18">
        <f t="shared" si="205"/>
        <v>0</v>
      </c>
    </row>
    <row r="1638" spans="7:23" ht="25.5" customHeight="1" x14ac:dyDescent="0.2">
      <c r="G1638" s="12" t="str">
        <f t="shared" si="202"/>
        <v/>
      </c>
      <c r="H1638" s="12"/>
      <c r="I1638" s="22" t="str">
        <f>IFERROR(VLOOKUP('движение ДВС'!C1638,нормативы!$B$2:$C$32,2,FALSE),"")</f>
        <v/>
      </c>
      <c r="K1638" s="13" t="str">
        <f t="shared" si="206"/>
        <v/>
      </c>
      <c r="L1638" s="13"/>
      <c r="M1638" s="22" t="str">
        <f t="shared" si="203"/>
        <v/>
      </c>
      <c r="N1638" s="22" t="str">
        <f t="shared" si="207"/>
        <v/>
      </c>
      <c r="P1638" s="11" t="str">
        <f t="shared" si="208"/>
        <v xml:space="preserve"> </v>
      </c>
      <c r="Q1638" s="11" t="e">
        <f>VLOOKUP(B1638,'Комментарии к ремонту'!A:C,2,FALSE)</f>
        <v>#N/A</v>
      </c>
      <c r="R1638" s="21" t="str">
        <f t="shared" si="209"/>
        <v/>
      </c>
      <c r="T1638" s="44" t="str">
        <f t="shared" si="204"/>
        <v/>
      </c>
      <c r="W1638" s="18">
        <f t="shared" si="205"/>
        <v>0</v>
      </c>
    </row>
    <row r="1639" spans="7:23" ht="25.5" customHeight="1" x14ac:dyDescent="0.2">
      <c r="G1639" s="12" t="str">
        <f t="shared" si="202"/>
        <v/>
      </c>
      <c r="H1639" s="12"/>
      <c r="I1639" s="22" t="str">
        <f>IFERROR(VLOOKUP('движение ДВС'!C1639,нормативы!$B$2:$C$32,2,FALSE),"")</f>
        <v/>
      </c>
      <c r="K1639" s="13" t="str">
        <f t="shared" si="206"/>
        <v/>
      </c>
      <c r="L1639" s="13"/>
      <c r="M1639" s="22" t="str">
        <f t="shared" si="203"/>
        <v/>
      </c>
      <c r="N1639" s="22" t="str">
        <f t="shared" si="207"/>
        <v/>
      </c>
      <c r="P1639" s="11" t="str">
        <f t="shared" si="208"/>
        <v xml:space="preserve"> </v>
      </c>
      <c r="Q1639" s="11" t="e">
        <f>VLOOKUP(B1639,'Комментарии к ремонту'!A:C,2,FALSE)</f>
        <v>#N/A</v>
      </c>
      <c r="R1639" s="21" t="str">
        <f t="shared" si="209"/>
        <v/>
      </c>
      <c r="T1639" s="44" t="str">
        <f t="shared" si="204"/>
        <v/>
      </c>
      <c r="W1639" s="18">
        <f t="shared" si="205"/>
        <v>0</v>
      </c>
    </row>
    <row r="1640" spans="7:23" ht="25.5" customHeight="1" x14ac:dyDescent="0.2">
      <c r="G1640" s="12" t="str">
        <f t="shared" si="202"/>
        <v/>
      </c>
      <c r="H1640" s="12"/>
      <c r="I1640" s="22" t="str">
        <f>IFERROR(VLOOKUP('движение ДВС'!C1640,нормативы!$B$2:$C$32,2,FALSE),"")</f>
        <v/>
      </c>
      <c r="K1640" s="13" t="str">
        <f t="shared" si="206"/>
        <v/>
      </c>
      <c r="L1640" s="13"/>
      <c r="M1640" s="22" t="str">
        <f t="shared" si="203"/>
        <v/>
      </c>
      <c r="N1640" s="22" t="str">
        <f t="shared" si="207"/>
        <v/>
      </c>
      <c r="P1640" s="11" t="str">
        <f t="shared" si="208"/>
        <v xml:space="preserve"> </v>
      </c>
      <c r="Q1640" s="11" t="e">
        <f>VLOOKUP(B1640,'Комментарии к ремонту'!A:C,2,FALSE)</f>
        <v>#N/A</v>
      </c>
      <c r="R1640" s="21" t="str">
        <f t="shared" si="209"/>
        <v/>
      </c>
      <c r="T1640" s="44" t="str">
        <f t="shared" si="204"/>
        <v/>
      </c>
      <c r="W1640" s="18">
        <f t="shared" si="205"/>
        <v>0</v>
      </c>
    </row>
    <row r="1641" spans="7:23" ht="25.5" customHeight="1" x14ac:dyDescent="0.2">
      <c r="G1641" s="12" t="str">
        <f t="shared" si="202"/>
        <v/>
      </c>
      <c r="H1641" s="12"/>
      <c r="I1641" s="22" t="str">
        <f>IFERROR(VLOOKUP('движение ДВС'!C1641,нормативы!$B$2:$C$32,2,FALSE),"")</f>
        <v/>
      </c>
      <c r="K1641" s="13" t="str">
        <f t="shared" si="206"/>
        <v/>
      </c>
      <c r="L1641" s="13"/>
      <c r="M1641" s="22" t="str">
        <f t="shared" si="203"/>
        <v/>
      </c>
      <c r="N1641" s="22" t="str">
        <f t="shared" si="207"/>
        <v/>
      </c>
      <c r="P1641" s="11" t="str">
        <f t="shared" si="208"/>
        <v xml:space="preserve"> </v>
      </c>
      <c r="Q1641" s="11" t="e">
        <f>VLOOKUP(B1641,'Комментарии к ремонту'!A:C,2,FALSE)</f>
        <v>#N/A</v>
      </c>
      <c r="R1641" s="21" t="str">
        <f t="shared" si="209"/>
        <v/>
      </c>
      <c r="T1641" s="44" t="str">
        <f t="shared" si="204"/>
        <v/>
      </c>
      <c r="W1641" s="18">
        <f t="shared" si="205"/>
        <v>0</v>
      </c>
    </row>
    <row r="1642" spans="7:23" ht="25.5" customHeight="1" x14ac:dyDescent="0.2">
      <c r="G1642" s="12" t="str">
        <f t="shared" si="202"/>
        <v/>
      </c>
      <c r="H1642" s="12"/>
      <c r="I1642" s="22" t="str">
        <f>IFERROR(VLOOKUP('движение ДВС'!C1642,нормативы!$B$2:$C$32,2,FALSE),"")</f>
        <v/>
      </c>
      <c r="K1642" s="13" t="str">
        <f t="shared" si="206"/>
        <v/>
      </c>
      <c r="L1642" s="13"/>
      <c r="M1642" s="22" t="str">
        <f t="shared" si="203"/>
        <v/>
      </c>
      <c r="N1642" s="22" t="str">
        <f t="shared" si="207"/>
        <v/>
      </c>
      <c r="P1642" s="11" t="str">
        <f t="shared" si="208"/>
        <v xml:space="preserve"> </v>
      </c>
      <c r="Q1642" s="11" t="e">
        <f>VLOOKUP(B1642,'Комментарии к ремонту'!A:C,2,FALSE)</f>
        <v>#N/A</v>
      </c>
      <c r="R1642" s="21" t="str">
        <f t="shared" si="209"/>
        <v/>
      </c>
      <c r="T1642" s="44" t="str">
        <f t="shared" si="204"/>
        <v/>
      </c>
      <c r="W1642" s="18">
        <f t="shared" si="205"/>
        <v>0</v>
      </c>
    </row>
    <row r="1643" spans="7:23" ht="25.5" customHeight="1" x14ac:dyDescent="0.2">
      <c r="G1643" s="12" t="str">
        <f t="shared" si="202"/>
        <v/>
      </c>
      <c r="H1643" s="12"/>
      <c r="I1643" s="22" t="str">
        <f>IFERROR(VLOOKUP('движение ДВС'!C1643,нормативы!$B$2:$C$32,2,FALSE),"")</f>
        <v/>
      </c>
      <c r="K1643" s="13" t="str">
        <f t="shared" si="206"/>
        <v/>
      </c>
      <c r="L1643" s="13"/>
      <c r="M1643" s="22" t="str">
        <f t="shared" si="203"/>
        <v/>
      </c>
      <c r="N1643" s="22" t="str">
        <f t="shared" si="207"/>
        <v/>
      </c>
      <c r="P1643" s="11" t="str">
        <f t="shared" si="208"/>
        <v xml:space="preserve"> </v>
      </c>
      <c r="Q1643" s="11" t="e">
        <f>VLOOKUP(B1643,'Комментарии к ремонту'!A:C,2,FALSE)</f>
        <v>#N/A</v>
      </c>
      <c r="R1643" s="21" t="str">
        <f t="shared" si="209"/>
        <v/>
      </c>
      <c r="T1643" s="44" t="str">
        <f t="shared" si="204"/>
        <v/>
      </c>
      <c r="W1643" s="18">
        <f t="shared" si="205"/>
        <v>0</v>
      </c>
    </row>
    <row r="1644" spans="7:23" ht="25.5" customHeight="1" x14ac:dyDescent="0.2">
      <c r="G1644" s="12" t="str">
        <f t="shared" si="202"/>
        <v/>
      </c>
      <c r="H1644" s="12"/>
      <c r="I1644" s="22" t="str">
        <f>IFERROR(VLOOKUP('движение ДВС'!C1644,нормативы!$B$2:$C$32,2,FALSE),"")</f>
        <v/>
      </c>
      <c r="K1644" s="13" t="str">
        <f t="shared" si="206"/>
        <v/>
      </c>
      <c r="L1644" s="13"/>
      <c r="M1644" s="22" t="str">
        <f t="shared" si="203"/>
        <v/>
      </c>
      <c r="N1644" s="22" t="str">
        <f t="shared" si="207"/>
        <v/>
      </c>
      <c r="P1644" s="11" t="str">
        <f t="shared" si="208"/>
        <v xml:space="preserve"> </v>
      </c>
      <c r="Q1644" s="11" t="e">
        <f>VLOOKUP(B1644,'Комментарии к ремонту'!A:C,2,FALSE)</f>
        <v>#N/A</v>
      </c>
      <c r="R1644" s="21" t="str">
        <f t="shared" si="209"/>
        <v/>
      </c>
      <c r="T1644" s="44" t="str">
        <f t="shared" si="204"/>
        <v/>
      </c>
      <c r="W1644" s="18">
        <f t="shared" si="205"/>
        <v>0</v>
      </c>
    </row>
    <row r="1645" spans="7:23" ht="25.5" customHeight="1" x14ac:dyDescent="0.2">
      <c r="G1645" s="12" t="str">
        <f t="shared" si="202"/>
        <v/>
      </c>
      <c r="H1645" s="12"/>
      <c r="I1645" s="22" t="str">
        <f>IFERROR(VLOOKUP('движение ДВС'!C1645,нормативы!$B$2:$C$32,2,FALSE),"")</f>
        <v/>
      </c>
      <c r="K1645" s="13" t="str">
        <f t="shared" si="206"/>
        <v/>
      </c>
      <c r="L1645" s="13"/>
      <c r="M1645" s="22" t="str">
        <f t="shared" si="203"/>
        <v/>
      </c>
      <c r="N1645" s="22" t="str">
        <f t="shared" si="207"/>
        <v/>
      </c>
      <c r="P1645" s="11" t="str">
        <f t="shared" si="208"/>
        <v xml:space="preserve"> </v>
      </c>
      <c r="Q1645" s="11" t="e">
        <f>VLOOKUP(B1645,'Комментарии к ремонту'!A:C,2,FALSE)</f>
        <v>#N/A</v>
      </c>
      <c r="R1645" s="21" t="str">
        <f t="shared" si="209"/>
        <v/>
      </c>
      <c r="T1645" s="44" t="str">
        <f t="shared" si="204"/>
        <v/>
      </c>
      <c r="W1645" s="18">
        <f t="shared" si="205"/>
        <v>0</v>
      </c>
    </row>
    <row r="1646" spans="7:23" ht="25.5" customHeight="1" x14ac:dyDescent="0.2">
      <c r="G1646" s="12" t="str">
        <f t="shared" si="202"/>
        <v/>
      </c>
      <c r="H1646" s="12"/>
      <c r="I1646" s="22" t="str">
        <f>IFERROR(VLOOKUP('движение ДВС'!C1646,нормативы!$B$2:$C$32,2,FALSE),"")</f>
        <v/>
      </c>
      <c r="K1646" s="13" t="str">
        <f t="shared" si="206"/>
        <v/>
      </c>
      <c r="L1646" s="13"/>
      <c r="M1646" s="22" t="str">
        <f t="shared" si="203"/>
        <v/>
      </c>
      <c r="N1646" s="22" t="str">
        <f t="shared" si="207"/>
        <v/>
      </c>
      <c r="P1646" s="11" t="str">
        <f t="shared" si="208"/>
        <v xml:space="preserve"> </v>
      </c>
      <c r="Q1646" s="11" t="e">
        <f>VLOOKUP(B1646,'Комментарии к ремонту'!A:C,2,FALSE)</f>
        <v>#N/A</v>
      </c>
      <c r="R1646" s="21" t="str">
        <f t="shared" si="209"/>
        <v/>
      </c>
      <c r="T1646" s="44" t="str">
        <f t="shared" si="204"/>
        <v/>
      </c>
      <c r="W1646" s="18">
        <f t="shared" si="205"/>
        <v>0</v>
      </c>
    </row>
    <row r="1647" spans="7:23" ht="25.5" customHeight="1" x14ac:dyDescent="0.2">
      <c r="G1647" s="12" t="str">
        <f t="shared" si="202"/>
        <v/>
      </c>
      <c r="H1647" s="12"/>
      <c r="I1647" s="22" t="str">
        <f>IFERROR(VLOOKUP('движение ДВС'!C1647,нормативы!$B$2:$C$32,2,FALSE),"")</f>
        <v/>
      </c>
      <c r="K1647" s="13" t="str">
        <f t="shared" si="206"/>
        <v/>
      </c>
      <c r="L1647" s="13"/>
      <c r="M1647" s="22" t="str">
        <f t="shared" si="203"/>
        <v/>
      </c>
      <c r="N1647" s="22" t="str">
        <f t="shared" si="207"/>
        <v/>
      </c>
      <c r="P1647" s="11" t="str">
        <f t="shared" si="208"/>
        <v xml:space="preserve"> </v>
      </c>
      <c r="Q1647" s="11" t="e">
        <f>VLOOKUP(B1647,'Комментарии к ремонту'!A:C,2,FALSE)</f>
        <v>#N/A</v>
      </c>
      <c r="R1647" s="21" t="str">
        <f t="shared" si="209"/>
        <v/>
      </c>
      <c r="T1647" s="44" t="str">
        <f t="shared" si="204"/>
        <v/>
      </c>
      <c r="W1647" s="18">
        <f t="shared" si="205"/>
        <v>0</v>
      </c>
    </row>
    <row r="1648" spans="7:23" ht="25.5" customHeight="1" x14ac:dyDescent="0.2">
      <c r="G1648" s="12" t="str">
        <f t="shared" si="202"/>
        <v/>
      </c>
      <c r="H1648" s="12"/>
      <c r="I1648" s="22" t="str">
        <f>IFERROR(VLOOKUP('движение ДВС'!C1648,нормативы!$B$2:$C$32,2,FALSE),"")</f>
        <v/>
      </c>
      <c r="K1648" s="13" t="str">
        <f t="shared" si="206"/>
        <v/>
      </c>
      <c r="L1648" s="13"/>
      <c r="M1648" s="22" t="str">
        <f t="shared" si="203"/>
        <v/>
      </c>
      <c r="N1648" s="22" t="str">
        <f t="shared" si="207"/>
        <v/>
      </c>
      <c r="P1648" s="11" t="str">
        <f t="shared" si="208"/>
        <v xml:space="preserve"> </v>
      </c>
      <c r="Q1648" s="11" t="e">
        <f>VLOOKUP(B1648,'Комментарии к ремонту'!A:C,2,FALSE)</f>
        <v>#N/A</v>
      </c>
      <c r="R1648" s="21" t="str">
        <f t="shared" si="209"/>
        <v/>
      </c>
      <c r="T1648" s="44" t="str">
        <f t="shared" si="204"/>
        <v/>
      </c>
      <c r="W1648" s="18">
        <f t="shared" si="205"/>
        <v>0</v>
      </c>
    </row>
    <row r="1649" spans="7:23" ht="25.5" customHeight="1" x14ac:dyDescent="0.2">
      <c r="G1649" s="12" t="str">
        <f t="shared" si="202"/>
        <v/>
      </c>
      <c r="H1649" s="12"/>
      <c r="I1649" s="22" t="str">
        <f>IFERROR(VLOOKUP('движение ДВС'!C1649,нормативы!$B$2:$C$32,2,FALSE),"")</f>
        <v/>
      </c>
      <c r="K1649" s="13" t="str">
        <f t="shared" si="206"/>
        <v/>
      </c>
      <c r="L1649" s="13"/>
      <c r="M1649" s="22" t="str">
        <f t="shared" si="203"/>
        <v/>
      </c>
      <c r="N1649" s="22" t="str">
        <f t="shared" si="207"/>
        <v/>
      </c>
      <c r="P1649" s="11" t="str">
        <f t="shared" si="208"/>
        <v xml:space="preserve"> </v>
      </c>
      <c r="Q1649" s="11" t="e">
        <f>VLOOKUP(B1649,'Комментарии к ремонту'!A:C,2,FALSE)</f>
        <v>#N/A</v>
      </c>
      <c r="R1649" s="21" t="str">
        <f t="shared" si="209"/>
        <v/>
      </c>
      <c r="T1649" s="44" t="str">
        <f t="shared" si="204"/>
        <v/>
      </c>
      <c r="W1649" s="18">
        <f t="shared" si="205"/>
        <v>0</v>
      </c>
    </row>
    <row r="1650" spans="7:23" ht="25.5" customHeight="1" x14ac:dyDescent="0.2">
      <c r="G1650" s="12" t="str">
        <f t="shared" si="202"/>
        <v/>
      </c>
      <c r="H1650" s="12"/>
      <c r="I1650" s="22" t="str">
        <f>IFERROR(VLOOKUP('движение ДВС'!C1650,нормативы!$B$2:$C$32,2,FALSE),"")</f>
        <v/>
      </c>
      <c r="K1650" s="13" t="str">
        <f t="shared" si="206"/>
        <v/>
      </c>
      <c r="L1650" s="13"/>
      <c r="M1650" s="22" t="str">
        <f t="shared" si="203"/>
        <v/>
      </c>
      <c r="N1650" s="22" t="str">
        <f t="shared" si="207"/>
        <v/>
      </c>
      <c r="P1650" s="11" t="str">
        <f t="shared" si="208"/>
        <v xml:space="preserve"> </v>
      </c>
      <c r="Q1650" s="11" t="e">
        <f>VLOOKUP(B1650,'Комментарии к ремонту'!A:C,2,FALSE)</f>
        <v>#N/A</v>
      </c>
      <c r="R1650" s="21" t="str">
        <f t="shared" si="209"/>
        <v/>
      </c>
      <c r="T1650" s="44" t="str">
        <f t="shared" si="204"/>
        <v/>
      </c>
      <c r="W1650" s="18">
        <f t="shared" si="205"/>
        <v>0</v>
      </c>
    </row>
    <row r="1651" spans="7:23" ht="25.5" customHeight="1" x14ac:dyDescent="0.2">
      <c r="G1651" s="12" t="str">
        <f t="shared" si="202"/>
        <v/>
      </c>
      <c r="H1651" s="12"/>
      <c r="I1651" s="22" t="str">
        <f>IFERROR(VLOOKUP('движение ДВС'!C1651,нормативы!$B$2:$C$32,2,FALSE),"")</f>
        <v/>
      </c>
      <c r="K1651" s="13" t="str">
        <f t="shared" si="206"/>
        <v/>
      </c>
      <c r="L1651" s="13"/>
      <c r="M1651" s="22" t="str">
        <f t="shared" si="203"/>
        <v/>
      </c>
      <c r="N1651" s="22" t="str">
        <f t="shared" si="207"/>
        <v/>
      </c>
      <c r="P1651" s="11" t="str">
        <f t="shared" si="208"/>
        <v xml:space="preserve"> </v>
      </c>
      <c r="Q1651" s="11" t="e">
        <f>VLOOKUP(B1651,'Комментарии к ремонту'!A:C,2,FALSE)</f>
        <v>#N/A</v>
      </c>
      <c r="R1651" s="21" t="str">
        <f t="shared" si="209"/>
        <v/>
      </c>
      <c r="T1651" s="44" t="str">
        <f t="shared" si="204"/>
        <v/>
      </c>
      <c r="W1651" s="18">
        <f t="shared" si="205"/>
        <v>0</v>
      </c>
    </row>
    <row r="1652" spans="7:23" ht="25.5" customHeight="1" x14ac:dyDescent="0.2">
      <c r="G1652" s="12" t="str">
        <f t="shared" si="202"/>
        <v/>
      </c>
      <c r="H1652" s="12"/>
      <c r="I1652" s="22" t="str">
        <f>IFERROR(VLOOKUP('движение ДВС'!C1652,нормативы!$B$2:$C$32,2,FALSE),"")</f>
        <v/>
      </c>
      <c r="K1652" s="13" t="str">
        <f t="shared" si="206"/>
        <v/>
      </c>
      <c r="L1652" s="13"/>
      <c r="M1652" s="22" t="str">
        <f t="shared" si="203"/>
        <v/>
      </c>
      <c r="N1652" s="22" t="str">
        <f t="shared" si="207"/>
        <v/>
      </c>
      <c r="P1652" s="11" t="str">
        <f t="shared" si="208"/>
        <v xml:space="preserve"> </v>
      </c>
      <c r="Q1652" s="11" t="e">
        <f>VLOOKUP(B1652,'Комментарии к ремонту'!A:C,2,FALSE)</f>
        <v>#N/A</v>
      </c>
      <c r="R1652" s="21" t="str">
        <f t="shared" si="209"/>
        <v/>
      </c>
      <c r="T1652" s="44" t="str">
        <f t="shared" si="204"/>
        <v/>
      </c>
      <c r="W1652" s="18">
        <f t="shared" si="205"/>
        <v>0</v>
      </c>
    </row>
    <row r="1653" spans="7:23" ht="25.5" customHeight="1" x14ac:dyDescent="0.2">
      <c r="G1653" s="12" t="str">
        <f t="shared" si="202"/>
        <v/>
      </c>
      <c r="H1653" s="12"/>
      <c r="I1653" s="22" t="str">
        <f>IFERROR(VLOOKUP('движение ДВС'!C1653,нормативы!$B$2:$C$32,2,FALSE),"")</f>
        <v/>
      </c>
      <c r="K1653" s="13" t="str">
        <f t="shared" si="206"/>
        <v/>
      </c>
      <c r="L1653" s="13"/>
      <c r="M1653" s="22" t="str">
        <f t="shared" si="203"/>
        <v/>
      </c>
      <c r="N1653" s="22" t="str">
        <f t="shared" si="207"/>
        <v/>
      </c>
      <c r="P1653" s="11" t="str">
        <f t="shared" si="208"/>
        <v xml:space="preserve"> </v>
      </c>
      <c r="Q1653" s="11" t="e">
        <f>VLOOKUP(B1653,'Комментарии к ремонту'!A:C,2,FALSE)</f>
        <v>#N/A</v>
      </c>
      <c r="R1653" s="21" t="str">
        <f t="shared" si="209"/>
        <v/>
      </c>
      <c r="T1653" s="44" t="str">
        <f t="shared" si="204"/>
        <v/>
      </c>
      <c r="W1653" s="18">
        <f t="shared" si="205"/>
        <v>0</v>
      </c>
    </row>
    <row r="1654" spans="7:23" ht="25.5" customHeight="1" x14ac:dyDescent="0.2">
      <c r="G1654" s="12" t="str">
        <f t="shared" si="202"/>
        <v/>
      </c>
      <c r="H1654" s="12"/>
      <c r="I1654" s="22" t="str">
        <f>IFERROR(VLOOKUP('движение ДВС'!C1654,нормативы!$B$2:$C$32,2,FALSE),"")</f>
        <v/>
      </c>
      <c r="K1654" s="13" t="str">
        <f t="shared" si="206"/>
        <v/>
      </c>
      <c r="L1654" s="13"/>
      <c r="M1654" s="22" t="str">
        <f t="shared" si="203"/>
        <v/>
      </c>
      <c r="N1654" s="22" t="str">
        <f t="shared" si="207"/>
        <v/>
      </c>
      <c r="P1654" s="11" t="str">
        <f t="shared" si="208"/>
        <v xml:space="preserve"> </v>
      </c>
      <c r="Q1654" s="11" t="e">
        <f>VLOOKUP(B1654,'Комментарии к ремонту'!A:C,2,FALSE)</f>
        <v>#N/A</v>
      </c>
      <c r="R1654" s="21" t="str">
        <f t="shared" si="209"/>
        <v/>
      </c>
      <c r="T1654" s="44" t="str">
        <f t="shared" si="204"/>
        <v/>
      </c>
      <c r="W1654" s="18">
        <f t="shared" si="205"/>
        <v>0</v>
      </c>
    </row>
    <row r="1655" spans="7:23" ht="25.5" customHeight="1" x14ac:dyDescent="0.2">
      <c r="G1655" s="12" t="str">
        <f t="shared" si="202"/>
        <v/>
      </c>
      <c r="H1655" s="12"/>
      <c r="I1655" s="22" t="str">
        <f>IFERROR(VLOOKUP('движение ДВС'!C1655,нормативы!$B$2:$C$32,2,FALSE),"")</f>
        <v/>
      </c>
      <c r="K1655" s="13" t="str">
        <f t="shared" si="206"/>
        <v/>
      </c>
      <c r="L1655" s="13"/>
      <c r="M1655" s="22" t="str">
        <f t="shared" si="203"/>
        <v/>
      </c>
      <c r="N1655" s="22" t="str">
        <f t="shared" si="207"/>
        <v/>
      </c>
      <c r="P1655" s="11" t="str">
        <f t="shared" si="208"/>
        <v xml:space="preserve"> </v>
      </c>
      <c r="Q1655" s="11" t="e">
        <f>VLOOKUP(B1655,'Комментарии к ремонту'!A:C,2,FALSE)</f>
        <v>#N/A</v>
      </c>
      <c r="R1655" s="21" t="str">
        <f t="shared" si="209"/>
        <v/>
      </c>
      <c r="T1655" s="44" t="str">
        <f t="shared" si="204"/>
        <v/>
      </c>
      <c r="W1655" s="18">
        <f t="shared" si="205"/>
        <v>0</v>
      </c>
    </row>
    <row r="1656" spans="7:23" ht="25.5" customHeight="1" x14ac:dyDescent="0.2">
      <c r="G1656" s="12" t="str">
        <f t="shared" si="202"/>
        <v/>
      </c>
      <c r="H1656" s="12"/>
      <c r="I1656" s="22" t="str">
        <f>IFERROR(VLOOKUP('движение ДВС'!C1656,нормативы!$B$2:$C$32,2,FALSE),"")</f>
        <v/>
      </c>
      <c r="K1656" s="13" t="str">
        <f t="shared" si="206"/>
        <v/>
      </c>
      <c r="L1656" s="13"/>
      <c r="M1656" s="22" t="str">
        <f t="shared" si="203"/>
        <v/>
      </c>
      <c r="N1656" s="22" t="str">
        <f t="shared" si="207"/>
        <v/>
      </c>
      <c r="P1656" s="11" t="str">
        <f t="shared" si="208"/>
        <v xml:space="preserve"> </v>
      </c>
      <c r="Q1656" s="11" t="e">
        <f>VLOOKUP(B1656,'Комментарии к ремонту'!A:C,2,FALSE)</f>
        <v>#N/A</v>
      </c>
      <c r="R1656" s="21" t="str">
        <f t="shared" si="209"/>
        <v/>
      </c>
      <c r="T1656" s="44" t="str">
        <f t="shared" si="204"/>
        <v/>
      </c>
      <c r="W1656" s="18">
        <f t="shared" si="205"/>
        <v>0</v>
      </c>
    </row>
    <row r="1657" spans="7:23" ht="25.5" customHeight="1" x14ac:dyDescent="0.2">
      <c r="G1657" s="12" t="str">
        <f t="shared" si="202"/>
        <v/>
      </c>
      <c r="H1657" s="12"/>
      <c r="I1657" s="22" t="str">
        <f>IFERROR(VLOOKUP('движение ДВС'!C1657,нормативы!$B$2:$C$32,2,FALSE),"")</f>
        <v/>
      </c>
      <c r="K1657" s="13" t="str">
        <f t="shared" si="206"/>
        <v/>
      </c>
      <c r="L1657" s="13"/>
      <c r="M1657" s="22" t="str">
        <f t="shared" si="203"/>
        <v/>
      </c>
      <c r="N1657" s="22" t="str">
        <f t="shared" si="207"/>
        <v/>
      </c>
      <c r="P1657" s="11" t="str">
        <f t="shared" si="208"/>
        <v xml:space="preserve"> </v>
      </c>
      <c r="Q1657" s="11" t="e">
        <f>VLOOKUP(B1657,'Комментарии к ремонту'!A:C,2,FALSE)</f>
        <v>#N/A</v>
      </c>
      <c r="R1657" s="21" t="str">
        <f t="shared" si="209"/>
        <v/>
      </c>
      <c r="T1657" s="44" t="str">
        <f t="shared" si="204"/>
        <v/>
      </c>
      <c r="W1657" s="18">
        <f t="shared" si="205"/>
        <v>0</v>
      </c>
    </row>
    <row r="1658" spans="7:23" ht="25.5" customHeight="1" x14ac:dyDescent="0.2">
      <c r="G1658" s="12" t="str">
        <f t="shared" si="202"/>
        <v/>
      </c>
      <c r="H1658" s="12"/>
      <c r="I1658" s="22" t="str">
        <f>IFERROR(VLOOKUP('движение ДВС'!C1658,нормативы!$B$2:$C$32,2,FALSE),"")</f>
        <v/>
      </c>
      <c r="K1658" s="13" t="str">
        <f t="shared" si="206"/>
        <v/>
      </c>
      <c r="L1658" s="13"/>
      <c r="M1658" s="22" t="str">
        <f t="shared" si="203"/>
        <v/>
      </c>
      <c r="N1658" s="22" t="str">
        <f t="shared" si="207"/>
        <v/>
      </c>
      <c r="P1658" s="11" t="str">
        <f t="shared" si="208"/>
        <v xml:space="preserve"> </v>
      </c>
      <c r="Q1658" s="11" t="e">
        <f>VLOOKUP(B1658,'Комментарии к ремонту'!A:C,2,FALSE)</f>
        <v>#N/A</v>
      </c>
      <c r="R1658" s="21" t="str">
        <f t="shared" si="209"/>
        <v/>
      </c>
      <c r="T1658" s="44" t="str">
        <f t="shared" si="204"/>
        <v/>
      </c>
      <c r="W1658" s="18">
        <f t="shared" si="205"/>
        <v>0</v>
      </c>
    </row>
    <row r="1659" spans="7:23" ht="25.5" customHeight="1" x14ac:dyDescent="0.2">
      <c r="G1659" s="12" t="str">
        <f t="shared" si="202"/>
        <v/>
      </c>
      <c r="H1659" s="12"/>
      <c r="I1659" s="22" t="str">
        <f>IFERROR(VLOOKUP('движение ДВС'!C1659,нормативы!$B$2:$C$32,2,FALSE),"")</f>
        <v/>
      </c>
      <c r="K1659" s="13" t="str">
        <f t="shared" si="206"/>
        <v/>
      </c>
      <c r="L1659" s="13"/>
      <c r="M1659" s="22" t="str">
        <f t="shared" si="203"/>
        <v/>
      </c>
      <c r="N1659" s="22" t="str">
        <f t="shared" si="207"/>
        <v/>
      </c>
      <c r="P1659" s="11" t="str">
        <f t="shared" si="208"/>
        <v xml:space="preserve"> </v>
      </c>
      <c r="Q1659" s="11" t="e">
        <f>VLOOKUP(B1659,'Комментарии к ремонту'!A:C,2,FALSE)</f>
        <v>#N/A</v>
      </c>
      <c r="R1659" s="21" t="str">
        <f t="shared" si="209"/>
        <v/>
      </c>
      <c r="T1659" s="44" t="str">
        <f t="shared" si="204"/>
        <v/>
      </c>
      <c r="W1659" s="18">
        <f t="shared" si="205"/>
        <v>0</v>
      </c>
    </row>
    <row r="1660" spans="7:23" ht="25.5" customHeight="1" x14ac:dyDescent="0.2">
      <c r="G1660" s="12" t="str">
        <f t="shared" si="202"/>
        <v/>
      </c>
      <c r="H1660" s="12"/>
      <c r="I1660" s="22" t="str">
        <f>IFERROR(VLOOKUP('движение ДВС'!C1660,нормативы!$B$2:$C$32,2,FALSE),"")</f>
        <v/>
      </c>
      <c r="K1660" s="13" t="str">
        <f t="shared" si="206"/>
        <v/>
      </c>
      <c r="L1660" s="13"/>
      <c r="M1660" s="22" t="str">
        <f t="shared" si="203"/>
        <v/>
      </c>
      <c r="N1660" s="22" t="str">
        <f t="shared" si="207"/>
        <v/>
      </c>
      <c r="P1660" s="11" t="str">
        <f t="shared" si="208"/>
        <v xml:space="preserve"> </v>
      </c>
      <c r="Q1660" s="11" t="e">
        <f>VLOOKUP(B1660,'Комментарии к ремонту'!A:C,2,FALSE)</f>
        <v>#N/A</v>
      </c>
      <c r="R1660" s="21" t="str">
        <f t="shared" si="209"/>
        <v/>
      </c>
      <c r="T1660" s="44" t="str">
        <f t="shared" si="204"/>
        <v/>
      </c>
      <c r="W1660" s="18">
        <f t="shared" si="205"/>
        <v>0</v>
      </c>
    </row>
    <row r="1661" spans="7:23" ht="25.5" customHeight="1" x14ac:dyDescent="0.2">
      <c r="G1661" s="12" t="str">
        <f t="shared" si="202"/>
        <v/>
      </c>
      <c r="H1661" s="12"/>
      <c r="I1661" s="22" t="str">
        <f>IFERROR(VLOOKUP('движение ДВС'!C1661,нормативы!$B$2:$C$32,2,FALSE),"")</f>
        <v/>
      </c>
      <c r="K1661" s="13" t="str">
        <f t="shared" si="206"/>
        <v/>
      </c>
      <c r="L1661" s="13"/>
      <c r="M1661" s="22" t="str">
        <f t="shared" si="203"/>
        <v/>
      </c>
      <c r="N1661" s="22" t="str">
        <f t="shared" si="207"/>
        <v/>
      </c>
      <c r="P1661" s="11" t="str">
        <f t="shared" si="208"/>
        <v xml:space="preserve"> </v>
      </c>
      <c r="Q1661" s="11" t="e">
        <f>VLOOKUP(B1661,'Комментарии к ремонту'!A:C,2,FALSE)</f>
        <v>#N/A</v>
      </c>
      <c r="R1661" s="21" t="str">
        <f t="shared" si="209"/>
        <v/>
      </c>
      <c r="T1661" s="44" t="str">
        <f t="shared" si="204"/>
        <v/>
      </c>
      <c r="W1661" s="18">
        <f t="shared" si="205"/>
        <v>0</v>
      </c>
    </row>
    <row r="1662" spans="7:23" ht="25.5" customHeight="1" x14ac:dyDescent="0.2">
      <c r="G1662" s="12" t="str">
        <f t="shared" si="202"/>
        <v/>
      </c>
      <c r="H1662" s="12"/>
      <c r="I1662" s="22" t="str">
        <f>IFERROR(VLOOKUP('движение ДВС'!C1662,нормативы!$B$2:$C$32,2,FALSE),"")</f>
        <v/>
      </c>
      <c r="K1662" s="13" t="str">
        <f t="shared" si="206"/>
        <v/>
      </c>
      <c r="L1662" s="13"/>
      <c r="M1662" s="22" t="str">
        <f t="shared" si="203"/>
        <v/>
      </c>
      <c r="N1662" s="22" t="str">
        <f t="shared" si="207"/>
        <v/>
      </c>
      <c r="P1662" s="11" t="str">
        <f t="shared" si="208"/>
        <v xml:space="preserve"> </v>
      </c>
      <c r="Q1662" s="11" t="e">
        <f>VLOOKUP(B1662,'Комментарии к ремонту'!A:C,2,FALSE)</f>
        <v>#N/A</v>
      </c>
      <c r="R1662" s="21" t="str">
        <f t="shared" si="209"/>
        <v/>
      </c>
      <c r="T1662" s="44" t="str">
        <f t="shared" si="204"/>
        <v/>
      </c>
      <c r="W1662" s="18">
        <f t="shared" si="205"/>
        <v>0</v>
      </c>
    </row>
    <row r="1663" spans="7:23" ht="25.5" customHeight="1" x14ac:dyDescent="0.2">
      <c r="G1663" s="12" t="str">
        <f t="shared" si="202"/>
        <v/>
      </c>
      <c r="H1663" s="12"/>
      <c r="I1663" s="22" t="str">
        <f>IFERROR(VLOOKUP('движение ДВС'!C1663,нормативы!$B$2:$C$32,2,FALSE),"")</f>
        <v/>
      </c>
      <c r="K1663" s="13" t="str">
        <f t="shared" si="206"/>
        <v/>
      </c>
      <c r="L1663" s="13"/>
      <c r="M1663" s="22" t="str">
        <f t="shared" si="203"/>
        <v/>
      </c>
      <c r="N1663" s="22" t="str">
        <f t="shared" si="207"/>
        <v/>
      </c>
      <c r="P1663" s="11" t="str">
        <f t="shared" si="208"/>
        <v xml:space="preserve"> </v>
      </c>
      <c r="Q1663" s="11" t="e">
        <f>VLOOKUP(B1663,'Комментарии к ремонту'!A:C,2,FALSE)</f>
        <v>#N/A</v>
      </c>
      <c r="R1663" s="21" t="str">
        <f t="shared" si="209"/>
        <v/>
      </c>
      <c r="T1663" s="44" t="str">
        <f t="shared" si="204"/>
        <v/>
      </c>
      <c r="W1663" s="18">
        <f t="shared" si="205"/>
        <v>0</v>
      </c>
    </row>
    <row r="1664" spans="7:23" ht="25.5" customHeight="1" x14ac:dyDescent="0.2">
      <c r="G1664" s="12" t="str">
        <f t="shared" si="202"/>
        <v/>
      </c>
      <c r="H1664" s="12"/>
      <c r="I1664" s="22" t="str">
        <f>IFERROR(VLOOKUP('движение ДВС'!C1664,нормативы!$B$2:$C$32,2,FALSE),"")</f>
        <v/>
      </c>
      <c r="K1664" s="13" t="str">
        <f t="shared" si="206"/>
        <v/>
      </c>
      <c r="L1664" s="13"/>
      <c r="M1664" s="22" t="str">
        <f t="shared" si="203"/>
        <v/>
      </c>
      <c r="N1664" s="22" t="str">
        <f t="shared" si="207"/>
        <v/>
      </c>
      <c r="P1664" s="11" t="str">
        <f t="shared" si="208"/>
        <v xml:space="preserve"> </v>
      </c>
      <c r="Q1664" s="11" t="e">
        <f>VLOOKUP(B1664,'Комментарии к ремонту'!A:C,2,FALSE)</f>
        <v>#N/A</v>
      </c>
      <c r="R1664" s="21" t="str">
        <f t="shared" si="209"/>
        <v/>
      </c>
      <c r="T1664" s="44" t="str">
        <f t="shared" si="204"/>
        <v/>
      </c>
      <c r="W1664" s="18">
        <f t="shared" si="205"/>
        <v>0</v>
      </c>
    </row>
    <row r="1665" spans="7:23" ht="25.5" customHeight="1" x14ac:dyDescent="0.2">
      <c r="G1665" s="12" t="str">
        <f t="shared" si="202"/>
        <v/>
      </c>
      <c r="H1665" s="12"/>
      <c r="I1665" s="22" t="str">
        <f>IFERROR(VLOOKUP('движение ДВС'!C1665,нормативы!$B$2:$C$32,2,FALSE),"")</f>
        <v/>
      </c>
      <c r="K1665" s="13" t="str">
        <f t="shared" si="206"/>
        <v/>
      </c>
      <c r="L1665" s="13"/>
      <c r="M1665" s="22" t="str">
        <f t="shared" si="203"/>
        <v/>
      </c>
      <c r="N1665" s="22" t="str">
        <f t="shared" si="207"/>
        <v/>
      </c>
      <c r="P1665" s="11" t="str">
        <f t="shared" si="208"/>
        <v xml:space="preserve"> </v>
      </c>
      <c r="Q1665" s="11" t="e">
        <f>VLOOKUP(B1665,'Комментарии к ремонту'!A:C,2,FALSE)</f>
        <v>#N/A</v>
      </c>
      <c r="R1665" s="21" t="str">
        <f t="shared" si="209"/>
        <v/>
      </c>
      <c r="T1665" s="44" t="str">
        <f t="shared" si="204"/>
        <v/>
      </c>
      <c r="W1665" s="18">
        <f t="shared" si="205"/>
        <v>0</v>
      </c>
    </row>
    <row r="1666" spans="7:23" ht="25.5" customHeight="1" x14ac:dyDescent="0.2">
      <c r="G1666" s="12" t="str">
        <f t="shared" si="202"/>
        <v/>
      </c>
      <c r="H1666" s="12"/>
      <c r="I1666" s="22" t="str">
        <f>IFERROR(VLOOKUP('движение ДВС'!C1666,нормативы!$B$2:$C$32,2,FALSE),"")</f>
        <v/>
      </c>
      <c r="K1666" s="13" t="str">
        <f t="shared" si="206"/>
        <v/>
      </c>
      <c r="L1666" s="13"/>
      <c r="M1666" s="22" t="str">
        <f t="shared" si="203"/>
        <v/>
      </c>
      <c r="N1666" s="22" t="str">
        <f t="shared" si="207"/>
        <v/>
      </c>
      <c r="P1666" s="11" t="str">
        <f t="shared" si="208"/>
        <v xml:space="preserve"> </v>
      </c>
      <c r="Q1666" s="11" t="e">
        <f>VLOOKUP(B1666,'Комментарии к ремонту'!A:C,2,FALSE)</f>
        <v>#N/A</v>
      </c>
      <c r="R1666" s="21" t="str">
        <f t="shared" si="209"/>
        <v/>
      </c>
      <c r="T1666" s="44" t="str">
        <f t="shared" si="204"/>
        <v/>
      </c>
      <c r="W1666" s="18">
        <f t="shared" si="205"/>
        <v>0</v>
      </c>
    </row>
    <row r="1667" spans="7:23" ht="25.5" customHeight="1" x14ac:dyDescent="0.2">
      <c r="G1667" s="12" t="str">
        <f t="shared" ref="G1667:G1730" si="210">IFERROR(IF(SEARCH("Ожидается",O1667),"введите дату",""),"")</f>
        <v/>
      </c>
      <c r="H1667" s="12"/>
      <c r="I1667" s="22" t="str">
        <f>IFERROR(VLOOKUP('движение ДВС'!C1667,нормативы!$B$2:$C$32,2,FALSE),"")</f>
        <v/>
      </c>
      <c r="K1667" s="13" t="str">
        <f t="shared" si="206"/>
        <v/>
      </c>
      <c r="L1667" s="13"/>
      <c r="M1667" s="22" t="str">
        <f t="shared" ref="M1667:M1730" si="211">IFERROR(IF(ISBLANK(G1667),"",_xlfn.ISOWEEKNUM(G1667)),"")</f>
        <v/>
      </c>
      <c r="N1667" s="22" t="str">
        <f t="shared" si="207"/>
        <v/>
      </c>
      <c r="P1667" s="11" t="str">
        <f t="shared" si="208"/>
        <v xml:space="preserve"> </v>
      </c>
      <c r="Q1667" s="11" t="e">
        <f>VLOOKUP(B1667,'Комментарии к ремонту'!A:C,2,FALSE)</f>
        <v>#N/A</v>
      </c>
      <c r="R1667" s="21" t="str">
        <f t="shared" si="209"/>
        <v/>
      </c>
      <c r="T1667" s="44" t="str">
        <f t="shared" ref="T1667:T1730" si="212">IF(O1667="Отказной","Опишите причину отказа",IF(O1667="Транзит","Опишите инф. о транзите",""))</f>
        <v/>
      </c>
      <c r="W1667" s="18">
        <f t="shared" ref="W1667:W1730" si="213">IFERROR(IF(SEARCH(", заказ",V1667),"укажите дату поставки зап. частей",""),0)</f>
        <v>0</v>
      </c>
    </row>
    <row r="1668" spans="7:23" ht="25.5" customHeight="1" x14ac:dyDescent="0.2">
      <c r="G1668" s="12" t="str">
        <f t="shared" si="210"/>
        <v/>
      </c>
      <c r="H1668" s="12"/>
      <c r="I1668" s="22" t="str">
        <f>IFERROR(VLOOKUP('движение ДВС'!C1668,нормативы!$B$2:$C$32,2,FALSE),"")</f>
        <v/>
      </c>
      <c r="K1668" s="13" t="str">
        <f t="shared" ref="K1668:K1731" si="214">IFERROR(IF(H1668&lt;&gt;0,H1668+(I1668/J1668)/8*7/5,""),IF(H1668&lt;&gt;0,H1668+I1668/8*7/5,""))</f>
        <v/>
      </c>
      <c r="L1668" s="13"/>
      <c r="M1668" s="22" t="str">
        <f t="shared" si="211"/>
        <v/>
      </c>
      <c r="N1668" s="22" t="str">
        <f t="shared" ref="N1668:N1731" si="215">IFERROR(INT((MONTH(G1668)+2)/3),"")</f>
        <v/>
      </c>
      <c r="P1668" s="11" t="str">
        <f t="shared" ref="P1668:P1731" si="216">B1668&amp;" "&amp;C1668</f>
        <v xml:space="preserve"> </v>
      </c>
      <c r="Q1668" s="11" t="e">
        <f>VLOOKUP(B1668,'Комментарии к ремонту'!A:C,2,FALSE)</f>
        <v>#N/A</v>
      </c>
      <c r="R1668" s="21" t="str">
        <f t="shared" ref="R1668:R1731" si="217">IF(ISBLANK(B1668),"",IF(O1668="Ремонт остановлен","Укажите причину остановки работ",IF(O1668="Отказной","Опишите причину отказа",IF(O1668="Транзит","Опишите инф. о транзите",IF(ISNA(Q1668),"НЕТ","ЕСТЬ")))))</f>
        <v/>
      </c>
      <c r="T1668" s="44" t="str">
        <f t="shared" si="212"/>
        <v/>
      </c>
      <c r="W1668" s="18">
        <f t="shared" si="213"/>
        <v>0</v>
      </c>
    </row>
    <row r="1669" spans="7:23" ht="25.5" customHeight="1" x14ac:dyDescent="0.2">
      <c r="G1669" s="12" t="str">
        <f t="shared" si="210"/>
        <v/>
      </c>
      <c r="H1669" s="12"/>
      <c r="I1669" s="22" t="str">
        <f>IFERROR(VLOOKUP('движение ДВС'!C1669,нормативы!$B$2:$C$32,2,FALSE),"")</f>
        <v/>
      </c>
      <c r="K1669" s="13" t="str">
        <f t="shared" si="214"/>
        <v/>
      </c>
      <c r="L1669" s="13"/>
      <c r="M1669" s="22" t="str">
        <f t="shared" si="211"/>
        <v/>
      </c>
      <c r="N1669" s="22" t="str">
        <f t="shared" si="215"/>
        <v/>
      </c>
      <c r="P1669" s="11" t="str">
        <f t="shared" si="216"/>
        <v xml:space="preserve"> </v>
      </c>
      <c r="Q1669" s="11" t="e">
        <f>VLOOKUP(B1669,'Комментарии к ремонту'!A:C,2,FALSE)</f>
        <v>#N/A</v>
      </c>
      <c r="R1669" s="21" t="str">
        <f t="shared" si="217"/>
        <v/>
      </c>
      <c r="T1669" s="44" t="str">
        <f t="shared" si="212"/>
        <v/>
      </c>
      <c r="W1669" s="18">
        <f t="shared" si="213"/>
        <v>0</v>
      </c>
    </row>
    <row r="1670" spans="7:23" ht="25.5" customHeight="1" x14ac:dyDescent="0.2">
      <c r="G1670" s="12" t="str">
        <f t="shared" si="210"/>
        <v/>
      </c>
      <c r="H1670" s="12"/>
      <c r="I1670" s="22" t="str">
        <f>IFERROR(VLOOKUP('движение ДВС'!C1670,нормативы!$B$2:$C$32,2,FALSE),"")</f>
        <v/>
      </c>
      <c r="K1670" s="13" t="str">
        <f t="shared" si="214"/>
        <v/>
      </c>
      <c r="L1670" s="13"/>
      <c r="M1670" s="22" t="str">
        <f t="shared" si="211"/>
        <v/>
      </c>
      <c r="N1670" s="22" t="str">
        <f t="shared" si="215"/>
        <v/>
      </c>
      <c r="P1670" s="11" t="str">
        <f t="shared" si="216"/>
        <v xml:space="preserve"> </v>
      </c>
      <c r="Q1670" s="11" t="e">
        <f>VLOOKUP(B1670,'Комментарии к ремонту'!A:C,2,FALSE)</f>
        <v>#N/A</v>
      </c>
      <c r="R1670" s="21" t="str">
        <f t="shared" si="217"/>
        <v/>
      </c>
      <c r="T1670" s="44" t="str">
        <f t="shared" si="212"/>
        <v/>
      </c>
      <c r="W1670" s="18">
        <f t="shared" si="213"/>
        <v>0</v>
      </c>
    </row>
    <row r="1671" spans="7:23" ht="25.5" customHeight="1" x14ac:dyDescent="0.2">
      <c r="G1671" s="12" t="str">
        <f t="shared" si="210"/>
        <v/>
      </c>
      <c r="H1671" s="12"/>
      <c r="I1671" s="22" t="str">
        <f>IFERROR(VLOOKUP('движение ДВС'!C1671,нормативы!$B$2:$C$32,2,FALSE),"")</f>
        <v/>
      </c>
      <c r="K1671" s="13" t="str">
        <f t="shared" si="214"/>
        <v/>
      </c>
      <c r="L1671" s="13"/>
      <c r="M1671" s="22" t="str">
        <f t="shared" si="211"/>
        <v/>
      </c>
      <c r="N1671" s="22" t="str">
        <f t="shared" si="215"/>
        <v/>
      </c>
      <c r="P1671" s="11" t="str">
        <f t="shared" si="216"/>
        <v xml:space="preserve"> </v>
      </c>
      <c r="Q1671" s="11" t="e">
        <f>VLOOKUP(B1671,'Комментарии к ремонту'!A:C,2,FALSE)</f>
        <v>#N/A</v>
      </c>
      <c r="R1671" s="21" t="str">
        <f t="shared" si="217"/>
        <v/>
      </c>
      <c r="T1671" s="44" t="str">
        <f t="shared" si="212"/>
        <v/>
      </c>
      <c r="W1671" s="18">
        <f t="shared" si="213"/>
        <v>0</v>
      </c>
    </row>
    <row r="1672" spans="7:23" ht="25.5" customHeight="1" x14ac:dyDescent="0.2">
      <c r="G1672" s="12" t="str">
        <f t="shared" si="210"/>
        <v/>
      </c>
      <c r="H1672" s="12"/>
      <c r="I1672" s="22" t="str">
        <f>IFERROR(VLOOKUP('движение ДВС'!C1672,нормативы!$B$2:$C$32,2,FALSE),"")</f>
        <v/>
      </c>
      <c r="K1672" s="13" t="str">
        <f t="shared" si="214"/>
        <v/>
      </c>
      <c r="L1672" s="13"/>
      <c r="M1672" s="22" t="str">
        <f t="shared" si="211"/>
        <v/>
      </c>
      <c r="N1672" s="22" t="str">
        <f t="shared" si="215"/>
        <v/>
      </c>
      <c r="P1672" s="11" t="str">
        <f t="shared" si="216"/>
        <v xml:space="preserve"> </v>
      </c>
      <c r="Q1672" s="11" t="e">
        <f>VLOOKUP(B1672,'Комментарии к ремонту'!A:C,2,FALSE)</f>
        <v>#N/A</v>
      </c>
      <c r="R1672" s="21" t="str">
        <f t="shared" si="217"/>
        <v/>
      </c>
      <c r="T1672" s="44" t="str">
        <f t="shared" si="212"/>
        <v/>
      </c>
      <c r="W1672" s="18">
        <f t="shared" si="213"/>
        <v>0</v>
      </c>
    </row>
    <row r="1673" spans="7:23" ht="25.5" customHeight="1" x14ac:dyDescent="0.2">
      <c r="G1673" s="12" t="str">
        <f t="shared" si="210"/>
        <v/>
      </c>
      <c r="H1673" s="12"/>
      <c r="I1673" s="22" t="str">
        <f>IFERROR(VLOOKUP('движение ДВС'!C1673,нормативы!$B$2:$C$32,2,FALSE),"")</f>
        <v/>
      </c>
      <c r="K1673" s="13" t="str">
        <f t="shared" si="214"/>
        <v/>
      </c>
      <c r="L1673" s="13"/>
      <c r="M1673" s="22" t="str">
        <f t="shared" si="211"/>
        <v/>
      </c>
      <c r="N1673" s="22" t="str">
        <f t="shared" si="215"/>
        <v/>
      </c>
      <c r="P1673" s="11" t="str">
        <f t="shared" si="216"/>
        <v xml:space="preserve"> </v>
      </c>
      <c r="Q1673" s="11" t="e">
        <f>VLOOKUP(B1673,'Комментарии к ремонту'!A:C,2,FALSE)</f>
        <v>#N/A</v>
      </c>
      <c r="R1673" s="21" t="str">
        <f t="shared" si="217"/>
        <v/>
      </c>
      <c r="T1673" s="44" t="str">
        <f t="shared" si="212"/>
        <v/>
      </c>
      <c r="W1673" s="18">
        <f t="shared" si="213"/>
        <v>0</v>
      </c>
    </row>
    <row r="1674" spans="7:23" ht="25.5" customHeight="1" x14ac:dyDescent="0.2">
      <c r="G1674" s="12" t="str">
        <f t="shared" si="210"/>
        <v/>
      </c>
      <c r="H1674" s="12"/>
      <c r="I1674" s="22" t="str">
        <f>IFERROR(VLOOKUP('движение ДВС'!C1674,нормативы!$B$2:$C$32,2,FALSE),"")</f>
        <v/>
      </c>
      <c r="K1674" s="13" t="str">
        <f t="shared" si="214"/>
        <v/>
      </c>
      <c r="L1674" s="13"/>
      <c r="M1674" s="22" t="str">
        <f t="shared" si="211"/>
        <v/>
      </c>
      <c r="N1674" s="22" t="str">
        <f t="shared" si="215"/>
        <v/>
      </c>
      <c r="P1674" s="11" t="str">
        <f t="shared" si="216"/>
        <v xml:space="preserve"> </v>
      </c>
      <c r="Q1674" s="11" t="e">
        <f>VLOOKUP(B1674,'Комментарии к ремонту'!A:C,2,FALSE)</f>
        <v>#N/A</v>
      </c>
      <c r="R1674" s="21" t="str">
        <f t="shared" si="217"/>
        <v/>
      </c>
      <c r="T1674" s="44" t="str">
        <f t="shared" si="212"/>
        <v/>
      </c>
      <c r="W1674" s="18">
        <f t="shared" si="213"/>
        <v>0</v>
      </c>
    </row>
    <row r="1675" spans="7:23" ht="25.5" customHeight="1" x14ac:dyDescent="0.2">
      <c r="G1675" s="12" t="str">
        <f t="shared" si="210"/>
        <v/>
      </c>
      <c r="H1675" s="12"/>
      <c r="I1675" s="22" t="str">
        <f>IFERROR(VLOOKUP('движение ДВС'!C1675,нормативы!$B$2:$C$32,2,FALSE),"")</f>
        <v/>
      </c>
      <c r="K1675" s="13" t="str">
        <f t="shared" si="214"/>
        <v/>
      </c>
      <c r="L1675" s="13"/>
      <c r="M1675" s="22" t="str">
        <f t="shared" si="211"/>
        <v/>
      </c>
      <c r="N1675" s="22" t="str">
        <f t="shared" si="215"/>
        <v/>
      </c>
      <c r="P1675" s="11" t="str">
        <f t="shared" si="216"/>
        <v xml:space="preserve"> </v>
      </c>
      <c r="Q1675" s="11" t="e">
        <f>VLOOKUP(B1675,'Комментарии к ремонту'!A:C,2,FALSE)</f>
        <v>#N/A</v>
      </c>
      <c r="R1675" s="21" t="str">
        <f t="shared" si="217"/>
        <v/>
      </c>
      <c r="T1675" s="44" t="str">
        <f t="shared" si="212"/>
        <v/>
      </c>
      <c r="W1675" s="18">
        <f t="shared" si="213"/>
        <v>0</v>
      </c>
    </row>
    <row r="1676" spans="7:23" ht="25.5" customHeight="1" x14ac:dyDescent="0.2">
      <c r="G1676" s="12" t="str">
        <f t="shared" si="210"/>
        <v/>
      </c>
      <c r="H1676" s="12"/>
      <c r="I1676" s="22" t="str">
        <f>IFERROR(VLOOKUP('движение ДВС'!C1676,нормативы!$B$2:$C$32,2,FALSE),"")</f>
        <v/>
      </c>
      <c r="K1676" s="13" t="str">
        <f t="shared" si="214"/>
        <v/>
      </c>
      <c r="L1676" s="13"/>
      <c r="M1676" s="22" t="str">
        <f t="shared" si="211"/>
        <v/>
      </c>
      <c r="N1676" s="22" t="str">
        <f t="shared" si="215"/>
        <v/>
      </c>
      <c r="P1676" s="11" t="str">
        <f t="shared" si="216"/>
        <v xml:space="preserve"> </v>
      </c>
      <c r="Q1676" s="11" t="e">
        <f>VLOOKUP(B1676,'Комментарии к ремонту'!A:C,2,FALSE)</f>
        <v>#N/A</v>
      </c>
      <c r="R1676" s="21" t="str">
        <f t="shared" si="217"/>
        <v/>
      </c>
      <c r="T1676" s="44" t="str">
        <f t="shared" si="212"/>
        <v/>
      </c>
      <c r="W1676" s="18">
        <f t="shared" si="213"/>
        <v>0</v>
      </c>
    </row>
    <row r="1677" spans="7:23" ht="25.5" customHeight="1" x14ac:dyDescent="0.2">
      <c r="G1677" s="12" t="str">
        <f t="shared" si="210"/>
        <v/>
      </c>
      <c r="H1677" s="12"/>
      <c r="I1677" s="22" t="str">
        <f>IFERROR(VLOOKUP('движение ДВС'!C1677,нормативы!$B$2:$C$32,2,FALSE),"")</f>
        <v/>
      </c>
      <c r="K1677" s="13" t="str">
        <f t="shared" si="214"/>
        <v/>
      </c>
      <c r="L1677" s="13"/>
      <c r="M1677" s="22" t="str">
        <f t="shared" si="211"/>
        <v/>
      </c>
      <c r="N1677" s="22" t="str">
        <f t="shared" si="215"/>
        <v/>
      </c>
      <c r="P1677" s="11" t="str">
        <f t="shared" si="216"/>
        <v xml:space="preserve"> </v>
      </c>
      <c r="Q1677" s="11" t="e">
        <f>VLOOKUP(B1677,'Комментарии к ремонту'!A:C,2,FALSE)</f>
        <v>#N/A</v>
      </c>
      <c r="R1677" s="21" t="str">
        <f t="shared" si="217"/>
        <v/>
      </c>
      <c r="T1677" s="44" t="str">
        <f t="shared" si="212"/>
        <v/>
      </c>
      <c r="W1677" s="18">
        <f t="shared" si="213"/>
        <v>0</v>
      </c>
    </row>
    <row r="1678" spans="7:23" ht="25.5" customHeight="1" x14ac:dyDescent="0.2">
      <c r="G1678" s="12" t="str">
        <f t="shared" si="210"/>
        <v/>
      </c>
      <c r="H1678" s="12"/>
      <c r="I1678" s="22" t="str">
        <f>IFERROR(VLOOKUP('движение ДВС'!C1678,нормативы!$B$2:$C$32,2,FALSE),"")</f>
        <v/>
      </c>
      <c r="K1678" s="13" t="str">
        <f t="shared" si="214"/>
        <v/>
      </c>
      <c r="L1678" s="13"/>
      <c r="M1678" s="22" t="str">
        <f t="shared" si="211"/>
        <v/>
      </c>
      <c r="N1678" s="22" t="str">
        <f t="shared" si="215"/>
        <v/>
      </c>
      <c r="P1678" s="11" t="str">
        <f t="shared" si="216"/>
        <v xml:space="preserve"> </v>
      </c>
      <c r="Q1678" s="11" t="e">
        <f>VLOOKUP(B1678,'Комментарии к ремонту'!A:C,2,FALSE)</f>
        <v>#N/A</v>
      </c>
      <c r="R1678" s="21" t="str">
        <f t="shared" si="217"/>
        <v/>
      </c>
      <c r="T1678" s="44" t="str">
        <f t="shared" si="212"/>
        <v/>
      </c>
      <c r="W1678" s="18">
        <f t="shared" si="213"/>
        <v>0</v>
      </c>
    </row>
    <row r="1679" spans="7:23" ht="25.5" customHeight="1" x14ac:dyDescent="0.2">
      <c r="G1679" s="12" t="str">
        <f t="shared" si="210"/>
        <v/>
      </c>
      <c r="H1679" s="12"/>
      <c r="I1679" s="22" t="str">
        <f>IFERROR(VLOOKUP('движение ДВС'!C1679,нормативы!$B$2:$C$32,2,FALSE),"")</f>
        <v/>
      </c>
      <c r="K1679" s="13" t="str">
        <f t="shared" si="214"/>
        <v/>
      </c>
      <c r="L1679" s="13"/>
      <c r="M1679" s="22" t="str">
        <f t="shared" si="211"/>
        <v/>
      </c>
      <c r="N1679" s="22" t="str">
        <f t="shared" si="215"/>
        <v/>
      </c>
      <c r="P1679" s="11" t="str">
        <f t="shared" si="216"/>
        <v xml:space="preserve"> </v>
      </c>
      <c r="Q1679" s="11" t="e">
        <f>VLOOKUP(B1679,'Комментарии к ремонту'!A:C,2,FALSE)</f>
        <v>#N/A</v>
      </c>
      <c r="R1679" s="21" t="str">
        <f t="shared" si="217"/>
        <v/>
      </c>
      <c r="T1679" s="44" t="str">
        <f t="shared" si="212"/>
        <v/>
      </c>
      <c r="W1679" s="18">
        <f t="shared" si="213"/>
        <v>0</v>
      </c>
    </row>
    <row r="1680" spans="7:23" ht="25.5" customHeight="1" x14ac:dyDescent="0.2">
      <c r="G1680" s="12" t="str">
        <f t="shared" si="210"/>
        <v/>
      </c>
      <c r="H1680" s="12"/>
      <c r="I1680" s="22" t="str">
        <f>IFERROR(VLOOKUP('движение ДВС'!C1680,нормативы!$B$2:$C$32,2,FALSE),"")</f>
        <v/>
      </c>
      <c r="K1680" s="13" t="str">
        <f t="shared" si="214"/>
        <v/>
      </c>
      <c r="L1680" s="13"/>
      <c r="M1680" s="22" t="str">
        <f t="shared" si="211"/>
        <v/>
      </c>
      <c r="N1680" s="22" t="str">
        <f t="shared" si="215"/>
        <v/>
      </c>
      <c r="P1680" s="11" t="str">
        <f t="shared" si="216"/>
        <v xml:space="preserve"> </v>
      </c>
      <c r="Q1680" s="11" t="e">
        <f>VLOOKUP(B1680,'Комментарии к ремонту'!A:C,2,FALSE)</f>
        <v>#N/A</v>
      </c>
      <c r="R1680" s="21" t="str">
        <f t="shared" si="217"/>
        <v/>
      </c>
      <c r="T1680" s="44" t="str">
        <f t="shared" si="212"/>
        <v/>
      </c>
      <c r="W1680" s="18">
        <f t="shared" si="213"/>
        <v>0</v>
      </c>
    </row>
    <row r="1681" spans="7:23" ht="25.5" customHeight="1" x14ac:dyDescent="0.2">
      <c r="G1681" s="12" t="str">
        <f t="shared" si="210"/>
        <v/>
      </c>
      <c r="H1681" s="12"/>
      <c r="I1681" s="22" t="str">
        <f>IFERROR(VLOOKUP('движение ДВС'!C1681,нормативы!$B$2:$C$32,2,FALSE),"")</f>
        <v/>
      </c>
      <c r="K1681" s="13" t="str">
        <f t="shared" si="214"/>
        <v/>
      </c>
      <c r="L1681" s="13"/>
      <c r="M1681" s="22" t="str">
        <f t="shared" si="211"/>
        <v/>
      </c>
      <c r="N1681" s="22" t="str">
        <f t="shared" si="215"/>
        <v/>
      </c>
      <c r="P1681" s="11" t="str">
        <f t="shared" si="216"/>
        <v xml:space="preserve"> </v>
      </c>
      <c r="Q1681" s="11" t="e">
        <f>VLOOKUP(B1681,'Комментарии к ремонту'!A:C,2,FALSE)</f>
        <v>#N/A</v>
      </c>
      <c r="R1681" s="21" t="str">
        <f t="shared" si="217"/>
        <v/>
      </c>
      <c r="T1681" s="44" t="str">
        <f t="shared" si="212"/>
        <v/>
      </c>
      <c r="W1681" s="18">
        <f t="shared" si="213"/>
        <v>0</v>
      </c>
    </row>
    <row r="1682" spans="7:23" ht="25.5" customHeight="1" x14ac:dyDescent="0.2">
      <c r="G1682" s="12" t="str">
        <f t="shared" si="210"/>
        <v/>
      </c>
      <c r="H1682" s="12"/>
      <c r="I1682" s="22" t="str">
        <f>IFERROR(VLOOKUP('движение ДВС'!C1682,нормативы!$B$2:$C$32,2,FALSE),"")</f>
        <v/>
      </c>
      <c r="K1682" s="13" t="str">
        <f t="shared" si="214"/>
        <v/>
      </c>
      <c r="L1682" s="13"/>
      <c r="M1682" s="22" t="str">
        <f t="shared" si="211"/>
        <v/>
      </c>
      <c r="N1682" s="22" t="str">
        <f t="shared" si="215"/>
        <v/>
      </c>
      <c r="P1682" s="11" t="str">
        <f t="shared" si="216"/>
        <v xml:space="preserve"> </v>
      </c>
      <c r="Q1682" s="11" t="e">
        <f>VLOOKUP(B1682,'Комментарии к ремонту'!A:C,2,FALSE)</f>
        <v>#N/A</v>
      </c>
      <c r="R1682" s="21" t="str">
        <f t="shared" si="217"/>
        <v/>
      </c>
      <c r="T1682" s="44" t="str">
        <f t="shared" si="212"/>
        <v/>
      </c>
      <c r="W1682" s="18">
        <f t="shared" si="213"/>
        <v>0</v>
      </c>
    </row>
    <row r="1683" spans="7:23" ht="25.5" customHeight="1" x14ac:dyDescent="0.2">
      <c r="G1683" s="12" t="str">
        <f t="shared" si="210"/>
        <v/>
      </c>
      <c r="H1683" s="12"/>
      <c r="I1683" s="22" t="str">
        <f>IFERROR(VLOOKUP('движение ДВС'!C1683,нормативы!$B$2:$C$32,2,FALSE),"")</f>
        <v/>
      </c>
      <c r="K1683" s="13" t="str">
        <f t="shared" si="214"/>
        <v/>
      </c>
      <c r="L1683" s="13"/>
      <c r="M1683" s="22" t="str">
        <f t="shared" si="211"/>
        <v/>
      </c>
      <c r="N1683" s="22" t="str">
        <f t="shared" si="215"/>
        <v/>
      </c>
      <c r="P1683" s="11" t="str">
        <f t="shared" si="216"/>
        <v xml:space="preserve"> </v>
      </c>
      <c r="Q1683" s="11" t="e">
        <f>VLOOKUP(B1683,'Комментарии к ремонту'!A:C,2,FALSE)</f>
        <v>#N/A</v>
      </c>
      <c r="R1683" s="21" t="str">
        <f t="shared" si="217"/>
        <v/>
      </c>
      <c r="T1683" s="44" t="str">
        <f t="shared" si="212"/>
        <v/>
      </c>
      <c r="W1683" s="18">
        <f t="shared" si="213"/>
        <v>0</v>
      </c>
    </row>
    <row r="1684" spans="7:23" ht="25.5" customHeight="1" x14ac:dyDescent="0.2">
      <c r="G1684" s="12" t="str">
        <f t="shared" si="210"/>
        <v/>
      </c>
      <c r="H1684" s="12"/>
      <c r="I1684" s="22" t="str">
        <f>IFERROR(VLOOKUP('движение ДВС'!C1684,нормативы!$B$2:$C$32,2,FALSE),"")</f>
        <v/>
      </c>
      <c r="K1684" s="13" t="str">
        <f t="shared" si="214"/>
        <v/>
      </c>
      <c r="L1684" s="13"/>
      <c r="M1684" s="22" t="str">
        <f t="shared" si="211"/>
        <v/>
      </c>
      <c r="N1684" s="22" t="str">
        <f t="shared" si="215"/>
        <v/>
      </c>
      <c r="P1684" s="11" t="str">
        <f t="shared" si="216"/>
        <v xml:space="preserve"> </v>
      </c>
      <c r="Q1684" s="11" t="e">
        <f>VLOOKUP(B1684,'Комментарии к ремонту'!A:C,2,FALSE)</f>
        <v>#N/A</v>
      </c>
      <c r="R1684" s="21" t="str">
        <f t="shared" si="217"/>
        <v/>
      </c>
      <c r="T1684" s="44" t="str">
        <f t="shared" si="212"/>
        <v/>
      </c>
      <c r="W1684" s="18">
        <f t="shared" si="213"/>
        <v>0</v>
      </c>
    </row>
    <row r="1685" spans="7:23" ht="25.5" customHeight="1" x14ac:dyDescent="0.2">
      <c r="G1685" s="12" t="str">
        <f t="shared" si="210"/>
        <v/>
      </c>
      <c r="H1685" s="12"/>
      <c r="I1685" s="22" t="str">
        <f>IFERROR(VLOOKUP('движение ДВС'!C1685,нормативы!$B$2:$C$32,2,FALSE),"")</f>
        <v/>
      </c>
      <c r="K1685" s="13" t="str">
        <f t="shared" si="214"/>
        <v/>
      </c>
      <c r="L1685" s="13"/>
      <c r="M1685" s="22" t="str">
        <f t="shared" si="211"/>
        <v/>
      </c>
      <c r="N1685" s="22" t="str">
        <f t="shared" si="215"/>
        <v/>
      </c>
      <c r="P1685" s="11" t="str">
        <f t="shared" si="216"/>
        <v xml:space="preserve"> </v>
      </c>
      <c r="Q1685" s="11" t="e">
        <f>VLOOKUP(B1685,'Комментарии к ремонту'!A:C,2,FALSE)</f>
        <v>#N/A</v>
      </c>
      <c r="R1685" s="21" t="str">
        <f t="shared" si="217"/>
        <v/>
      </c>
      <c r="T1685" s="44" t="str">
        <f t="shared" si="212"/>
        <v/>
      </c>
      <c r="W1685" s="18">
        <f t="shared" si="213"/>
        <v>0</v>
      </c>
    </row>
    <row r="1686" spans="7:23" ht="25.5" customHeight="1" x14ac:dyDescent="0.2">
      <c r="G1686" s="12" t="str">
        <f t="shared" si="210"/>
        <v/>
      </c>
      <c r="H1686" s="12"/>
      <c r="I1686" s="22" t="str">
        <f>IFERROR(VLOOKUP('движение ДВС'!C1686,нормативы!$B$2:$C$32,2,FALSE),"")</f>
        <v/>
      </c>
      <c r="K1686" s="13" t="str">
        <f t="shared" si="214"/>
        <v/>
      </c>
      <c r="L1686" s="13"/>
      <c r="M1686" s="22" t="str">
        <f t="shared" si="211"/>
        <v/>
      </c>
      <c r="N1686" s="22" t="str">
        <f t="shared" si="215"/>
        <v/>
      </c>
      <c r="P1686" s="11" t="str">
        <f t="shared" si="216"/>
        <v xml:space="preserve"> </v>
      </c>
      <c r="Q1686" s="11" t="e">
        <f>VLOOKUP(B1686,'Комментарии к ремонту'!A:C,2,FALSE)</f>
        <v>#N/A</v>
      </c>
      <c r="R1686" s="21" t="str">
        <f t="shared" si="217"/>
        <v/>
      </c>
      <c r="T1686" s="44" t="str">
        <f t="shared" si="212"/>
        <v/>
      </c>
      <c r="W1686" s="18">
        <f t="shared" si="213"/>
        <v>0</v>
      </c>
    </row>
    <row r="1687" spans="7:23" ht="25.5" customHeight="1" x14ac:dyDescent="0.2">
      <c r="G1687" s="12" t="str">
        <f t="shared" si="210"/>
        <v/>
      </c>
      <c r="H1687" s="12"/>
      <c r="I1687" s="22" t="str">
        <f>IFERROR(VLOOKUP('движение ДВС'!C1687,нормативы!$B$2:$C$32,2,FALSE),"")</f>
        <v/>
      </c>
      <c r="K1687" s="13" t="str">
        <f t="shared" si="214"/>
        <v/>
      </c>
      <c r="L1687" s="13"/>
      <c r="M1687" s="22" t="str">
        <f t="shared" si="211"/>
        <v/>
      </c>
      <c r="N1687" s="22" t="str">
        <f t="shared" si="215"/>
        <v/>
      </c>
      <c r="P1687" s="11" t="str">
        <f t="shared" si="216"/>
        <v xml:space="preserve"> </v>
      </c>
      <c r="Q1687" s="11" t="e">
        <f>VLOOKUP(B1687,'Комментарии к ремонту'!A:C,2,FALSE)</f>
        <v>#N/A</v>
      </c>
      <c r="R1687" s="21" t="str">
        <f t="shared" si="217"/>
        <v/>
      </c>
      <c r="T1687" s="44" t="str">
        <f t="shared" si="212"/>
        <v/>
      </c>
      <c r="W1687" s="18">
        <f t="shared" si="213"/>
        <v>0</v>
      </c>
    </row>
    <row r="1688" spans="7:23" ht="25.5" customHeight="1" x14ac:dyDescent="0.2">
      <c r="G1688" s="12" t="str">
        <f t="shared" si="210"/>
        <v/>
      </c>
      <c r="H1688" s="12"/>
      <c r="I1688" s="22" t="str">
        <f>IFERROR(VLOOKUP('движение ДВС'!C1688,нормативы!$B$2:$C$32,2,FALSE),"")</f>
        <v/>
      </c>
      <c r="K1688" s="13" t="str">
        <f t="shared" si="214"/>
        <v/>
      </c>
      <c r="L1688" s="13"/>
      <c r="M1688" s="22" t="str">
        <f t="shared" si="211"/>
        <v/>
      </c>
      <c r="N1688" s="22" t="str">
        <f t="shared" si="215"/>
        <v/>
      </c>
      <c r="P1688" s="11" t="str">
        <f t="shared" si="216"/>
        <v xml:space="preserve"> </v>
      </c>
      <c r="Q1688" s="11" t="e">
        <f>VLOOKUP(B1688,'Комментарии к ремонту'!A:C,2,FALSE)</f>
        <v>#N/A</v>
      </c>
      <c r="R1688" s="21" t="str">
        <f t="shared" si="217"/>
        <v/>
      </c>
      <c r="T1688" s="44" t="str">
        <f t="shared" si="212"/>
        <v/>
      </c>
      <c r="W1688" s="18">
        <f t="shared" si="213"/>
        <v>0</v>
      </c>
    </row>
    <row r="1689" spans="7:23" ht="25.5" customHeight="1" x14ac:dyDescent="0.2">
      <c r="G1689" s="12" t="str">
        <f t="shared" si="210"/>
        <v/>
      </c>
      <c r="H1689" s="12"/>
      <c r="I1689" s="22" t="str">
        <f>IFERROR(VLOOKUP('движение ДВС'!C1689,нормативы!$B$2:$C$32,2,FALSE),"")</f>
        <v/>
      </c>
      <c r="K1689" s="13" t="str">
        <f t="shared" si="214"/>
        <v/>
      </c>
      <c r="L1689" s="13"/>
      <c r="M1689" s="22" t="str">
        <f t="shared" si="211"/>
        <v/>
      </c>
      <c r="N1689" s="22" t="str">
        <f t="shared" si="215"/>
        <v/>
      </c>
      <c r="P1689" s="11" t="str">
        <f t="shared" si="216"/>
        <v xml:space="preserve"> </v>
      </c>
      <c r="Q1689" s="11" t="e">
        <f>VLOOKUP(B1689,'Комментарии к ремонту'!A:C,2,FALSE)</f>
        <v>#N/A</v>
      </c>
      <c r="R1689" s="21" t="str">
        <f t="shared" si="217"/>
        <v/>
      </c>
      <c r="T1689" s="44" t="str">
        <f t="shared" si="212"/>
        <v/>
      </c>
      <c r="W1689" s="18">
        <f t="shared" si="213"/>
        <v>0</v>
      </c>
    </row>
    <row r="1690" spans="7:23" ht="25.5" customHeight="1" x14ac:dyDescent="0.2">
      <c r="G1690" s="12" t="str">
        <f t="shared" si="210"/>
        <v/>
      </c>
      <c r="H1690" s="12"/>
      <c r="I1690" s="22" t="str">
        <f>IFERROR(VLOOKUP('движение ДВС'!C1690,нормативы!$B$2:$C$32,2,FALSE),"")</f>
        <v/>
      </c>
      <c r="K1690" s="13" t="str">
        <f t="shared" si="214"/>
        <v/>
      </c>
      <c r="L1690" s="13"/>
      <c r="M1690" s="22" t="str">
        <f t="shared" si="211"/>
        <v/>
      </c>
      <c r="N1690" s="22" t="str">
        <f t="shared" si="215"/>
        <v/>
      </c>
      <c r="P1690" s="11" t="str">
        <f t="shared" si="216"/>
        <v xml:space="preserve"> </v>
      </c>
      <c r="Q1690" s="11" t="e">
        <f>VLOOKUP(B1690,'Комментарии к ремонту'!A:C,2,FALSE)</f>
        <v>#N/A</v>
      </c>
      <c r="R1690" s="21" t="str">
        <f t="shared" si="217"/>
        <v/>
      </c>
      <c r="T1690" s="44" t="str">
        <f t="shared" si="212"/>
        <v/>
      </c>
      <c r="W1690" s="18">
        <f t="shared" si="213"/>
        <v>0</v>
      </c>
    </row>
    <row r="1691" spans="7:23" ht="25.5" customHeight="1" x14ac:dyDescent="0.2">
      <c r="G1691" s="12" t="str">
        <f t="shared" si="210"/>
        <v/>
      </c>
      <c r="H1691" s="12"/>
      <c r="I1691" s="22" t="str">
        <f>IFERROR(VLOOKUP('движение ДВС'!C1691,нормативы!$B$2:$C$32,2,FALSE),"")</f>
        <v/>
      </c>
      <c r="K1691" s="13" t="str">
        <f t="shared" si="214"/>
        <v/>
      </c>
      <c r="L1691" s="13"/>
      <c r="M1691" s="22" t="str">
        <f t="shared" si="211"/>
        <v/>
      </c>
      <c r="N1691" s="22" t="str">
        <f t="shared" si="215"/>
        <v/>
      </c>
      <c r="P1691" s="11" t="str">
        <f t="shared" si="216"/>
        <v xml:space="preserve"> </v>
      </c>
      <c r="Q1691" s="11" t="e">
        <f>VLOOKUP(B1691,'Комментарии к ремонту'!A:C,2,FALSE)</f>
        <v>#N/A</v>
      </c>
      <c r="R1691" s="21" t="str">
        <f t="shared" si="217"/>
        <v/>
      </c>
      <c r="T1691" s="44" t="str">
        <f t="shared" si="212"/>
        <v/>
      </c>
      <c r="W1691" s="18">
        <f t="shared" si="213"/>
        <v>0</v>
      </c>
    </row>
    <row r="1692" spans="7:23" ht="25.5" customHeight="1" x14ac:dyDescent="0.2">
      <c r="G1692" s="12" t="str">
        <f t="shared" si="210"/>
        <v/>
      </c>
      <c r="H1692" s="12"/>
      <c r="I1692" s="22" t="str">
        <f>IFERROR(VLOOKUP('движение ДВС'!C1692,нормативы!$B$2:$C$32,2,FALSE),"")</f>
        <v/>
      </c>
      <c r="K1692" s="13" t="str">
        <f t="shared" si="214"/>
        <v/>
      </c>
      <c r="L1692" s="13"/>
      <c r="M1692" s="22" t="str">
        <f t="shared" si="211"/>
        <v/>
      </c>
      <c r="N1692" s="22" t="str">
        <f t="shared" si="215"/>
        <v/>
      </c>
      <c r="P1692" s="11" t="str">
        <f t="shared" si="216"/>
        <v xml:space="preserve"> </v>
      </c>
      <c r="Q1692" s="11" t="e">
        <f>VLOOKUP(B1692,'Комментарии к ремонту'!A:C,2,FALSE)</f>
        <v>#N/A</v>
      </c>
      <c r="R1692" s="21" t="str">
        <f t="shared" si="217"/>
        <v/>
      </c>
      <c r="T1692" s="44" t="str">
        <f t="shared" si="212"/>
        <v/>
      </c>
      <c r="W1692" s="18">
        <f t="shared" si="213"/>
        <v>0</v>
      </c>
    </row>
    <row r="1693" spans="7:23" ht="25.5" customHeight="1" x14ac:dyDescent="0.2">
      <c r="G1693" s="12" t="str">
        <f t="shared" si="210"/>
        <v/>
      </c>
      <c r="H1693" s="12"/>
      <c r="I1693" s="22" t="str">
        <f>IFERROR(VLOOKUP('движение ДВС'!C1693,нормативы!$B$2:$C$32,2,FALSE),"")</f>
        <v/>
      </c>
      <c r="K1693" s="13" t="str">
        <f t="shared" si="214"/>
        <v/>
      </c>
      <c r="L1693" s="13"/>
      <c r="M1693" s="22" t="str">
        <f t="shared" si="211"/>
        <v/>
      </c>
      <c r="N1693" s="22" t="str">
        <f t="shared" si="215"/>
        <v/>
      </c>
      <c r="P1693" s="11" t="str">
        <f t="shared" si="216"/>
        <v xml:space="preserve"> </v>
      </c>
      <c r="Q1693" s="11" t="e">
        <f>VLOOKUP(B1693,'Комментарии к ремонту'!A:C,2,FALSE)</f>
        <v>#N/A</v>
      </c>
      <c r="R1693" s="21" t="str">
        <f t="shared" si="217"/>
        <v/>
      </c>
      <c r="T1693" s="44" t="str">
        <f t="shared" si="212"/>
        <v/>
      </c>
      <c r="W1693" s="18">
        <f t="shared" si="213"/>
        <v>0</v>
      </c>
    </row>
    <row r="1694" spans="7:23" ht="25.5" customHeight="1" x14ac:dyDescent="0.2">
      <c r="G1694" s="12" t="str">
        <f t="shared" si="210"/>
        <v/>
      </c>
      <c r="H1694" s="12"/>
      <c r="I1694" s="22" t="str">
        <f>IFERROR(VLOOKUP('движение ДВС'!C1694,нормативы!$B$2:$C$32,2,FALSE),"")</f>
        <v/>
      </c>
      <c r="K1694" s="13" t="str">
        <f t="shared" si="214"/>
        <v/>
      </c>
      <c r="L1694" s="13"/>
      <c r="M1694" s="22" t="str">
        <f t="shared" si="211"/>
        <v/>
      </c>
      <c r="N1694" s="22" t="str">
        <f t="shared" si="215"/>
        <v/>
      </c>
      <c r="P1694" s="11" t="str">
        <f t="shared" si="216"/>
        <v xml:space="preserve"> </v>
      </c>
      <c r="Q1694" s="11" t="e">
        <f>VLOOKUP(B1694,'Комментарии к ремонту'!A:C,2,FALSE)</f>
        <v>#N/A</v>
      </c>
      <c r="R1694" s="21" t="str">
        <f t="shared" si="217"/>
        <v/>
      </c>
      <c r="T1694" s="44" t="str">
        <f t="shared" si="212"/>
        <v/>
      </c>
      <c r="W1694" s="18">
        <f t="shared" si="213"/>
        <v>0</v>
      </c>
    </row>
    <row r="1695" spans="7:23" ht="25.5" customHeight="1" x14ac:dyDescent="0.2">
      <c r="G1695" s="12" t="str">
        <f t="shared" si="210"/>
        <v/>
      </c>
      <c r="H1695" s="12"/>
      <c r="I1695" s="22" t="str">
        <f>IFERROR(VLOOKUP('движение ДВС'!C1695,нормативы!$B$2:$C$32,2,FALSE),"")</f>
        <v/>
      </c>
      <c r="K1695" s="13" t="str">
        <f t="shared" si="214"/>
        <v/>
      </c>
      <c r="L1695" s="13"/>
      <c r="M1695" s="22" t="str">
        <f t="shared" si="211"/>
        <v/>
      </c>
      <c r="N1695" s="22" t="str">
        <f t="shared" si="215"/>
        <v/>
      </c>
      <c r="P1695" s="11" t="str">
        <f t="shared" si="216"/>
        <v xml:space="preserve"> </v>
      </c>
      <c r="Q1695" s="11" t="e">
        <f>VLOOKUP(B1695,'Комментарии к ремонту'!A:C,2,FALSE)</f>
        <v>#N/A</v>
      </c>
      <c r="R1695" s="21" t="str">
        <f t="shared" si="217"/>
        <v/>
      </c>
      <c r="T1695" s="44" t="str">
        <f t="shared" si="212"/>
        <v/>
      </c>
      <c r="W1695" s="18">
        <f t="shared" si="213"/>
        <v>0</v>
      </c>
    </row>
    <row r="1696" spans="7:23" ht="25.5" customHeight="1" x14ac:dyDescent="0.2">
      <c r="G1696" s="12" t="str">
        <f t="shared" si="210"/>
        <v/>
      </c>
      <c r="H1696" s="12"/>
      <c r="I1696" s="22" t="str">
        <f>IFERROR(VLOOKUP('движение ДВС'!C1696,нормативы!$B$2:$C$32,2,FALSE),"")</f>
        <v/>
      </c>
      <c r="K1696" s="13" t="str">
        <f t="shared" si="214"/>
        <v/>
      </c>
      <c r="L1696" s="13"/>
      <c r="M1696" s="22" t="str">
        <f t="shared" si="211"/>
        <v/>
      </c>
      <c r="N1696" s="22" t="str">
        <f t="shared" si="215"/>
        <v/>
      </c>
      <c r="P1696" s="11" t="str">
        <f t="shared" si="216"/>
        <v xml:space="preserve"> </v>
      </c>
      <c r="Q1696" s="11" t="e">
        <f>VLOOKUP(B1696,'Комментарии к ремонту'!A:C,2,FALSE)</f>
        <v>#N/A</v>
      </c>
      <c r="R1696" s="21" t="str">
        <f t="shared" si="217"/>
        <v/>
      </c>
      <c r="T1696" s="44" t="str">
        <f t="shared" si="212"/>
        <v/>
      </c>
      <c r="W1696" s="18">
        <f t="shared" si="213"/>
        <v>0</v>
      </c>
    </row>
    <row r="1697" spans="7:23" ht="25.5" customHeight="1" x14ac:dyDescent="0.2">
      <c r="G1697" s="12" t="str">
        <f t="shared" si="210"/>
        <v/>
      </c>
      <c r="H1697" s="12"/>
      <c r="I1697" s="22" t="str">
        <f>IFERROR(VLOOKUP('движение ДВС'!C1697,нормативы!$B$2:$C$32,2,FALSE),"")</f>
        <v/>
      </c>
      <c r="K1697" s="13" t="str">
        <f t="shared" si="214"/>
        <v/>
      </c>
      <c r="L1697" s="13"/>
      <c r="M1697" s="22" t="str">
        <f t="shared" si="211"/>
        <v/>
      </c>
      <c r="N1697" s="22" t="str">
        <f t="shared" si="215"/>
        <v/>
      </c>
      <c r="P1697" s="11" t="str">
        <f t="shared" si="216"/>
        <v xml:space="preserve"> </v>
      </c>
      <c r="Q1697" s="11" t="e">
        <f>VLOOKUP(B1697,'Комментарии к ремонту'!A:C,2,FALSE)</f>
        <v>#N/A</v>
      </c>
      <c r="R1697" s="21" t="str">
        <f t="shared" si="217"/>
        <v/>
      </c>
      <c r="T1697" s="44" t="str">
        <f t="shared" si="212"/>
        <v/>
      </c>
      <c r="W1697" s="18">
        <f t="shared" si="213"/>
        <v>0</v>
      </c>
    </row>
    <row r="1698" spans="7:23" ht="25.5" customHeight="1" x14ac:dyDescent="0.2">
      <c r="G1698" s="12" t="str">
        <f t="shared" si="210"/>
        <v/>
      </c>
      <c r="H1698" s="12"/>
      <c r="I1698" s="22" t="str">
        <f>IFERROR(VLOOKUP('движение ДВС'!C1698,нормативы!$B$2:$C$32,2,FALSE),"")</f>
        <v/>
      </c>
      <c r="K1698" s="13" t="str">
        <f t="shared" si="214"/>
        <v/>
      </c>
      <c r="L1698" s="13"/>
      <c r="M1698" s="22" t="str">
        <f t="shared" si="211"/>
        <v/>
      </c>
      <c r="N1698" s="22" t="str">
        <f t="shared" si="215"/>
        <v/>
      </c>
      <c r="P1698" s="11" t="str">
        <f t="shared" si="216"/>
        <v xml:space="preserve"> </v>
      </c>
      <c r="Q1698" s="11" t="e">
        <f>VLOOKUP(B1698,'Комментарии к ремонту'!A:C,2,FALSE)</f>
        <v>#N/A</v>
      </c>
      <c r="R1698" s="21" t="str">
        <f t="shared" si="217"/>
        <v/>
      </c>
      <c r="T1698" s="44" t="str">
        <f t="shared" si="212"/>
        <v/>
      </c>
      <c r="W1698" s="18">
        <f t="shared" si="213"/>
        <v>0</v>
      </c>
    </row>
    <row r="1699" spans="7:23" ht="25.5" customHeight="1" x14ac:dyDescent="0.2">
      <c r="G1699" s="12" t="str">
        <f t="shared" si="210"/>
        <v/>
      </c>
      <c r="H1699" s="12"/>
      <c r="I1699" s="22" t="str">
        <f>IFERROR(VLOOKUP('движение ДВС'!C1699,нормативы!$B$2:$C$32,2,FALSE),"")</f>
        <v/>
      </c>
      <c r="K1699" s="13" t="str">
        <f t="shared" si="214"/>
        <v/>
      </c>
      <c r="L1699" s="13"/>
      <c r="M1699" s="22" t="str">
        <f t="shared" si="211"/>
        <v/>
      </c>
      <c r="N1699" s="22" t="str">
        <f t="shared" si="215"/>
        <v/>
      </c>
      <c r="P1699" s="11" t="str">
        <f t="shared" si="216"/>
        <v xml:space="preserve"> </v>
      </c>
      <c r="Q1699" s="11" t="e">
        <f>VLOOKUP(B1699,'Комментарии к ремонту'!A:C,2,FALSE)</f>
        <v>#N/A</v>
      </c>
      <c r="R1699" s="21" t="str">
        <f t="shared" si="217"/>
        <v/>
      </c>
      <c r="T1699" s="44" t="str">
        <f t="shared" si="212"/>
        <v/>
      </c>
      <c r="W1699" s="18">
        <f t="shared" si="213"/>
        <v>0</v>
      </c>
    </row>
    <row r="1700" spans="7:23" ht="25.5" customHeight="1" x14ac:dyDescent="0.2">
      <c r="G1700" s="12" t="str">
        <f t="shared" si="210"/>
        <v/>
      </c>
      <c r="H1700" s="12"/>
      <c r="I1700" s="22" t="str">
        <f>IFERROR(VLOOKUP('движение ДВС'!C1700,нормативы!$B$2:$C$32,2,FALSE),"")</f>
        <v/>
      </c>
      <c r="K1700" s="13" t="str">
        <f t="shared" si="214"/>
        <v/>
      </c>
      <c r="L1700" s="13"/>
      <c r="M1700" s="22" t="str">
        <f t="shared" si="211"/>
        <v/>
      </c>
      <c r="N1700" s="22" t="str">
        <f t="shared" si="215"/>
        <v/>
      </c>
      <c r="P1700" s="11" t="str">
        <f t="shared" si="216"/>
        <v xml:space="preserve"> </v>
      </c>
      <c r="Q1700" s="11" t="e">
        <f>VLOOKUP(B1700,'Комментарии к ремонту'!A:C,2,FALSE)</f>
        <v>#N/A</v>
      </c>
      <c r="R1700" s="21" t="str">
        <f t="shared" si="217"/>
        <v/>
      </c>
      <c r="T1700" s="44" t="str">
        <f t="shared" si="212"/>
        <v/>
      </c>
      <c r="W1700" s="18">
        <f t="shared" si="213"/>
        <v>0</v>
      </c>
    </row>
    <row r="1701" spans="7:23" ht="25.5" customHeight="1" x14ac:dyDescent="0.2">
      <c r="G1701" s="12" t="str">
        <f t="shared" si="210"/>
        <v/>
      </c>
      <c r="H1701" s="12"/>
      <c r="I1701" s="22" t="str">
        <f>IFERROR(VLOOKUP('движение ДВС'!C1701,нормативы!$B$2:$C$32,2,FALSE),"")</f>
        <v/>
      </c>
      <c r="K1701" s="13" t="str">
        <f t="shared" si="214"/>
        <v/>
      </c>
      <c r="L1701" s="13"/>
      <c r="M1701" s="22" t="str">
        <f t="shared" si="211"/>
        <v/>
      </c>
      <c r="N1701" s="22" t="str">
        <f t="shared" si="215"/>
        <v/>
      </c>
      <c r="P1701" s="11" t="str">
        <f t="shared" si="216"/>
        <v xml:space="preserve"> </v>
      </c>
      <c r="Q1701" s="11" t="e">
        <f>VLOOKUP(B1701,'Комментарии к ремонту'!A:C,2,FALSE)</f>
        <v>#N/A</v>
      </c>
      <c r="R1701" s="21" t="str">
        <f t="shared" si="217"/>
        <v/>
      </c>
      <c r="T1701" s="44" t="str">
        <f t="shared" si="212"/>
        <v/>
      </c>
      <c r="W1701" s="18">
        <f t="shared" si="213"/>
        <v>0</v>
      </c>
    </row>
    <row r="1702" spans="7:23" ht="25.5" customHeight="1" x14ac:dyDescent="0.2">
      <c r="G1702" s="12" t="str">
        <f t="shared" si="210"/>
        <v/>
      </c>
      <c r="H1702" s="12"/>
      <c r="I1702" s="22" t="str">
        <f>IFERROR(VLOOKUP('движение ДВС'!C1702,нормативы!$B$2:$C$32,2,FALSE),"")</f>
        <v/>
      </c>
      <c r="K1702" s="13" t="str">
        <f t="shared" si="214"/>
        <v/>
      </c>
      <c r="L1702" s="13"/>
      <c r="M1702" s="22" t="str">
        <f t="shared" si="211"/>
        <v/>
      </c>
      <c r="N1702" s="22" t="str">
        <f t="shared" si="215"/>
        <v/>
      </c>
      <c r="P1702" s="11" t="str">
        <f t="shared" si="216"/>
        <v xml:space="preserve"> </v>
      </c>
      <c r="Q1702" s="11" t="e">
        <f>VLOOKUP(B1702,'Комментарии к ремонту'!A:C,2,FALSE)</f>
        <v>#N/A</v>
      </c>
      <c r="R1702" s="21" t="str">
        <f t="shared" si="217"/>
        <v/>
      </c>
      <c r="T1702" s="44" t="str">
        <f t="shared" si="212"/>
        <v/>
      </c>
      <c r="W1702" s="18">
        <f t="shared" si="213"/>
        <v>0</v>
      </c>
    </row>
    <row r="1703" spans="7:23" ht="25.5" customHeight="1" x14ac:dyDescent="0.2">
      <c r="G1703" s="12" t="str">
        <f t="shared" si="210"/>
        <v/>
      </c>
      <c r="H1703" s="12"/>
      <c r="I1703" s="22" t="str">
        <f>IFERROR(VLOOKUP('движение ДВС'!C1703,нормативы!$B$2:$C$32,2,FALSE),"")</f>
        <v/>
      </c>
      <c r="K1703" s="13" t="str">
        <f t="shared" si="214"/>
        <v/>
      </c>
      <c r="L1703" s="13"/>
      <c r="M1703" s="22" t="str">
        <f t="shared" si="211"/>
        <v/>
      </c>
      <c r="N1703" s="22" t="str">
        <f t="shared" si="215"/>
        <v/>
      </c>
      <c r="P1703" s="11" t="str">
        <f t="shared" si="216"/>
        <v xml:space="preserve"> </v>
      </c>
      <c r="Q1703" s="11" t="e">
        <f>VLOOKUP(B1703,'Комментарии к ремонту'!A:C,2,FALSE)</f>
        <v>#N/A</v>
      </c>
      <c r="R1703" s="21" t="str">
        <f t="shared" si="217"/>
        <v/>
      </c>
      <c r="T1703" s="44" t="str">
        <f t="shared" si="212"/>
        <v/>
      </c>
      <c r="W1703" s="18">
        <f t="shared" si="213"/>
        <v>0</v>
      </c>
    </row>
    <row r="1704" spans="7:23" ht="25.5" customHeight="1" x14ac:dyDescent="0.2">
      <c r="G1704" s="12" t="str">
        <f t="shared" si="210"/>
        <v/>
      </c>
      <c r="H1704" s="12"/>
      <c r="I1704" s="22" t="str">
        <f>IFERROR(VLOOKUP('движение ДВС'!C1704,нормативы!$B$2:$C$32,2,FALSE),"")</f>
        <v/>
      </c>
      <c r="K1704" s="13" t="str">
        <f t="shared" si="214"/>
        <v/>
      </c>
      <c r="L1704" s="13"/>
      <c r="M1704" s="22" t="str">
        <f t="shared" si="211"/>
        <v/>
      </c>
      <c r="N1704" s="22" t="str">
        <f t="shared" si="215"/>
        <v/>
      </c>
      <c r="P1704" s="11" t="str">
        <f t="shared" si="216"/>
        <v xml:space="preserve"> </v>
      </c>
      <c r="Q1704" s="11" t="e">
        <f>VLOOKUP(B1704,'Комментарии к ремонту'!A:C,2,FALSE)</f>
        <v>#N/A</v>
      </c>
      <c r="R1704" s="21" t="str">
        <f t="shared" si="217"/>
        <v/>
      </c>
      <c r="T1704" s="44" t="str">
        <f t="shared" si="212"/>
        <v/>
      </c>
      <c r="W1704" s="18">
        <f t="shared" si="213"/>
        <v>0</v>
      </c>
    </row>
    <row r="1705" spans="7:23" ht="25.5" customHeight="1" x14ac:dyDescent="0.2">
      <c r="G1705" s="12" t="str">
        <f t="shared" si="210"/>
        <v/>
      </c>
      <c r="H1705" s="12"/>
      <c r="I1705" s="22" t="str">
        <f>IFERROR(VLOOKUP('движение ДВС'!C1705,нормативы!$B$2:$C$32,2,FALSE),"")</f>
        <v/>
      </c>
      <c r="K1705" s="13" t="str">
        <f t="shared" si="214"/>
        <v/>
      </c>
      <c r="L1705" s="13"/>
      <c r="M1705" s="22" t="str">
        <f t="shared" si="211"/>
        <v/>
      </c>
      <c r="N1705" s="22" t="str">
        <f t="shared" si="215"/>
        <v/>
      </c>
      <c r="P1705" s="11" t="str">
        <f t="shared" si="216"/>
        <v xml:space="preserve"> </v>
      </c>
      <c r="Q1705" s="11" t="e">
        <f>VLOOKUP(B1705,'Комментарии к ремонту'!A:C,2,FALSE)</f>
        <v>#N/A</v>
      </c>
      <c r="R1705" s="21" t="str">
        <f t="shared" si="217"/>
        <v/>
      </c>
      <c r="T1705" s="44" t="str">
        <f t="shared" si="212"/>
        <v/>
      </c>
      <c r="W1705" s="18">
        <f t="shared" si="213"/>
        <v>0</v>
      </c>
    </row>
    <row r="1706" spans="7:23" ht="25.5" customHeight="1" x14ac:dyDescent="0.2">
      <c r="G1706" s="12" t="str">
        <f t="shared" si="210"/>
        <v/>
      </c>
      <c r="H1706" s="12"/>
      <c r="I1706" s="22" t="str">
        <f>IFERROR(VLOOKUP('движение ДВС'!C1706,нормативы!$B$2:$C$32,2,FALSE),"")</f>
        <v/>
      </c>
      <c r="K1706" s="13" t="str">
        <f t="shared" si="214"/>
        <v/>
      </c>
      <c r="L1706" s="13"/>
      <c r="M1706" s="22" t="str">
        <f t="shared" si="211"/>
        <v/>
      </c>
      <c r="N1706" s="22" t="str">
        <f t="shared" si="215"/>
        <v/>
      </c>
      <c r="P1706" s="11" t="str">
        <f t="shared" si="216"/>
        <v xml:space="preserve"> </v>
      </c>
      <c r="Q1706" s="11" t="e">
        <f>VLOOKUP(B1706,'Комментарии к ремонту'!A:C,2,FALSE)</f>
        <v>#N/A</v>
      </c>
      <c r="R1706" s="21" t="str">
        <f t="shared" si="217"/>
        <v/>
      </c>
      <c r="T1706" s="44" t="str">
        <f t="shared" si="212"/>
        <v/>
      </c>
      <c r="W1706" s="18">
        <f t="shared" si="213"/>
        <v>0</v>
      </c>
    </row>
    <row r="1707" spans="7:23" ht="25.5" customHeight="1" x14ac:dyDescent="0.2">
      <c r="G1707" s="12" t="str">
        <f t="shared" si="210"/>
        <v/>
      </c>
      <c r="H1707" s="12"/>
      <c r="I1707" s="22" t="str">
        <f>IFERROR(VLOOKUP('движение ДВС'!C1707,нормативы!$B$2:$C$32,2,FALSE),"")</f>
        <v/>
      </c>
      <c r="K1707" s="13" t="str">
        <f t="shared" si="214"/>
        <v/>
      </c>
      <c r="L1707" s="13"/>
      <c r="M1707" s="22" t="str">
        <f t="shared" si="211"/>
        <v/>
      </c>
      <c r="N1707" s="22" t="str">
        <f t="shared" si="215"/>
        <v/>
      </c>
      <c r="P1707" s="11" t="str">
        <f t="shared" si="216"/>
        <v xml:space="preserve"> </v>
      </c>
      <c r="Q1707" s="11" t="e">
        <f>VLOOKUP(B1707,'Комментарии к ремонту'!A:C,2,FALSE)</f>
        <v>#N/A</v>
      </c>
      <c r="R1707" s="21" t="str">
        <f t="shared" si="217"/>
        <v/>
      </c>
      <c r="T1707" s="44" t="str">
        <f t="shared" si="212"/>
        <v/>
      </c>
      <c r="W1707" s="18">
        <f t="shared" si="213"/>
        <v>0</v>
      </c>
    </row>
    <row r="1708" spans="7:23" ht="25.5" customHeight="1" x14ac:dyDescent="0.2">
      <c r="G1708" s="12" t="str">
        <f t="shared" si="210"/>
        <v/>
      </c>
      <c r="H1708" s="12"/>
      <c r="I1708" s="22" t="str">
        <f>IFERROR(VLOOKUP('движение ДВС'!C1708,нормативы!$B$2:$C$32,2,FALSE),"")</f>
        <v/>
      </c>
      <c r="K1708" s="13" t="str">
        <f t="shared" si="214"/>
        <v/>
      </c>
      <c r="L1708" s="13"/>
      <c r="M1708" s="22" t="str">
        <f t="shared" si="211"/>
        <v/>
      </c>
      <c r="N1708" s="22" t="str">
        <f t="shared" si="215"/>
        <v/>
      </c>
      <c r="P1708" s="11" t="str">
        <f t="shared" si="216"/>
        <v xml:space="preserve"> </v>
      </c>
      <c r="Q1708" s="11" t="e">
        <f>VLOOKUP(B1708,'Комментарии к ремонту'!A:C,2,FALSE)</f>
        <v>#N/A</v>
      </c>
      <c r="R1708" s="21" t="str">
        <f t="shared" si="217"/>
        <v/>
      </c>
      <c r="T1708" s="44" t="str">
        <f t="shared" si="212"/>
        <v/>
      </c>
      <c r="W1708" s="18">
        <f t="shared" si="213"/>
        <v>0</v>
      </c>
    </row>
    <row r="1709" spans="7:23" ht="25.5" customHeight="1" x14ac:dyDescent="0.2">
      <c r="G1709" s="12" t="str">
        <f t="shared" si="210"/>
        <v/>
      </c>
      <c r="H1709" s="12"/>
      <c r="I1709" s="22" t="str">
        <f>IFERROR(VLOOKUP('движение ДВС'!C1709,нормативы!$B$2:$C$32,2,FALSE),"")</f>
        <v/>
      </c>
      <c r="K1709" s="13" t="str">
        <f t="shared" si="214"/>
        <v/>
      </c>
      <c r="L1709" s="13"/>
      <c r="M1709" s="22" t="str">
        <f t="shared" si="211"/>
        <v/>
      </c>
      <c r="N1709" s="22" t="str">
        <f t="shared" si="215"/>
        <v/>
      </c>
      <c r="P1709" s="11" t="str">
        <f t="shared" si="216"/>
        <v xml:space="preserve"> </v>
      </c>
      <c r="Q1709" s="11" t="e">
        <f>VLOOKUP(B1709,'Комментарии к ремонту'!A:C,2,FALSE)</f>
        <v>#N/A</v>
      </c>
      <c r="R1709" s="21" t="str">
        <f t="shared" si="217"/>
        <v/>
      </c>
      <c r="T1709" s="44" t="str">
        <f t="shared" si="212"/>
        <v/>
      </c>
      <c r="W1709" s="18">
        <f t="shared" si="213"/>
        <v>0</v>
      </c>
    </row>
    <row r="1710" spans="7:23" ht="25.5" customHeight="1" x14ac:dyDescent="0.2">
      <c r="G1710" s="12" t="str">
        <f t="shared" si="210"/>
        <v/>
      </c>
      <c r="H1710" s="12"/>
      <c r="I1710" s="22" t="str">
        <f>IFERROR(VLOOKUP('движение ДВС'!C1710,нормативы!$B$2:$C$32,2,FALSE),"")</f>
        <v/>
      </c>
      <c r="K1710" s="13" t="str">
        <f t="shared" si="214"/>
        <v/>
      </c>
      <c r="L1710" s="13"/>
      <c r="M1710" s="22" t="str">
        <f t="shared" si="211"/>
        <v/>
      </c>
      <c r="N1710" s="22" t="str">
        <f t="shared" si="215"/>
        <v/>
      </c>
      <c r="P1710" s="11" t="str">
        <f t="shared" si="216"/>
        <v xml:space="preserve"> </v>
      </c>
      <c r="Q1710" s="11" t="e">
        <f>VLOOKUP(B1710,'Комментарии к ремонту'!A:C,2,FALSE)</f>
        <v>#N/A</v>
      </c>
      <c r="R1710" s="21" t="str">
        <f t="shared" si="217"/>
        <v/>
      </c>
      <c r="T1710" s="44" t="str">
        <f t="shared" si="212"/>
        <v/>
      </c>
      <c r="W1710" s="18">
        <f t="shared" si="213"/>
        <v>0</v>
      </c>
    </row>
    <row r="1711" spans="7:23" ht="25.5" customHeight="1" x14ac:dyDescent="0.2">
      <c r="G1711" s="12" t="str">
        <f t="shared" si="210"/>
        <v/>
      </c>
      <c r="H1711" s="12"/>
      <c r="I1711" s="22" t="str">
        <f>IFERROR(VLOOKUP('движение ДВС'!C1711,нормативы!$B$2:$C$32,2,FALSE),"")</f>
        <v/>
      </c>
      <c r="K1711" s="13" t="str">
        <f t="shared" si="214"/>
        <v/>
      </c>
      <c r="L1711" s="13"/>
      <c r="M1711" s="22" t="str">
        <f t="shared" si="211"/>
        <v/>
      </c>
      <c r="N1711" s="22" t="str">
        <f t="shared" si="215"/>
        <v/>
      </c>
      <c r="P1711" s="11" t="str">
        <f t="shared" si="216"/>
        <v xml:space="preserve"> </v>
      </c>
      <c r="Q1711" s="11" t="e">
        <f>VLOOKUP(B1711,'Комментарии к ремонту'!A:C,2,FALSE)</f>
        <v>#N/A</v>
      </c>
      <c r="R1711" s="21" t="str">
        <f t="shared" si="217"/>
        <v/>
      </c>
      <c r="T1711" s="44" t="str">
        <f t="shared" si="212"/>
        <v/>
      </c>
      <c r="W1711" s="18">
        <f t="shared" si="213"/>
        <v>0</v>
      </c>
    </row>
    <row r="1712" spans="7:23" ht="25.5" customHeight="1" x14ac:dyDescent="0.2">
      <c r="G1712" s="12" t="str">
        <f t="shared" si="210"/>
        <v/>
      </c>
      <c r="H1712" s="12"/>
      <c r="I1712" s="22" t="str">
        <f>IFERROR(VLOOKUP('движение ДВС'!C1712,нормативы!$B$2:$C$32,2,FALSE),"")</f>
        <v/>
      </c>
      <c r="K1712" s="13" t="str">
        <f t="shared" si="214"/>
        <v/>
      </c>
      <c r="L1712" s="13"/>
      <c r="M1712" s="22" t="str">
        <f t="shared" si="211"/>
        <v/>
      </c>
      <c r="N1712" s="22" t="str">
        <f t="shared" si="215"/>
        <v/>
      </c>
      <c r="P1712" s="11" t="str">
        <f t="shared" si="216"/>
        <v xml:space="preserve"> </v>
      </c>
      <c r="Q1712" s="11" t="e">
        <f>VLOOKUP(B1712,'Комментарии к ремонту'!A:C,2,FALSE)</f>
        <v>#N/A</v>
      </c>
      <c r="R1712" s="21" t="str">
        <f t="shared" si="217"/>
        <v/>
      </c>
      <c r="T1712" s="44" t="str">
        <f t="shared" si="212"/>
        <v/>
      </c>
      <c r="W1712" s="18">
        <f t="shared" si="213"/>
        <v>0</v>
      </c>
    </row>
    <row r="1713" spans="7:23" ht="25.5" customHeight="1" x14ac:dyDescent="0.2">
      <c r="G1713" s="12" t="str">
        <f t="shared" si="210"/>
        <v/>
      </c>
      <c r="H1713" s="12"/>
      <c r="I1713" s="22" t="str">
        <f>IFERROR(VLOOKUP('движение ДВС'!C1713,нормативы!$B$2:$C$32,2,FALSE),"")</f>
        <v/>
      </c>
      <c r="K1713" s="13" t="str">
        <f t="shared" si="214"/>
        <v/>
      </c>
      <c r="L1713" s="13"/>
      <c r="M1713" s="22" t="str">
        <f t="shared" si="211"/>
        <v/>
      </c>
      <c r="N1713" s="22" t="str">
        <f t="shared" si="215"/>
        <v/>
      </c>
      <c r="P1713" s="11" t="str">
        <f t="shared" si="216"/>
        <v xml:space="preserve"> </v>
      </c>
      <c r="Q1713" s="11" t="e">
        <f>VLOOKUP(B1713,'Комментарии к ремонту'!A:C,2,FALSE)</f>
        <v>#N/A</v>
      </c>
      <c r="R1713" s="21" t="str">
        <f t="shared" si="217"/>
        <v/>
      </c>
      <c r="T1713" s="44" t="str">
        <f t="shared" si="212"/>
        <v/>
      </c>
      <c r="W1713" s="18">
        <f t="shared" si="213"/>
        <v>0</v>
      </c>
    </row>
    <row r="1714" spans="7:23" ht="25.5" customHeight="1" x14ac:dyDescent="0.2">
      <c r="G1714" s="12" t="str">
        <f t="shared" si="210"/>
        <v/>
      </c>
      <c r="H1714" s="12"/>
      <c r="I1714" s="22" t="str">
        <f>IFERROR(VLOOKUP('движение ДВС'!C1714,нормативы!$B$2:$C$32,2,FALSE),"")</f>
        <v/>
      </c>
      <c r="K1714" s="13" t="str">
        <f t="shared" si="214"/>
        <v/>
      </c>
      <c r="L1714" s="13"/>
      <c r="M1714" s="22" t="str">
        <f t="shared" si="211"/>
        <v/>
      </c>
      <c r="N1714" s="22" t="str">
        <f t="shared" si="215"/>
        <v/>
      </c>
      <c r="P1714" s="11" t="str">
        <f t="shared" si="216"/>
        <v xml:space="preserve"> </v>
      </c>
      <c r="Q1714" s="11" t="e">
        <f>VLOOKUP(B1714,'Комментарии к ремонту'!A:C,2,FALSE)</f>
        <v>#N/A</v>
      </c>
      <c r="R1714" s="21" t="str">
        <f t="shared" si="217"/>
        <v/>
      </c>
      <c r="T1714" s="44" t="str">
        <f t="shared" si="212"/>
        <v/>
      </c>
      <c r="W1714" s="18">
        <f t="shared" si="213"/>
        <v>0</v>
      </c>
    </row>
    <row r="1715" spans="7:23" ht="25.5" customHeight="1" x14ac:dyDescent="0.2">
      <c r="G1715" s="12" t="str">
        <f t="shared" si="210"/>
        <v/>
      </c>
      <c r="H1715" s="12"/>
      <c r="I1715" s="22" t="str">
        <f>IFERROR(VLOOKUP('движение ДВС'!C1715,нормативы!$B$2:$C$32,2,FALSE),"")</f>
        <v/>
      </c>
      <c r="K1715" s="13" t="str">
        <f t="shared" si="214"/>
        <v/>
      </c>
      <c r="L1715" s="13"/>
      <c r="M1715" s="22" t="str">
        <f t="shared" si="211"/>
        <v/>
      </c>
      <c r="N1715" s="22" t="str">
        <f t="shared" si="215"/>
        <v/>
      </c>
      <c r="P1715" s="11" t="str">
        <f t="shared" si="216"/>
        <v xml:space="preserve"> </v>
      </c>
      <c r="Q1715" s="11" t="e">
        <f>VLOOKUP(B1715,'Комментарии к ремонту'!A:C,2,FALSE)</f>
        <v>#N/A</v>
      </c>
      <c r="R1715" s="21" t="str">
        <f t="shared" si="217"/>
        <v/>
      </c>
      <c r="T1715" s="44" t="str">
        <f t="shared" si="212"/>
        <v/>
      </c>
      <c r="W1715" s="18">
        <f t="shared" si="213"/>
        <v>0</v>
      </c>
    </row>
    <row r="1716" spans="7:23" ht="25.5" customHeight="1" x14ac:dyDescent="0.2">
      <c r="G1716" s="12" t="str">
        <f t="shared" si="210"/>
        <v/>
      </c>
      <c r="H1716" s="12"/>
      <c r="I1716" s="22" t="str">
        <f>IFERROR(VLOOKUP('движение ДВС'!C1716,нормативы!$B$2:$C$32,2,FALSE),"")</f>
        <v/>
      </c>
      <c r="K1716" s="13" t="str">
        <f t="shared" si="214"/>
        <v/>
      </c>
      <c r="L1716" s="13"/>
      <c r="M1716" s="22" t="str">
        <f t="shared" si="211"/>
        <v/>
      </c>
      <c r="N1716" s="22" t="str">
        <f t="shared" si="215"/>
        <v/>
      </c>
      <c r="P1716" s="11" t="str">
        <f t="shared" si="216"/>
        <v xml:space="preserve"> </v>
      </c>
      <c r="Q1716" s="11" t="e">
        <f>VLOOKUP(B1716,'Комментарии к ремонту'!A:C,2,FALSE)</f>
        <v>#N/A</v>
      </c>
      <c r="R1716" s="21" t="str">
        <f t="shared" si="217"/>
        <v/>
      </c>
      <c r="T1716" s="44" t="str">
        <f t="shared" si="212"/>
        <v/>
      </c>
      <c r="W1716" s="18">
        <f t="shared" si="213"/>
        <v>0</v>
      </c>
    </row>
    <row r="1717" spans="7:23" ht="25.5" customHeight="1" x14ac:dyDescent="0.2">
      <c r="G1717" s="12" t="str">
        <f t="shared" si="210"/>
        <v/>
      </c>
      <c r="H1717" s="12"/>
      <c r="I1717" s="22" t="str">
        <f>IFERROR(VLOOKUP('движение ДВС'!C1717,нормативы!$B$2:$C$32,2,FALSE),"")</f>
        <v/>
      </c>
      <c r="K1717" s="13" t="str">
        <f t="shared" si="214"/>
        <v/>
      </c>
      <c r="L1717" s="13"/>
      <c r="M1717" s="22" t="str">
        <f t="shared" si="211"/>
        <v/>
      </c>
      <c r="N1717" s="22" t="str">
        <f t="shared" si="215"/>
        <v/>
      </c>
      <c r="P1717" s="11" t="str">
        <f t="shared" si="216"/>
        <v xml:space="preserve"> </v>
      </c>
      <c r="Q1717" s="11" t="e">
        <f>VLOOKUP(B1717,'Комментарии к ремонту'!A:C,2,FALSE)</f>
        <v>#N/A</v>
      </c>
      <c r="R1717" s="21" t="str">
        <f t="shared" si="217"/>
        <v/>
      </c>
      <c r="T1717" s="44" t="str">
        <f t="shared" si="212"/>
        <v/>
      </c>
      <c r="W1717" s="18">
        <f t="shared" si="213"/>
        <v>0</v>
      </c>
    </row>
    <row r="1718" spans="7:23" ht="25.5" customHeight="1" x14ac:dyDescent="0.2">
      <c r="G1718" s="12" t="str">
        <f t="shared" si="210"/>
        <v/>
      </c>
      <c r="H1718" s="12"/>
      <c r="I1718" s="22" t="str">
        <f>IFERROR(VLOOKUP('движение ДВС'!C1718,нормативы!$B$2:$C$32,2,FALSE),"")</f>
        <v/>
      </c>
      <c r="K1718" s="13" t="str">
        <f t="shared" si="214"/>
        <v/>
      </c>
      <c r="L1718" s="13"/>
      <c r="M1718" s="22" t="str">
        <f t="shared" si="211"/>
        <v/>
      </c>
      <c r="N1718" s="22" t="str">
        <f t="shared" si="215"/>
        <v/>
      </c>
      <c r="P1718" s="11" t="str">
        <f t="shared" si="216"/>
        <v xml:space="preserve"> </v>
      </c>
      <c r="Q1718" s="11" t="e">
        <f>VLOOKUP(B1718,'Комментарии к ремонту'!A:C,2,FALSE)</f>
        <v>#N/A</v>
      </c>
      <c r="R1718" s="21" t="str">
        <f t="shared" si="217"/>
        <v/>
      </c>
      <c r="T1718" s="44" t="str">
        <f t="shared" si="212"/>
        <v/>
      </c>
      <c r="W1718" s="18">
        <f t="shared" si="213"/>
        <v>0</v>
      </c>
    </row>
    <row r="1719" spans="7:23" ht="25.5" customHeight="1" x14ac:dyDescent="0.2">
      <c r="G1719" s="12" t="str">
        <f t="shared" si="210"/>
        <v/>
      </c>
      <c r="H1719" s="12"/>
      <c r="I1719" s="22" t="str">
        <f>IFERROR(VLOOKUP('движение ДВС'!C1719,нормативы!$B$2:$C$32,2,FALSE),"")</f>
        <v/>
      </c>
      <c r="K1719" s="13" t="str">
        <f t="shared" si="214"/>
        <v/>
      </c>
      <c r="L1719" s="13"/>
      <c r="M1719" s="22" t="str">
        <f t="shared" si="211"/>
        <v/>
      </c>
      <c r="N1719" s="22" t="str">
        <f t="shared" si="215"/>
        <v/>
      </c>
      <c r="P1719" s="11" t="str">
        <f t="shared" si="216"/>
        <v xml:space="preserve"> </v>
      </c>
      <c r="Q1719" s="11" t="e">
        <f>VLOOKUP(B1719,'Комментарии к ремонту'!A:C,2,FALSE)</f>
        <v>#N/A</v>
      </c>
      <c r="R1719" s="21" t="str">
        <f t="shared" si="217"/>
        <v/>
      </c>
      <c r="T1719" s="44" t="str">
        <f t="shared" si="212"/>
        <v/>
      </c>
      <c r="W1719" s="18">
        <f t="shared" si="213"/>
        <v>0</v>
      </c>
    </row>
    <row r="1720" spans="7:23" ht="25.5" customHeight="1" x14ac:dyDescent="0.2">
      <c r="G1720" s="12" t="str">
        <f t="shared" si="210"/>
        <v/>
      </c>
      <c r="H1720" s="12"/>
      <c r="I1720" s="22" t="str">
        <f>IFERROR(VLOOKUP('движение ДВС'!C1720,нормативы!$B$2:$C$32,2,FALSE),"")</f>
        <v/>
      </c>
      <c r="K1720" s="13" t="str">
        <f t="shared" si="214"/>
        <v/>
      </c>
      <c r="L1720" s="13"/>
      <c r="M1720" s="22" t="str">
        <f t="shared" si="211"/>
        <v/>
      </c>
      <c r="N1720" s="22" t="str">
        <f t="shared" si="215"/>
        <v/>
      </c>
      <c r="P1720" s="11" t="str">
        <f t="shared" si="216"/>
        <v xml:space="preserve"> </v>
      </c>
      <c r="Q1720" s="11" t="e">
        <f>VLOOKUP(B1720,'Комментарии к ремонту'!A:C,2,FALSE)</f>
        <v>#N/A</v>
      </c>
      <c r="R1720" s="21" t="str">
        <f t="shared" si="217"/>
        <v/>
      </c>
      <c r="T1720" s="44" t="str">
        <f t="shared" si="212"/>
        <v/>
      </c>
      <c r="W1720" s="18">
        <f t="shared" si="213"/>
        <v>0</v>
      </c>
    </row>
    <row r="1721" spans="7:23" ht="25.5" customHeight="1" x14ac:dyDescent="0.2">
      <c r="G1721" s="12" t="str">
        <f t="shared" si="210"/>
        <v/>
      </c>
      <c r="H1721" s="12"/>
      <c r="I1721" s="22" t="str">
        <f>IFERROR(VLOOKUP('движение ДВС'!C1721,нормативы!$B$2:$C$32,2,FALSE),"")</f>
        <v/>
      </c>
      <c r="K1721" s="13" t="str">
        <f t="shared" si="214"/>
        <v/>
      </c>
      <c r="L1721" s="13"/>
      <c r="M1721" s="22" t="str">
        <f t="shared" si="211"/>
        <v/>
      </c>
      <c r="N1721" s="22" t="str">
        <f t="shared" si="215"/>
        <v/>
      </c>
      <c r="P1721" s="11" t="str">
        <f t="shared" si="216"/>
        <v xml:space="preserve"> </v>
      </c>
      <c r="Q1721" s="11" t="e">
        <f>VLOOKUP(B1721,'Комментарии к ремонту'!A:C,2,FALSE)</f>
        <v>#N/A</v>
      </c>
      <c r="R1721" s="21" t="str">
        <f t="shared" si="217"/>
        <v/>
      </c>
      <c r="T1721" s="44" t="str">
        <f t="shared" si="212"/>
        <v/>
      </c>
      <c r="W1721" s="18">
        <f t="shared" si="213"/>
        <v>0</v>
      </c>
    </row>
    <row r="1722" spans="7:23" ht="25.5" customHeight="1" x14ac:dyDescent="0.2">
      <c r="G1722" s="12" t="str">
        <f t="shared" si="210"/>
        <v/>
      </c>
      <c r="H1722" s="12"/>
      <c r="I1722" s="22" t="str">
        <f>IFERROR(VLOOKUP('движение ДВС'!C1722,нормативы!$B$2:$C$32,2,FALSE),"")</f>
        <v/>
      </c>
      <c r="K1722" s="13" t="str">
        <f t="shared" si="214"/>
        <v/>
      </c>
      <c r="L1722" s="13"/>
      <c r="M1722" s="22" t="str">
        <f t="shared" si="211"/>
        <v/>
      </c>
      <c r="N1722" s="22" t="str">
        <f t="shared" si="215"/>
        <v/>
      </c>
      <c r="P1722" s="11" t="str">
        <f t="shared" si="216"/>
        <v xml:space="preserve"> </v>
      </c>
      <c r="Q1722" s="11" t="e">
        <f>VLOOKUP(B1722,'Комментарии к ремонту'!A:C,2,FALSE)</f>
        <v>#N/A</v>
      </c>
      <c r="R1722" s="21" t="str">
        <f t="shared" si="217"/>
        <v/>
      </c>
      <c r="T1722" s="44" t="str">
        <f t="shared" si="212"/>
        <v/>
      </c>
      <c r="W1722" s="18">
        <f t="shared" si="213"/>
        <v>0</v>
      </c>
    </row>
    <row r="1723" spans="7:23" ht="25.5" customHeight="1" x14ac:dyDescent="0.2">
      <c r="G1723" s="12" t="str">
        <f t="shared" si="210"/>
        <v/>
      </c>
      <c r="H1723" s="12"/>
      <c r="I1723" s="22" t="str">
        <f>IFERROR(VLOOKUP('движение ДВС'!C1723,нормативы!$B$2:$C$32,2,FALSE),"")</f>
        <v/>
      </c>
      <c r="K1723" s="13" t="str">
        <f t="shared" si="214"/>
        <v/>
      </c>
      <c r="L1723" s="13"/>
      <c r="M1723" s="22" t="str">
        <f t="shared" si="211"/>
        <v/>
      </c>
      <c r="N1723" s="22" t="str">
        <f t="shared" si="215"/>
        <v/>
      </c>
      <c r="P1723" s="11" t="str">
        <f t="shared" si="216"/>
        <v xml:space="preserve"> </v>
      </c>
      <c r="Q1723" s="11" t="e">
        <f>VLOOKUP(B1723,'Комментарии к ремонту'!A:C,2,FALSE)</f>
        <v>#N/A</v>
      </c>
      <c r="R1723" s="21" t="str">
        <f t="shared" si="217"/>
        <v/>
      </c>
      <c r="T1723" s="44" t="str">
        <f t="shared" si="212"/>
        <v/>
      </c>
      <c r="W1723" s="18">
        <f t="shared" si="213"/>
        <v>0</v>
      </c>
    </row>
    <row r="1724" spans="7:23" ht="25.5" customHeight="1" x14ac:dyDescent="0.2">
      <c r="G1724" s="12" t="str">
        <f t="shared" si="210"/>
        <v/>
      </c>
      <c r="H1724" s="12"/>
      <c r="I1724" s="22" t="str">
        <f>IFERROR(VLOOKUP('движение ДВС'!C1724,нормативы!$B$2:$C$32,2,FALSE),"")</f>
        <v/>
      </c>
      <c r="K1724" s="13" t="str">
        <f t="shared" si="214"/>
        <v/>
      </c>
      <c r="L1724" s="13"/>
      <c r="M1724" s="22" t="str">
        <f t="shared" si="211"/>
        <v/>
      </c>
      <c r="N1724" s="22" t="str">
        <f t="shared" si="215"/>
        <v/>
      </c>
      <c r="P1724" s="11" t="str">
        <f t="shared" si="216"/>
        <v xml:space="preserve"> </v>
      </c>
      <c r="Q1724" s="11" t="e">
        <f>VLOOKUP(B1724,'Комментарии к ремонту'!A:C,2,FALSE)</f>
        <v>#N/A</v>
      </c>
      <c r="R1724" s="21" t="str">
        <f t="shared" si="217"/>
        <v/>
      </c>
      <c r="T1724" s="44" t="str">
        <f t="shared" si="212"/>
        <v/>
      </c>
      <c r="W1724" s="18">
        <f t="shared" si="213"/>
        <v>0</v>
      </c>
    </row>
    <row r="1725" spans="7:23" ht="25.5" customHeight="1" x14ac:dyDescent="0.2">
      <c r="G1725" s="12" t="str">
        <f t="shared" si="210"/>
        <v/>
      </c>
      <c r="H1725" s="12"/>
      <c r="I1725" s="22" t="str">
        <f>IFERROR(VLOOKUP('движение ДВС'!C1725,нормативы!$B$2:$C$32,2,FALSE),"")</f>
        <v/>
      </c>
      <c r="K1725" s="13" t="str">
        <f t="shared" si="214"/>
        <v/>
      </c>
      <c r="L1725" s="13"/>
      <c r="M1725" s="22" t="str">
        <f t="shared" si="211"/>
        <v/>
      </c>
      <c r="N1725" s="22" t="str">
        <f t="shared" si="215"/>
        <v/>
      </c>
      <c r="P1725" s="11" t="str">
        <f t="shared" si="216"/>
        <v xml:space="preserve"> </v>
      </c>
      <c r="Q1725" s="11" t="e">
        <f>VLOOKUP(B1725,'Комментарии к ремонту'!A:C,2,FALSE)</f>
        <v>#N/A</v>
      </c>
      <c r="R1725" s="21" t="str">
        <f t="shared" si="217"/>
        <v/>
      </c>
      <c r="T1725" s="44" t="str">
        <f t="shared" si="212"/>
        <v/>
      </c>
      <c r="W1725" s="18">
        <f t="shared" si="213"/>
        <v>0</v>
      </c>
    </row>
    <row r="1726" spans="7:23" ht="25.5" customHeight="1" x14ac:dyDescent="0.2">
      <c r="G1726" s="12" t="str">
        <f t="shared" si="210"/>
        <v/>
      </c>
      <c r="H1726" s="12"/>
      <c r="I1726" s="22" t="str">
        <f>IFERROR(VLOOKUP('движение ДВС'!C1726,нормативы!$B$2:$C$32,2,FALSE),"")</f>
        <v/>
      </c>
      <c r="K1726" s="13" t="str">
        <f t="shared" si="214"/>
        <v/>
      </c>
      <c r="L1726" s="13"/>
      <c r="M1726" s="22" t="str">
        <f t="shared" si="211"/>
        <v/>
      </c>
      <c r="N1726" s="22" t="str">
        <f t="shared" si="215"/>
        <v/>
      </c>
      <c r="P1726" s="11" t="str">
        <f t="shared" si="216"/>
        <v xml:space="preserve"> </v>
      </c>
      <c r="Q1726" s="11" t="e">
        <f>VLOOKUP(B1726,'Комментарии к ремонту'!A:C,2,FALSE)</f>
        <v>#N/A</v>
      </c>
      <c r="R1726" s="21" t="str">
        <f t="shared" si="217"/>
        <v/>
      </c>
      <c r="T1726" s="44" t="str">
        <f t="shared" si="212"/>
        <v/>
      </c>
      <c r="W1726" s="18">
        <f t="shared" si="213"/>
        <v>0</v>
      </c>
    </row>
    <row r="1727" spans="7:23" ht="25.5" customHeight="1" x14ac:dyDescent="0.2">
      <c r="G1727" s="12" t="str">
        <f t="shared" si="210"/>
        <v/>
      </c>
      <c r="H1727" s="12"/>
      <c r="I1727" s="22" t="str">
        <f>IFERROR(VLOOKUP('движение ДВС'!C1727,нормативы!$B$2:$C$32,2,FALSE),"")</f>
        <v/>
      </c>
      <c r="K1727" s="13" t="str">
        <f t="shared" si="214"/>
        <v/>
      </c>
      <c r="L1727" s="13"/>
      <c r="M1727" s="22" t="str">
        <f t="shared" si="211"/>
        <v/>
      </c>
      <c r="N1727" s="22" t="str">
        <f t="shared" si="215"/>
        <v/>
      </c>
      <c r="P1727" s="11" t="str">
        <f t="shared" si="216"/>
        <v xml:space="preserve"> </v>
      </c>
      <c r="Q1727" s="11" t="e">
        <f>VLOOKUP(B1727,'Комментарии к ремонту'!A:C,2,FALSE)</f>
        <v>#N/A</v>
      </c>
      <c r="R1727" s="21" t="str">
        <f t="shared" si="217"/>
        <v/>
      </c>
      <c r="T1727" s="44" t="str">
        <f t="shared" si="212"/>
        <v/>
      </c>
      <c r="W1727" s="18">
        <f t="shared" si="213"/>
        <v>0</v>
      </c>
    </row>
    <row r="1728" spans="7:23" ht="25.5" customHeight="1" x14ac:dyDescent="0.2">
      <c r="G1728" s="12" t="str">
        <f t="shared" si="210"/>
        <v/>
      </c>
      <c r="H1728" s="12"/>
      <c r="I1728" s="22" t="str">
        <f>IFERROR(VLOOKUP('движение ДВС'!C1728,нормативы!$B$2:$C$32,2,FALSE),"")</f>
        <v/>
      </c>
      <c r="K1728" s="13" t="str">
        <f t="shared" si="214"/>
        <v/>
      </c>
      <c r="L1728" s="13"/>
      <c r="M1728" s="22" t="str">
        <f t="shared" si="211"/>
        <v/>
      </c>
      <c r="N1728" s="22" t="str">
        <f t="shared" si="215"/>
        <v/>
      </c>
      <c r="P1728" s="11" t="str">
        <f t="shared" si="216"/>
        <v xml:space="preserve"> </v>
      </c>
      <c r="Q1728" s="11" t="e">
        <f>VLOOKUP(B1728,'Комментарии к ремонту'!A:C,2,FALSE)</f>
        <v>#N/A</v>
      </c>
      <c r="R1728" s="21" t="str">
        <f t="shared" si="217"/>
        <v/>
      </c>
      <c r="T1728" s="44" t="str">
        <f t="shared" si="212"/>
        <v/>
      </c>
      <c r="W1728" s="18">
        <f t="shared" si="213"/>
        <v>0</v>
      </c>
    </row>
    <row r="1729" spans="7:23" ht="25.5" customHeight="1" x14ac:dyDescent="0.2">
      <c r="G1729" s="12" t="str">
        <f t="shared" si="210"/>
        <v/>
      </c>
      <c r="H1729" s="12"/>
      <c r="I1729" s="22" t="str">
        <f>IFERROR(VLOOKUP('движение ДВС'!C1729,нормативы!$B$2:$C$32,2,FALSE),"")</f>
        <v/>
      </c>
      <c r="K1729" s="13" t="str">
        <f t="shared" si="214"/>
        <v/>
      </c>
      <c r="L1729" s="13"/>
      <c r="M1729" s="22" t="str">
        <f t="shared" si="211"/>
        <v/>
      </c>
      <c r="N1729" s="22" t="str">
        <f t="shared" si="215"/>
        <v/>
      </c>
      <c r="P1729" s="11" t="str">
        <f t="shared" si="216"/>
        <v xml:space="preserve"> </v>
      </c>
      <c r="Q1729" s="11" t="e">
        <f>VLOOKUP(B1729,'Комментарии к ремонту'!A:C,2,FALSE)</f>
        <v>#N/A</v>
      </c>
      <c r="R1729" s="21" t="str">
        <f t="shared" si="217"/>
        <v/>
      </c>
      <c r="T1729" s="44" t="str">
        <f t="shared" si="212"/>
        <v/>
      </c>
      <c r="W1729" s="18">
        <f t="shared" si="213"/>
        <v>0</v>
      </c>
    </row>
    <row r="1730" spans="7:23" ht="25.5" customHeight="1" x14ac:dyDescent="0.2">
      <c r="G1730" s="12" t="str">
        <f t="shared" si="210"/>
        <v/>
      </c>
      <c r="H1730" s="12"/>
      <c r="I1730" s="22" t="str">
        <f>IFERROR(VLOOKUP('движение ДВС'!C1730,нормативы!$B$2:$C$32,2,FALSE),"")</f>
        <v/>
      </c>
      <c r="K1730" s="13" t="str">
        <f t="shared" si="214"/>
        <v/>
      </c>
      <c r="L1730" s="13"/>
      <c r="M1730" s="22" t="str">
        <f t="shared" si="211"/>
        <v/>
      </c>
      <c r="N1730" s="22" t="str">
        <f t="shared" si="215"/>
        <v/>
      </c>
      <c r="P1730" s="11" t="str">
        <f t="shared" si="216"/>
        <v xml:space="preserve"> </v>
      </c>
      <c r="Q1730" s="11" t="e">
        <f>VLOOKUP(B1730,'Комментарии к ремонту'!A:C,2,FALSE)</f>
        <v>#N/A</v>
      </c>
      <c r="R1730" s="21" t="str">
        <f t="shared" si="217"/>
        <v/>
      </c>
      <c r="T1730" s="44" t="str">
        <f t="shared" si="212"/>
        <v/>
      </c>
      <c r="W1730" s="18">
        <f t="shared" si="213"/>
        <v>0</v>
      </c>
    </row>
    <row r="1731" spans="7:23" ht="25.5" customHeight="1" x14ac:dyDescent="0.2">
      <c r="G1731" s="12" t="str">
        <f t="shared" ref="G1731:G1794" si="218">IFERROR(IF(SEARCH("Ожидается",O1731),"введите дату",""),"")</f>
        <v/>
      </c>
      <c r="H1731" s="12"/>
      <c r="I1731" s="22" t="str">
        <f>IFERROR(VLOOKUP('движение ДВС'!C1731,нормативы!$B$2:$C$32,2,FALSE),"")</f>
        <v/>
      </c>
      <c r="K1731" s="13" t="str">
        <f t="shared" si="214"/>
        <v/>
      </c>
      <c r="L1731" s="13"/>
      <c r="M1731" s="22" t="str">
        <f t="shared" ref="M1731:M1794" si="219">IFERROR(IF(ISBLANK(G1731),"",_xlfn.ISOWEEKNUM(G1731)),"")</f>
        <v/>
      </c>
      <c r="N1731" s="22" t="str">
        <f t="shared" si="215"/>
        <v/>
      </c>
      <c r="P1731" s="11" t="str">
        <f t="shared" si="216"/>
        <v xml:space="preserve"> </v>
      </c>
      <c r="Q1731" s="11" t="e">
        <f>VLOOKUP(B1731,'Комментарии к ремонту'!A:C,2,FALSE)</f>
        <v>#N/A</v>
      </c>
      <c r="R1731" s="21" t="str">
        <f t="shared" si="217"/>
        <v/>
      </c>
      <c r="T1731" s="44" t="str">
        <f t="shared" ref="T1731:T1794" si="220">IF(O1731="Отказной","Опишите причину отказа",IF(O1731="Транзит","Опишите инф. о транзите",""))</f>
        <v/>
      </c>
      <c r="W1731" s="18">
        <f t="shared" ref="W1731:W1794" si="221">IFERROR(IF(SEARCH(", заказ",V1731),"укажите дату поставки зап. частей",""),0)</f>
        <v>0</v>
      </c>
    </row>
    <row r="1732" spans="7:23" ht="25.5" customHeight="1" x14ac:dyDescent="0.2">
      <c r="G1732" s="12" t="str">
        <f t="shared" si="218"/>
        <v/>
      </c>
      <c r="H1732" s="12"/>
      <c r="I1732" s="22" t="str">
        <f>IFERROR(VLOOKUP('движение ДВС'!C1732,нормативы!$B$2:$C$32,2,FALSE),"")</f>
        <v/>
      </c>
      <c r="K1732" s="13" t="str">
        <f t="shared" ref="K1732:K1795" si="222">IFERROR(IF(H1732&lt;&gt;0,H1732+(I1732/J1732)/8*7/5,""),IF(H1732&lt;&gt;0,H1732+I1732/8*7/5,""))</f>
        <v/>
      </c>
      <c r="L1732" s="13"/>
      <c r="M1732" s="22" t="str">
        <f t="shared" si="219"/>
        <v/>
      </c>
      <c r="N1732" s="22" t="str">
        <f t="shared" ref="N1732:N1795" si="223">IFERROR(INT((MONTH(G1732)+2)/3),"")</f>
        <v/>
      </c>
      <c r="P1732" s="11" t="str">
        <f t="shared" ref="P1732:P1795" si="224">B1732&amp;" "&amp;C1732</f>
        <v xml:space="preserve"> </v>
      </c>
      <c r="Q1732" s="11" t="e">
        <f>VLOOKUP(B1732,'Комментарии к ремонту'!A:C,2,FALSE)</f>
        <v>#N/A</v>
      </c>
      <c r="R1732" s="21" t="str">
        <f t="shared" ref="R1732:R1795" si="225">IF(ISBLANK(B1732),"",IF(O1732="Ремонт остановлен","Укажите причину остановки работ",IF(O1732="Отказной","Опишите причину отказа",IF(O1732="Транзит","Опишите инф. о транзите",IF(ISNA(Q1732),"НЕТ","ЕСТЬ")))))</f>
        <v/>
      </c>
      <c r="T1732" s="44" t="str">
        <f t="shared" si="220"/>
        <v/>
      </c>
      <c r="W1732" s="18">
        <f t="shared" si="221"/>
        <v>0</v>
      </c>
    </row>
    <row r="1733" spans="7:23" ht="25.5" customHeight="1" x14ac:dyDescent="0.2">
      <c r="G1733" s="12" t="str">
        <f t="shared" si="218"/>
        <v/>
      </c>
      <c r="H1733" s="12"/>
      <c r="I1733" s="22" t="str">
        <f>IFERROR(VLOOKUP('движение ДВС'!C1733,нормативы!$B$2:$C$32,2,FALSE),"")</f>
        <v/>
      </c>
      <c r="K1733" s="13" t="str">
        <f t="shared" si="222"/>
        <v/>
      </c>
      <c r="L1733" s="13"/>
      <c r="M1733" s="22" t="str">
        <f t="shared" si="219"/>
        <v/>
      </c>
      <c r="N1733" s="22" t="str">
        <f t="shared" si="223"/>
        <v/>
      </c>
      <c r="P1733" s="11" t="str">
        <f t="shared" si="224"/>
        <v xml:space="preserve"> </v>
      </c>
      <c r="Q1733" s="11" t="e">
        <f>VLOOKUP(B1733,'Комментарии к ремонту'!A:C,2,FALSE)</f>
        <v>#N/A</v>
      </c>
      <c r="R1733" s="21" t="str">
        <f t="shared" si="225"/>
        <v/>
      </c>
      <c r="T1733" s="44" t="str">
        <f t="shared" si="220"/>
        <v/>
      </c>
      <c r="W1733" s="18">
        <f t="shared" si="221"/>
        <v>0</v>
      </c>
    </row>
    <row r="1734" spans="7:23" ht="25.5" customHeight="1" x14ac:dyDescent="0.2">
      <c r="G1734" s="12" t="str">
        <f t="shared" si="218"/>
        <v/>
      </c>
      <c r="H1734" s="12"/>
      <c r="I1734" s="22" t="str">
        <f>IFERROR(VLOOKUP('движение ДВС'!C1734,нормативы!$B$2:$C$32,2,FALSE),"")</f>
        <v/>
      </c>
      <c r="K1734" s="13" t="str">
        <f t="shared" si="222"/>
        <v/>
      </c>
      <c r="L1734" s="13"/>
      <c r="M1734" s="22" t="str">
        <f t="shared" si="219"/>
        <v/>
      </c>
      <c r="N1734" s="22" t="str">
        <f t="shared" si="223"/>
        <v/>
      </c>
      <c r="P1734" s="11" t="str">
        <f t="shared" si="224"/>
        <v xml:space="preserve"> </v>
      </c>
      <c r="Q1734" s="11" t="e">
        <f>VLOOKUP(B1734,'Комментарии к ремонту'!A:C,2,FALSE)</f>
        <v>#N/A</v>
      </c>
      <c r="R1734" s="21" t="str">
        <f t="shared" si="225"/>
        <v/>
      </c>
      <c r="T1734" s="44" t="str">
        <f t="shared" si="220"/>
        <v/>
      </c>
      <c r="W1734" s="18">
        <f t="shared" si="221"/>
        <v>0</v>
      </c>
    </row>
    <row r="1735" spans="7:23" ht="25.5" customHeight="1" x14ac:dyDescent="0.2">
      <c r="G1735" s="12" t="str">
        <f t="shared" si="218"/>
        <v/>
      </c>
      <c r="H1735" s="12"/>
      <c r="I1735" s="22" t="str">
        <f>IFERROR(VLOOKUP('движение ДВС'!C1735,нормативы!$B$2:$C$32,2,FALSE),"")</f>
        <v/>
      </c>
      <c r="K1735" s="13" t="str">
        <f t="shared" si="222"/>
        <v/>
      </c>
      <c r="L1735" s="13"/>
      <c r="M1735" s="22" t="str">
        <f t="shared" si="219"/>
        <v/>
      </c>
      <c r="N1735" s="22" t="str">
        <f t="shared" si="223"/>
        <v/>
      </c>
      <c r="P1735" s="11" t="str">
        <f t="shared" si="224"/>
        <v xml:space="preserve"> </v>
      </c>
      <c r="Q1735" s="11" t="e">
        <f>VLOOKUP(B1735,'Комментарии к ремонту'!A:C,2,FALSE)</f>
        <v>#N/A</v>
      </c>
      <c r="R1735" s="21" t="str">
        <f t="shared" si="225"/>
        <v/>
      </c>
      <c r="T1735" s="44" t="str">
        <f t="shared" si="220"/>
        <v/>
      </c>
      <c r="W1735" s="18">
        <f t="shared" si="221"/>
        <v>0</v>
      </c>
    </row>
    <row r="1736" spans="7:23" ht="25.5" customHeight="1" x14ac:dyDescent="0.2">
      <c r="G1736" s="12" t="str">
        <f t="shared" si="218"/>
        <v/>
      </c>
      <c r="H1736" s="12"/>
      <c r="I1736" s="22" t="str">
        <f>IFERROR(VLOOKUP('движение ДВС'!C1736,нормативы!$B$2:$C$32,2,FALSE),"")</f>
        <v/>
      </c>
      <c r="K1736" s="13" t="str">
        <f t="shared" si="222"/>
        <v/>
      </c>
      <c r="L1736" s="13"/>
      <c r="M1736" s="22" t="str">
        <f t="shared" si="219"/>
        <v/>
      </c>
      <c r="N1736" s="22" t="str">
        <f t="shared" si="223"/>
        <v/>
      </c>
      <c r="P1736" s="11" t="str">
        <f t="shared" si="224"/>
        <v xml:space="preserve"> </v>
      </c>
      <c r="Q1736" s="11" t="e">
        <f>VLOOKUP(B1736,'Комментарии к ремонту'!A:C,2,FALSE)</f>
        <v>#N/A</v>
      </c>
      <c r="R1736" s="21" t="str">
        <f t="shared" si="225"/>
        <v/>
      </c>
      <c r="T1736" s="44" t="str">
        <f t="shared" si="220"/>
        <v/>
      </c>
      <c r="W1736" s="18">
        <f t="shared" si="221"/>
        <v>0</v>
      </c>
    </row>
    <row r="1737" spans="7:23" ht="25.5" customHeight="1" x14ac:dyDescent="0.2">
      <c r="G1737" s="12" t="str">
        <f t="shared" si="218"/>
        <v/>
      </c>
      <c r="H1737" s="12"/>
      <c r="I1737" s="22" t="str">
        <f>IFERROR(VLOOKUP('движение ДВС'!C1737,нормативы!$B$2:$C$32,2,FALSE),"")</f>
        <v/>
      </c>
      <c r="K1737" s="13" t="str">
        <f t="shared" si="222"/>
        <v/>
      </c>
      <c r="L1737" s="13"/>
      <c r="M1737" s="22" t="str">
        <f t="shared" si="219"/>
        <v/>
      </c>
      <c r="N1737" s="22" t="str">
        <f t="shared" si="223"/>
        <v/>
      </c>
      <c r="P1737" s="11" t="str">
        <f t="shared" si="224"/>
        <v xml:space="preserve"> </v>
      </c>
      <c r="Q1737" s="11" t="e">
        <f>VLOOKUP(B1737,'Комментарии к ремонту'!A:C,2,FALSE)</f>
        <v>#N/A</v>
      </c>
      <c r="R1737" s="21" t="str">
        <f t="shared" si="225"/>
        <v/>
      </c>
      <c r="T1737" s="44" t="str">
        <f t="shared" si="220"/>
        <v/>
      </c>
      <c r="W1737" s="18">
        <f t="shared" si="221"/>
        <v>0</v>
      </c>
    </row>
    <row r="1738" spans="7:23" ht="25.5" customHeight="1" x14ac:dyDescent="0.2">
      <c r="G1738" s="12" t="str">
        <f t="shared" si="218"/>
        <v/>
      </c>
      <c r="H1738" s="12"/>
      <c r="I1738" s="22" t="str">
        <f>IFERROR(VLOOKUP('движение ДВС'!C1738,нормативы!$B$2:$C$32,2,FALSE),"")</f>
        <v/>
      </c>
      <c r="K1738" s="13" t="str">
        <f t="shared" si="222"/>
        <v/>
      </c>
      <c r="L1738" s="13"/>
      <c r="M1738" s="22" t="str">
        <f t="shared" si="219"/>
        <v/>
      </c>
      <c r="N1738" s="22" t="str">
        <f t="shared" si="223"/>
        <v/>
      </c>
      <c r="P1738" s="11" t="str">
        <f t="shared" si="224"/>
        <v xml:space="preserve"> </v>
      </c>
      <c r="Q1738" s="11" t="e">
        <f>VLOOKUP(B1738,'Комментарии к ремонту'!A:C,2,FALSE)</f>
        <v>#N/A</v>
      </c>
      <c r="R1738" s="21" t="str">
        <f t="shared" si="225"/>
        <v/>
      </c>
      <c r="T1738" s="44" t="str">
        <f t="shared" si="220"/>
        <v/>
      </c>
      <c r="W1738" s="18">
        <f t="shared" si="221"/>
        <v>0</v>
      </c>
    </row>
    <row r="1739" spans="7:23" ht="25.5" customHeight="1" x14ac:dyDescent="0.2">
      <c r="G1739" s="12" t="str">
        <f t="shared" si="218"/>
        <v/>
      </c>
      <c r="H1739" s="12"/>
      <c r="I1739" s="22" t="str">
        <f>IFERROR(VLOOKUP('движение ДВС'!C1739,нормативы!$B$2:$C$32,2,FALSE),"")</f>
        <v/>
      </c>
      <c r="K1739" s="13" t="str">
        <f t="shared" si="222"/>
        <v/>
      </c>
      <c r="L1739" s="13"/>
      <c r="M1739" s="22" t="str">
        <f t="shared" si="219"/>
        <v/>
      </c>
      <c r="N1739" s="22" t="str">
        <f t="shared" si="223"/>
        <v/>
      </c>
      <c r="P1739" s="11" t="str">
        <f t="shared" si="224"/>
        <v xml:space="preserve"> </v>
      </c>
      <c r="Q1739" s="11" t="e">
        <f>VLOOKUP(B1739,'Комментарии к ремонту'!A:C,2,FALSE)</f>
        <v>#N/A</v>
      </c>
      <c r="R1739" s="21" t="str">
        <f t="shared" si="225"/>
        <v/>
      </c>
      <c r="T1739" s="44" t="str">
        <f t="shared" si="220"/>
        <v/>
      </c>
      <c r="W1739" s="18">
        <f t="shared" si="221"/>
        <v>0</v>
      </c>
    </row>
    <row r="1740" spans="7:23" ht="25.5" customHeight="1" x14ac:dyDescent="0.2">
      <c r="G1740" s="12" t="str">
        <f t="shared" si="218"/>
        <v/>
      </c>
      <c r="H1740" s="12"/>
      <c r="I1740" s="22" t="str">
        <f>IFERROR(VLOOKUP('движение ДВС'!C1740,нормативы!$B$2:$C$32,2,FALSE),"")</f>
        <v/>
      </c>
      <c r="K1740" s="13" t="str">
        <f t="shared" si="222"/>
        <v/>
      </c>
      <c r="L1740" s="13"/>
      <c r="M1740" s="22" t="str">
        <f t="shared" si="219"/>
        <v/>
      </c>
      <c r="N1740" s="22" t="str">
        <f t="shared" si="223"/>
        <v/>
      </c>
      <c r="P1740" s="11" t="str">
        <f t="shared" si="224"/>
        <v xml:space="preserve"> </v>
      </c>
      <c r="Q1740" s="11" t="e">
        <f>VLOOKUP(B1740,'Комментарии к ремонту'!A:C,2,FALSE)</f>
        <v>#N/A</v>
      </c>
      <c r="R1740" s="21" t="str">
        <f t="shared" si="225"/>
        <v/>
      </c>
      <c r="T1740" s="44" t="str">
        <f t="shared" si="220"/>
        <v/>
      </c>
      <c r="W1740" s="18">
        <f t="shared" si="221"/>
        <v>0</v>
      </c>
    </row>
    <row r="1741" spans="7:23" ht="25.5" customHeight="1" x14ac:dyDescent="0.2">
      <c r="G1741" s="12" t="str">
        <f t="shared" si="218"/>
        <v/>
      </c>
      <c r="H1741" s="12"/>
      <c r="I1741" s="22" t="str">
        <f>IFERROR(VLOOKUP('движение ДВС'!C1741,нормативы!$B$2:$C$32,2,FALSE),"")</f>
        <v/>
      </c>
      <c r="K1741" s="13" t="str">
        <f t="shared" si="222"/>
        <v/>
      </c>
      <c r="L1741" s="13"/>
      <c r="M1741" s="22" t="str">
        <f t="shared" si="219"/>
        <v/>
      </c>
      <c r="N1741" s="22" t="str">
        <f t="shared" si="223"/>
        <v/>
      </c>
      <c r="P1741" s="11" t="str">
        <f t="shared" si="224"/>
        <v xml:space="preserve"> </v>
      </c>
      <c r="Q1741" s="11" t="e">
        <f>VLOOKUP(B1741,'Комментарии к ремонту'!A:C,2,FALSE)</f>
        <v>#N/A</v>
      </c>
      <c r="R1741" s="21" t="str">
        <f t="shared" si="225"/>
        <v/>
      </c>
      <c r="T1741" s="44" t="str">
        <f t="shared" si="220"/>
        <v/>
      </c>
      <c r="W1741" s="18">
        <f t="shared" si="221"/>
        <v>0</v>
      </c>
    </row>
    <row r="1742" spans="7:23" ht="25.5" customHeight="1" x14ac:dyDescent="0.2">
      <c r="G1742" s="12" t="str">
        <f t="shared" si="218"/>
        <v/>
      </c>
      <c r="H1742" s="12"/>
      <c r="I1742" s="22" t="str">
        <f>IFERROR(VLOOKUP('движение ДВС'!C1742,нормативы!$B$2:$C$32,2,FALSE),"")</f>
        <v/>
      </c>
      <c r="K1742" s="13" t="str">
        <f t="shared" si="222"/>
        <v/>
      </c>
      <c r="L1742" s="13"/>
      <c r="M1742" s="22" t="str">
        <f t="shared" si="219"/>
        <v/>
      </c>
      <c r="N1742" s="22" t="str">
        <f t="shared" si="223"/>
        <v/>
      </c>
      <c r="P1742" s="11" t="str">
        <f t="shared" si="224"/>
        <v xml:space="preserve"> </v>
      </c>
      <c r="Q1742" s="11" t="e">
        <f>VLOOKUP(B1742,'Комментарии к ремонту'!A:C,2,FALSE)</f>
        <v>#N/A</v>
      </c>
      <c r="R1742" s="21" t="str">
        <f t="shared" si="225"/>
        <v/>
      </c>
      <c r="T1742" s="44" t="str">
        <f t="shared" si="220"/>
        <v/>
      </c>
      <c r="W1742" s="18">
        <f t="shared" si="221"/>
        <v>0</v>
      </c>
    </row>
    <row r="1743" spans="7:23" ht="25.5" customHeight="1" x14ac:dyDescent="0.2">
      <c r="G1743" s="12" t="str">
        <f t="shared" si="218"/>
        <v/>
      </c>
      <c r="H1743" s="12"/>
      <c r="I1743" s="22" t="str">
        <f>IFERROR(VLOOKUP('движение ДВС'!C1743,нормативы!$B$2:$C$32,2,FALSE),"")</f>
        <v/>
      </c>
      <c r="K1743" s="13" t="str">
        <f t="shared" si="222"/>
        <v/>
      </c>
      <c r="L1743" s="13"/>
      <c r="M1743" s="22" t="str">
        <f t="shared" si="219"/>
        <v/>
      </c>
      <c r="N1743" s="22" t="str">
        <f t="shared" si="223"/>
        <v/>
      </c>
      <c r="P1743" s="11" t="str">
        <f t="shared" si="224"/>
        <v xml:space="preserve"> </v>
      </c>
      <c r="Q1743" s="11" t="e">
        <f>VLOOKUP(B1743,'Комментарии к ремонту'!A:C,2,FALSE)</f>
        <v>#N/A</v>
      </c>
      <c r="R1743" s="21" t="str">
        <f t="shared" si="225"/>
        <v/>
      </c>
      <c r="T1743" s="44" t="str">
        <f t="shared" si="220"/>
        <v/>
      </c>
      <c r="W1743" s="18">
        <f t="shared" si="221"/>
        <v>0</v>
      </c>
    </row>
    <row r="1744" spans="7:23" ht="25.5" customHeight="1" x14ac:dyDescent="0.2">
      <c r="G1744" s="12" t="str">
        <f t="shared" si="218"/>
        <v/>
      </c>
      <c r="H1744" s="12"/>
      <c r="I1744" s="22" t="str">
        <f>IFERROR(VLOOKUP('движение ДВС'!C1744,нормативы!$B$2:$C$32,2,FALSE),"")</f>
        <v/>
      </c>
      <c r="K1744" s="13" t="str">
        <f t="shared" si="222"/>
        <v/>
      </c>
      <c r="L1744" s="13"/>
      <c r="M1744" s="22" t="str">
        <f t="shared" si="219"/>
        <v/>
      </c>
      <c r="N1744" s="22" t="str">
        <f t="shared" si="223"/>
        <v/>
      </c>
      <c r="P1744" s="11" t="str">
        <f t="shared" si="224"/>
        <v xml:space="preserve"> </v>
      </c>
      <c r="Q1744" s="11" t="e">
        <f>VLOOKUP(B1744,'Комментарии к ремонту'!A:C,2,FALSE)</f>
        <v>#N/A</v>
      </c>
      <c r="R1744" s="21" t="str">
        <f t="shared" si="225"/>
        <v/>
      </c>
      <c r="T1744" s="44" t="str">
        <f t="shared" si="220"/>
        <v/>
      </c>
      <c r="W1744" s="18">
        <f t="shared" si="221"/>
        <v>0</v>
      </c>
    </row>
    <row r="1745" spans="7:23" ht="25.5" customHeight="1" x14ac:dyDescent="0.2">
      <c r="G1745" s="12" t="str">
        <f t="shared" si="218"/>
        <v/>
      </c>
      <c r="H1745" s="12"/>
      <c r="I1745" s="22" t="str">
        <f>IFERROR(VLOOKUP('движение ДВС'!C1745,нормативы!$B$2:$C$32,2,FALSE),"")</f>
        <v/>
      </c>
      <c r="K1745" s="13" t="str">
        <f t="shared" si="222"/>
        <v/>
      </c>
      <c r="L1745" s="13"/>
      <c r="M1745" s="22" t="str">
        <f t="shared" si="219"/>
        <v/>
      </c>
      <c r="N1745" s="22" t="str">
        <f t="shared" si="223"/>
        <v/>
      </c>
      <c r="P1745" s="11" t="str">
        <f t="shared" si="224"/>
        <v xml:space="preserve"> </v>
      </c>
      <c r="Q1745" s="11" t="e">
        <f>VLOOKUP(B1745,'Комментарии к ремонту'!A:C,2,FALSE)</f>
        <v>#N/A</v>
      </c>
      <c r="R1745" s="21" t="str">
        <f t="shared" si="225"/>
        <v/>
      </c>
      <c r="T1745" s="44" t="str">
        <f t="shared" si="220"/>
        <v/>
      </c>
      <c r="W1745" s="18">
        <f t="shared" si="221"/>
        <v>0</v>
      </c>
    </row>
    <row r="1746" spans="7:23" ht="25.5" customHeight="1" x14ac:dyDescent="0.2">
      <c r="G1746" s="12" t="str">
        <f t="shared" si="218"/>
        <v/>
      </c>
      <c r="H1746" s="12"/>
      <c r="I1746" s="22" t="str">
        <f>IFERROR(VLOOKUP('движение ДВС'!C1746,нормативы!$B$2:$C$32,2,FALSE),"")</f>
        <v/>
      </c>
      <c r="K1746" s="13" t="str">
        <f t="shared" si="222"/>
        <v/>
      </c>
      <c r="L1746" s="13"/>
      <c r="M1746" s="22" t="str">
        <f t="shared" si="219"/>
        <v/>
      </c>
      <c r="N1746" s="22" t="str">
        <f t="shared" si="223"/>
        <v/>
      </c>
      <c r="P1746" s="11" t="str">
        <f t="shared" si="224"/>
        <v xml:space="preserve"> </v>
      </c>
      <c r="Q1746" s="11" t="e">
        <f>VLOOKUP(B1746,'Комментарии к ремонту'!A:C,2,FALSE)</f>
        <v>#N/A</v>
      </c>
      <c r="R1746" s="21" t="str">
        <f t="shared" si="225"/>
        <v/>
      </c>
      <c r="T1746" s="44" t="str">
        <f t="shared" si="220"/>
        <v/>
      </c>
      <c r="W1746" s="18">
        <f t="shared" si="221"/>
        <v>0</v>
      </c>
    </row>
    <row r="1747" spans="7:23" ht="25.5" customHeight="1" x14ac:dyDescent="0.2">
      <c r="G1747" s="12" t="str">
        <f t="shared" si="218"/>
        <v/>
      </c>
      <c r="H1747" s="12"/>
      <c r="I1747" s="22" t="str">
        <f>IFERROR(VLOOKUP('движение ДВС'!C1747,нормативы!$B$2:$C$32,2,FALSE),"")</f>
        <v/>
      </c>
      <c r="K1747" s="13" t="str">
        <f t="shared" si="222"/>
        <v/>
      </c>
      <c r="L1747" s="13"/>
      <c r="M1747" s="22" t="str">
        <f t="shared" si="219"/>
        <v/>
      </c>
      <c r="N1747" s="22" t="str">
        <f t="shared" si="223"/>
        <v/>
      </c>
      <c r="P1747" s="11" t="str">
        <f t="shared" si="224"/>
        <v xml:space="preserve"> </v>
      </c>
      <c r="Q1747" s="11" t="e">
        <f>VLOOKUP(B1747,'Комментарии к ремонту'!A:C,2,FALSE)</f>
        <v>#N/A</v>
      </c>
      <c r="R1747" s="21" t="str">
        <f t="shared" si="225"/>
        <v/>
      </c>
      <c r="T1747" s="44" t="str">
        <f t="shared" si="220"/>
        <v/>
      </c>
      <c r="W1747" s="18">
        <f t="shared" si="221"/>
        <v>0</v>
      </c>
    </row>
    <row r="1748" spans="7:23" ht="25.5" customHeight="1" x14ac:dyDescent="0.2">
      <c r="G1748" s="12" t="str">
        <f t="shared" si="218"/>
        <v/>
      </c>
      <c r="H1748" s="12"/>
      <c r="I1748" s="22" t="str">
        <f>IFERROR(VLOOKUP('движение ДВС'!C1748,нормативы!$B$2:$C$32,2,FALSE),"")</f>
        <v/>
      </c>
      <c r="K1748" s="13" t="str">
        <f t="shared" si="222"/>
        <v/>
      </c>
      <c r="L1748" s="13"/>
      <c r="M1748" s="22" t="str">
        <f t="shared" si="219"/>
        <v/>
      </c>
      <c r="N1748" s="22" t="str">
        <f t="shared" si="223"/>
        <v/>
      </c>
      <c r="P1748" s="11" t="str">
        <f t="shared" si="224"/>
        <v xml:space="preserve"> </v>
      </c>
      <c r="Q1748" s="11" t="e">
        <f>VLOOKUP(B1748,'Комментарии к ремонту'!A:C,2,FALSE)</f>
        <v>#N/A</v>
      </c>
      <c r="R1748" s="21" t="str">
        <f t="shared" si="225"/>
        <v/>
      </c>
      <c r="T1748" s="44" t="str">
        <f t="shared" si="220"/>
        <v/>
      </c>
      <c r="W1748" s="18">
        <f t="shared" si="221"/>
        <v>0</v>
      </c>
    </row>
    <row r="1749" spans="7:23" ht="25.5" customHeight="1" x14ac:dyDescent="0.2">
      <c r="G1749" s="12" t="str">
        <f t="shared" si="218"/>
        <v/>
      </c>
      <c r="H1749" s="12"/>
      <c r="I1749" s="22" t="str">
        <f>IFERROR(VLOOKUP('движение ДВС'!C1749,нормативы!$B$2:$C$32,2,FALSE),"")</f>
        <v/>
      </c>
      <c r="K1749" s="13" t="str">
        <f t="shared" si="222"/>
        <v/>
      </c>
      <c r="L1749" s="13"/>
      <c r="M1749" s="22" t="str">
        <f t="shared" si="219"/>
        <v/>
      </c>
      <c r="N1749" s="22" t="str">
        <f t="shared" si="223"/>
        <v/>
      </c>
      <c r="P1749" s="11" t="str">
        <f t="shared" si="224"/>
        <v xml:space="preserve"> </v>
      </c>
      <c r="Q1749" s="11" t="e">
        <f>VLOOKUP(B1749,'Комментарии к ремонту'!A:C,2,FALSE)</f>
        <v>#N/A</v>
      </c>
      <c r="R1749" s="21" t="str">
        <f t="shared" si="225"/>
        <v/>
      </c>
      <c r="T1749" s="44" t="str">
        <f t="shared" si="220"/>
        <v/>
      </c>
      <c r="W1749" s="18">
        <f t="shared" si="221"/>
        <v>0</v>
      </c>
    </row>
    <row r="1750" spans="7:23" ht="25.5" customHeight="1" x14ac:dyDescent="0.2">
      <c r="G1750" s="12" t="str">
        <f t="shared" si="218"/>
        <v/>
      </c>
      <c r="H1750" s="12"/>
      <c r="I1750" s="22" t="str">
        <f>IFERROR(VLOOKUP('движение ДВС'!C1750,нормативы!$B$2:$C$32,2,FALSE),"")</f>
        <v/>
      </c>
      <c r="K1750" s="13" t="str">
        <f t="shared" si="222"/>
        <v/>
      </c>
      <c r="L1750" s="13"/>
      <c r="M1750" s="22" t="str">
        <f t="shared" si="219"/>
        <v/>
      </c>
      <c r="N1750" s="22" t="str">
        <f t="shared" si="223"/>
        <v/>
      </c>
      <c r="P1750" s="11" t="str">
        <f t="shared" si="224"/>
        <v xml:space="preserve"> </v>
      </c>
      <c r="Q1750" s="11" t="e">
        <f>VLOOKUP(B1750,'Комментарии к ремонту'!A:C,2,FALSE)</f>
        <v>#N/A</v>
      </c>
      <c r="R1750" s="21" t="str">
        <f t="shared" si="225"/>
        <v/>
      </c>
      <c r="T1750" s="44" t="str">
        <f t="shared" si="220"/>
        <v/>
      </c>
      <c r="W1750" s="18">
        <f t="shared" si="221"/>
        <v>0</v>
      </c>
    </row>
    <row r="1751" spans="7:23" ht="25.5" customHeight="1" x14ac:dyDescent="0.2">
      <c r="G1751" s="12" t="str">
        <f t="shared" si="218"/>
        <v/>
      </c>
      <c r="H1751" s="12"/>
      <c r="I1751" s="22" t="str">
        <f>IFERROR(VLOOKUP('движение ДВС'!C1751,нормативы!$B$2:$C$32,2,FALSE),"")</f>
        <v/>
      </c>
      <c r="K1751" s="13" t="str">
        <f t="shared" si="222"/>
        <v/>
      </c>
      <c r="L1751" s="13"/>
      <c r="M1751" s="22" t="str">
        <f t="shared" si="219"/>
        <v/>
      </c>
      <c r="N1751" s="22" t="str">
        <f t="shared" si="223"/>
        <v/>
      </c>
      <c r="P1751" s="11" t="str">
        <f t="shared" si="224"/>
        <v xml:space="preserve"> </v>
      </c>
      <c r="Q1751" s="11" t="e">
        <f>VLOOKUP(B1751,'Комментарии к ремонту'!A:C,2,FALSE)</f>
        <v>#N/A</v>
      </c>
      <c r="R1751" s="21" t="str">
        <f t="shared" si="225"/>
        <v/>
      </c>
      <c r="T1751" s="44" t="str">
        <f t="shared" si="220"/>
        <v/>
      </c>
      <c r="W1751" s="18">
        <f t="shared" si="221"/>
        <v>0</v>
      </c>
    </row>
    <row r="1752" spans="7:23" ht="25.5" customHeight="1" x14ac:dyDescent="0.2">
      <c r="G1752" s="12" t="str">
        <f t="shared" si="218"/>
        <v/>
      </c>
      <c r="H1752" s="12"/>
      <c r="I1752" s="22" t="str">
        <f>IFERROR(VLOOKUP('движение ДВС'!C1752,нормативы!$B$2:$C$32,2,FALSE),"")</f>
        <v/>
      </c>
      <c r="K1752" s="13" t="str">
        <f t="shared" si="222"/>
        <v/>
      </c>
      <c r="L1752" s="13"/>
      <c r="M1752" s="22" t="str">
        <f t="shared" si="219"/>
        <v/>
      </c>
      <c r="N1752" s="22" t="str">
        <f t="shared" si="223"/>
        <v/>
      </c>
      <c r="P1752" s="11" t="str">
        <f t="shared" si="224"/>
        <v xml:space="preserve"> </v>
      </c>
      <c r="Q1752" s="11" t="e">
        <f>VLOOKUP(B1752,'Комментарии к ремонту'!A:C,2,FALSE)</f>
        <v>#N/A</v>
      </c>
      <c r="R1752" s="21" t="str">
        <f t="shared" si="225"/>
        <v/>
      </c>
      <c r="T1752" s="44" t="str">
        <f t="shared" si="220"/>
        <v/>
      </c>
      <c r="W1752" s="18">
        <f t="shared" si="221"/>
        <v>0</v>
      </c>
    </row>
    <row r="1753" spans="7:23" ht="25.5" customHeight="1" x14ac:dyDescent="0.2">
      <c r="G1753" s="12" t="str">
        <f t="shared" si="218"/>
        <v/>
      </c>
      <c r="H1753" s="12"/>
      <c r="I1753" s="22" t="str">
        <f>IFERROR(VLOOKUP('движение ДВС'!C1753,нормативы!$B$2:$C$32,2,FALSE),"")</f>
        <v/>
      </c>
      <c r="K1753" s="13" t="str">
        <f t="shared" si="222"/>
        <v/>
      </c>
      <c r="L1753" s="13"/>
      <c r="M1753" s="22" t="str">
        <f t="shared" si="219"/>
        <v/>
      </c>
      <c r="N1753" s="22" t="str">
        <f t="shared" si="223"/>
        <v/>
      </c>
      <c r="P1753" s="11" t="str">
        <f t="shared" si="224"/>
        <v xml:space="preserve"> </v>
      </c>
      <c r="Q1753" s="11" t="e">
        <f>VLOOKUP(B1753,'Комментарии к ремонту'!A:C,2,FALSE)</f>
        <v>#N/A</v>
      </c>
      <c r="R1753" s="21" t="str">
        <f t="shared" si="225"/>
        <v/>
      </c>
      <c r="T1753" s="44" t="str">
        <f t="shared" si="220"/>
        <v/>
      </c>
      <c r="W1753" s="18">
        <f t="shared" si="221"/>
        <v>0</v>
      </c>
    </row>
    <row r="1754" spans="7:23" ht="25.5" customHeight="1" x14ac:dyDescent="0.2">
      <c r="G1754" s="12" t="str">
        <f t="shared" si="218"/>
        <v/>
      </c>
      <c r="H1754" s="12"/>
      <c r="I1754" s="22" t="str">
        <f>IFERROR(VLOOKUP('движение ДВС'!C1754,нормативы!$B$2:$C$32,2,FALSE),"")</f>
        <v/>
      </c>
      <c r="K1754" s="13" t="str">
        <f t="shared" si="222"/>
        <v/>
      </c>
      <c r="L1754" s="13"/>
      <c r="M1754" s="22" t="str">
        <f t="shared" si="219"/>
        <v/>
      </c>
      <c r="N1754" s="22" t="str">
        <f t="shared" si="223"/>
        <v/>
      </c>
      <c r="P1754" s="11" t="str">
        <f t="shared" si="224"/>
        <v xml:space="preserve"> </v>
      </c>
      <c r="Q1754" s="11" t="e">
        <f>VLOOKUP(B1754,'Комментарии к ремонту'!A:C,2,FALSE)</f>
        <v>#N/A</v>
      </c>
      <c r="R1754" s="21" t="str">
        <f t="shared" si="225"/>
        <v/>
      </c>
      <c r="T1754" s="44" t="str">
        <f t="shared" si="220"/>
        <v/>
      </c>
      <c r="W1754" s="18">
        <f t="shared" si="221"/>
        <v>0</v>
      </c>
    </row>
    <row r="1755" spans="7:23" ht="25.5" customHeight="1" x14ac:dyDescent="0.2">
      <c r="G1755" s="12" t="str">
        <f t="shared" si="218"/>
        <v/>
      </c>
      <c r="H1755" s="12"/>
      <c r="I1755" s="22" t="str">
        <f>IFERROR(VLOOKUP('движение ДВС'!C1755,нормативы!$B$2:$C$32,2,FALSE),"")</f>
        <v/>
      </c>
      <c r="K1755" s="13" t="str">
        <f t="shared" si="222"/>
        <v/>
      </c>
      <c r="L1755" s="13"/>
      <c r="M1755" s="22" t="str">
        <f t="shared" si="219"/>
        <v/>
      </c>
      <c r="N1755" s="22" t="str">
        <f t="shared" si="223"/>
        <v/>
      </c>
      <c r="P1755" s="11" t="str">
        <f t="shared" si="224"/>
        <v xml:space="preserve"> </v>
      </c>
      <c r="Q1755" s="11" t="e">
        <f>VLOOKUP(B1755,'Комментарии к ремонту'!A:C,2,FALSE)</f>
        <v>#N/A</v>
      </c>
      <c r="R1755" s="21" t="str">
        <f t="shared" si="225"/>
        <v/>
      </c>
      <c r="T1755" s="44" t="str">
        <f t="shared" si="220"/>
        <v/>
      </c>
      <c r="W1755" s="18">
        <f t="shared" si="221"/>
        <v>0</v>
      </c>
    </row>
    <row r="1756" spans="7:23" ht="25.5" customHeight="1" x14ac:dyDescent="0.2">
      <c r="G1756" s="12" t="str">
        <f t="shared" si="218"/>
        <v/>
      </c>
      <c r="H1756" s="12"/>
      <c r="I1756" s="22" t="str">
        <f>IFERROR(VLOOKUP('движение ДВС'!C1756,нормативы!$B$2:$C$32,2,FALSE),"")</f>
        <v/>
      </c>
      <c r="K1756" s="13" t="str">
        <f t="shared" si="222"/>
        <v/>
      </c>
      <c r="L1756" s="13"/>
      <c r="M1756" s="22" t="str">
        <f t="shared" si="219"/>
        <v/>
      </c>
      <c r="N1756" s="22" t="str">
        <f t="shared" si="223"/>
        <v/>
      </c>
      <c r="P1756" s="11" t="str">
        <f t="shared" si="224"/>
        <v xml:space="preserve"> </v>
      </c>
      <c r="Q1756" s="11" t="e">
        <f>VLOOKUP(B1756,'Комментарии к ремонту'!A:C,2,FALSE)</f>
        <v>#N/A</v>
      </c>
      <c r="R1756" s="21" t="str">
        <f t="shared" si="225"/>
        <v/>
      </c>
      <c r="T1756" s="44" t="str">
        <f t="shared" si="220"/>
        <v/>
      </c>
      <c r="W1756" s="18">
        <f t="shared" si="221"/>
        <v>0</v>
      </c>
    </row>
    <row r="1757" spans="7:23" ht="25.5" customHeight="1" x14ac:dyDescent="0.2">
      <c r="G1757" s="12" t="str">
        <f t="shared" si="218"/>
        <v/>
      </c>
      <c r="H1757" s="12"/>
      <c r="I1757" s="22" t="str">
        <f>IFERROR(VLOOKUP('движение ДВС'!C1757,нормативы!$B$2:$C$32,2,FALSE),"")</f>
        <v/>
      </c>
      <c r="K1757" s="13" t="str">
        <f t="shared" si="222"/>
        <v/>
      </c>
      <c r="L1757" s="13"/>
      <c r="M1757" s="22" t="str">
        <f t="shared" si="219"/>
        <v/>
      </c>
      <c r="N1757" s="22" t="str">
        <f t="shared" si="223"/>
        <v/>
      </c>
      <c r="P1757" s="11" t="str">
        <f t="shared" si="224"/>
        <v xml:space="preserve"> </v>
      </c>
      <c r="Q1757" s="11" t="e">
        <f>VLOOKUP(B1757,'Комментарии к ремонту'!A:C,2,FALSE)</f>
        <v>#N/A</v>
      </c>
      <c r="R1757" s="21" t="str">
        <f t="shared" si="225"/>
        <v/>
      </c>
      <c r="T1757" s="44" t="str">
        <f t="shared" si="220"/>
        <v/>
      </c>
      <c r="W1757" s="18">
        <f t="shared" si="221"/>
        <v>0</v>
      </c>
    </row>
    <row r="1758" spans="7:23" ht="25.5" customHeight="1" x14ac:dyDescent="0.2">
      <c r="G1758" s="12" t="str">
        <f t="shared" si="218"/>
        <v/>
      </c>
      <c r="H1758" s="12"/>
      <c r="I1758" s="22" t="str">
        <f>IFERROR(VLOOKUP('движение ДВС'!C1758,нормативы!$B$2:$C$32,2,FALSE),"")</f>
        <v/>
      </c>
      <c r="K1758" s="13" t="str">
        <f t="shared" si="222"/>
        <v/>
      </c>
      <c r="L1758" s="13"/>
      <c r="M1758" s="22" t="str">
        <f t="shared" si="219"/>
        <v/>
      </c>
      <c r="N1758" s="22" t="str">
        <f t="shared" si="223"/>
        <v/>
      </c>
      <c r="P1758" s="11" t="str">
        <f t="shared" si="224"/>
        <v xml:space="preserve"> </v>
      </c>
      <c r="Q1758" s="11" t="e">
        <f>VLOOKUP(B1758,'Комментарии к ремонту'!A:C,2,FALSE)</f>
        <v>#N/A</v>
      </c>
      <c r="R1758" s="21" t="str">
        <f t="shared" si="225"/>
        <v/>
      </c>
      <c r="T1758" s="44" t="str">
        <f t="shared" si="220"/>
        <v/>
      </c>
      <c r="W1758" s="18">
        <f t="shared" si="221"/>
        <v>0</v>
      </c>
    </row>
    <row r="1759" spans="7:23" ht="25.5" customHeight="1" x14ac:dyDescent="0.2">
      <c r="G1759" s="12" t="str">
        <f t="shared" si="218"/>
        <v/>
      </c>
      <c r="H1759" s="12"/>
      <c r="I1759" s="22" t="str">
        <f>IFERROR(VLOOKUP('движение ДВС'!C1759,нормативы!$B$2:$C$32,2,FALSE),"")</f>
        <v/>
      </c>
      <c r="K1759" s="13" t="str">
        <f t="shared" si="222"/>
        <v/>
      </c>
      <c r="L1759" s="13"/>
      <c r="M1759" s="22" t="str">
        <f t="shared" si="219"/>
        <v/>
      </c>
      <c r="N1759" s="22" t="str">
        <f t="shared" si="223"/>
        <v/>
      </c>
      <c r="P1759" s="11" t="str">
        <f t="shared" si="224"/>
        <v xml:space="preserve"> </v>
      </c>
      <c r="Q1759" s="11" t="e">
        <f>VLOOKUP(B1759,'Комментарии к ремонту'!A:C,2,FALSE)</f>
        <v>#N/A</v>
      </c>
      <c r="R1759" s="21" t="str">
        <f t="shared" si="225"/>
        <v/>
      </c>
      <c r="T1759" s="44" t="str">
        <f t="shared" si="220"/>
        <v/>
      </c>
      <c r="W1759" s="18">
        <f t="shared" si="221"/>
        <v>0</v>
      </c>
    </row>
    <row r="1760" spans="7:23" ht="25.5" customHeight="1" x14ac:dyDescent="0.2">
      <c r="G1760" s="12" t="str">
        <f t="shared" si="218"/>
        <v/>
      </c>
      <c r="H1760" s="12"/>
      <c r="I1760" s="22" t="str">
        <f>IFERROR(VLOOKUP('движение ДВС'!C1760,нормативы!$B$2:$C$32,2,FALSE),"")</f>
        <v/>
      </c>
      <c r="K1760" s="13" t="str">
        <f t="shared" si="222"/>
        <v/>
      </c>
      <c r="L1760" s="13"/>
      <c r="M1760" s="22" t="str">
        <f t="shared" si="219"/>
        <v/>
      </c>
      <c r="N1760" s="22" t="str">
        <f t="shared" si="223"/>
        <v/>
      </c>
      <c r="P1760" s="11" t="str">
        <f t="shared" si="224"/>
        <v xml:space="preserve"> </v>
      </c>
      <c r="Q1760" s="11" t="e">
        <f>VLOOKUP(B1760,'Комментарии к ремонту'!A:C,2,FALSE)</f>
        <v>#N/A</v>
      </c>
      <c r="R1760" s="21" t="str">
        <f t="shared" si="225"/>
        <v/>
      </c>
      <c r="T1760" s="44" t="str">
        <f t="shared" si="220"/>
        <v/>
      </c>
      <c r="W1760" s="18">
        <f t="shared" si="221"/>
        <v>0</v>
      </c>
    </row>
    <row r="1761" spans="7:23" ht="25.5" customHeight="1" x14ac:dyDescent="0.2">
      <c r="G1761" s="12" t="str">
        <f t="shared" si="218"/>
        <v/>
      </c>
      <c r="H1761" s="12"/>
      <c r="I1761" s="22" t="str">
        <f>IFERROR(VLOOKUP('движение ДВС'!C1761,нормативы!$B$2:$C$32,2,FALSE),"")</f>
        <v/>
      </c>
      <c r="K1761" s="13" t="str">
        <f t="shared" si="222"/>
        <v/>
      </c>
      <c r="L1761" s="13"/>
      <c r="M1761" s="22" t="str">
        <f t="shared" si="219"/>
        <v/>
      </c>
      <c r="N1761" s="22" t="str">
        <f t="shared" si="223"/>
        <v/>
      </c>
      <c r="P1761" s="11" t="str">
        <f t="shared" si="224"/>
        <v xml:space="preserve"> </v>
      </c>
      <c r="Q1761" s="11" t="e">
        <f>VLOOKUP(B1761,'Комментарии к ремонту'!A:C,2,FALSE)</f>
        <v>#N/A</v>
      </c>
      <c r="R1761" s="21" t="str">
        <f t="shared" si="225"/>
        <v/>
      </c>
      <c r="T1761" s="44" t="str">
        <f t="shared" si="220"/>
        <v/>
      </c>
      <c r="W1761" s="18">
        <f t="shared" si="221"/>
        <v>0</v>
      </c>
    </row>
    <row r="1762" spans="7:23" ht="25.5" customHeight="1" x14ac:dyDescent="0.2">
      <c r="G1762" s="12" t="str">
        <f t="shared" si="218"/>
        <v/>
      </c>
      <c r="H1762" s="12"/>
      <c r="I1762" s="22" t="str">
        <f>IFERROR(VLOOKUP('движение ДВС'!C1762,нормативы!$B$2:$C$32,2,FALSE),"")</f>
        <v/>
      </c>
      <c r="K1762" s="13" t="str">
        <f t="shared" si="222"/>
        <v/>
      </c>
      <c r="L1762" s="13"/>
      <c r="M1762" s="22" t="str">
        <f t="shared" si="219"/>
        <v/>
      </c>
      <c r="N1762" s="22" t="str">
        <f t="shared" si="223"/>
        <v/>
      </c>
      <c r="P1762" s="11" t="str">
        <f t="shared" si="224"/>
        <v xml:space="preserve"> </v>
      </c>
      <c r="Q1762" s="11" t="e">
        <f>VLOOKUP(B1762,'Комментарии к ремонту'!A:C,2,FALSE)</f>
        <v>#N/A</v>
      </c>
      <c r="R1762" s="21" t="str">
        <f t="shared" si="225"/>
        <v/>
      </c>
      <c r="T1762" s="44" t="str">
        <f t="shared" si="220"/>
        <v/>
      </c>
      <c r="W1762" s="18">
        <f t="shared" si="221"/>
        <v>0</v>
      </c>
    </row>
    <row r="1763" spans="7:23" ht="25.5" customHeight="1" x14ac:dyDescent="0.2">
      <c r="G1763" s="12" t="str">
        <f t="shared" si="218"/>
        <v/>
      </c>
      <c r="H1763" s="12"/>
      <c r="I1763" s="22" t="str">
        <f>IFERROR(VLOOKUP('движение ДВС'!C1763,нормативы!$B$2:$C$32,2,FALSE),"")</f>
        <v/>
      </c>
      <c r="K1763" s="13" t="str">
        <f t="shared" si="222"/>
        <v/>
      </c>
      <c r="L1763" s="13"/>
      <c r="M1763" s="22" t="str">
        <f t="shared" si="219"/>
        <v/>
      </c>
      <c r="N1763" s="22" t="str">
        <f t="shared" si="223"/>
        <v/>
      </c>
      <c r="P1763" s="11" t="str">
        <f t="shared" si="224"/>
        <v xml:space="preserve"> </v>
      </c>
      <c r="Q1763" s="11" t="e">
        <f>VLOOKUP(B1763,'Комментарии к ремонту'!A:C,2,FALSE)</f>
        <v>#N/A</v>
      </c>
      <c r="R1763" s="21" t="str">
        <f t="shared" si="225"/>
        <v/>
      </c>
      <c r="T1763" s="44" t="str">
        <f t="shared" si="220"/>
        <v/>
      </c>
      <c r="W1763" s="18">
        <f t="shared" si="221"/>
        <v>0</v>
      </c>
    </row>
    <row r="1764" spans="7:23" ht="25.5" customHeight="1" x14ac:dyDescent="0.2">
      <c r="G1764" s="12" t="str">
        <f t="shared" si="218"/>
        <v/>
      </c>
      <c r="H1764" s="12"/>
      <c r="I1764" s="22" t="str">
        <f>IFERROR(VLOOKUP('движение ДВС'!C1764,нормативы!$B$2:$C$32,2,FALSE),"")</f>
        <v/>
      </c>
      <c r="K1764" s="13" t="str">
        <f t="shared" si="222"/>
        <v/>
      </c>
      <c r="L1764" s="13"/>
      <c r="M1764" s="22" t="str">
        <f t="shared" si="219"/>
        <v/>
      </c>
      <c r="N1764" s="22" t="str">
        <f t="shared" si="223"/>
        <v/>
      </c>
      <c r="P1764" s="11" t="str">
        <f t="shared" si="224"/>
        <v xml:space="preserve"> </v>
      </c>
      <c r="Q1764" s="11" t="e">
        <f>VLOOKUP(B1764,'Комментарии к ремонту'!A:C,2,FALSE)</f>
        <v>#N/A</v>
      </c>
      <c r="R1764" s="21" t="str">
        <f t="shared" si="225"/>
        <v/>
      </c>
      <c r="T1764" s="44" t="str">
        <f t="shared" si="220"/>
        <v/>
      </c>
      <c r="W1764" s="18">
        <f t="shared" si="221"/>
        <v>0</v>
      </c>
    </row>
    <row r="1765" spans="7:23" ht="25.5" customHeight="1" x14ac:dyDescent="0.2">
      <c r="G1765" s="12" t="str">
        <f t="shared" si="218"/>
        <v/>
      </c>
      <c r="H1765" s="12"/>
      <c r="I1765" s="22" t="str">
        <f>IFERROR(VLOOKUP('движение ДВС'!C1765,нормативы!$B$2:$C$32,2,FALSE),"")</f>
        <v/>
      </c>
      <c r="K1765" s="13" t="str">
        <f t="shared" si="222"/>
        <v/>
      </c>
      <c r="L1765" s="13"/>
      <c r="M1765" s="22" t="str">
        <f t="shared" si="219"/>
        <v/>
      </c>
      <c r="N1765" s="22" t="str">
        <f t="shared" si="223"/>
        <v/>
      </c>
      <c r="P1765" s="11" t="str">
        <f t="shared" si="224"/>
        <v xml:space="preserve"> </v>
      </c>
      <c r="Q1765" s="11" t="e">
        <f>VLOOKUP(B1765,'Комментарии к ремонту'!A:C,2,FALSE)</f>
        <v>#N/A</v>
      </c>
      <c r="R1765" s="21" t="str">
        <f t="shared" si="225"/>
        <v/>
      </c>
      <c r="T1765" s="44" t="str">
        <f t="shared" si="220"/>
        <v/>
      </c>
      <c r="W1765" s="18">
        <f t="shared" si="221"/>
        <v>0</v>
      </c>
    </row>
    <row r="1766" spans="7:23" ht="25.5" customHeight="1" x14ac:dyDescent="0.2">
      <c r="G1766" s="12" t="str">
        <f t="shared" si="218"/>
        <v/>
      </c>
      <c r="H1766" s="12"/>
      <c r="I1766" s="22" t="str">
        <f>IFERROR(VLOOKUP('движение ДВС'!C1766,нормативы!$B$2:$C$32,2,FALSE),"")</f>
        <v/>
      </c>
      <c r="K1766" s="13" t="str">
        <f t="shared" si="222"/>
        <v/>
      </c>
      <c r="L1766" s="13"/>
      <c r="M1766" s="22" t="str">
        <f t="shared" si="219"/>
        <v/>
      </c>
      <c r="N1766" s="22" t="str">
        <f t="shared" si="223"/>
        <v/>
      </c>
      <c r="P1766" s="11" t="str">
        <f t="shared" si="224"/>
        <v xml:space="preserve"> </v>
      </c>
      <c r="Q1766" s="11" t="e">
        <f>VLOOKUP(B1766,'Комментарии к ремонту'!A:C,2,FALSE)</f>
        <v>#N/A</v>
      </c>
      <c r="R1766" s="21" t="str">
        <f t="shared" si="225"/>
        <v/>
      </c>
      <c r="T1766" s="44" t="str">
        <f t="shared" si="220"/>
        <v/>
      </c>
      <c r="W1766" s="18">
        <f t="shared" si="221"/>
        <v>0</v>
      </c>
    </row>
    <row r="1767" spans="7:23" ht="25.5" customHeight="1" x14ac:dyDescent="0.2">
      <c r="G1767" s="12" t="str">
        <f t="shared" si="218"/>
        <v/>
      </c>
      <c r="H1767" s="12"/>
      <c r="I1767" s="22" t="str">
        <f>IFERROR(VLOOKUP('движение ДВС'!C1767,нормативы!$B$2:$C$32,2,FALSE),"")</f>
        <v/>
      </c>
      <c r="K1767" s="13" t="str">
        <f t="shared" si="222"/>
        <v/>
      </c>
      <c r="L1767" s="13"/>
      <c r="M1767" s="22" t="str">
        <f t="shared" si="219"/>
        <v/>
      </c>
      <c r="N1767" s="22" t="str">
        <f t="shared" si="223"/>
        <v/>
      </c>
      <c r="P1767" s="11" t="str">
        <f t="shared" si="224"/>
        <v xml:space="preserve"> </v>
      </c>
      <c r="Q1767" s="11" t="e">
        <f>VLOOKUP(B1767,'Комментарии к ремонту'!A:C,2,FALSE)</f>
        <v>#N/A</v>
      </c>
      <c r="R1767" s="21" t="str">
        <f t="shared" si="225"/>
        <v/>
      </c>
      <c r="T1767" s="44" t="str">
        <f t="shared" si="220"/>
        <v/>
      </c>
      <c r="W1767" s="18">
        <f t="shared" si="221"/>
        <v>0</v>
      </c>
    </row>
    <row r="1768" spans="7:23" ht="25.5" customHeight="1" x14ac:dyDescent="0.2">
      <c r="G1768" s="12" t="str">
        <f t="shared" si="218"/>
        <v/>
      </c>
      <c r="H1768" s="12"/>
      <c r="I1768" s="22" t="str">
        <f>IFERROR(VLOOKUP('движение ДВС'!C1768,нормативы!$B$2:$C$32,2,FALSE),"")</f>
        <v/>
      </c>
      <c r="K1768" s="13" t="str">
        <f t="shared" si="222"/>
        <v/>
      </c>
      <c r="L1768" s="13"/>
      <c r="M1768" s="22" t="str">
        <f t="shared" si="219"/>
        <v/>
      </c>
      <c r="N1768" s="22" t="str">
        <f t="shared" si="223"/>
        <v/>
      </c>
      <c r="P1768" s="11" t="str">
        <f t="shared" si="224"/>
        <v xml:space="preserve"> </v>
      </c>
      <c r="Q1768" s="11" t="e">
        <f>VLOOKUP(B1768,'Комментарии к ремонту'!A:C,2,FALSE)</f>
        <v>#N/A</v>
      </c>
      <c r="R1768" s="21" t="str">
        <f t="shared" si="225"/>
        <v/>
      </c>
      <c r="T1768" s="44" t="str">
        <f t="shared" si="220"/>
        <v/>
      </c>
      <c r="W1768" s="18">
        <f t="shared" si="221"/>
        <v>0</v>
      </c>
    </row>
    <row r="1769" spans="7:23" ht="25.5" customHeight="1" x14ac:dyDescent="0.2">
      <c r="G1769" s="12" t="str">
        <f t="shared" si="218"/>
        <v/>
      </c>
      <c r="H1769" s="12"/>
      <c r="I1769" s="22" t="str">
        <f>IFERROR(VLOOKUP('движение ДВС'!C1769,нормативы!$B$2:$C$32,2,FALSE),"")</f>
        <v/>
      </c>
      <c r="K1769" s="13" t="str">
        <f t="shared" si="222"/>
        <v/>
      </c>
      <c r="L1769" s="13"/>
      <c r="M1769" s="22" t="str">
        <f t="shared" si="219"/>
        <v/>
      </c>
      <c r="N1769" s="22" t="str">
        <f t="shared" si="223"/>
        <v/>
      </c>
      <c r="P1769" s="11" t="str">
        <f t="shared" si="224"/>
        <v xml:space="preserve"> </v>
      </c>
      <c r="Q1769" s="11" t="e">
        <f>VLOOKUP(B1769,'Комментарии к ремонту'!A:C,2,FALSE)</f>
        <v>#N/A</v>
      </c>
      <c r="R1769" s="21" t="str">
        <f t="shared" si="225"/>
        <v/>
      </c>
      <c r="T1769" s="44" t="str">
        <f t="shared" si="220"/>
        <v/>
      </c>
      <c r="W1769" s="18">
        <f t="shared" si="221"/>
        <v>0</v>
      </c>
    </row>
    <row r="1770" spans="7:23" ht="25.5" customHeight="1" x14ac:dyDescent="0.2">
      <c r="G1770" s="12" t="str">
        <f t="shared" si="218"/>
        <v/>
      </c>
      <c r="H1770" s="12"/>
      <c r="I1770" s="22" t="str">
        <f>IFERROR(VLOOKUP('движение ДВС'!C1770,нормативы!$B$2:$C$32,2,FALSE),"")</f>
        <v/>
      </c>
      <c r="K1770" s="13" t="str">
        <f t="shared" si="222"/>
        <v/>
      </c>
      <c r="L1770" s="13"/>
      <c r="M1770" s="22" t="str">
        <f t="shared" si="219"/>
        <v/>
      </c>
      <c r="N1770" s="22" t="str">
        <f t="shared" si="223"/>
        <v/>
      </c>
      <c r="P1770" s="11" t="str">
        <f t="shared" si="224"/>
        <v xml:space="preserve"> </v>
      </c>
      <c r="Q1770" s="11" t="e">
        <f>VLOOKUP(B1770,'Комментарии к ремонту'!A:C,2,FALSE)</f>
        <v>#N/A</v>
      </c>
      <c r="R1770" s="21" t="str">
        <f t="shared" si="225"/>
        <v/>
      </c>
      <c r="T1770" s="44" t="str">
        <f t="shared" si="220"/>
        <v/>
      </c>
      <c r="W1770" s="18">
        <f t="shared" si="221"/>
        <v>0</v>
      </c>
    </row>
    <row r="1771" spans="7:23" ht="25.5" customHeight="1" x14ac:dyDescent="0.2">
      <c r="G1771" s="12" t="str">
        <f t="shared" si="218"/>
        <v/>
      </c>
      <c r="H1771" s="12"/>
      <c r="I1771" s="22" t="str">
        <f>IFERROR(VLOOKUP('движение ДВС'!C1771,нормативы!$B$2:$C$32,2,FALSE),"")</f>
        <v/>
      </c>
      <c r="K1771" s="13" t="str">
        <f t="shared" si="222"/>
        <v/>
      </c>
      <c r="L1771" s="13"/>
      <c r="M1771" s="22" t="str">
        <f t="shared" si="219"/>
        <v/>
      </c>
      <c r="N1771" s="22" t="str">
        <f t="shared" si="223"/>
        <v/>
      </c>
      <c r="P1771" s="11" t="str">
        <f t="shared" si="224"/>
        <v xml:space="preserve"> </v>
      </c>
      <c r="Q1771" s="11" t="e">
        <f>VLOOKUP(B1771,'Комментарии к ремонту'!A:C,2,FALSE)</f>
        <v>#N/A</v>
      </c>
      <c r="R1771" s="21" t="str">
        <f t="shared" si="225"/>
        <v/>
      </c>
      <c r="T1771" s="44" t="str">
        <f t="shared" si="220"/>
        <v/>
      </c>
      <c r="W1771" s="18">
        <f t="shared" si="221"/>
        <v>0</v>
      </c>
    </row>
    <row r="1772" spans="7:23" ht="25.5" customHeight="1" x14ac:dyDescent="0.2">
      <c r="G1772" s="12" t="str">
        <f t="shared" si="218"/>
        <v/>
      </c>
      <c r="H1772" s="12"/>
      <c r="I1772" s="22" t="str">
        <f>IFERROR(VLOOKUP('движение ДВС'!C1772,нормативы!$B$2:$C$32,2,FALSE),"")</f>
        <v/>
      </c>
      <c r="K1772" s="13" t="str">
        <f t="shared" si="222"/>
        <v/>
      </c>
      <c r="L1772" s="13"/>
      <c r="M1772" s="22" t="str">
        <f t="shared" si="219"/>
        <v/>
      </c>
      <c r="N1772" s="22" t="str">
        <f t="shared" si="223"/>
        <v/>
      </c>
      <c r="P1772" s="11" t="str">
        <f t="shared" si="224"/>
        <v xml:space="preserve"> </v>
      </c>
      <c r="Q1772" s="11" t="e">
        <f>VLOOKUP(B1772,'Комментарии к ремонту'!A:C,2,FALSE)</f>
        <v>#N/A</v>
      </c>
      <c r="R1772" s="21" t="str">
        <f t="shared" si="225"/>
        <v/>
      </c>
      <c r="T1772" s="44" t="str">
        <f t="shared" si="220"/>
        <v/>
      </c>
      <c r="W1772" s="18">
        <f t="shared" si="221"/>
        <v>0</v>
      </c>
    </row>
    <row r="1773" spans="7:23" ht="25.5" customHeight="1" x14ac:dyDescent="0.2">
      <c r="G1773" s="12" t="str">
        <f t="shared" si="218"/>
        <v/>
      </c>
      <c r="H1773" s="12"/>
      <c r="I1773" s="22" t="str">
        <f>IFERROR(VLOOKUP('движение ДВС'!C1773,нормативы!$B$2:$C$32,2,FALSE),"")</f>
        <v/>
      </c>
      <c r="K1773" s="13" t="str">
        <f t="shared" si="222"/>
        <v/>
      </c>
      <c r="L1773" s="13"/>
      <c r="M1773" s="22" t="str">
        <f t="shared" si="219"/>
        <v/>
      </c>
      <c r="N1773" s="22" t="str">
        <f t="shared" si="223"/>
        <v/>
      </c>
      <c r="P1773" s="11" t="str">
        <f t="shared" si="224"/>
        <v xml:space="preserve"> </v>
      </c>
      <c r="Q1773" s="11" t="e">
        <f>VLOOKUP(B1773,'Комментарии к ремонту'!A:C,2,FALSE)</f>
        <v>#N/A</v>
      </c>
      <c r="R1773" s="21" t="str">
        <f t="shared" si="225"/>
        <v/>
      </c>
      <c r="T1773" s="44" t="str">
        <f t="shared" si="220"/>
        <v/>
      </c>
      <c r="W1773" s="18">
        <f t="shared" si="221"/>
        <v>0</v>
      </c>
    </row>
    <row r="1774" spans="7:23" ht="25.5" customHeight="1" x14ac:dyDescent="0.2">
      <c r="G1774" s="12" t="str">
        <f t="shared" si="218"/>
        <v/>
      </c>
      <c r="H1774" s="12"/>
      <c r="I1774" s="22" t="str">
        <f>IFERROR(VLOOKUP('движение ДВС'!C1774,нормативы!$B$2:$C$32,2,FALSE),"")</f>
        <v/>
      </c>
      <c r="K1774" s="13" t="str">
        <f t="shared" si="222"/>
        <v/>
      </c>
      <c r="L1774" s="13"/>
      <c r="M1774" s="22" t="str">
        <f t="shared" si="219"/>
        <v/>
      </c>
      <c r="N1774" s="22" t="str">
        <f t="shared" si="223"/>
        <v/>
      </c>
      <c r="P1774" s="11" t="str">
        <f t="shared" si="224"/>
        <v xml:space="preserve"> </v>
      </c>
      <c r="Q1774" s="11" t="e">
        <f>VLOOKUP(B1774,'Комментарии к ремонту'!A:C,2,FALSE)</f>
        <v>#N/A</v>
      </c>
      <c r="R1774" s="21" t="str">
        <f t="shared" si="225"/>
        <v/>
      </c>
      <c r="T1774" s="44" t="str">
        <f t="shared" si="220"/>
        <v/>
      </c>
      <c r="W1774" s="18">
        <f t="shared" si="221"/>
        <v>0</v>
      </c>
    </row>
    <row r="1775" spans="7:23" ht="25.5" customHeight="1" x14ac:dyDescent="0.2">
      <c r="G1775" s="12" t="str">
        <f t="shared" si="218"/>
        <v/>
      </c>
      <c r="H1775" s="12"/>
      <c r="I1775" s="22" t="str">
        <f>IFERROR(VLOOKUP('движение ДВС'!C1775,нормативы!$B$2:$C$32,2,FALSE),"")</f>
        <v/>
      </c>
      <c r="K1775" s="13" t="str">
        <f t="shared" si="222"/>
        <v/>
      </c>
      <c r="L1775" s="13"/>
      <c r="M1775" s="22" t="str">
        <f t="shared" si="219"/>
        <v/>
      </c>
      <c r="N1775" s="22" t="str">
        <f t="shared" si="223"/>
        <v/>
      </c>
      <c r="P1775" s="11" t="str">
        <f t="shared" si="224"/>
        <v xml:space="preserve"> </v>
      </c>
      <c r="Q1775" s="11" t="e">
        <f>VLOOKUP(B1775,'Комментарии к ремонту'!A:C,2,FALSE)</f>
        <v>#N/A</v>
      </c>
      <c r="R1775" s="21" t="str">
        <f t="shared" si="225"/>
        <v/>
      </c>
      <c r="T1775" s="44" t="str">
        <f t="shared" si="220"/>
        <v/>
      </c>
      <c r="W1775" s="18">
        <f t="shared" si="221"/>
        <v>0</v>
      </c>
    </row>
    <row r="1776" spans="7:23" ht="25.5" customHeight="1" x14ac:dyDescent="0.2">
      <c r="G1776" s="12" t="str">
        <f t="shared" si="218"/>
        <v/>
      </c>
      <c r="H1776" s="12"/>
      <c r="I1776" s="22" t="str">
        <f>IFERROR(VLOOKUP('движение ДВС'!C1776,нормативы!$B$2:$C$32,2,FALSE),"")</f>
        <v/>
      </c>
      <c r="K1776" s="13" t="str">
        <f t="shared" si="222"/>
        <v/>
      </c>
      <c r="L1776" s="13"/>
      <c r="M1776" s="22" t="str">
        <f t="shared" si="219"/>
        <v/>
      </c>
      <c r="N1776" s="22" t="str">
        <f t="shared" si="223"/>
        <v/>
      </c>
      <c r="P1776" s="11" t="str">
        <f t="shared" si="224"/>
        <v xml:space="preserve"> </v>
      </c>
      <c r="Q1776" s="11" t="e">
        <f>VLOOKUP(B1776,'Комментарии к ремонту'!A:C,2,FALSE)</f>
        <v>#N/A</v>
      </c>
      <c r="R1776" s="21" t="str">
        <f t="shared" si="225"/>
        <v/>
      </c>
      <c r="T1776" s="44" t="str">
        <f t="shared" si="220"/>
        <v/>
      </c>
      <c r="W1776" s="18">
        <f t="shared" si="221"/>
        <v>0</v>
      </c>
    </row>
    <row r="1777" spans="7:23" ht="25.5" customHeight="1" x14ac:dyDescent="0.2">
      <c r="G1777" s="12" t="str">
        <f t="shared" si="218"/>
        <v/>
      </c>
      <c r="H1777" s="12"/>
      <c r="I1777" s="22" t="str">
        <f>IFERROR(VLOOKUP('движение ДВС'!C1777,нормативы!$B$2:$C$32,2,FALSE),"")</f>
        <v/>
      </c>
      <c r="K1777" s="13" t="str">
        <f t="shared" si="222"/>
        <v/>
      </c>
      <c r="L1777" s="13"/>
      <c r="M1777" s="22" t="str">
        <f t="shared" si="219"/>
        <v/>
      </c>
      <c r="N1777" s="22" t="str">
        <f t="shared" si="223"/>
        <v/>
      </c>
      <c r="P1777" s="11" t="str">
        <f t="shared" si="224"/>
        <v xml:space="preserve"> </v>
      </c>
      <c r="Q1777" s="11" t="e">
        <f>VLOOKUP(B1777,'Комментарии к ремонту'!A:C,2,FALSE)</f>
        <v>#N/A</v>
      </c>
      <c r="R1777" s="21" t="str">
        <f t="shared" si="225"/>
        <v/>
      </c>
      <c r="T1777" s="44" t="str">
        <f t="shared" si="220"/>
        <v/>
      </c>
      <c r="W1777" s="18">
        <f t="shared" si="221"/>
        <v>0</v>
      </c>
    </row>
    <row r="1778" spans="7:23" ht="25.5" customHeight="1" x14ac:dyDescent="0.2">
      <c r="G1778" s="12" t="str">
        <f t="shared" si="218"/>
        <v/>
      </c>
      <c r="H1778" s="12"/>
      <c r="I1778" s="22" t="str">
        <f>IFERROR(VLOOKUP('движение ДВС'!C1778,нормативы!$B$2:$C$32,2,FALSE),"")</f>
        <v/>
      </c>
      <c r="K1778" s="13" t="str">
        <f t="shared" si="222"/>
        <v/>
      </c>
      <c r="L1778" s="13"/>
      <c r="M1778" s="22" t="str">
        <f t="shared" si="219"/>
        <v/>
      </c>
      <c r="N1778" s="22" t="str">
        <f t="shared" si="223"/>
        <v/>
      </c>
      <c r="P1778" s="11" t="str">
        <f t="shared" si="224"/>
        <v xml:space="preserve"> </v>
      </c>
      <c r="Q1778" s="11" t="e">
        <f>VLOOKUP(B1778,'Комментарии к ремонту'!A:C,2,FALSE)</f>
        <v>#N/A</v>
      </c>
      <c r="R1778" s="21" t="str">
        <f t="shared" si="225"/>
        <v/>
      </c>
      <c r="T1778" s="44" t="str">
        <f t="shared" si="220"/>
        <v/>
      </c>
      <c r="W1778" s="18">
        <f t="shared" si="221"/>
        <v>0</v>
      </c>
    </row>
    <row r="1779" spans="7:23" ht="25.5" customHeight="1" x14ac:dyDescent="0.2">
      <c r="G1779" s="12" t="str">
        <f t="shared" si="218"/>
        <v/>
      </c>
      <c r="H1779" s="12"/>
      <c r="I1779" s="22" t="str">
        <f>IFERROR(VLOOKUP('движение ДВС'!C1779,нормативы!$B$2:$C$32,2,FALSE),"")</f>
        <v/>
      </c>
      <c r="K1779" s="13" t="str">
        <f t="shared" si="222"/>
        <v/>
      </c>
      <c r="L1779" s="13"/>
      <c r="M1779" s="22" t="str">
        <f t="shared" si="219"/>
        <v/>
      </c>
      <c r="N1779" s="22" t="str">
        <f t="shared" si="223"/>
        <v/>
      </c>
      <c r="P1779" s="11" t="str">
        <f t="shared" si="224"/>
        <v xml:space="preserve"> </v>
      </c>
      <c r="Q1779" s="11" t="e">
        <f>VLOOKUP(B1779,'Комментарии к ремонту'!A:C,2,FALSE)</f>
        <v>#N/A</v>
      </c>
      <c r="R1779" s="21" t="str">
        <f t="shared" si="225"/>
        <v/>
      </c>
      <c r="T1779" s="44" t="str">
        <f t="shared" si="220"/>
        <v/>
      </c>
      <c r="W1779" s="18">
        <f t="shared" si="221"/>
        <v>0</v>
      </c>
    </row>
    <row r="1780" spans="7:23" ht="25.5" customHeight="1" x14ac:dyDescent="0.2">
      <c r="G1780" s="12" t="str">
        <f t="shared" si="218"/>
        <v/>
      </c>
      <c r="H1780" s="12"/>
      <c r="I1780" s="22" t="str">
        <f>IFERROR(VLOOKUP('движение ДВС'!C1780,нормативы!$B$2:$C$32,2,FALSE),"")</f>
        <v/>
      </c>
      <c r="K1780" s="13" t="str">
        <f t="shared" si="222"/>
        <v/>
      </c>
      <c r="L1780" s="13"/>
      <c r="M1780" s="22" t="str">
        <f t="shared" si="219"/>
        <v/>
      </c>
      <c r="N1780" s="22" t="str">
        <f t="shared" si="223"/>
        <v/>
      </c>
      <c r="P1780" s="11" t="str">
        <f t="shared" si="224"/>
        <v xml:space="preserve"> </v>
      </c>
      <c r="Q1780" s="11" t="e">
        <f>VLOOKUP(B1780,'Комментарии к ремонту'!A:C,2,FALSE)</f>
        <v>#N/A</v>
      </c>
      <c r="R1780" s="21" t="str">
        <f t="shared" si="225"/>
        <v/>
      </c>
      <c r="T1780" s="44" t="str">
        <f t="shared" si="220"/>
        <v/>
      </c>
      <c r="W1780" s="18">
        <f t="shared" si="221"/>
        <v>0</v>
      </c>
    </row>
    <row r="1781" spans="7:23" ht="25.5" customHeight="1" x14ac:dyDescent="0.2">
      <c r="G1781" s="12" t="str">
        <f t="shared" si="218"/>
        <v/>
      </c>
      <c r="H1781" s="12"/>
      <c r="I1781" s="22" t="str">
        <f>IFERROR(VLOOKUP('движение ДВС'!C1781,нормативы!$B$2:$C$32,2,FALSE),"")</f>
        <v/>
      </c>
      <c r="K1781" s="13" t="str">
        <f t="shared" si="222"/>
        <v/>
      </c>
      <c r="L1781" s="13"/>
      <c r="M1781" s="22" t="str">
        <f t="shared" si="219"/>
        <v/>
      </c>
      <c r="N1781" s="22" t="str">
        <f t="shared" si="223"/>
        <v/>
      </c>
      <c r="P1781" s="11" t="str">
        <f t="shared" si="224"/>
        <v xml:space="preserve"> </v>
      </c>
      <c r="Q1781" s="11" t="e">
        <f>VLOOKUP(B1781,'Комментарии к ремонту'!A:C,2,FALSE)</f>
        <v>#N/A</v>
      </c>
      <c r="R1781" s="21" t="str">
        <f t="shared" si="225"/>
        <v/>
      </c>
      <c r="T1781" s="44" t="str">
        <f t="shared" si="220"/>
        <v/>
      </c>
      <c r="W1781" s="18">
        <f t="shared" si="221"/>
        <v>0</v>
      </c>
    </row>
    <row r="1782" spans="7:23" ht="25.5" customHeight="1" x14ac:dyDescent="0.2">
      <c r="G1782" s="12" t="str">
        <f t="shared" si="218"/>
        <v/>
      </c>
      <c r="H1782" s="12"/>
      <c r="I1782" s="22" t="str">
        <f>IFERROR(VLOOKUP('движение ДВС'!C1782,нормативы!$B$2:$C$32,2,FALSE),"")</f>
        <v/>
      </c>
      <c r="K1782" s="13" t="str">
        <f t="shared" si="222"/>
        <v/>
      </c>
      <c r="L1782" s="13"/>
      <c r="M1782" s="22" t="str">
        <f t="shared" si="219"/>
        <v/>
      </c>
      <c r="N1782" s="22" t="str">
        <f t="shared" si="223"/>
        <v/>
      </c>
      <c r="P1782" s="11" t="str">
        <f t="shared" si="224"/>
        <v xml:space="preserve"> </v>
      </c>
      <c r="Q1782" s="11" t="e">
        <f>VLOOKUP(B1782,'Комментарии к ремонту'!A:C,2,FALSE)</f>
        <v>#N/A</v>
      </c>
      <c r="R1782" s="21" t="str">
        <f t="shared" si="225"/>
        <v/>
      </c>
      <c r="T1782" s="44" t="str">
        <f t="shared" si="220"/>
        <v/>
      </c>
      <c r="W1782" s="18">
        <f t="shared" si="221"/>
        <v>0</v>
      </c>
    </row>
    <row r="1783" spans="7:23" ht="25.5" customHeight="1" x14ac:dyDescent="0.2">
      <c r="G1783" s="12" t="str">
        <f t="shared" si="218"/>
        <v/>
      </c>
      <c r="H1783" s="12"/>
      <c r="I1783" s="22" t="str">
        <f>IFERROR(VLOOKUP('движение ДВС'!C1783,нормативы!$B$2:$C$32,2,FALSE),"")</f>
        <v/>
      </c>
      <c r="K1783" s="13" t="str">
        <f t="shared" si="222"/>
        <v/>
      </c>
      <c r="L1783" s="13"/>
      <c r="M1783" s="22" t="str">
        <f t="shared" si="219"/>
        <v/>
      </c>
      <c r="N1783" s="22" t="str">
        <f t="shared" si="223"/>
        <v/>
      </c>
      <c r="P1783" s="11" t="str">
        <f t="shared" si="224"/>
        <v xml:space="preserve"> </v>
      </c>
      <c r="Q1783" s="11" t="e">
        <f>VLOOKUP(B1783,'Комментарии к ремонту'!A:C,2,FALSE)</f>
        <v>#N/A</v>
      </c>
      <c r="R1783" s="21" t="str">
        <f t="shared" si="225"/>
        <v/>
      </c>
      <c r="T1783" s="44" t="str">
        <f t="shared" si="220"/>
        <v/>
      </c>
      <c r="W1783" s="18">
        <f t="shared" si="221"/>
        <v>0</v>
      </c>
    </row>
    <row r="1784" spans="7:23" ht="25.5" customHeight="1" x14ac:dyDescent="0.2">
      <c r="G1784" s="12" t="str">
        <f t="shared" si="218"/>
        <v/>
      </c>
      <c r="H1784" s="12"/>
      <c r="I1784" s="22" t="str">
        <f>IFERROR(VLOOKUP('движение ДВС'!C1784,нормативы!$B$2:$C$32,2,FALSE),"")</f>
        <v/>
      </c>
      <c r="K1784" s="13" t="str">
        <f t="shared" si="222"/>
        <v/>
      </c>
      <c r="L1784" s="13"/>
      <c r="M1784" s="22" t="str">
        <f t="shared" si="219"/>
        <v/>
      </c>
      <c r="N1784" s="22" t="str">
        <f t="shared" si="223"/>
        <v/>
      </c>
      <c r="P1784" s="11" t="str">
        <f t="shared" si="224"/>
        <v xml:space="preserve"> </v>
      </c>
      <c r="Q1784" s="11" t="e">
        <f>VLOOKUP(B1784,'Комментарии к ремонту'!A:C,2,FALSE)</f>
        <v>#N/A</v>
      </c>
      <c r="R1784" s="21" t="str">
        <f t="shared" si="225"/>
        <v/>
      </c>
      <c r="T1784" s="44" t="str">
        <f t="shared" si="220"/>
        <v/>
      </c>
      <c r="W1784" s="18">
        <f t="shared" si="221"/>
        <v>0</v>
      </c>
    </row>
    <row r="1785" spans="7:23" ht="25.5" customHeight="1" x14ac:dyDescent="0.2">
      <c r="G1785" s="12" t="str">
        <f t="shared" si="218"/>
        <v/>
      </c>
      <c r="H1785" s="12"/>
      <c r="I1785" s="22" t="str">
        <f>IFERROR(VLOOKUP('движение ДВС'!C1785,нормативы!$B$2:$C$32,2,FALSE),"")</f>
        <v/>
      </c>
      <c r="K1785" s="13" t="str">
        <f t="shared" si="222"/>
        <v/>
      </c>
      <c r="L1785" s="13"/>
      <c r="M1785" s="22" t="str">
        <f t="shared" si="219"/>
        <v/>
      </c>
      <c r="N1785" s="22" t="str">
        <f t="shared" si="223"/>
        <v/>
      </c>
      <c r="P1785" s="11" t="str">
        <f t="shared" si="224"/>
        <v xml:space="preserve"> </v>
      </c>
      <c r="Q1785" s="11" t="e">
        <f>VLOOKUP(B1785,'Комментарии к ремонту'!A:C,2,FALSE)</f>
        <v>#N/A</v>
      </c>
      <c r="R1785" s="21" t="str">
        <f t="shared" si="225"/>
        <v/>
      </c>
      <c r="T1785" s="44" t="str">
        <f t="shared" si="220"/>
        <v/>
      </c>
      <c r="W1785" s="18">
        <f t="shared" si="221"/>
        <v>0</v>
      </c>
    </row>
    <row r="1786" spans="7:23" ht="25.5" customHeight="1" x14ac:dyDescent="0.2">
      <c r="G1786" s="12" t="str">
        <f t="shared" si="218"/>
        <v/>
      </c>
      <c r="H1786" s="12"/>
      <c r="I1786" s="22" t="str">
        <f>IFERROR(VLOOKUP('движение ДВС'!C1786,нормативы!$B$2:$C$32,2,FALSE),"")</f>
        <v/>
      </c>
      <c r="K1786" s="13" t="str">
        <f t="shared" si="222"/>
        <v/>
      </c>
      <c r="L1786" s="13"/>
      <c r="M1786" s="22" t="str">
        <f t="shared" si="219"/>
        <v/>
      </c>
      <c r="N1786" s="22" t="str">
        <f t="shared" si="223"/>
        <v/>
      </c>
      <c r="P1786" s="11" t="str">
        <f t="shared" si="224"/>
        <v xml:space="preserve"> </v>
      </c>
      <c r="Q1786" s="11" t="e">
        <f>VLOOKUP(B1786,'Комментарии к ремонту'!A:C,2,FALSE)</f>
        <v>#N/A</v>
      </c>
      <c r="R1786" s="21" t="str">
        <f t="shared" si="225"/>
        <v/>
      </c>
      <c r="T1786" s="44" t="str">
        <f t="shared" si="220"/>
        <v/>
      </c>
      <c r="W1786" s="18">
        <f t="shared" si="221"/>
        <v>0</v>
      </c>
    </row>
    <row r="1787" spans="7:23" ht="25.5" customHeight="1" x14ac:dyDescent="0.2">
      <c r="G1787" s="12" t="str">
        <f t="shared" si="218"/>
        <v/>
      </c>
      <c r="H1787" s="12"/>
      <c r="I1787" s="22" t="str">
        <f>IFERROR(VLOOKUP('движение ДВС'!C1787,нормативы!$B$2:$C$32,2,FALSE),"")</f>
        <v/>
      </c>
      <c r="K1787" s="13" t="str">
        <f t="shared" si="222"/>
        <v/>
      </c>
      <c r="L1787" s="13"/>
      <c r="M1787" s="22" t="str">
        <f t="shared" si="219"/>
        <v/>
      </c>
      <c r="N1787" s="22" t="str">
        <f t="shared" si="223"/>
        <v/>
      </c>
      <c r="P1787" s="11" t="str">
        <f t="shared" si="224"/>
        <v xml:space="preserve"> </v>
      </c>
      <c r="Q1787" s="11" t="e">
        <f>VLOOKUP(B1787,'Комментарии к ремонту'!A:C,2,FALSE)</f>
        <v>#N/A</v>
      </c>
      <c r="R1787" s="21" t="str">
        <f t="shared" si="225"/>
        <v/>
      </c>
      <c r="T1787" s="44" t="str">
        <f t="shared" si="220"/>
        <v/>
      </c>
      <c r="W1787" s="18">
        <f t="shared" si="221"/>
        <v>0</v>
      </c>
    </row>
    <row r="1788" spans="7:23" ht="25.5" customHeight="1" x14ac:dyDescent="0.2">
      <c r="G1788" s="12" t="str">
        <f t="shared" si="218"/>
        <v/>
      </c>
      <c r="H1788" s="12"/>
      <c r="I1788" s="22" t="str">
        <f>IFERROR(VLOOKUP('движение ДВС'!C1788,нормативы!$B$2:$C$32,2,FALSE),"")</f>
        <v/>
      </c>
      <c r="K1788" s="13" t="str">
        <f t="shared" si="222"/>
        <v/>
      </c>
      <c r="L1788" s="13"/>
      <c r="M1788" s="22" t="str">
        <f t="shared" si="219"/>
        <v/>
      </c>
      <c r="N1788" s="22" t="str">
        <f t="shared" si="223"/>
        <v/>
      </c>
      <c r="P1788" s="11" t="str">
        <f t="shared" si="224"/>
        <v xml:space="preserve"> </v>
      </c>
      <c r="Q1788" s="11" t="e">
        <f>VLOOKUP(B1788,'Комментарии к ремонту'!A:C,2,FALSE)</f>
        <v>#N/A</v>
      </c>
      <c r="R1788" s="21" t="str">
        <f t="shared" si="225"/>
        <v/>
      </c>
      <c r="T1788" s="44" t="str">
        <f t="shared" si="220"/>
        <v/>
      </c>
      <c r="W1788" s="18">
        <f t="shared" si="221"/>
        <v>0</v>
      </c>
    </row>
    <row r="1789" spans="7:23" ht="25.5" customHeight="1" x14ac:dyDescent="0.2">
      <c r="G1789" s="12" t="str">
        <f t="shared" si="218"/>
        <v/>
      </c>
      <c r="H1789" s="12"/>
      <c r="I1789" s="22" t="str">
        <f>IFERROR(VLOOKUP('движение ДВС'!C1789,нормативы!$B$2:$C$32,2,FALSE),"")</f>
        <v/>
      </c>
      <c r="K1789" s="13" t="str">
        <f t="shared" si="222"/>
        <v/>
      </c>
      <c r="L1789" s="13"/>
      <c r="M1789" s="22" t="str">
        <f t="shared" si="219"/>
        <v/>
      </c>
      <c r="N1789" s="22" t="str">
        <f t="shared" si="223"/>
        <v/>
      </c>
      <c r="P1789" s="11" t="str">
        <f t="shared" si="224"/>
        <v xml:space="preserve"> </v>
      </c>
      <c r="Q1789" s="11" t="e">
        <f>VLOOKUP(B1789,'Комментарии к ремонту'!A:C,2,FALSE)</f>
        <v>#N/A</v>
      </c>
      <c r="R1789" s="21" t="str">
        <f t="shared" si="225"/>
        <v/>
      </c>
      <c r="T1789" s="44" t="str">
        <f t="shared" si="220"/>
        <v/>
      </c>
      <c r="W1789" s="18">
        <f t="shared" si="221"/>
        <v>0</v>
      </c>
    </row>
    <row r="1790" spans="7:23" ht="25.5" customHeight="1" x14ac:dyDescent="0.2">
      <c r="G1790" s="12" t="str">
        <f t="shared" si="218"/>
        <v/>
      </c>
      <c r="H1790" s="12"/>
      <c r="I1790" s="22" t="str">
        <f>IFERROR(VLOOKUP('движение ДВС'!C1790,нормативы!$B$2:$C$32,2,FALSE),"")</f>
        <v/>
      </c>
      <c r="K1790" s="13" t="str">
        <f t="shared" si="222"/>
        <v/>
      </c>
      <c r="L1790" s="13"/>
      <c r="M1790" s="22" t="str">
        <f t="shared" si="219"/>
        <v/>
      </c>
      <c r="N1790" s="22" t="str">
        <f t="shared" si="223"/>
        <v/>
      </c>
      <c r="P1790" s="11" t="str">
        <f t="shared" si="224"/>
        <v xml:space="preserve"> </v>
      </c>
      <c r="Q1790" s="11" t="e">
        <f>VLOOKUP(B1790,'Комментарии к ремонту'!A:C,2,FALSE)</f>
        <v>#N/A</v>
      </c>
      <c r="R1790" s="21" t="str">
        <f t="shared" si="225"/>
        <v/>
      </c>
      <c r="T1790" s="44" t="str">
        <f t="shared" si="220"/>
        <v/>
      </c>
      <c r="W1790" s="18">
        <f t="shared" si="221"/>
        <v>0</v>
      </c>
    </row>
    <row r="1791" spans="7:23" ht="25.5" customHeight="1" x14ac:dyDescent="0.2">
      <c r="G1791" s="12" t="str">
        <f t="shared" si="218"/>
        <v/>
      </c>
      <c r="H1791" s="12"/>
      <c r="I1791" s="22" t="str">
        <f>IFERROR(VLOOKUP('движение ДВС'!C1791,нормативы!$B$2:$C$32,2,FALSE),"")</f>
        <v/>
      </c>
      <c r="K1791" s="13" t="str">
        <f t="shared" si="222"/>
        <v/>
      </c>
      <c r="L1791" s="13"/>
      <c r="M1791" s="22" t="str">
        <f t="shared" si="219"/>
        <v/>
      </c>
      <c r="N1791" s="22" t="str">
        <f t="shared" si="223"/>
        <v/>
      </c>
      <c r="P1791" s="11" t="str">
        <f t="shared" si="224"/>
        <v xml:space="preserve"> </v>
      </c>
      <c r="Q1791" s="11" t="e">
        <f>VLOOKUP(B1791,'Комментарии к ремонту'!A:C,2,FALSE)</f>
        <v>#N/A</v>
      </c>
      <c r="R1791" s="21" t="str">
        <f t="shared" si="225"/>
        <v/>
      </c>
      <c r="T1791" s="44" t="str">
        <f t="shared" si="220"/>
        <v/>
      </c>
      <c r="W1791" s="18">
        <f t="shared" si="221"/>
        <v>0</v>
      </c>
    </row>
    <row r="1792" spans="7:23" ht="25.5" customHeight="1" x14ac:dyDescent="0.2">
      <c r="G1792" s="12" t="str">
        <f t="shared" si="218"/>
        <v/>
      </c>
      <c r="H1792" s="12"/>
      <c r="I1792" s="22" t="str">
        <f>IFERROR(VLOOKUP('движение ДВС'!C1792,нормативы!$B$2:$C$32,2,FALSE),"")</f>
        <v/>
      </c>
      <c r="K1792" s="13" t="str">
        <f t="shared" si="222"/>
        <v/>
      </c>
      <c r="L1792" s="13"/>
      <c r="M1792" s="22" t="str">
        <f t="shared" si="219"/>
        <v/>
      </c>
      <c r="N1792" s="22" t="str">
        <f t="shared" si="223"/>
        <v/>
      </c>
      <c r="P1792" s="11" t="str">
        <f t="shared" si="224"/>
        <v xml:space="preserve"> </v>
      </c>
      <c r="Q1792" s="11" t="e">
        <f>VLOOKUP(B1792,'Комментарии к ремонту'!A:C,2,FALSE)</f>
        <v>#N/A</v>
      </c>
      <c r="R1792" s="21" t="str">
        <f t="shared" si="225"/>
        <v/>
      </c>
      <c r="T1792" s="44" t="str">
        <f t="shared" si="220"/>
        <v/>
      </c>
      <c r="W1792" s="18">
        <f t="shared" si="221"/>
        <v>0</v>
      </c>
    </row>
    <row r="1793" spans="7:23" ht="25.5" customHeight="1" x14ac:dyDescent="0.2">
      <c r="G1793" s="12" t="str">
        <f t="shared" si="218"/>
        <v/>
      </c>
      <c r="H1793" s="12"/>
      <c r="I1793" s="22" t="str">
        <f>IFERROR(VLOOKUP('движение ДВС'!C1793,нормативы!$B$2:$C$32,2,FALSE),"")</f>
        <v/>
      </c>
      <c r="K1793" s="13" t="str">
        <f t="shared" si="222"/>
        <v/>
      </c>
      <c r="L1793" s="13"/>
      <c r="M1793" s="22" t="str">
        <f t="shared" si="219"/>
        <v/>
      </c>
      <c r="N1793" s="22" t="str">
        <f t="shared" si="223"/>
        <v/>
      </c>
      <c r="P1793" s="11" t="str">
        <f t="shared" si="224"/>
        <v xml:space="preserve"> </v>
      </c>
      <c r="Q1793" s="11" t="e">
        <f>VLOOKUP(B1793,'Комментарии к ремонту'!A:C,2,FALSE)</f>
        <v>#N/A</v>
      </c>
      <c r="R1793" s="21" t="str">
        <f t="shared" si="225"/>
        <v/>
      </c>
      <c r="T1793" s="44" t="str">
        <f t="shared" si="220"/>
        <v/>
      </c>
      <c r="W1793" s="18">
        <f t="shared" si="221"/>
        <v>0</v>
      </c>
    </row>
    <row r="1794" spans="7:23" ht="25.5" customHeight="1" x14ac:dyDescent="0.2">
      <c r="G1794" s="12" t="str">
        <f t="shared" si="218"/>
        <v/>
      </c>
      <c r="H1794" s="12"/>
      <c r="I1794" s="22" t="str">
        <f>IFERROR(VLOOKUP('движение ДВС'!C1794,нормативы!$B$2:$C$32,2,FALSE),"")</f>
        <v/>
      </c>
      <c r="K1794" s="13" t="str">
        <f t="shared" si="222"/>
        <v/>
      </c>
      <c r="L1794" s="13"/>
      <c r="M1794" s="22" t="str">
        <f t="shared" si="219"/>
        <v/>
      </c>
      <c r="N1794" s="22" t="str">
        <f t="shared" si="223"/>
        <v/>
      </c>
      <c r="P1794" s="11" t="str">
        <f t="shared" si="224"/>
        <v xml:space="preserve"> </v>
      </c>
      <c r="Q1794" s="11" t="e">
        <f>VLOOKUP(B1794,'Комментарии к ремонту'!A:C,2,FALSE)</f>
        <v>#N/A</v>
      </c>
      <c r="R1794" s="21" t="str">
        <f t="shared" si="225"/>
        <v/>
      </c>
      <c r="T1794" s="44" t="str">
        <f t="shared" si="220"/>
        <v/>
      </c>
      <c r="W1794" s="18">
        <f t="shared" si="221"/>
        <v>0</v>
      </c>
    </row>
    <row r="1795" spans="7:23" ht="25.5" customHeight="1" x14ac:dyDescent="0.2">
      <c r="G1795" s="12" t="str">
        <f t="shared" ref="G1795:G1858" si="226">IFERROR(IF(SEARCH("Ожидается",O1795),"введите дату",""),"")</f>
        <v/>
      </c>
      <c r="H1795" s="12"/>
      <c r="I1795" s="22" t="str">
        <f>IFERROR(VLOOKUP('движение ДВС'!C1795,нормативы!$B$2:$C$32,2,FALSE),"")</f>
        <v/>
      </c>
      <c r="K1795" s="13" t="str">
        <f t="shared" si="222"/>
        <v/>
      </c>
      <c r="L1795" s="13"/>
      <c r="M1795" s="22" t="str">
        <f t="shared" ref="M1795:M1858" si="227">IFERROR(IF(ISBLANK(G1795),"",_xlfn.ISOWEEKNUM(G1795)),"")</f>
        <v/>
      </c>
      <c r="N1795" s="22" t="str">
        <f t="shared" si="223"/>
        <v/>
      </c>
      <c r="P1795" s="11" t="str">
        <f t="shared" si="224"/>
        <v xml:space="preserve"> </v>
      </c>
      <c r="Q1795" s="11" t="e">
        <f>VLOOKUP(B1795,'Комментарии к ремонту'!A:C,2,FALSE)</f>
        <v>#N/A</v>
      </c>
      <c r="R1795" s="21" t="str">
        <f t="shared" si="225"/>
        <v/>
      </c>
      <c r="T1795" s="44" t="str">
        <f t="shared" ref="T1795:T1858" si="228">IF(O1795="Отказной","Опишите причину отказа",IF(O1795="Транзит","Опишите инф. о транзите",""))</f>
        <v/>
      </c>
      <c r="W1795" s="18">
        <f t="shared" ref="W1795:W1858" si="229">IFERROR(IF(SEARCH(", заказ",V1795),"укажите дату поставки зап. частей",""),0)</f>
        <v>0</v>
      </c>
    </row>
    <row r="1796" spans="7:23" ht="25.5" customHeight="1" x14ac:dyDescent="0.2">
      <c r="G1796" s="12" t="str">
        <f t="shared" si="226"/>
        <v/>
      </c>
      <c r="H1796" s="12"/>
      <c r="I1796" s="22" t="str">
        <f>IFERROR(VLOOKUP('движение ДВС'!C1796,нормативы!$B$2:$C$32,2,FALSE),"")</f>
        <v/>
      </c>
      <c r="K1796" s="13" t="str">
        <f t="shared" ref="K1796:K1859" si="230">IFERROR(IF(H1796&lt;&gt;0,H1796+(I1796/J1796)/8*7/5,""),IF(H1796&lt;&gt;0,H1796+I1796/8*7/5,""))</f>
        <v/>
      </c>
      <c r="L1796" s="13"/>
      <c r="M1796" s="22" t="str">
        <f t="shared" si="227"/>
        <v/>
      </c>
      <c r="N1796" s="22" t="str">
        <f t="shared" ref="N1796:N1859" si="231">IFERROR(INT((MONTH(G1796)+2)/3),"")</f>
        <v/>
      </c>
      <c r="P1796" s="11" t="str">
        <f t="shared" ref="P1796:P1859" si="232">B1796&amp;" "&amp;C1796</f>
        <v xml:space="preserve"> </v>
      </c>
      <c r="Q1796" s="11" t="e">
        <f>VLOOKUP(B1796,'Комментарии к ремонту'!A:C,2,FALSE)</f>
        <v>#N/A</v>
      </c>
      <c r="R1796" s="21" t="str">
        <f t="shared" ref="R1796:R1859" si="233">IF(ISBLANK(B1796),"",IF(O1796="Ремонт остановлен","Укажите причину остановки работ",IF(O1796="Отказной","Опишите причину отказа",IF(O1796="Транзит","Опишите инф. о транзите",IF(ISNA(Q1796),"НЕТ","ЕСТЬ")))))</f>
        <v/>
      </c>
      <c r="T1796" s="44" t="str">
        <f t="shared" si="228"/>
        <v/>
      </c>
      <c r="W1796" s="18">
        <f t="shared" si="229"/>
        <v>0</v>
      </c>
    </row>
    <row r="1797" spans="7:23" ht="25.5" customHeight="1" x14ac:dyDescent="0.2">
      <c r="G1797" s="12" t="str">
        <f t="shared" si="226"/>
        <v/>
      </c>
      <c r="H1797" s="12"/>
      <c r="I1797" s="22" t="str">
        <f>IFERROR(VLOOKUP('движение ДВС'!C1797,нормативы!$B$2:$C$32,2,FALSE),"")</f>
        <v/>
      </c>
      <c r="K1797" s="13" t="str">
        <f t="shared" si="230"/>
        <v/>
      </c>
      <c r="L1797" s="13"/>
      <c r="M1797" s="22" t="str">
        <f t="shared" si="227"/>
        <v/>
      </c>
      <c r="N1797" s="22" t="str">
        <f t="shared" si="231"/>
        <v/>
      </c>
      <c r="P1797" s="11" t="str">
        <f t="shared" si="232"/>
        <v xml:space="preserve"> </v>
      </c>
      <c r="Q1797" s="11" t="e">
        <f>VLOOKUP(B1797,'Комментарии к ремонту'!A:C,2,FALSE)</f>
        <v>#N/A</v>
      </c>
      <c r="R1797" s="21" t="str">
        <f t="shared" si="233"/>
        <v/>
      </c>
      <c r="T1797" s="44" t="str">
        <f t="shared" si="228"/>
        <v/>
      </c>
      <c r="W1797" s="18">
        <f t="shared" si="229"/>
        <v>0</v>
      </c>
    </row>
    <row r="1798" spans="7:23" ht="25.5" customHeight="1" x14ac:dyDescent="0.2">
      <c r="G1798" s="12" t="str">
        <f t="shared" si="226"/>
        <v/>
      </c>
      <c r="H1798" s="12"/>
      <c r="I1798" s="22" t="str">
        <f>IFERROR(VLOOKUP('движение ДВС'!C1798,нормативы!$B$2:$C$32,2,FALSE),"")</f>
        <v/>
      </c>
      <c r="K1798" s="13" t="str">
        <f t="shared" si="230"/>
        <v/>
      </c>
      <c r="L1798" s="13"/>
      <c r="M1798" s="22" t="str">
        <f t="shared" si="227"/>
        <v/>
      </c>
      <c r="N1798" s="22" t="str">
        <f t="shared" si="231"/>
        <v/>
      </c>
      <c r="P1798" s="11" t="str">
        <f t="shared" si="232"/>
        <v xml:space="preserve"> </v>
      </c>
      <c r="Q1798" s="11" t="e">
        <f>VLOOKUP(B1798,'Комментарии к ремонту'!A:C,2,FALSE)</f>
        <v>#N/A</v>
      </c>
      <c r="R1798" s="21" t="str">
        <f t="shared" si="233"/>
        <v/>
      </c>
      <c r="T1798" s="44" t="str">
        <f t="shared" si="228"/>
        <v/>
      </c>
      <c r="W1798" s="18">
        <f t="shared" si="229"/>
        <v>0</v>
      </c>
    </row>
    <row r="1799" spans="7:23" ht="25.5" customHeight="1" x14ac:dyDescent="0.2">
      <c r="G1799" s="12" t="str">
        <f t="shared" si="226"/>
        <v/>
      </c>
      <c r="H1799" s="12"/>
      <c r="I1799" s="22" t="str">
        <f>IFERROR(VLOOKUP('движение ДВС'!C1799,нормативы!$B$2:$C$32,2,FALSE),"")</f>
        <v/>
      </c>
      <c r="K1799" s="13" t="str">
        <f t="shared" si="230"/>
        <v/>
      </c>
      <c r="L1799" s="13"/>
      <c r="M1799" s="22" t="str">
        <f t="shared" si="227"/>
        <v/>
      </c>
      <c r="N1799" s="22" t="str">
        <f t="shared" si="231"/>
        <v/>
      </c>
      <c r="P1799" s="11" t="str">
        <f t="shared" si="232"/>
        <v xml:space="preserve"> </v>
      </c>
      <c r="Q1799" s="11" t="e">
        <f>VLOOKUP(B1799,'Комментарии к ремонту'!A:C,2,FALSE)</f>
        <v>#N/A</v>
      </c>
      <c r="R1799" s="21" t="str">
        <f t="shared" si="233"/>
        <v/>
      </c>
      <c r="T1799" s="44" t="str">
        <f t="shared" si="228"/>
        <v/>
      </c>
      <c r="W1799" s="18">
        <f t="shared" si="229"/>
        <v>0</v>
      </c>
    </row>
    <row r="1800" spans="7:23" ht="25.5" customHeight="1" x14ac:dyDescent="0.2">
      <c r="G1800" s="12" t="str">
        <f t="shared" si="226"/>
        <v/>
      </c>
      <c r="H1800" s="12"/>
      <c r="I1800" s="22" t="str">
        <f>IFERROR(VLOOKUP('движение ДВС'!C1800,нормативы!$B$2:$C$32,2,FALSE),"")</f>
        <v/>
      </c>
      <c r="K1800" s="13" t="str">
        <f t="shared" si="230"/>
        <v/>
      </c>
      <c r="L1800" s="13"/>
      <c r="M1800" s="22" t="str">
        <f t="shared" si="227"/>
        <v/>
      </c>
      <c r="N1800" s="22" t="str">
        <f t="shared" si="231"/>
        <v/>
      </c>
      <c r="P1800" s="11" t="str">
        <f t="shared" si="232"/>
        <v xml:space="preserve"> </v>
      </c>
      <c r="Q1800" s="11" t="e">
        <f>VLOOKUP(B1800,'Комментарии к ремонту'!A:C,2,FALSE)</f>
        <v>#N/A</v>
      </c>
      <c r="R1800" s="21" t="str">
        <f t="shared" si="233"/>
        <v/>
      </c>
      <c r="T1800" s="44" t="str">
        <f t="shared" si="228"/>
        <v/>
      </c>
      <c r="W1800" s="18">
        <f t="shared" si="229"/>
        <v>0</v>
      </c>
    </row>
    <row r="1801" spans="7:23" ht="25.5" customHeight="1" x14ac:dyDescent="0.2">
      <c r="G1801" s="12" t="str">
        <f t="shared" si="226"/>
        <v/>
      </c>
      <c r="H1801" s="12"/>
      <c r="I1801" s="22" t="str">
        <f>IFERROR(VLOOKUP('движение ДВС'!C1801,нормативы!$B$2:$C$32,2,FALSE),"")</f>
        <v/>
      </c>
      <c r="K1801" s="13" t="str">
        <f t="shared" si="230"/>
        <v/>
      </c>
      <c r="L1801" s="13"/>
      <c r="M1801" s="22" t="str">
        <f t="shared" si="227"/>
        <v/>
      </c>
      <c r="N1801" s="22" t="str">
        <f t="shared" si="231"/>
        <v/>
      </c>
      <c r="P1801" s="11" t="str">
        <f t="shared" si="232"/>
        <v xml:space="preserve"> </v>
      </c>
      <c r="Q1801" s="11" t="e">
        <f>VLOOKUP(B1801,'Комментарии к ремонту'!A:C,2,FALSE)</f>
        <v>#N/A</v>
      </c>
      <c r="R1801" s="21" t="str">
        <f t="shared" si="233"/>
        <v/>
      </c>
      <c r="T1801" s="44" t="str">
        <f t="shared" si="228"/>
        <v/>
      </c>
      <c r="W1801" s="18">
        <f t="shared" si="229"/>
        <v>0</v>
      </c>
    </row>
    <row r="1802" spans="7:23" ht="25.5" customHeight="1" x14ac:dyDescent="0.2">
      <c r="G1802" s="12" t="str">
        <f t="shared" si="226"/>
        <v/>
      </c>
      <c r="H1802" s="12"/>
      <c r="I1802" s="22" t="str">
        <f>IFERROR(VLOOKUP('движение ДВС'!C1802,нормативы!$B$2:$C$32,2,FALSE),"")</f>
        <v/>
      </c>
      <c r="K1802" s="13" t="str">
        <f t="shared" si="230"/>
        <v/>
      </c>
      <c r="L1802" s="13"/>
      <c r="M1802" s="22" t="str">
        <f t="shared" si="227"/>
        <v/>
      </c>
      <c r="N1802" s="22" t="str">
        <f t="shared" si="231"/>
        <v/>
      </c>
      <c r="P1802" s="11" t="str">
        <f t="shared" si="232"/>
        <v xml:space="preserve"> </v>
      </c>
      <c r="Q1802" s="11" t="e">
        <f>VLOOKUP(B1802,'Комментарии к ремонту'!A:C,2,FALSE)</f>
        <v>#N/A</v>
      </c>
      <c r="R1802" s="21" t="str">
        <f t="shared" si="233"/>
        <v/>
      </c>
      <c r="T1802" s="44" t="str">
        <f t="shared" si="228"/>
        <v/>
      </c>
      <c r="W1802" s="18">
        <f t="shared" si="229"/>
        <v>0</v>
      </c>
    </row>
    <row r="1803" spans="7:23" ht="25.5" customHeight="1" x14ac:dyDescent="0.2">
      <c r="G1803" s="12" t="str">
        <f t="shared" si="226"/>
        <v/>
      </c>
      <c r="H1803" s="12"/>
      <c r="I1803" s="22" t="str">
        <f>IFERROR(VLOOKUP('движение ДВС'!C1803,нормативы!$B$2:$C$32,2,FALSE),"")</f>
        <v/>
      </c>
      <c r="K1803" s="13" t="str">
        <f t="shared" si="230"/>
        <v/>
      </c>
      <c r="L1803" s="13"/>
      <c r="M1803" s="22" t="str">
        <f t="shared" si="227"/>
        <v/>
      </c>
      <c r="N1803" s="22" t="str">
        <f t="shared" si="231"/>
        <v/>
      </c>
      <c r="P1803" s="11" t="str">
        <f t="shared" si="232"/>
        <v xml:space="preserve"> </v>
      </c>
      <c r="Q1803" s="11" t="e">
        <f>VLOOKUP(B1803,'Комментарии к ремонту'!A:C,2,FALSE)</f>
        <v>#N/A</v>
      </c>
      <c r="R1803" s="21" t="str">
        <f t="shared" si="233"/>
        <v/>
      </c>
      <c r="T1803" s="44" t="str">
        <f t="shared" si="228"/>
        <v/>
      </c>
      <c r="W1803" s="18">
        <f t="shared" si="229"/>
        <v>0</v>
      </c>
    </row>
    <row r="1804" spans="7:23" ht="25.5" customHeight="1" x14ac:dyDescent="0.2">
      <c r="G1804" s="12" t="str">
        <f t="shared" si="226"/>
        <v/>
      </c>
      <c r="H1804" s="12"/>
      <c r="I1804" s="22" t="str">
        <f>IFERROR(VLOOKUP('движение ДВС'!C1804,нормативы!$B$2:$C$32,2,FALSE),"")</f>
        <v/>
      </c>
      <c r="K1804" s="13" t="str">
        <f t="shared" si="230"/>
        <v/>
      </c>
      <c r="L1804" s="13"/>
      <c r="M1804" s="22" t="str">
        <f t="shared" si="227"/>
        <v/>
      </c>
      <c r="N1804" s="22" t="str">
        <f t="shared" si="231"/>
        <v/>
      </c>
      <c r="P1804" s="11" t="str">
        <f t="shared" si="232"/>
        <v xml:space="preserve"> </v>
      </c>
      <c r="Q1804" s="11" t="e">
        <f>VLOOKUP(B1804,'Комментарии к ремонту'!A:C,2,FALSE)</f>
        <v>#N/A</v>
      </c>
      <c r="R1804" s="21" t="str">
        <f t="shared" si="233"/>
        <v/>
      </c>
      <c r="T1804" s="44" t="str">
        <f t="shared" si="228"/>
        <v/>
      </c>
      <c r="W1804" s="18">
        <f t="shared" si="229"/>
        <v>0</v>
      </c>
    </row>
    <row r="1805" spans="7:23" ht="25.5" customHeight="1" x14ac:dyDescent="0.2">
      <c r="G1805" s="12" t="str">
        <f t="shared" si="226"/>
        <v/>
      </c>
      <c r="H1805" s="12"/>
      <c r="I1805" s="22" t="str">
        <f>IFERROR(VLOOKUP('движение ДВС'!C1805,нормативы!$B$2:$C$32,2,FALSE),"")</f>
        <v/>
      </c>
      <c r="K1805" s="13" t="str">
        <f t="shared" si="230"/>
        <v/>
      </c>
      <c r="L1805" s="13"/>
      <c r="M1805" s="22" t="str">
        <f t="shared" si="227"/>
        <v/>
      </c>
      <c r="N1805" s="22" t="str">
        <f t="shared" si="231"/>
        <v/>
      </c>
      <c r="P1805" s="11" t="str">
        <f t="shared" si="232"/>
        <v xml:space="preserve"> </v>
      </c>
      <c r="Q1805" s="11" t="e">
        <f>VLOOKUP(B1805,'Комментарии к ремонту'!A:C,2,FALSE)</f>
        <v>#N/A</v>
      </c>
      <c r="R1805" s="21" t="str">
        <f t="shared" si="233"/>
        <v/>
      </c>
      <c r="T1805" s="44" t="str">
        <f t="shared" si="228"/>
        <v/>
      </c>
      <c r="W1805" s="18">
        <f t="shared" si="229"/>
        <v>0</v>
      </c>
    </row>
    <row r="1806" spans="7:23" ht="25.5" customHeight="1" x14ac:dyDescent="0.2">
      <c r="G1806" s="12" t="str">
        <f t="shared" si="226"/>
        <v/>
      </c>
      <c r="H1806" s="12"/>
      <c r="I1806" s="22" t="str">
        <f>IFERROR(VLOOKUP('движение ДВС'!C1806,нормативы!$B$2:$C$32,2,FALSE),"")</f>
        <v/>
      </c>
      <c r="K1806" s="13" t="str">
        <f t="shared" si="230"/>
        <v/>
      </c>
      <c r="L1806" s="13"/>
      <c r="M1806" s="22" t="str">
        <f t="shared" si="227"/>
        <v/>
      </c>
      <c r="N1806" s="22" t="str">
        <f t="shared" si="231"/>
        <v/>
      </c>
      <c r="P1806" s="11" t="str">
        <f t="shared" si="232"/>
        <v xml:space="preserve"> </v>
      </c>
      <c r="Q1806" s="11" t="e">
        <f>VLOOKUP(B1806,'Комментарии к ремонту'!A:C,2,FALSE)</f>
        <v>#N/A</v>
      </c>
      <c r="R1806" s="21" t="str">
        <f t="shared" si="233"/>
        <v/>
      </c>
      <c r="T1806" s="44" t="str">
        <f t="shared" si="228"/>
        <v/>
      </c>
      <c r="W1806" s="18">
        <f t="shared" si="229"/>
        <v>0</v>
      </c>
    </row>
    <row r="1807" spans="7:23" ht="25.5" customHeight="1" x14ac:dyDescent="0.2">
      <c r="G1807" s="12" t="str">
        <f t="shared" si="226"/>
        <v/>
      </c>
      <c r="H1807" s="12"/>
      <c r="I1807" s="22" t="str">
        <f>IFERROR(VLOOKUP('движение ДВС'!C1807,нормативы!$B$2:$C$32,2,FALSE),"")</f>
        <v/>
      </c>
      <c r="K1807" s="13" t="str">
        <f t="shared" si="230"/>
        <v/>
      </c>
      <c r="L1807" s="13"/>
      <c r="M1807" s="22" t="str">
        <f t="shared" si="227"/>
        <v/>
      </c>
      <c r="N1807" s="22" t="str">
        <f t="shared" si="231"/>
        <v/>
      </c>
      <c r="P1807" s="11" t="str">
        <f t="shared" si="232"/>
        <v xml:space="preserve"> </v>
      </c>
      <c r="Q1807" s="11" t="e">
        <f>VLOOKUP(B1807,'Комментарии к ремонту'!A:C,2,FALSE)</f>
        <v>#N/A</v>
      </c>
      <c r="R1807" s="21" t="str">
        <f t="shared" si="233"/>
        <v/>
      </c>
      <c r="T1807" s="44" t="str">
        <f t="shared" si="228"/>
        <v/>
      </c>
      <c r="W1807" s="18">
        <f t="shared" si="229"/>
        <v>0</v>
      </c>
    </row>
    <row r="1808" spans="7:23" ht="25.5" customHeight="1" x14ac:dyDescent="0.2">
      <c r="G1808" s="12" t="str">
        <f t="shared" si="226"/>
        <v/>
      </c>
      <c r="H1808" s="12"/>
      <c r="I1808" s="22" t="str">
        <f>IFERROR(VLOOKUP('движение ДВС'!C1808,нормативы!$B$2:$C$32,2,FALSE),"")</f>
        <v/>
      </c>
      <c r="K1808" s="13" t="str">
        <f t="shared" si="230"/>
        <v/>
      </c>
      <c r="L1808" s="13"/>
      <c r="M1808" s="22" t="str">
        <f t="shared" si="227"/>
        <v/>
      </c>
      <c r="N1808" s="22" t="str">
        <f t="shared" si="231"/>
        <v/>
      </c>
      <c r="P1808" s="11" t="str">
        <f t="shared" si="232"/>
        <v xml:space="preserve"> </v>
      </c>
      <c r="Q1808" s="11" t="e">
        <f>VLOOKUP(B1808,'Комментарии к ремонту'!A:C,2,FALSE)</f>
        <v>#N/A</v>
      </c>
      <c r="R1808" s="21" t="str">
        <f t="shared" si="233"/>
        <v/>
      </c>
      <c r="T1808" s="44" t="str">
        <f t="shared" si="228"/>
        <v/>
      </c>
      <c r="W1808" s="18">
        <f t="shared" si="229"/>
        <v>0</v>
      </c>
    </row>
    <row r="1809" spans="7:23" ht="25.5" customHeight="1" x14ac:dyDescent="0.2">
      <c r="G1809" s="12" t="str">
        <f t="shared" si="226"/>
        <v/>
      </c>
      <c r="H1809" s="12"/>
      <c r="I1809" s="22" t="str">
        <f>IFERROR(VLOOKUP('движение ДВС'!C1809,нормативы!$B$2:$C$32,2,FALSE),"")</f>
        <v/>
      </c>
      <c r="K1809" s="13" t="str">
        <f t="shared" si="230"/>
        <v/>
      </c>
      <c r="L1809" s="13"/>
      <c r="M1809" s="22" t="str">
        <f t="shared" si="227"/>
        <v/>
      </c>
      <c r="N1809" s="22" t="str">
        <f t="shared" si="231"/>
        <v/>
      </c>
      <c r="P1809" s="11" t="str">
        <f t="shared" si="232"/>
        <v xml:space="preserve"> </v>
      </c>
      <c r="Q1809" s="11" t="e">
        <f>VLOOKUP(B1809,'Комментарии к ремонту'!A:C,2,FALSE)</f>
        <v>#N/A</v>
      </c>
      <c r="R1809" s="21" t="str">
        <f t="shared" si="233"/>
        <v/>
      </c>
      <c r="T1809" s="44" t="str">
        <f t="shared" si="228"/>
        <v/>
      </c>
      <c r="W1809" s="18">
        <f t="shared" si="229"/>
        <v>0</v>
      </c>
    </row>
    <row r="1810" spans="7:23" ht="25.5" customHeight="1" x14ac:dyDescent="0.2">
      <c r="G1810" s="12" t="str">
        <f t="shared" si="226"/>
        <v/>
      </c>
      <c r="H1810" s="12"/>
      <c r="I1810" s="22" t="str">
        <f>IFERROR(VLOOKUP('движение ДВС'!C1810,нормативы!$B$2:$C$32,2,FALSE),"")</f>
        <v/>
      </c>
      <c r="K1810" s="13" t="str">
        <f t="shared" si="230"/>
        <v/>
      </c>
      <c r="L1810" s="13"/>
      <c r="M1810" s="22" t="str">
        <f t="shared" si="227"/>
        <v/>
      </c>
      <c r="N1810" s="22" t="str">
        <f t="shared" si="231"/>
        <v/>
      </c>
      <c r="P1810" s="11" t="str">
        <f t="shared" si="232"/>
        <v xml:space="preserve"> </v>
      </c>
      <c r="Q1810" s="11" t="e">
        <f>VLOOKUP(B1810,'Комментарии к ремонту'!A:C,2,FALSE)</f>
        <v>#N/A</v>
      </c>
      <c r="R1810" s="21" t="str">
        <f t="shared" si="233"/>
        <v/>
      </c>
      <c r="T1810" s="44" t="str">
        <f t="shared" si="228"/>
        <v/>
      </c>
      <c r="W1810" s="18">
        <f t="shared" si="229"/>
        <v>0</v>
      </c>
    </row>
    <row r="1811" spans="7:23" ht="25.5" customHeight="1" x14ac:dyDescent="0.2">
      <c r="G1811" s="12" t="str">
        <f t="shared" si="226"/>
        <v/>
      </c>
      <c r="H1811" s="12"/>
      <c r="I1811" s="22" t="str">
        <f>IFERROR(VLOOKUP('движение ДВС'!C1811,нормативы!$B$2:$C$32,2,FALSE),"")</f>
        <v/>
      </c>
      <c r="K1811" s="13" t="str">
        <f t="shared" si="230"/>
        <v/>
      </c>
      <c r="L1811" s="13"/>
      <c r="M1811" s="22" t="str">
        <f t="shared" si="227"/>
        <v/>
      </c>
      <c r="N1811" s="22" t="str">
        <f t="shared" si="231"/>
        <v/>
      </c>
      <c r="P1811" s="11" t="str">
        <f t="shared" si="232"/>
        <v xml:space="preserve"> </v>
      </c>
      <c r="Q1811" s="11" t="e">
        <f>VLOOKUP(B1811,'Комментарии к ремонту'!A:C,2,FALSE)</f>
        <v>#N/A</v>
      </c>
      <c r="R1811" s="21" t="str">
        <f t="shared" si="233"/>
        <v/>
      </c>
      <c r="T1811" s="44" t="str">
        <f t="shared" si="228"/>
        <v/>
      </c>
      <c r="W1811" s="18">
        <f t="shared" si="229"/>
        <v>0</v>
      </c>
    </row>
    <row r="1812" spans="7:23" ht="25.5" customHeight="1" x14ac:dyDescent="0.2">
      <c r="G1812" s="12" t="str">
        <f t="shared" si="226"/>
        <v/>
      </c>
      <c r="H1812" s="12"/>
      <c r="I1812" s="22" t="str">
        <f>IFERROR(VLOOKUP('движение ДВС'!C1812,нормативы!$B$2:$C$32,2,FALSE),"")</f>
        <v/>
      </c>
      <c r="K1812" s="13" t="str">
        <f t="shared" si="230"/>
        <v/>
      </c>
      <c r="L1812" s="13"/>
      <c r="M1812" s="22" t="str">
        <f t="shared" si="227"/>
        <v/>
      </c>
      <c r="N1812" s="22" t="str">
        <f t="shared" si="231"/>
        <v/>
      </c>
      <c r="P1812" s="11" t="str">
        <f t="shared" si="232"/>
        <v xml:space="preserve"> </v>
      </c>
      <c r="Q1812" s="11" t="e">
        <f>VLOOKUP(B1812,'Комментарии к ремонту'!A:C,2,FALSE)</f>
        <v>#N/A</v>
      </c>
      <c r="R1812" s="21" t="str">
        <f t="shared" si="233"/>
        <v/>
      </c>
      <c r="T1812" s="44" t="str">
        <f t="shared" si="228"/>
        <v/>
      </c>
      <c r="W1812" s="18">
        <f t="shared" si="229"/>
        <v>0</v>
      </c>
    </row>
    <row r="1813" spans="7:23" ht="25.5" customHeight="1" x14ac:dyDescent="0.2">
      <c r="G1813" s="12" t="str">
        <f t="shared" si="226"/>
        <v/>
      </c>
      <c r="H1813" s="12"/>
      <c r="I1813" s="22" t="str">
        <f>IFERROR(VLOOKUP('движение ДВС'!C1813,нормативы!$B$2:$C$32,2,FALSE),"")</f>
        <v/>
      </c>
      <c r="K1813" s="13" t="str">
        <f t="shared" si="230"/>
        <v/>
      </c>
      <c r="L1813" s="13"/>
      <c r="M1813" s="22" t="str">
        <f t="shared" si="227"/>
        <v/>
      </c>
      <c r="N1813" s="22" t="str">
        <f t="shared" si="231"/>
        <v/>
      </c>
      <c r="P1813" s="11" t="str">
        <f t="shared" si="232"/>
        <v xml:space="preserve"> </v>
      </c>
      <c r="Q1813" s="11" t="e">
        <f>VLOOKUP(B1813,'Комментарии к ремонту'!A:C,2,FALSE)</f>
        <v>#N/A</v>
      </c>
      <c r="R1813" s="21" t="str">
        <f t="shared" si="233"/>
        <v/>
      </c>
      <c r="T1813" s="44" t="str">
        <f t="shared" si="228"/>
        <v/>
      </c>
      <c r="W1813" s="18">
        <f t="shared" si="229"/>
        <v>0</v>
      </c>
    </row>
    <row r="1814" spans="7:23" ht="25.5" customHeight="1" x14ac:dyDescent="0.2">
      <c r="G1814" s="12" t="str">
        <f t="shared" si="226"/>
        <v/>
      </c>
      <c r="H1814" s="12"/>
      <c r="I1814" s="22" t="str">
        <f>IFERROR(VLOOKUP('движение ДВС'!C1814,нормативы!$B$2:$C$32,2,FALSE),"")</f>
        <v/>
      </c>
      <c r="K1814" s="13" t="str">
        <f t="shared" si="230"/>
        <v/>
      </c>
      <c r="L1814" s="13"/>
      <c r="M1814" s="22" t="str">
        <f t="shared" si="227"/>
        <v/>
      </c>
      <c r="N1814" s="22" t="str">
        <f t="shared" si="231"/>
        <v/>
      </c>
      <c r="P1814" s="11" t="str">
        <f t="shared" si="232"/>
        <v xml:space="preserve"> </v>
      </c>
      <c r="Q1814" s="11" t="e">
        <f>VLOOKUP(B1814,'Комментарии к ремонту'!A:C,2,FALSE)</f>
        <v>#N/A</v>
      </c>
      <c r="R1814" s="21" t="str">
        <f t="shared" si="233"/>
        <v/>
      </c>
      <c r="T1814" s="44" t="str">
        <f t="shared" si="228"/>
        <v/>
      </c>
      <c r="W1814" s="18">
        <f t="shared" si="229"/>
        <v>0</v>
      </c>
    </row>
    <row r="1815" spans="7:23" ht="25.5" customHeight="1" x14ac:dyDescent="0.2">
      <c r="G1815" s="12" t="str">
        <f t="shared" si="226"/>
        <v/>
      </c>
      <c r="H1815" s="12"/>
      <c r="I1815" s="22" t="str">
        <f>IFERROR(VLOOKUP('движение ДВС'!C1815,нормативы!$B$2:$C$32,2,FALSE),"")</f>
        <v/>
      </c>
      <c r="K1815" s="13" t="str">
        <f t="shared" si="230"/>
        <v/>
      </c>
      <c r="L1815" s="13"/>
      <c r="M1815" s="22" t="str">
        <f t="shared" si="227"/>
        <v/>
      </c>
      <c r="N1815" s="22" t="str">
        <f t="shared" si="231"/>
        <v/>
      </c>
      <c r="P1815" s="11" t="str">
        <f t="shared" si="232"/>
        <v xml:space="preserve"> </v>
      </c>
      <c r="Q1815" s="11" t="e">
        <f>VLOOKUP(B1815,'Комментарии к ремонту'!A:C,2,FALSE)</f>
        <v>#N/A</v>
      </c>
      <c r="R1815" s="21" t="str">
        <f t="shared" si="233"/>
        <v/>
      </c>
      <c r="T1815" s="44" t="str">
        <f t="shared" si="228"/>
        <v/>
      </c>
      <c r="W1815" s="18">
        <f t="shared" si="229"/>
        <v>0</v>
      </c>
    </row>
    <row r="1816" spans="7:23" ht="25.5" customHeight="1" x14ac:dyDescent="0.2">
      <c r="G1816" s="12" t="str">
        <f t="shared" si="226"/>
        <v/>
      </c>
      <c r="H1816" s="12"/>
      <c r="I1816" s="22" t="str">
        <f>IFERROR(VLOOKUP('движение ДВС'!C1816,нормативы!$B$2:$C$32,2,FALSE),"")</f>
        <v/>
      </c>
      <c r="K1816" s="13" t="str">
        <f t="shared" si="230"/>
        <v/>
      </c>
      <c r="L1816" s="13"/>
      <c r="M1816" s="22" t="str">
        <f t="shared" si="227"/>
        <v/>
      </c>
      <c r="N1816" s="22" t="str">
        <f t="shared" si="231"/>
        <v/>
      </c>
      <c r="P1816" s="11" t="str">
        <f t="shared" si="232"/>
        <v xml:space="preserve"> </v>
      </c>
      <c r="Q1816" s="11" t="e">
        <f>VLOOKUP(B1816,'Комментарии к ремонту'!A:C,2,FALSE)</f>
        <v>#N/A</v>
      </c>
      <c r="R1816" s="21" t="str">
        <f t="shared" si="233"/>
        <v/>
      </c>
      <c r="T1816" s="44" t="str">
        <f t="shared" si="228"/>
        <v/>
      </c>
      <c r="W1816" s="18">
        <f t="shared" si="229"/>
        <v>0</v>
      </c>
    </row>
    <row r="1817" spans="7:23" ht="25.5" customHeight="1" x14ac:dyDescent="0.2">
      <c r="G1817" s="12" t="str">
        <f t="shared" si="226"/>
        <v/>
      </c>
      <c r="H1817" s="12"/>
      <c r="I1817" s="22" t="str">
        <f>IFERROR(VLOOKUP('движение ДВС'!C1817,нормативы!$B$2:$C$32,2,FALSE),"")</f>
        <v/>
      </c>
      <c r="K1817" s="13" t="str">
        <f t="shared" si="230"/>
        <v/>
      </c>
      <c r="L1817" s="13"/>
      <c r="M1817" s="22" t="str">
        <f t="shared" si="227"/>
        <v/>
      </c>
      <c r="N1817" s="22" t="str">
        <f t="shared" si="231"/>
        <v/>
      </c>
      <c r="P1817" s="11" t="str">
        <f t="shared" si="232"/>
        <v xml:space="preserve"> </v>
      </c>
      <c r="Q1817" s="11" t="e">
        <f>VLOOKUP(B1817,'Комментарии к ремонту'!A:C,2,FALSE)</f>
        <v>#N/A</v>
      </c>
      <c r="R1817" s="21" t="str">
        <f t="shared" si="233"/>
        <v/>
      </c>
      <c r="T1817" s="44" t="str">
        <f t="shared" si="228"/>
        <v/>
      </c>
      <c r="W1817" s="18">
        <f t="shared" si="229"/>
        <v>0</v>
      </c>
    </row>
    <row r="1818" spans="7:23" ht="25.5" customHeight="1" x14ac:dyDescent="0.2">
      <c r="G1818" s="12" t="str">
        <f t="shared" si="226"/>
        <v/>
      </c>
      <c r="H1818" s="12"/>
      <c r="I1818" s="22" t="str">
        <f>IFERROR(VLOOKUP('движение ДВС'!C1818,нормативы!$B$2:$C$32,2,FALSE),"")</f>
        <v/>
      </c>
      <c r="K1818" s="13" t="str">
        <f t="shared" si="230"/>
        <v/>
      </c>
      <c r="L1818" s="13"/>
      <c r="M1818" s="22" t="str">
        <f t="shared" si="227"/>
        <v/>
      </c>
      <c r="N1818" s="22" t="str">
        <f t="shared" si="231"/>
        <v/>
      </c>
      <c r="P1818" s="11" t="str">
        <f t="shared" si="232"/>
        <v xml:space="preserve"> </v>
      </c>
      <c r="Q1818" s="11" t="e">
        <f>VLOOKUP(B1818,'Комментарии к ремонту'!A:C,2,FALSE)</f>
        <v>#N/A</v>
      </c>
      <c r="R1818" s="21" t="str">
        <f t="shared" si="233"/>
        <v/>
      </c>
      <c r="T1818" s="44" t="str">
        <f t="shared" si="228"/>
        <v/>
      </c>
      <c r="W1818" s="18">
        <f t="shared" si="229"/>
        <v>0</v>
      </c>
    </row>
    <row r="1819" spans="7:23" ht="25.5" customHeight="1" x14ac:dyDescent="0.2">
      <c r="G1819" s="12" t="str">
        <f t="shared" si="226"/>
        <v/>
      </c>
      <c r="H1819" s="12"/>
      <c r="I1819" s="22" t="str">
        <f>IFERROR(VLOOKUP('движение ДВС'!C1819,нормативы!$B$2:$C$32,2,FALSE),"")</f>
        <v/>
      </c>
      <c r="K1819" s="13" t="str">
        <f t="shared" si="230"/>
        <v/>
      </c>
      <c r="L1819" s="13"/>
      <c r="M1819" s="22" t="str">
        <f t="shared" si="227"/>
        <v/>
      </c>
      <c r="N1819" s="22" t="str">
        <f t="shared" si="231"/>
        <v/>
      </c>
      <c r="P1819" s="11" t="str">
        <f t="shared" si="232"/>
        <v xml:space="preserve"> </v>
      </c>
      <c r="Q1819" s="11" t="e">
        <f>VLOOKUP(B1819,'Комментарии к ремонту'!A:C,2,FALSE)</f>
        <v>#N/A</v>
      </c>
      <c r="R1819" s="21" t="str">
        <f t="shared" si="233"/>
        <v/>
      </c>
      <c r="T1819" s="44" t="str">
        <f t="shared" si="228"/>
        <v/>
      </c>
      <c r="W1819" s="18">
        <f t="shared" si="229"/>
        <v>0</v>
      </c>
    </row>
    <row r="1820" spans="7:23" ht="25.5" customHeight="1" x14ac:dyDescent="0.2">
      <c r="G1820" s="12" t="str">
        <f t="shared" si="226"/>
        <v/>
      </c>
      <c r="H1820" s="12"/>
      <c r="I1820" s="22" t="str">
        <f>IFERROR(VLOOKUP('движение ДВС'!C1820,нормативы!$B$2:$C$32,2,FALSE),"")</f>
        <v/>
      </c>
      <c r="K1820" s="13" t="str">
        <f t="shared" si="230"/>
        <v/>
      </c>
      <c r="L1820" s="13"/>
      <c r="M1820" s="22" t="str">
        <f t="shared" si="227"/>
        <v/>
      </c>
      <c r="N1820" s="22" t="str">
        <f t="shared" si="231"/>
        <v/>
      </c>
      <c r="P1820" s="11" t="str">
        <f t="shared" si="232"/>
        <v xml:space="preserve"> </v>
      </c>
      <c r="Q1820" s="11" t="e">
        <f>VLOOKUP(B1820,'Комментарии к ремонту'!A:C,2,FALSE)</f>
        <v>#N/A</v>
      </c>
      <c r="R1820" s="21" t="str">
        <f t="shared" si="233"/>
        <v/>
      </c>
      <c r="T1820" s="44" t="str">
        <f t="shared" si="228"/>
        <v/>
      </c>
      <c r="W1820" s="18">
        <f t="shared" si="229"/>
        <v>0</v>
      </c>
    </row>
    <row r="1821" spans="7:23" ht="25.5" customHeight="1" x14ac:dyDescent="0.2">
      <c r="G1821" s="12" t="str">
        <f t="shared" si="226"/>
        <v/>
      </c>
      <c r="H1821" s="12"/>
      <c r="I1821" s="22" t="str">
        <f>IFERROR(VLOOKUP('движение ДВС'!C1821,нормативы!$B$2:$C$32,2,FALSE),"")</f>
        <v/>
      </c>
      <c r="K1821" s="13" t="str">
        <f t="shared" si="230"/>
        <v/>
      </c>
      <c r="L1821" s="13"/>
      <c r="M1821" s="22" t="str">
        <f t="shared" si="227"/>
        <v/>
      </c>
      <c r="N1821" s="22" t="str">
        <f t="shared" si="231"/>
        <v/>
      </c>
      <c r="P1821" s="11" t="str">
        <f t="shared" si="232"/>
        <v xml:space="preserve"> </v>
      </c>
      <c r="Q1821" s="11" t="e">
        <f>VLOOKUP(B1821,'Комментарии к ремонту'!A:C,2,FALSE)</f>
        <v>#N/A</v>
      </c>
      <c r="R1821" s="21" t="str">
        <f t="shared" si="233"/>
        <v/>
      </c>
      <c r="T1821" s="44" t="str">
        <f t="shared" si="228"/>
        <v/>
      </c>
      <c r="W1821" s="18">
        <f t="shared" si="229"/>
        <v>0</v>
      </c>
    </row>
    <row r="1822" spans="7:23" ht="25.5" customHeight="1" x14ac:dyDescent="0.2">
      <c r="G1822" s="12" t="str">
        <f t="shared" si="226"/>
        <v/>
      </c>
      <c r="H1822" s="12"/>
      <c r="I1822" s="22" t="str">
        <f>IFERROR(VLOOKUP('движение ДВС'!C1822,нормативы!$B$2:$C$32,2,FALSE),"")</f>
        <v/>
      </c>
      <c r="K1822" s="13" t="str">
        <f t="shared" si="230"/>
        <v/>
      </c>
      <c r="L1822" s="13"/>
      <c r="M1822" s="22" t="str">
        <f t="shared" si="227"/>
        <v/>
      </c>
      <c r="N1822" s="22" t="str">
        <f t="shared" si="231"/>
        <v/>
      </c>
      <c r="P1822" s="11" t="str">
        <f t="shared" si="232"/>
        <v xml:space="preserve"> </v>
      </c>
      <c r="Q1822" s="11" t="e">
        <f>VLOOKUP(B1822,'Комментарии к ремонту'!A:C,2,FALSE)</f>
        <v>#N/A</v>
      </c>
      <c r="R1822" s="21" t="str">
        <f t="shared" si="233"/>
        <v/>
      </c>
      <c r="T1822" s="44" t="str">
        <f t="shared" si="228"/>
        <v/>
      </c>
      <c r="W1822" s="18">
        <f t="shared" si="229"/>
        <v>0</v>
      </c>
    </row>
    <row r="1823" spans="7:23" ht="25.5" customHeight="1" x14ac:dyDescent="0.2">
      <c r="G1823" s="12" t="str">
        <f t="shared" si="226"/>
        <v/>
      </c>
      <c r="H1823" s="12"/>
      <c r="I1823" s="22" t="str">
        <f>IFERROR(VLOOKUP('движение ДВС'!C1823,нормативы!$B$2:$C$32,2,FALSE),"")</f>
        <v/>
      </c>
      <c r="K1823" s="13" t="str">
        <f t="shared" si="230"/>
        <v/>
      </c>
      <c r="L1823" s="13"/>
      <c r="M1823" s="22" t="str">
        <f t="shared" si="227"/>
        <v/>
      </c>
      <c r="N1823" s="22" t="str">
        <f t="shared" si="231"/>
        <v/>
      </c>
      <c r="P1823" s="11" t="str">
        <f t="shared" si="232"/>
        <v xml:space="preserve"> </v>
      </c>
      <c r="Q1823" s="11" t="e">
        <f>VLOOKUP(B1823,'Комментарии к ремонту'!A:C,2,FALSE)</f>
        <v>#N/A</v>
      </c>
      <c r="R1823" s="21" t="str">
        <f t="shared" si="233"/>
        <v/>
      </c>
      <c r="T1823" s="44" t="str">
        <f t="shared" si="228"/>
        <v/>
      </c>
      <c r="W1823" s="18">
        <f t="shared" si="229"/>
        <v>0</v>
      </c>
    </row>
    <row r="1824" spans="7:23" ht="25.5" customHeight="1" x14ac:dyDescent="0.2">
      <c r="G1824" s="12" t="str">
        <f t="shared" si="226"/>
        <v/>
      </c>
      <c r="H1824" s="12"/>
      <c r="I1824" s="22" t="str">
        <f>IFERROR(VLOOKUP('движение ДВС'!C1824,нормативы!$B$2:$C$32,2,FALSE),"")</f>
        <v/>
      </c>
      <c r="K1824" s="13" t="str">
        <f t="shared" si="230"/>
        <v/>
      </c>
      <c r="L1824" s="13"/>
      <c r="M1824" s="22" t="str">
        <f t="shared" si="227"/>
        <v/>
      </c>
      <c r="N1824" s="22" t="str">
        <f t="shared" si="231"/>
        <v/>
      </c>
      <c r="P1824" s="11" t="str">
        <f t="shared" si="232"/>
        <v xml:space="preserve"> </v>
      </c>
      <c r="Q1824" s="11" t="e">
        <f>VLOOKUP(B1824,'Комментарии к ремонту'!A:C,2,FALSE)</f>
        <v>#N/A</v>
      </c>
      <c r="R1824" s="21" t="str">
        <f t="shared" si="233"/>
        <v/>
      </c>
      <c r="T1824" s="44" t="str">
        <f t="shared" si="228"/>
        <v/>
      </c>
      <c r="W1824" s="18">
        <f t="shared" si="229"/>
        <v>0</v>
      </c>
    </row>
    <row r="1825" spans="7:23" ht="25.5" customHeight="1" x14ac:dyDescent="0.2">
      <c r="G1825" s="12" t="str">
        <f t="shared" si="226"/>
        <v/>
      </c>
      <c r="H1825" s="12"/>
      <c r="I1825" s="22" t="str">
        <f>IFERROR(VLOOKUP('движение ДВС'!C1825,нормативы!$B$2:$C$32,2,FALSE),"")</f>
        <v/>
      </c>
      <c r="K1825" s="13" t="str">
        <f t="shared" si="230"/>
        <v/>
      </c>
      <c r="L1825" s="13"/>
      <c r="M1825" s="22" t="str">
        <f t="shared" si="227"/>
        <v/>
      </c>
      <c r="N1825" s="22" t="str">
        <f t="shared" si="231"/>
        <v/>
      </c>
      <c r="P1825" s="11" t="str">
        <f t="shared" si="232"/>
        <v xml:space="preserve"> </v>
      </c>
      <c r="Q1825" s="11" t="e">
        <f>VLOOKUP(B1825,'Комментарии к ремонту'!A:C,2,FALSE)</f>
        <v>#N/A</v>
      </c>
      <c r="R1825" s="21" t="str">
        <f t="shared" si="233"/>
        <v/>
      </c>
      <c r="T1825" s="44" t="str">
        <f t="shared" si="228"/>
        <v/>
      </c>
      <c r="W1825" s="18">
        <f t="shared" si="229"/>
        <v>0</v>
      </c>
    </row>
    <row r="1826" spans="7:23" ht="25.5" customHeight="1" x14ac:dyDescent="0.2">
      <c r="G1826" s="12" t="str">
        <f t="shared" si="226"/>
        <v/>
      </c>
      <c r="H1826" s="12"/>
      <c r="I1826" s="22" t="str">
        <f>IFERROR(VLOOKUP('движение ДВС'!C1826,нормативы!$B$2:$C$32,2,FALSE),"")</f>
        <v/>
      </c>
      <c r="K1826" s="13" t="str">
        <f t="shared" si="230"/>
        <v/>
      </c>
      <c r="L1826" s="13"/>
      <c r="M1826" s="22" t="str">
        <f t="shared" si="227"/>
        <v/>
      </c>
      <c r="N1826" s="22" t="str">
        <f t="shared" si="231"/>
        <v/>
      </c>
      <c r="P1826" s="11" t="str">
        <f t="shared" si="232"/>
        <v xml:space="preserve"> </v>
      </c>
      <c r="Q1826" s="11" t="e">
        <f>VLOOKUP(B1826,'Комментарии к ремонту'!A:C,2,FALSE)</f>
        <v>#N/A</v>
      </c>
      <c r="R1826" s="21" t="str">
        <f t="shared" si="233"/>
        <v/>
      </c>
      <c r="T1826" s="44" t="str">
        <f t="shared" si="228"/>
        <v/>
      </c>
      <c r="W1826" s="18">
        <f t="shared" si="229"/>
        <v>0</v>
      </c>
    </row>
    <row r="1827" spans="7:23" ht="25.5" customHeight="1" x14ac:dyDescent="0.2">
      <c r="G1827" s="12" t="str">
        <f t="shared" si="226"/>
        <v/>
      </c>
      <c r="H1827" s="12"/>
      <c r="I1827" s="22" t="str">
        <f>IFERROR(VLOOKUP('движение ДВС'!C1827,нормативы!$B$2:$C$32,2,FALSE),"")</f>
        <v/>
      </c>
      <c r="K1827" s="13" t="str">
        <f t="shared" si="230"/>
        <v/>
      </c>
      <c r="L1827" s="13"/>
      <c r="M1827" s="22" t="str">
        <f t="shared" si="227"/>
        <v/>
      </c>
      <c r="N1827" s="22" t="str">
        <f t="shared" si="231"/>
        <v/>
      </c>
      <c r="P1827" s="11" t="str">
        <f t="shared" si="232"/>
        <v xml:space="preserve"> </v>
      </c>
      <c r="Q1827" s="11" t="e">
        <f>VLOOKUP(B1827,'Комментарии к ремонту'!A:C,2,FALSE)</f>
        <v>#N/A</v>
      </c>
      <c r="R1827" s="21" t="str">
        <f t="shared" si="233"/>
        <v/>
      </c>
      <c r="T1827" s="44" t="str">
        <f t="shared" si="228"/>
        <v/>
      </c>
      <c r="W1827" s="18">
        <f t="shared" si="229"/>
        <v>0</v>
      </c>
    </row>
    <row r="1828" spans="7:23" ht="25.5" customHeight="1" x14ac:dyDescent="0.2">
      <c r="G1828" s="12" t="str">
        <f t="shared" si="226"/>
        <v/>
      </c>
      <c r="H1828" s="12"/>
      <c r="I1828" s="22" t="str">
        <f>IFERROR(VLOOKUP('движение ДВС'!C1828,нормативы!$B$2:$C$32,2,FALSE),"")</f>
        <v/>
      </c>
      <c r="K1828" s="13" t="str">
        <f t="shared" si="230"/>
        <v/>
      </c>
      <c r="L1828" s="13"/>
      <c r="M1828" s="22" t="str">
        <f t="shared" si="227"/>
        <v/>
      </c>
      <c r="N1828" s="22" t="str">
        <f t="shared" si="231"/>
        <v/>
      </c>
      <c r="P1828" s="11" t="str">
        <f t="shared" si="232"/>
        <v xml:space="preserve"> </v>
      </c>
      <c r="Q1828" s="11" t="e">
        <f>VLOOKUP(B1828,'Комментарии к ремонту'!A:C,2,FALSE)</f>
        <v>#N/A</v>
      </c>
      <c r="R1828" s="21" t="str">
        <f t="shared" si="233"/>
        <v/>
      </c>
      <c r="T1828" s="44" t="str">
        <f t="shared" si="228"/>
        <v/>
      </c>
      <c r="W1828" s="18">
        <f t="shared" si="229"/>
        <v>0</v>
      </c>
    </row>
    <row r="1829" spans="7:23" ht="25.5" customHeight="1" x14ac:dyDescent="0.2">
      <c r="G1829" s="12" t="str">
        <f t="shared" si="226"/>
        <v/>
      </c>
      <c r="H1829" s="12"/>
      <c r="I1829" s="22" t="str">
        <f>IFERROR(VLOOKUP('движение ДВС'!C1829,нормативы!$B$2:$C$32,2,FALSE),"")</f>
        <v/>
      </c>
      <c r="K1829" s="13" t="str">
        <f t="shared" si="230"/>
        <v/>
      </c>
      <c r="L1829" s="13"/>
      <c r="M1829" s="22" t="str">
        <f t="shared" si="227"/>
        <v/>
      </c>
      <c r="N1829" s="22" t="str">
        <f t="shared" si="231"/>
        <v/>
      </c>
      <c r="P1829" s="11" t="str">
        <f t="shared" si="232"/>
        <v xml:space="preserve"> </v>
      </c>
      <c r="Q1829" s="11" t="e">
        <f>VLOOKUP(B1829,'Комментарии к ремонту'!A:C,2,FALSE)</f>
        <v>#N/A</v>
      </c>
      <c r="R1829" s="21" t="str">
        <f t="shared" si="233"/>
        <v/>
      </c>
      <c r="T1829" s="44" t="str">
        <f t="shared" si="228"/>
        <v/>
      </c>
      <c r="W1829" s="18">
        <f t="shared" si="229"/>
        <v>0</v>
      </c>
    </row>
    <row r="1830" spans="7:23" ht="25.5" customHeight="1" x14ac:dyDescent="0.2">
      <c r="G1830" s="12" t="str">
        <f t="shared" si="226"/>
        <v/>
      </c>
      <c r="H1830" s="12"/>
      <c r="I1830" s="22" t="str">
        <f>IFERROR(VLOOKUP('движение ДВС'!C1830,нормативы!$B$2:$C$32,2,FALSE),"")</f>
        <v/>
      </c>
      <c r="K1830" s="13" t="str">
        <f t="shared" si="230"/>
        <v/>
      </c>
      <c r="L1830" s="13"/>
      <c r="M1830" s="22" t="str">
        <f t="shared" si="227"/>
        <v/>
      </c>
      <c r="N1830" s="22" t="str">
        <f t="shared" si="231"/>
        <v/>
      </c>
      <c r="P1830" s="11" t="str">
        <f t="shared" si="232"/>
        <v xml:space="preserve"> </v>
      </c>
      <c r="Q1830" s="11" t="e">
        <f>VLOOKUP(B1830,'Комментарии к ремонту'!A:C,2,FALSE)</f>
        <v>#N/A</v>
      </c>
      <c r="R1830" s="21" t="str">
        <f t="shared" si="233"/>
        <v/>
      </c>
      <c r="T1830" s="44" t="str">
        <f t="shared" si="228"/>
        <v/>
      </c>
      <c r="W1830" s="18">
        <f t="shared" si="229"/>
        <v>0</v>
      </c>
    </row>
    <row r="1831" spans="7:23" ht="25.5" customHeight="1" x14ac:dyDescent="0.2">
      <c r="G1831" s="12" t="str">
        <f t="shared" si="226"/>
        <v/>
      </c>
      <c r="H1831" s="12"/>
      <c r="I1831" s="22" t="str">
        <f>IFERROR(VLOOKUP('движение ДВС'!C1831,нормативы!$B$2:$C$32,2,FALSE),"")</f>
        <v/>
      </c>
      <c r="K1831" s="13" t="str">
        <f t="shared" si="230"/>
        <v/>
      </c>
      <c r="L1831" s="13"/>
      <c r="M1831" s="22" t="str">
        <f t="shared" si="227"/>
        <v/>
      </c>
      <c r="N1831" s="22" t="str">
        <f t="shared" si="231"/>
        <v/>
      </c>
      <c r="P1831" s="11" t="str">
        <f t="shared" si="232"/>
        <v xml:space="preserve"> </v>
      </c>
      <c r="Q1831" s="11" t="e">
        <f>VLOOKUP(B1831,'Комментарии к ремонту'!A:C,2,FALSE)</f>
        <v>#N/A</v>
      </c>
      <c r="R1831" s="21" t="str">
        <f t="shared" si="233"/>
        <v/>
      </c>
      <c r="T1831" s="44" t="str">
        <f t="shared" si="228"/>
        <v/>
      </c>
      <c r="W1831" s="18">
        <f t="shared" si="229"/>
        <v>0</v>
      </c>
    </row>
    <row r="1832" spans="7:23" ht="25.5" customHeight="1" x14ac:dyDescent="0.2">
      <c r="G1832" s="12" t="str">
        <f t="shared" si="226"/>
        <v/>
      </c>
      <c r="H1832" s="12"/>
      <c r="I1832" s="22" t="str">
        <f>IFERROR(VLOOKUP('движение ДВС'!C1832,нормативы!$B$2:$C$32,2,FALSE),"")</f>
        <v/>
      </c>
      <c r="K1832" s="13" t="str">
        <f t="shared" si="230"/>
        <v/>
      </c>
      <c r="L1832" s="13"/>
      <c r="M1832" s="22" t="str">
        <f t="shared" si="227"/>
        <v/>
      </c>
      <c r="N1832" s="22" t="str">
        <f t="shared" si="231"/>
        <v/>
      </c>
      <c r="P1832" s="11" t="str">
        <f t="shared" si="232"/>
        <v xml:space="preserve"> </v>
      </c>
      <c r="Q1832" s="11" t="e">
        <f>VLOOKUP(B1832,'Комментарии к ремонту'!A:C,2,FALSE)</f>
        <v>#N/A</v>
      </c>
      <c r="R1832" s="21" t="str">
        <f t="shared" si="233"/>
        <v/>
      </c>
      <c r="T1832" s="44" t="str">
        <f t="shared" si="228"/>
        <v/>
      </c>
      <c r="W1832" s="18">
        <f t="shared" si="229"/>
        <v>0</v>
      </c>
    </row>
    <row r="1833" spans="7:23" ht="25.5" customHeight="1" x14ac:dyDescent="0.2">
      <c r="G1833" s="12" t="str">
        <f t="shared" si="226"/>
        <v/>
      </c>
      <c r="H1833" s="12"/>
      <c r="I1833" s="22" t="str">
        <f>IFERROR(VLOOKUP('движение ДВС'!C1833,нормативы!$B$2:$C$32,2,FALSE),"")</f>
        <v/>
      </c>
      <c r="K1833" s="13" t="str">
        <f t="shared" si="230"/>
        <v/>
      </c>
      <c r="L1833" s="13"/>
      <c r="M1833" s="22" t="str">
        <f t="shared" si="227"/>
        <v/>
      </c>
      <c r="N1833" s="22" t="str">
        <f t="shared" si="231"/>
        <v/>
      </c>
      <c r="P1833" s="11" t="str">
        <f t="shared" si="232"/>
        <v xml:space="preserve"> </v>
      </c>
      <c r="Q1833" s="11" t="e">
        <f>VLOOKUP(B1833,'Комментарии к ремонту'!A:C,2,FALSE)</f>
        <v>#N/A</v>
      </c>
      <c r="R1833" s="21" t="str">
        <f t="shared" si="233"/>
        <v/>
      </c>
      <c r="T1833" s="44" t="str">
        <f t="shared" si="228"/>
        <v/>
      </c>
      <c r="W1833" s="18">
        <f t="shared" si="229"/>
        <v>0</v>
      </c>
    </row>
    <row r="1834" spans="7:23" ht="25.5" customHeight="1" x14ac:dyDescent="0.2">
      <c r="G1834" s="12" t="str">
        <f t="shared" si="226"/>
        <v/>
      </c>
      <c r="H1834" s="12"/>
      <c r="I1834" s="22" t="str">
        <f>IFERROR(VLOOKUP('движение ДВС'!C1834,нормативы!$B$2:$C$32,2,FALSE),"")</f>
        <v/>
      </c>
      <c r="K1834" s="13" t="str">
        <f t="shared" si="230"/>
        <v/>
      </c>
      <c r="L1834" s="13"/>
      <c r="M1834" s="22" t="str">
        <f t="shared" si="227"/>
        <v/>
      </c>
      <c r="N1834" s="22" t="str">
        <f t="shared" si="231"/>
        <v/>
      </c>
      <c r="P1834" s="11" t="str">
        <f t="shared" si="232"/>
        <v xml:space="preserve"> </v>
      </c>
      <c r="Q1834" s="11" t="e">
        <f>VLOOKUP(B1834,'Комментарии к ремонту'!A:C,2,FALSE)</f>
        <v>#N/A</v>
      </c>
      <c r="R1834" s="21" t="str">
        <f t="shared" si="233"/>
        <v/>
      </c>
      <c r="T1834" s="44" t="str">
        <f t="shared" si="228"/>
        <v/>
      </c>
      <c r="W1834" s="18">
        <f t="shared" si="229"/>
        <v>0</v>
      </c>
    </row>
    <row r="1835" spans="7:23" ht="25.5" customHeight="1" x14ac:dyDescent="0.2">
      <c r="G1835" s="12" t="str">
        <f t="shared" si="226"/>
        <v/>
      </c>
      <c r="H1835" s="12"/>
      <c r="I1835" s="22" t="str">
        <f>IFERROR(VLOOKUP('движение ДВС'!C1835,нормативы!$B$2:$C$32,2,FALSE),"")</f>
        <v/>
      </c>
      <c r="K1835" s="13" t="str">
        <f t="shared" si="230"/>
        <v/>
      </c>
      <c r="L1835" s="13"/>
      <c r="M1835" s="22" t="str">
        <f t="shared" si="227"/>
        <v/>
      </c>
      <c r="N1835" s="22" t="str">
        <f t="shared" si="231"/>
        <v/>
      </c>
      <c r="P1835" s="11" t="str">
        <f t="shared" si="232"/>
        <v xml:space="preserve"> </v>
      </c>
      <c r="Q1835" s="11" t="e">
        <f>VLOOKUP(B1835,'Комментарии к ремонту'!A:C,2,FALSE)</f>
        <v>#N/A</v>
      </c>
      <c r="R1835" s="21" t="str">
        <f t="shared" si="233"/>
        <v/>
      </c>
      <c r="T1835" s="44" t="str">
        <f t="shared" si="228"/>
        <v/>
      </c>
      <c r="W1835" s="18">
        <f t="shared" si="229"/>
        <v>0</v>
      </c>
    </row>
    <row r="1836" spans="7:23" ht="25.5" customHeight="1" x14ac:dyDescent="0.2">
      <c r="G1836" s="12" t="str">
        <f t="shared" si="226"/>
        <v/>
      </c>
      <c r="H1836" s="12"/>
      <c r="I1836" s="22" t="str">
        <f>IFERROR(VLOOKUP('движение ДВС'!C1836,нормативы!$B$2:$C$32,2,FALSE),"")</f>
        <v/>
      </c>
      <c r="K1836" s="13" t="str">
        <f t="shared" si="230"/>
        <v/>
      </c>
      <c r="L1836" s="13"/>
      <c r="M1836" s="22" t="str">
        <f t="shared" si="227"/>
        <v/>
      </c>
      <c r="N1836" s="22" t="str">
        <f t="shared" si="231"/>
        <v/>
      </c>
      <c r="P1836" s="11" t="str">
        <f t="shared" si="232"/>
        <v xml:space="preserve"> </v>
      </c>
      <c r="Q1836" s="11" t="e">
        <f>VLOOKUP(B1836,'Комментарии к ремонту'!A:C,2,FALSE)</f>
        <v>#N/A</v>
      </c>
      <c r="R1836" s="21" t="str">
        <f t="shared" si="233"/>
        <v/>
      </c>
      <c r="T1836" s="44" t="str">
        <f t="shared" si="228"/>
        <v/>
      </c>
      <c r="W1836" s="18">
        <f t="shared" si="229"/>
        <v>0</v>
      </c>
    </row>
    <row r="1837" spans="7:23" ht="25.5" customHeight="1" x14ac:dyDescent="0.2">
      <c r="G1837" s="12" t="str">
        <f t="shared" si="226"/>
        <v/>
      </c>
      <c r="H1837" s="12"/>
      <c r="I1837" s="22" t="str">
        <f>IFERROR(VLOOKUP('движение ДВС'!C1837,нормативы!$B$2:$C$32,2,FALSE),"")</f>
        <v/>
      </c>
      <c r="K1837" s="13" t="str">
        <f t="shared" si="230"/>
        <v/>
      </c>
      <c r="L1837" s="13"/>
      <c r="M1837" s="22" t="str">
        <f t="shared" si="227"/>
        <v/>
      </c>
      <c r="N1837" s="22" t="str">
        <f t="shared" si="231"/>
        <v/>
      </c>
      <c r="P1837" s="11" t="str">
        <f t="shared" si="232"/>
        <v xml:space="preserve"> </v>
      </c>
      <c r="Q1837" s="11" t="e">
        <f>VLOOKUP(B1837,'Комментарии к ремонту'!A:C,2,FALSE)</f>
        <v>#N/A</v>
      </c>
      <c r="R1837" s="21" t="str">
        <f t="shared" si="233"/>
        <v/>
      </c>
      <c r="T1837" s="44" t="str">
        <f t="shared" si="228"/>
        <v/>
      </c>
      <c r="W1837" s="18">
        <f t="shared" si="229"/>
        <v>0</v>
      </c>
    </row>
    <row r="1838" spans="7:23" ht="25.5" customHeight="1" x14ac:dyDescent="0.2">
      <c r="G1838" s="12" t="str">
        <f t="shared" si="226"/>
        <v/>
      </c>
      <c r="H1838" s="12"/>
      <c r="I1838" s="22" t="str">
        <f>IFERROR(VLOOKUP('движение ДВС'!C1838,нормативы!$B$2:$C$32,2,FALSE),"")</f>
        <v/>
      </c>
      <c r="K1838" s="13" t="str">
        <f t="shared" si="230"/>
        <v/>
      </c>
      <c r="L1838" s="13"/>
      <c r="M1838" s="22" t="str">
        <f t="shared" si="227"/>
        <v/>
      </c>
      <c r="N1838" s="22" t="str">
        <f t="shared" si="231"/>
        <v/>
      </c>
      <c r="P1838" s="11" t="str">
        <f t="shared" si="232"/>
        <v xml:space="preserve"> </v>
      </c>
      <c r="Q1838" s="11" t="e">
        <f>VLOOKUP(B1838,'Комментарии к ремонту'!A:C,2,FALSE)</f>
        <v>#N/A</v>
      </c>
      <c r="R1838" s="21" t="str">
        <f t="shared" si="233"/>
        <v/>
      </c>
      <c r="T1838" s="44" t="str">
        <f t="shared" si="228"/>
        <v/>
      </c>
      <c r="W1838" s="18">
        <f t="shared" si="229"/>
        <v>0</v>
      </c>
    </row>
    <row r="1839" spans="7:23" ht="25.5" customHeight="1" x14ac:dyDescent="0.2">
      <c r="G1839" s="12" t="str">
        <f t="shared" si="226"/>
        <v/>
      </c>
      <c r="H1839" s="12"/>
      <c r="I1839" s="22" t="str">
        <f>IFERROR(VLOOKUP('движение ДВС'!C1839,нормативы!$B$2:$C$32,2,FALSE),"")</f>
        <v/>
      </c>
      <c r="K1839" s="13" t="str">
        <f t="shared" si="230"/>
        <v/>
      </c>
      <c r="L1839" s="13"/>
      <c r="M1839" s="22" t="str">
        <f t="shared" si="227"/>
        <v/>
      </c>
      <c r="N1839" s="22" t="str">
        <f t="shared" si="231"/>
        <v/>
      </c>
      <c r="P1839" s="11" t="str">
        <f t="shared" si="232"/>
        <v xml:space="preserve"> </v>
      </c>
      <c r="Q1839" s="11" t="e">
        <f>VLOOKUP(B1839,'Комментарии к ремонту'!A:C,2,FALSE)</f>
        <v>#N/A</v>
      </c>
      <c r="R1839" s="21" t="str">
        <f t="shared" si="233"/>
        <v/>
      </c>
      <c r="T1839" s="44" t="str">
        <f t="shared" si="228"/>
        <v/>
      </c>
      <c r="W1839" s="18">
        <f t="shared" si="229"/>
        <v>0</v>
      </c>
    </row>
    <row r="1840" spans="7:23" ht="25.5" customHeight="1" x14ac:dyDescent="0.2">
      <c r="G1840" s="12" t="str">
        <f t="shared" si="226"/>
        <v/>
      </c>
      <c r="H1840" s="12"/>
      <c r="I1840" s="22" t="str">
        <f>IFERROR(VLOOKUP('движение ДВС'!C1840,нормативы!$B$2:$C$32,2,FALSE),"")</f>
        <v/>
      </c>
      <c r="K1840" s="13" t="str">
        <f t="shared" si="230"/>
        <v/>
      </c>
      <c r="L1840" s="13"/>
      <c r="M1840" s="22" t="str">
        <f t="shared" si="227"/>
        <v/>
      </c>
      <c r="N1840" s="22" t="str">
        <f t="shared" si="231"/>
        <v/>
      </c>
      <c r="P1840" s="11" t="str">
        <f t="shared" si="232"/>
        <v xml:space="preserve"> </v>
      </c>
      <c r="Q1840" s="11" t="e">
        <f>VLOOKUP(B1840,'Комментарии к ремонту'!A:C,2,FALSE)</f>
        <v>#N/A</v>
      </c>
      <c r="R1840" s="21" t="str">
        <f t="shared" si="233"/>
        <v/>
      </c>
      <c r="T1840" s="44" t="str">
        <f t="shared" si="228"/>
        <v/>
      </c>
      <c r="W1840" s="18">
        <f t="shared" si="229"/>
        <v>0</v>
      </c>
    </row>
    <row r="1841" spans="7:23" ht="25.5" customHeight="1" x14ac:dyDescent="0.2">
      <c r="G1841" s="12" t="str">
        <f t="shared" si="226"/>
        <v/>
      </c>
      <c r="H1841" s="12"/>
      <c r="I1841" s="22" t="str">
        <f>IFERROR(VLOOKUP('движение ДВС'!C1841,нормативы!$B$2:$C$32,2,FALSE),"")</f>
        <v/>
      </c>
      <c r="K1841" s="13" t="str">
        <f t="shared" si="230"/>
        <v/>
      </c>
      <c r="L1841" s="13"/>
      <c r="M1841" s="22" t="str">
        <f t="shared" si="227"/>
        <v/>
      </c>
      <c r="N1841" s="22" t="str">
        <f t="shared" si="231"/>
        <v/>
      </c>
      <c r="P1841" s="11" t="str">
        <f t="shared" si="232"/>
        <v xml:space="preserve"> </v>
      </c>
      <c r="Q1841" s="11" t="e">
        <f>VLOOKUP(B1841,'Комментарии к ремонту'!A:C,2,FALSE)</f>
        <v>#N/A</v>
      </c>
      <c r="R1841" s="21" t="str">
        <f t="shared" si="233"/>
        <v/>
      </c>
      <c r="T1841" s="44" t="str">
        <f t="shared" si="228"/>
        <v/>
      </c>
      <c r="W1841" s="18">
        <f t="shared" si="229"/>
        <v>0</v>
      </c>
    </row>
    <row r="1842" spans="7:23" ht="25.5" customHeight="1" x14ac:dyDescent="0.2">
      <c r="G1842" s="12" t="str">
        <f t="shared" si="226"/>
        <v/>
      </c>
      <c r="H1842" s="12"/>
      <c r="I1842" s="22" t="str">
        <f>IFERROR(VLOOKUP('движение ДВС'!C1842,нормативы!$B$2:$C$32,2,FALSE),"")</f>
        <v/>
      </c>
      <c r="K1842" s="13" t="str">
        <f t="shared" si="230"/>
        <v/>
      </c>
      <c r="L1842" s="13"/>
      <c r="M1842" s="22" t="str">
        <f t="shared" si="227"/>
        <v/>
      </c>
      <c r="N1842" s="22" t="str">
        <f t="shared" si="231"/>
        <v/>
      </c>
      <c r="P1842" s="11" t="str">
        <f t="shared" si="232"/>
        <v xml:space="preserve"> </v>
      </c>
      <c r="Q1842" s="11" t="e">
        <f>VLOOKUP(B1842,'Комментарии к ремонту'!A:C,2,FALSE)</f>
        <v>#N/A</v>
      </c>
      <c r="R1842" s="21" t="str">
        <f t="shared" si="233"/>
        <v/>
      </c>
      <c r="T1842" s="44" t="str">
        <f t="shared" si="228"/>
        <v/>
      </c>
      <c r="W1842" s="18">
        <f t="shared" si="229"/>
        <v>0</v>
      </c>
    </row>
    <row r="1843" spans="7:23" ht="25.5" customHeight="1" x14ac:dyDescent="0.2">
      <c r="G1843" s="12" t="str">
        <f t="shared" si="226"/>
        <v/>
      </c>
      <c r="H1843" s="12"/>
      <c r="I1843" s="22" t="str">
        <f>IFERROR(VLOOKUP('движение ДВС'!C1843,нормативы!$B$2:$C$32,2,FALSE),"")</f>
        <v/>
      </c>
      <c r="K1843" s="13" t="str">
        <f t="shared" si="230"/>
        <v/>
      </c>
      <c r="L1843" s="13"/>
      <c r="M1843" s="22" t="str">
        <f t="shared" si="227"/>
        <v/>
      </c>
      <c r="N1843" s="22" t="str">
        <f t="shared" si="231"/>
        <v/>
      </c>
      <c r="P1843" s="11" t="str">
        <f t="shared" si="232"/>
        <v xml:space="preserve"> </v>
      </c>
      <c r="Q1843" s="11" t="e">
        <f>VLOOKUP(B1843,'Комментарии к ремонту'!A:C,2,FALSE)</f>
        <v>#N/A</v>
      </c>
      <c r="R1843" s="21" t="str">
        <f t="shared" si="233"/>
        <v/>
      </c>
      <c r="T1843" s="44" t="str">
        <f t="shared" si="228"/>
        <v/>
      </c>
      <c r="W1843" s="18">
        <f t="shared" si="229"/>
        <v>0</v>
      </c>
    </row>
    <row r="1844" spans="7:23" ht="25.5" customHeight="1" x14ac:dyDescent="0.2">
      <c r="G1844" s="12" t="str">
        <f t="shared" si="226"/>
        <v/>
      </c>
      <c r="H1844" s="12"/>
      <c r="I1844" s="22" t="str">
        <f>IFERROR(VLOOKUP('движение ДВС'!C1844,нормативы!$B$2:$C$32,2,FALSE),"")</f>
        <v/>
      </c>
      <c r="K1844" s="13" t="str">
        <f t="shared" si="230"/>
        <v/>
      </c>
      <c r="L1844" s="13"/>
      <c r="M1844" s="22" t="str">
        <f t="shared" si="227"/>
        <v/>
      </c>
      <c r="N1844" s="22" t="str">
        <f t="shared" si="231"/>
        <v/>
      </c>
      <c r="P1844" s="11" t="str">
        <f t="shared" si="232"/>
        <v xml:space="preserve"> </v>
      </c>
      <c r="Q1844" s="11" t="e">
        <f>VLOOKUP(B1844,'Комментарии к ремонту'!A:C,2,FALSE)</f>
        <v>#N/A</v>
      </c>
      <c r="R1844" s="21" t="str">
        <f t="shared" si="233"/>
        <v/>
      </c>
      <c r="T1844" s="44" t="str">
        <f t="shared" si="228"/>
        <v/>
      </c>
      <c r="W1844" s="18">
        <f t="shared" si="229"/>
        <v>0</v>
      </c>
    </row>
    <row r="1845" spans="7:23" ht="25.5" customHeight="1" x14ac:dyDescent="0.2">
      <c r="G1845" s="12" t="str">
        <f t="shared" si="226"/>
        <v/>
      </c>
      <c r="H1845" s="12"/>
      <c r="I1845" s="22" t="str">
        <f>IFERROR(VLOOKUP('движение ДВС'!C1845,нормативы!$B$2:$C$32,2,FALSE),"")</f>
        <v/>
      </c>
      <c r="K1845" s="13" t="str">
        <f t="shared" si="230"/>
        <v/>
      </c>
      <c r="L1845" s="13"/>
      <c r="M1845" s="22" t="str">
        <f t="shared" si="227"/>
        <v/>
      </c>
      <c r="N1845" s="22" t="str">
        <f t="shared" si="231"/>
        <v/>
      </c>
      <c r="P1845" s="11" t="str">
        <f t="shared" si="232"/>
        <v xml:space="preserve"> </v>
      </c>
      <c r="Q1845" s="11" t="e">
        <f>VLOOKUP(B1845,'Комментарии к ремонту'!A:C,2,FALSE)</f>
        <v>#N/A</v>
      </c>
      <c r="R1845" s="21" t="str">
        <f t="shared" si="233"/>
        <v/>
      </c>
      <c r="T1845" s="44" t="str">
        <f t="shared" si="228"/>
        <v/>
      </c>
      <c r="W1845" s="18">
        <f t="shared" si="229"/>
        <v>0</v>
      </c>
    </row>
    <row r="1846" spans="7:23" ht="25.5" customHeight="1" x14ac:dyDescent="0.2">
      <c r="G1846" s="12" t="str">
        <f t="shared" si="226"/>
        <v/>
      </c>
      <c r="H1846" s="12"/>
      <c r="I1846" s="22" t="str">
        <f>IFERROR(VLOOKUP('движение ДВС'!C1846,нормативы!$B$2:$C$32,2,FALSE),"")</f>
        <v/>
      </c>
      <c r="K1846" s="13" t="str">
        <f t="shared" si="230"/>
        <v/>
      </c>
      <c r="L1846" s="13"/>
      <c r="M1846" s="22" t="str">
        <f t="shared" si="227"/>
        <v/>
      </c>
      <c r="N1846" s="22" t="str">
        <f t="shared" si="231"/>
        <v/>
      </c>
      <c r="P1846" s="11" t="str">
        <f t="shared" si="232"/>
        <v xml:space="preserve"> </v>
      </c>
      <c r="Q1846" s="11" t="e">
        <f>VLOOKUP(B1846,'Комментарии к ремонту'!A:C,2,FALSE)</f>
        <v>#N/A</v>
      </c>
      <c r="R1846" s="21" t="str">
        <f t="shared" si="233"/>
        <v/>
      </c>
      <c r="T1846" s="44" t="str">
        <f t="shared" si="228"/>
        <v/>
      </c>
      <c r="W1846" s="18">
        <f t="shared" si="229"/>
        <v>0</v>
      </c>
    </row>
    <row r="1847" spans="7:23" ht="25.5" customHeight="1" x14ac:dyDescent="0.2">
      <c r="G1847" s="12" t="str">
        <f t="shared" si="226"/>
        <v/>
      </c>
      <c r="H1847" s="12"/>
      <c r="I1847" s="22" t="str">
        <f>IFERROR(VLOOKUP('движение ДВС'!C1847,нормативы!$B$2:$C$32,2,FALSE),"")</f>
        <v/>
      </c>
      <c r="K1847" s="13" t="str">
        <f t="shared" si="230"/>
        <v/>
      </c>
      <c r="L1847" s="13"/>
      <c r="M1847" s="22" t="str">
        <f t="shared" si="227"/>
        <v/>
      </c>
      <c r="N1847" s="22" t="str">
        <f t="shared" si="231"/>
        <v/>
      </c>
      <c r="P1847" s="11" t="str">
        <f t="shared" si="232"/>
        <v xml:space="preserve"> </v>
      </c>
      <c r="Q1847" s="11" t="e">
        <f>VLOOKUP(B1847,'Комментарии к ремонту'!A:C,2,FALSE)</f>
        <v>#N/A</v>
      </c>
      <c r="R1847" s="21" t="str">
        <f t="shared" si="233"/>
        <v/>
      </c>
      <c r="T1847" s="44" t="str">
        <f t="shared" si="228"/>
        <v/>
      </c>
      <c r="W1847" s="18">
        <f t="shared" si="229"/>
        <v>0</v>
      </c>
    </row>
    <row r="1848" spans="7:23" ht="25.5" customHeight="1" x14ac:dyDescent="0.2">
      <c r="G1848" s="12" t="str">
        <f t="shared" si="226"/>
        <v/>
      </c>
      <c r="H1848" s="12"/>
      <c r="I1848" s="22" t="str">
        <f>IFERROR(VLOOKUP('движение ДВС'!C1848,нормативы!$B$2:$C$32,2,FALSE),"")</f>
        <v/>
      </c>
      <c r="K1848" s="13" t="str">
        <f t="shared" si="230"/>
        <v/>
      </c>
      <c r="L1848" s="13"/>
      <c r="M1848" s="22" t="str">
        <f t="shared" si="227"/>
        <v/>
      </c>
      <c r="N1848" s="22" t="str">
        <f t="shared" si="231"/>
        <v/>
      </c>
      <c r="P1848" s="11" t="str">
        <f t="shared" si="232"/>
        <v xml:space="preserve"> </v>
      </c>
      <c r="Q1848" s="11" t="e">
        <f>VLOOKUP(B1848,'Комментарии к ремонту'!A:C,2,FALSE)</f>
        <v>#N/A</v>
      </c>
      <c r="R1848" s="21" t="str">
        <f t="shared" si="233"/>
        <v/>
      </c>
      <c r="T1848" s="44" t="str">
        <f t="shared" si="228"/>
        <v/>
      </c>
      <c r="W1848" s="18">
        <f t="shared" si="229"/>
        <v>0</v>
      </c>
    </row>
    <row r="1849" spans="7:23" ht="25.5" customHeight="1" x14ac:dyDescent="0.2">
      <c r="G1849" s="12" t="str">
        <f t="shared" si="226"/>
        <v/>
      </c>
      <c r="H1849" s="12"/>
      <c r="I1849" s="22" t="str">
        <f>IFERROR(VLOOKUP('движение ДВС'!C1849,нормативы!$B$2:$C$32,2,FALSE),"")</f>
        <v/>
      </c>
      <c r="K1849" s="13" t="str">
        <f t="shared" si="230"/>
        <v/>
      </c>
      <c r="L1849" s="13"/>
      <c r="M1849" s="22" t="str">
        <f t="shared" si="227"/>
        <v/>
      </c>
      <c r="N1849" s="22" t="str">
        <f t="shared" si="231"/>
        <v/>
      </c>
      <c r="P1849" s="11" t="str">
        <f t="shared" si="232"/>
        <v xml:space="preserve"> </v>
      </c>
      <c r="Q1849" s="11" t="e">
        <f>VLOOKUP(B1849,'Комментарии к ремонту'!A:C,2,FALSE)</f>
        <v>#N/A</v>
      </c>
      <c r="R1849" s="21" t="str">
        <f t="shared" si="233"/>
        <v/>
      </c>
      <c r="T1849" s="44" t="str">
        <f t="shared" si="228"/>
        <v/>
      </c>
      <c r="W1849" s="18">
        <f t="shared" si="229"/>
        <v>0</v>
      </c>
    </row>
    <row r="1850" spans="7:23" ht="25.5" customHeight="1" x14ac:dyDescent="0.2">
      <c r="G1850" s="12" t="str">
        <f t="shared" si="226"/>
        <v/>
      </c>
      <c r="H1850" s="12"/>
      <c r="I1850" s="22" t="str">
        <f>IFERROR(VLOOKUP('движение ДВС'!C1850,нормативы!$B$2:$C$32,2,FALSE),"")</f>
        <v/>
      </c>
      <c r="K1850" s="13" t="str">
        <f t="shared" si="230"/>
        <v/>
      </c>
      <c r="L1850" s="13"/>
      <c r="M1850" s="22" t="str">
        <f t="shared" si="227"/>
        <v/>
      </c>
      <c r="N1850" s="22" t="str">
        <f t="shared" si="231"/>
        <v/>
      </c>
      <c r="P1850" s="11" t="str">
        <f t="shared" si="232"/>
        <v xml:space="preserve"> </v>
      </c>
      <c r="Q1850" s="11" t="e">
        <f>VLOOKUP(B1850,'Комментарии к ремонту'!A:C,2,FALSE)</f>
        <v>#N/A</v>
      </c>
      <c r="R1850" s="21" t="str">
        <f t="shared" si="233"/>
        <v/>
      </c>
      <c r="T1850" s="44" t="str">
        <f t="shared" si="228"/>
        <v/>
      </c>
      <c r="W1850" s="18">
        <f t="shared" si="229"/>
        <v>0</v>
      </c>
    </row>
    <row r="1851" spans="7:23" ht="25.5" customHeight="1" x14ac:dyDescent="0.2">
      <c r="G1851" s="12" t="str">
        <f t="shared" si="226"/>
        <v/>
      </c>
      <c r="H1851" s="12"/>
      <c r="I1851" s="22" t="str">
        <f>IFERROR(VLOOKUP('движение ДВС'!C1851,нормативы!$B$2:$C$32,2,FALSE),"")</f>
        <v/>
      </c>
      <c r="K1851" s="13" t="str">
        <f t="shared" si="230"/>
        <v/>
      </c>
      <c r="L1851" s="13"/>
      <c r="M1851" s="22" t="str">
        <f t="shared" si="227"/>
        <v/>
      </c>
      <c r="N1851" s="22" t="str">
        <f t="shared" si="231"/>
        <v/>
      </c>
      <c r="P1851" s="11" t="str">
        <f t="shared" si="232"/>
        <v xml:space="preserve"> </v>
      </c>
      <c r="Q1851" s="11" t="e">
        <f>VLOOKUP(B1851,'Комментарии к ремонту'!A:C,2,FALSE)</f>
        <v>#N/A</v>
      </c>
      <c r="R1851" s="21" t="str">
        <f t="shared" si="233"/>
        <v/>
      </c>
      <c r="T1851" s="44" t="str">
        <f t="shared" si="228"/>
        <v/>
      </c>
      <c r="W1851" s="18">
        <f t="shared" si="229"/>
        <v>0</v>
      </c>
    </row>
    <row r="1852" spans="7:23" ht="25.5" customHeight="1" x14ac:dyDescent="0.2">
      <c r="G1852" s="12" t="str">
        <f t="shared" si="226"/>
        <v/>
      </c>
      <c r="H1852" s="12"/>
      <c r="I1852" s="22" t="str">
        <f>IFERROR(VLOOKUP('движение ДВС'!C1852,нормативы!$B$2:$C$32,2,FALSE),"")</f>
        <v/>
      </c>
      <c r="K1852" s="13" t="str">
        <f t="shared" si="230"/>
        <v/>
      </c>
      <c r="L1852" s="13"/>
      <c r="M1852" s="22" t="str">
        <f t="shared" si="227"/>
        <v/>
      </c>
      <c r="N1852" s="22" t="str">
        <f t="shared" si="231"/>
        <v/>
      </c>
      <c r="P1852" s="11" t="str">
        <f t="shared" si="232"/>
        <v xml:space="preserve"> </v>
      </c>
      <c r="Q1852" s="11" t="e">
        <f>VLOOKUP(B1852,'Комментарии к ремонту'!A:C,2,FALSE)</f>
        <v>#N/A</v>
      </c>
      <c r="R1852" s="21" t="str">
        <f t="shared" si="233"/>
        <v/>
      </c>
      <c r="T1852" s="44" t="str">
        <f t="shared" si="228"/>
        <v/>
      </c>
      <c r="W1852" s="18">
        <f t="shared" si="229"/>
        <v>0</v>
      </c>
    </row>
    <row r="1853" spans="7:23" ht="25.5" customHeight="1" x14ac:dyDescent="0.2">
      <c r="G1853" s="12" t="str">
        <f t="shared" si="226"/>
        <v/>
      </c>
      <c r="H1853" s="12"/>
      <c r="I1853" s="22" t="str">
        <f>IFERROR(VLOOKUP('движение ДВС'!C1853,нормативы!$B$2:$C$32,2,FALSE),"")</f>
        <v/>
      </c>
      <c r="K1853" s="13" t="str">
        <f t="shared" si="230"/>
        <v/>
      </c>
      <c r="L1853" s="13"/>
      <c r="M1853" s="22" t="str">
        <f t="shared" si="227"/>
        <v/>
      </c>
      <c r="N1853" s="22" t="str">
        <f t="shared" si="231"/>
        <v/>
      </c>
      <c r="P1853" s="11" t="str">
        <f t="shared" si="232"/>
        <v xml:space="preserve"> </v>
      </c>
      <c r="Q1853" s="11" t="e">
        <f>VLOOKUP(B1853,'Комментарии к ремонту'!A:C,2,FALSE)</f>
        <v>#N/A</v>
      </c>
      <c r="R1853" s="21" t="str">
        <f t="shared" si="233"/>
        <v/>
      </c>
      <c r="T1853" s="44" t="str">
        <f t="shared" si="228"/>
        <v/>
      </c>
      <c r="W1853" s="18">
        <f t="shared" si="229"/>
        <v>0</v>
      </c>
    </row>
    <row r="1854" spans="7:23" ht="25.5" customHeight="1" x14ac:dyDescent="0.2">
      <c r="G1854" s="12" t="str">
        <f t="shared" si="226"/>
        <v/>
      </c>
      <c r="H1854" s="12"/>
      <c r="I1854" s="22" t="str">
        <f>IFERROR(VLOOKUP('движение ДВС'!C1854,нормативы!$B$2:$C$32,2,FALSE),"")</f>
        <v/>
      </c>
      <c r="K1854" s="13" t="str">
        <f t="shared" si="230"/>
        <v/>
      </c>
      <c r="L1854" s="13"/>
      <c r="M1854" s="22" t="str">
        <f t="shared" si="227"/>
        <v/>
      </c>
      <c r="N1854" s="22" t="str">
        <f t="shared" si="231"/>
        <v/>
      </c>
      <c r="P1854" s="11" t="str">
        <f t="shared" si="232"/>
        <v xml:space="preserve"> </v>
      </c>
      <c r="Q1854" s="11" t="e">
        <f>VLOOKUP(B1854,'Комментарии к ремонту'!A:C,2,FALSE)</f>
        <v>#N/A</v>
      </c>
      <c r="R1854" s="21" t="str">
        <f t="shared" si="233"/>
        <v/>
      </c>
      <c r="T1854" s="44" t="str">
        <f t="shared" si="228"/>
        <v/>
      </c>
      <c r="W1854" s="18">
        <f t="shared" si="229"/>
        <v>0</v>
      </c>
    </row>
    <row r="1855" spans="7:23" ht="25.5" customHeight="1" x14ac:dyDescent="0.2">
      <c r="G1855" s="12" t="str">
        <f t="shared" si="226"/>
        <v/>
      </c>
      <c r="H1855" s="12"/>
      <c r="I1855" s="22" t="str">
        <f>IFERROR(VLOOKUP('движение ДВС'!C1855,нормативы!$B$2:$C$32,2,FALSE),"")</f>
        <v/>
      </c>
      <c r="K1855" s="13" t="str">
        <f t="shared" si="230"/>
        <v/>
      </c>
      <c r="L1855" s="13"/>
      <c r="M1855" s="22" t="str">
        <f t="shared" si="227"/>
        <v/>
      </c>
      <c r="N1855" s="22" t="str">
        <f t="shared" si="231"/>
        <v/>
      </c>
      <c r="P1855" s="11" t="str">
        <f t="shared" si="232"/>
        <v xml:space="preserve"> </v>
      </c>
      <c r="Q1855" s="11" t="e">
        <f>VLOOKUP(B1855,'Комментарии к ремонту'!A:C,2,FALSE)</f>
        <v>#N/A</v>
      </c>
      <c r="R1855" s="21" t="str">
        <f t="shared" si="233"/>
        <v/>
      </c>
      <c r="T1855" s="44" t="str">
        <f t="shared" si="228"/>
        <v/>
      </c>
      <c r="W1855" s="18">
        <f t="shared" si="229"/>
        <v>0</v>
      </c>
    </row>
    <row r="1856" spans="7:23" ht="25.5" customHeight="1" x14ac:dyDescent="0.2">
      <c r="G1856" s="12" t="str">
        <f t="shared" si="226"/>
        <v/>
      </c>
      <c r="H1856" s="12"/>
      <c r="I1856" s="22" t="str">
        <f>IFERROR(VLOOKUP('движение ДВС'!C1856,нормативы!$B$2:$C$32,2,FALSE),"")</f>
        <v/>
      </c>
      <c r="K1856" s="13" t="str">
        <f t="shared" si="230"/>
        <v/>
      </c>
      <c r="L1856" s="13"/>
      <c r="M1856" s="22" t="str">
        <f t="shared" si="227"/>
        <v/>
      </c>
      <c r="N1856" s="22" t="str">
        <f t="shared" si="231"/>
        <v/>
      </c>
      <c r="P1856" s="11" t="str">
        <f t="shared" si="232"/>
        <v xml:space="preserve"> </v>
      </c>
      <c r="Q1856" s="11" t="e">
        <f>VLOOKUP(B1856,'Комментарии к ремонту'!A:C,2,FALSE)</f>
        <v>#N/A</v>
      </c>
      <c r="R1856" s="21" t="str">
        <f t="shared" si="233"/>
        <v/>
      </c>
      <c r="T1856" s="44" t="str">
        <f t="shared" si="228"/>
        <v/>
      </c>
      <c r="W1856" s="18">
        <f t="shared" si="229"/>
        <v>0</v>
      </c>
    </row>
    <row r="1857" spans="7:23" ht="25.5" customHeight="1" x14ac:dyDescent="0.2">
      <c r="G1857" s="12" t="str">
        <f t="shared" si="226"/>
        <v/>
      </c>
      <c r="H1857" s="12"/>
      <c r="I1857" s="22" t="str">
        <f>IFERROR(VLOOKUP('движение ДВС'!C1857,нормативы!$B$2:$C$32,2,FALSE),"")</f>
        <v/>
      </c>
      <c r="K1857" s="13" t="str">
        <f t="shared" si="230"/>
        <v/>
      </c>
      <c r="L1857" s="13"/>
      <c r="M1857" s="22" t="str">
        <f t="shared" si="227"/>
        <v/>
      </c>
      <c r="N1857" s="22" t="str">
        <f t="shared" si="231"/>
        <v/>
      </c>
      <c r="P1857" s="11" t="str">
        <f t="shared" si="232"/>
        <v xml:space="preserve"> </v>
      </c>
      <c r="Q1857" s="11" t="e">
        <f>VLOOKUP(B1857,'Комментарии к ремонту'!A:C,2,FALSE)</f>
        <v>#N/A</v>
      </c>
      <c r="R1857" s="21" t="str">
        <f t="shared" si="233"/>
        <v/>
      </c>
      <c r="T1857" s="44" t="str">
        <f t="shared" si="228"/>
        <v/>
      </c>
      <c r="W1857" s="18">
        <f t="shared" si="229"/>
        <v>0</v>
      </c>
    </row>
    <row r="1858" spans="7:23" ht="25.5" customHeight="1" x14ac:dyDescent="0.2">
      <c r="G1858" s="12" t="str">
        <f t="shared" si="226"/>
        <v/>
      </c>
      <c r="H1858" s="12"/>
      <c r="I1858" s="22" t="str">
        <f>IFERROR(VLOOKUP('движение ДВС'!C1858,нормативы!$B$2:$C$32,2,FALSE),"")</f>
        <v/>
      </c>
      <c r="K1858" s="13" t="str">
        <f t="shared" si="230"/>
        <v/>
      </c>
      <c r="L1858" s="13"/>
      <c r="M1858" s="22" t="str">
        <f t="shared" si="227"/>
        <v/>
      </c>
      <c r="N1858" s="22" t="str">
        <f t="shared" si="231"/>
        <v/>
      </c>
      <c r="P1858" s="11" t="str">
        <f t="shared" si="232"/>
        <v xml:space="preserve"> </v>
      </c>
      <c r="Q1858" s="11" t="e">
        <f>VLOOKUP(B1858,'Комментарии к ремонту'!A:C,2,FALSE)</f>
        <v>#N/A</v>
      </c>
      <c r="R1858" s="21" t="str">
        <f t="shared" si="233"/>
        <v/>
      </c>
      <c r="T1858" s="44" t="str">
        <f t="shared" si="228"/>
        <v/>
      </c>
      <c r="W1858" s="18">
        <f t="shared" si="229"/>
        <v>0</v>
      </c>
    </row>
    <row r="1859" spans="7:23" ht="25.5" customHeight="1" x14ac:dyDescent="0.2">
      <c r="G1859" s="12" t="str">
        <f t="shared" ref="G1859:G1922" si="234">IFERROR(IF(SEARCH("Ожидается",O1859),"введите дату",""),"")</f>
        <v/>
      </c>
      <c r="H1859" s="12"/>
      <c r="I1859" s="22" t="str">
        <f>IFERROR(VLOOKUP('движение ДВС'!C1859,нормативы!$B$2:$C$32,2,FALSE),"")</f>
        <v/>
      </c>
      <c r="K1859" s="13" t="str">
        <f t="shared" si="230"/>
        <v/>
      </c>
      <c r="L1859" s="13"/>
      <c r="M1859" s="22" t="str">
        <f t="shared" ref="M1859:M1922" si="235">IFERROR(IF(ISBLANK(G1859),"",_xlfn.ISOWEEKNUM(G1859)),"")</f>
        <v/>
      </c>
      <c r="N1859" s="22" t="str">
        <f t="shared" si="231"/>
        <v/>
      </c>
      <c r="P1859" s="11" t="str">
        <f t="shared" si="232"/>
        <v xml:space="preserve"> </v>
      </c>
      <c r="Q1859" s="11" t="e">
        <f>VLOOKUP(B1859,'Комментарии к ремонту'!A:C,2,FALSE)</f>
        <v>#N/A</v>
      </c>
      <c r="R1859" s="21" t="str">
        <f t="shared" si="233"/>
        <v/>
      </c>
      <c r="T1859" s="44" t="str">
        <f t="shared" ref="T1859:T1922" si="236">IF(O1859="Отказной","Опишите причину отказа",IF(O1859="Транзит","Опишите инф. о транзите",""))</f>
        <v/>
      </c>
      <c r="W1859" s="18">
        <f t="shared" ref="W1859:W1922" si="237">IFERROR(IF(SEARCH(", заказ",V1859),"укажите дату поставки зап. частей",""),0)</f>
        <v>0</v>
      </c>
    </row>
    <row r="1860" spans="7:23" ht="25.5" customHeight="1" x14ac:dyDescent="0.2">
      <c r="G1860" s="12" t="str">
        <f t="shared" si="234"/>
        <v/>
      </c>
      <c r="H1860" s="12"/>
      <c r="I1860" s="22" t="str">
        <f>IFERROR(VLOOKUP('движение ДВС'!C1860,нормативы!$B$2:$C$32,2,FALSE),"")</f>
        <v/>
      </c>
      <c r="K1860" s="13" t="str">
        <f t="shared" ref="K1860:K1923" si="238">IFERROR(IF(H1860&lt;&gt;0,H1860+(I1860/J1860)/8*7/5,""),IF(H1860&lt;&gt;0,H1860+I1860/8*7/5,""))</f>
        <v/>
      </c>
      <c r="L1860" s="13"/>
      <c r="M1860" s="22" t="str">
        <f t="shared" si="235"/>
        <v/>
      </c>
      <c r="N1860" s="22" t="str">
        <f t="shared" ref="N1860:N1923" si="239">IFERROR(INT((MONTH(G1860)+2)/3),"")</f>
        <v/>
      </c>
      <c r="P1860" s="11" t="str">
        <f t="shared" ref="P1860:P1923" si="240">B1860&amp;" "&amp;C1860</f>
        <v xml:space="preserve"> </v>
      </c>
      <c r="Q1860" s="11" t="e">
        <f>VLOOKUP(B1860,'Комментарии к ремонту'!A:C,2,FALSE)</f>
        <v>#N/A</v>
      </c>
      <c r="R1860" s="21" t="str">
        <f t="shared" ref="R1860:R1923" si="241">IF(ISBLANK(B1860),"",IF(O1860="Ремонт остановлен","Укажите причину остановки работ",IF(O1860="Отказной","Опишите причину отказа",IF(O1860="Транзит","Опишите инф. о транзите",IF(ISNA(Q1860),"НЕТ","ЕСТЬ")))))</f>
        <v/>
      </c>
      <c r="T1860" s="44" t="str">
        <f t="shared" si="236"/>
        <v/>
      </c>
      <c r="W1860" s="18">
        <f t="shared" si="237"/>
        <v>0</v>
      </c>
    </row>
    <row r="1861" spans="7:23" ht="25.5" customHeight="1" x14ac:dyDescent="0.2">
      <c r="G1861" s="12" t="str">
        <f t="shared" si="234"/>
        <v/>
      </c>
      <c r="H1861" s="12"/>
      <c r="I1861" s="22" t="str">
        <f>IFERROR(VLOOKUP('движение ДВС'!C1861,нормативы!$B$2:$C$32,2,FALSE),"")</f>
        <v/>
      </c>
      <c r="K1861" s="13" t="str">
        <f t="shared" si="238"/>
        <v/>
      </c>
      <c r="L1861" s="13"/>
      <c r="M1861" s="22" t="str">
        <f t="shared" si="235"/>
        <v/>
      </c>
      <c r="N1861" s="22" t="str">
        <f t="shared" si="239"/>
        <v/>
      </c>
      <c r="P1861" s="11" t="str">
        <f t="shared" si="240"/>
        <v xml:space="preserve"> </v>
      </c>
      <c r="Q1861" s="11" t="e">
        <f>VLOOKUP(B1861,'Комментарии к ремонту'!A:C,2,FALSE)</f>
        <v>#N/A</v>
      </c>
      <c r="R1861" s="21" t="str">
        <f t="shared" si="241"/>
        <v/>
      </c>
      <c r="T1861" s="44" t="str">
        <f t="shared" si="236"/>
        <v/>
      </c>
      <c r="W1861" s="18">
        <f t="shared" si="237"/>
        <v>0</v>
      </c>
    </row>
    <row r="1862" spans="7:23" ht="25.5" customHeight="1" x14ac:dyDescent="0.2">
      <c r="G1862" s="12" t="str">
        <f t="shared" si="234"/>
        <v/>
      </c>
      <c r="H1862" s="12"/>
      <c r="I1862" s="22" t="str">
        <f>IFERROR(VLOOKUP('движение ДВС'!C1862,нормативы!$B$2:$C$32,2,FALSE),"")</f>
        <v/>
      </c>
      <c r="K1862" s="13" t="str">
        <f t="shared" si="238"/>
        <v/>
      </c>
      <c r="L1862" s="13"/>
      <c r="M1862" s="22" t="str">
        <f t="shared" si="235"/>
        <v/>
      </c>
      <c r="N1862" s="22" t="str">
        <f t="shared" si="239"/>
        <v/>
      </c>
      <c r="P1862" s="11" t="str">
        <f t="shared" si="240"/>
        <v xml:space="preserve"> </v>
      </c>
      <c r="Q1862" s="11" t="e">
        <f>VLOOKUP(B1862,'Комментарии к ремонту'!A:C,2,FALSE)</f>
        <v>#N/A</v>
      </c>
      <c r="R1862" s="21" t="str">
        <f t="shared" si="241"/>
        <v/>
      </c>
      <c r="T1862" s="44" t="str">
        <f t="shared" si="236"/>
        <v/>
      </c>
      <c r="W1862" s="18">
        <f t="shared" si="237"/>
        <v>0</v>
      </c>
    </row>
    <row r="1863" spans="7:23" ht="25.5" customHeight="1" x14ac:dyDescent="0.2">
      <c r="G1863" s="12" t="str">
        <f t="shared" si="234"/>
        <v/>
      </c>
      <c r="H1863" s="12"/>
      <c r="I1863" s="22" t="str">
        <f>IFERROR(VLOOKUP('движение ДВС'!C1863,нормативы!$B$2:$C$32,2,FALSE),"")</f>
        <v/>
      </c>
      <c r="K1863" s="13" t="str">
        <f t="shared" si="238"/>
        <v/>
      </c>
      <c r="L1863" s="13"/>
      <c r="M1863" s="22" t="str">
        <f t="shared" si="235"/>
        <v/>
      </c>
      <c r="N1863" s="22" t="str">
        <f t="shared" si="239"/>
        <v/>
      </c>
      <c r="P1863" s="11" t="str">
        <f t="shared" si="240"/>
        <v xml:space="preserve"> </v>
      </c>
      <c r="Q1863" s="11" t="e">
        <f>VLOOKUP(B1863,'Комментарии к ремонту'!A:C,2,FALSE)</f>
        <v>#N/A</v>
      </c>
      <c r="R1863" s="21" t="str">
        <f t="shared" si="241"/>
        <v/>
      </c>
      <c r="T1863" s="44" t="str">
        <f t="shared" si="236"/>
        <v/>
      </c>
      <c r="W1863" s="18">
        <f t="shared" si="237"/>
        <v>0</v>
      </c>
    </row>
    <row r="1864" spans="7:23" ht="25.5" customHeight="1" x14ac:dyDescent="0.2">
      <c r="G1864" s="12" t="str">
        <f t="shared" si="234"/>
        <v/>
      </c>
      <c r="H1864" s="12"/>
      <c r="I1864" s="22" t="str">
        <f>IFERROR(VLOOKUP('движение ДВС'!C1864,нормативы!$B$2:$C$32,2,FALSE),"")</f>
        <v/>
      </c>
      <c r="K1864" s="13" t="str">
        <f t="shared" si="238"/>
        <v/>
      </c>
      <c r="L1864" s="13"/>
      <c r="M1864" s="22" t="str">
        <f t="shared" si="235"/>
        <v/>
      </c>
      <c r="N1864" s="22" t="str">
        <f t="shared" si="239"/>
        <v/>
      </c>
      <c r="P1864" s="11" t="str">
        <f t="shared" si="240"/>
        <v xml:space="preserve"> </v>
      </c>
      <c r="Q1864" s="11" t="e">
        <f>VLOOKUP(B1864,'Комментарии к ремонту'!A:C,2,FALSE)</f>
        <v>#N/A</v>
      </c>
      <c r="R1864" s="21" t="str">
        <f t="shared" si="241"/>
        <v/>
      </c>
      <c r="T1864" s="44" t="str">
        <f t="shared" si="236"/>
        <v/>
      </c>
      <c r="W1864" s="18">
        <f t="shared" si="237"/>
        <v>0</v>
      </c>
    </row>
    <row r="1865" spans="7:23" ht="25.5" customHeight="1" x14ac:dyDescent="0.2">
      <c r="G1865" s="12" t="str">
        <f t="shared" si="234"/>
        <v/>
      </c>
      <c r="H1865" s="12"/>
      <c r="I1865" s="22" t="str">
        <f>IFERROR(VLOOKUP('движение ДВС'!C1865,нормативы!$B$2:$C$32,2,FALSE),"")</f>
        <v/>
      </c>
      <c r="K1865" s="13" t="str">
        <f t="shared" si="238"/>
        <v/>
      </c>
      <c r="L1865" s="13"/>
      <c r="M1865" s="22" t="str">
        <f t="shared" si="235"/>
        <v/>
      </c>
      <c r="N1865" s="22" t="str">
        <f t="shared" si="239"/>
        <v/>
      </c>
      <c r="P1865" s="11" t="str">
        <f t="shared" si="240"/>
        <v xml:space="preserve"> </v>
      </c>
      <c r="Q1865" s="11" t="e">
        <f>VLOOKUP(B1865,'Комментарии к ремонту'!A:C,2,FALSE)</f>
        <v>#N/A</v>
      </c>
      <c r="R1865" s="21" t="str">
        <f t="shared" si="241"/>
        <v/>
      </c>
      <c r="T1865" s="44" t="str">
        <f t="shared" si="236"/>
        <v/>
      </c>
      <c r="W1865" s="18">
        <f t="shared" si="237"/>
        <v>0</v>
      </c>
    </row>
    <row r="1866" spans="7:23" ht="25.5" customHeight="1" x14ac:dyDescent="0.2">
      <c r="G1866" s="12" t="str">
        <f t="shared" si="234"/>
        <v/>
      </c>
      <c r="H1866" s="12"/>
      <c r="I1866" s="22" t="str">
        <f>IFERROR(VLOOKUP('движение ДВС'!C1866,нормативы!$B$2:$C$32,2,FALSE),"")</f>
        <v/>
      </c>
      <c r="K1866" s="13" t="str">
        <f t="shared" si="238"/>
        <v/>
      </c>
      <c r="L1866" s="13"/>
      <c r="M1866" s="22" t="str">
        <f t="shared" si="235"/>
        <v/>
      </c>
      <c r="N1866" s="22" t="str">
        <f t="shared" si="239"/>
        <v/>
      </c>
      <c r="P1866" s="11" t="str">
        <f t="shared" si="240"/>
        <v xml:space="preserve"> </v>
      </c>
      <c r="Q1866" s="11" t="e">
        <f>VLOOKUP(B1866,'Комментарии к ремонту'!A:C,2,FALSE)</f>
        <v>#N/A</v>
      </c>
      <c r="R1866" s="21" t="str">
        <f t="shared" si="241"/>
        <v/>
      </c>
      <c r="T1866" s="44" t="str">
        <f t="shared" si="236"/>
        <v/>
      </c>
      <c r="W1866" s="18">
        <f t="shared" si="237"/>
        <v>0</v>
      </c>
    </row>
    <row r="1867" spans="7:23" ht="25.5" customHeight="1" x14ac:dyDescent="0.2">
      <c r="G1867" s="12" t="str">
        <f t="shared" si="234"/>
        <v/>
      </c>
      <c r="H1867" s="12"/>
      <c r="I1867" s="22" t="str">
        <f>IFERROR(VLOOKUP('движение ДВС'!C1867,нормативы!$B$2:$C$32,2,FALSE),"")</f>
        <v/>
      </c>
      <c r="K1867" s="13" t="str">
        <f t="shared" si="238"/>
        <v/>
      </c>
      <c r="L1867" s="13"/>
      <c r="M1867" s="22" t="str">
        <f t="shared" si="235"/>
        <v/>
      </c>
      <c r="N1867" s="22" t="str">
        <f t="shared" si="239"/>
        <v/>
      </c>
      <c r="P1867" s="11" t="str">
        <f t="shared" si="240"/>
        <v xml:space="preserve"> </v>
      </c>
      <c r="Q1867" s="11" t="e">
        <f>VLOOKUP(B1867,'Комментарии к ремонту'!A:C,2,FALSE)</f>
        <v>#N/A</v>
      </c>
      <c r="R1867" s="21" t="str">
        <f t="shared" si="241"/>
        <v/>
      </c>
      <c r="T1867" s="44" t="str">
        <f t="shared" si="236"/>
        <v/>
      </c>
      <c r="W1867" s="18">
        <f t="shared" si="237"/>
        <v>0</v>
      </c>
    </row>
    <row r="1868" spans="7:23" ht="25.5" customHeight="1" x14ac:dyDescent="0.2">
      <c r="G1868" s="12" t="str">
        <f t="shared" si="234"/>
        <v/>
      </c>
      <c r="H1868" s="12"/>
      <c r="I1868" s="22" t="str">
        <f>IFERROR(VLOOKUP('движение ДВС'!C1868,нормативы!$B$2:$C$32,2,FALSE),"")</f>
        <v/>
      </c>
      <c r="K1868" s="13" t="str">
        <f t="shared" si="238"/>
        <v/>
      </c>
      <c r="L1868" s="13"/>
      <c r="M1868" s="22" t="str">
        <f t="shared" si="235"/>
        <v/>
      </c>
      <c r="N1868" s="22" t="str">
        <f t="shared" si="239"/>
        <v/>
      </c>
      <c r="P1868" s="11" t="str">
        <f t="shared" si="240"/>
        <v xml:space="preserve"> </v>
      </c>
      <c r="Q1868" s="11" t="e">
        <f>VLOOKUP(B1868,'Комментарии к ремонту'!A:C,2,FALSE)</f>
        <v>#N/A</v>
      </c>
      <c r="R1868" s="21" t="str">
        <f t="shared" si="241"/>
        <v/>
      </c>
      <c r="T1868" s="44" t="str">
        <f t="shared" si="236"/>
        <v/>
      </c>
      <c r="W1868" s="18">
        <f t="shared" si="237"/>
        <v>0</v>
      </c>
    </row>
    <row r="1869" spans="7:23" ht="25.5" customHeight="1" x14ac:dyDescent="0.2">
      <c r="G1869" s="12" t="str">
        <f t="shared" si="234"/>
        <v/>
      </c>
      <c r="H1869" s="12"/>
      <c r="I1869" s="22" t="str">
        <f>IFERROR(VLOOKUP('движение ДВС'!C1869,нормативы!$B$2:$C$32,2,FALSE),"")</f>
        <v/>
      </c>
      <c r="K1869" s="13" t="str">
        <f t="shared" si="238"/>
        <v/>
      </c>
      <c r="L1869" s="13"/>
      <c r="M1869" s="22" t="str">
        <f t="shared" si="235"/>
        <v/>
      </c>
      <c r="N1869" s="22" t="str">
        <f t="shared" si="239"/>
        <v/>
      </c>
      <c r="P1869" s="11" t="str">
        <f t="shared" si="240"/>
        <v xml:space="preserve"> </v>
      </c>
      <c r="Q1869" s="11" t="e">
        <f>VLOOKUP(B1869,'Комментарии к ремонту'!A:C,2,FALSE)</f>
        <v>#N/A</v>
      </c>
      <c r="R1869" s="21" t="str">
        <f t="shared" si="241"/>
        <v/>
      </c>
      <c r="T1869" s="44" t="str">
        <f t="shared" si="236"/>
        <v/>
      </c>
      <c r="W1869" s="18">
        <f t="shared" si="237"/>
        <v>0</v>
      </c>
    </row>
    <row r="1870" spans="7:23" ht="25.5" customHeight="1" x14ac:dyDescent="0.2">
      <c r="G1870" s="12" t="str">
        <f t="shared" si="234"/>
        <v/>
      </c>
      <c r="H1870" s="12"/>
      <c r="I1870" s="22" t="str">
        <f>IFERROR(VLOOKUP('движение ДВС'!C1870,нормативы!$B$2:$C$32,2,FALSE),"")</f>
        <v/>
      </c>
      <c r="K1870" s="13" t="str">
        <f t="shared" si="238"/>
        <v/>
      </c>
      <c r="L1870" s="13"/>
      <c r="M1870" s="22" t="str">
        <f t="shared" si="235"/>
        <v/>
      </c>
      <c r="N1870" s="22" t="str">
        <f t="shared" si="239"/>
        <v/>
      </c>
      <c r="P1870" s="11" t="str">
        <f t="shared" si="240"/>
        <v xml:space="preserve"> </v>
      </c>
      <c r="Q1870" s="11" t="e">
        <f>VLOOKUP(B1870,'Комментарии к ремонту'!A:C,2,FALSE)</f>
        <v>#N/A</v>
      </c>
      <c r="R1870" s="21" t="str">
        <f t="shared" si="241"/>
        <v/>
      </c>
      <c r="T1870" s="44" t="str">
        <f t="shared" si="236"/>
        <v/>
      </c>
      <c r="W1870" s="18">
        <f t="shared" si="237"/>
        <v>0</v>
      </c>
    </row>
    <row r="1871" spans="7:23" ht="25.5" customHeight="1" x14ac:dyDescent="0.2">
      <c r="G1871" s="12" t="str">
        <f t="shared" si="234"/>
        <v/>
      </c>
      <c r="H1871" s="12"/>
      <c r="I1871" s="22" t="str">
        <f>IFERROR(VLOOKUP('движение ДВС'!C1871,нормативы!$B$2:$C$32,2,FALSE),"")</f>
        <v/>
      </c>
      <c r="K1871" s="13" t="str">
        <f t="shared" si="238"/>
        <v/>
      </c>
      <c r="L1871" s="13"/>
      <c r="M1871" s="22" t="str">
        <f t="shared" si="235"/>
        <v/>
      </c>
      <c r="N1871" s="22" t="str">
        <f t="shared" si="239"/>
        <v/>
      </c>
      <c r="P1871" s="11" t="str">
        <f t="shared" si="240"/>
        <v xml:space="preserve"> </v>
      </c>
      <c r="Q1871" s="11" t="e">
        <f>VLOOKUP(B1871,'Комментарии к ремонту'!A:C,2,FALSE)</f>
        <v>#N/A</v>
      </c>
      <c r="R1871" s="21" t="str">
        <f t="shared" si="241"/>
        <v/>
      </c>
      <c r="T1871" s="44" t="str">
        <f t="shared" si="236"/>
        <v/>
      </c>
      <c r="W1871" s="18">
        <f t="shared" si="237"/>
        <v>0</v>
      </c>
    </row>
    <row r="1872" spans="7:23" ht="25.5" customHeight="1" x14ac:dyDescent="0.2">
      <c r="G1872" s="12" t="str">
        <f t="shared" si="234"/>
        <v/>
      </c>
      <c r="H1872" s="12"/>
      <c r="I1872" s="22" t="str">
        <f>IFERROR(VLOOKUP('движение ДВС'!C1872,нормативы!$B$2:$C$32,2,FALSE),"")</f>
        <v/>
      </c>
      <c r="K1872" s="13" t="str">
        <f t="shared" si="238"/>
        <v/>
      </c>
      <c r="L1872" s="13"/>
      <c r="M1872" s="22" t="str">
        <f t="shared" si="235"/>
        <v/>
      </c>
      <c r="N1872" s="22" t="str">
        <f t="shared" si="239"/>
        <v/>
      </c>
      <c r="P1872" s="11" t="str">
        <f t="shared" si="240"/>
        <v xml:space="preserve"> </v>
      </c>
      <c r="Q1872" s="11" t="e">
        <f>VLOOKUP(B1872,'Комментарии к ремонту'!A:C,2,FALSE)</f>
        <v>#N/A</v>
      </c>
      <c r="R1872" s="21" t="str">
        <f t="shared" si="241"/>
        <v/>
      </c>
      <c r="T1872" s="44" t="str">
        <f t="shared" si="236"/>
        <v/>
      </c>
      <c r="W1872" s="18">
        <f t="shared" si="237"/>
        <v>0</v>
      </c>
    </row>
    <row r="1873" spans="7:23" ht="25.5" customHeight="1" x14ac:dyDescent="0.2">
      <c r="G1873" s="12" t="str">
        <f t="shared" si="234"/>
        <v/>
      </c>
      <c r="H1873" s="12"/>
      <c r="I1873" s="22" t="str">
        <f>IFERROR(VLOOKUP('движение ДВС'!C1873,нормативы!$B$2:$C$32,2,FALSE),"")</f>
        <v/>
      </c>
      <c r="K1873" s="13" t="str">
        <f t="shared" si="238"/>
        <v/>
      </c>
      <c r="L1873" s="13"/>
      <c r="M1873" s="22" t="str">
        <f t="shared" si="235"/>
        <v/>
      </c>
      <c r="N1873" s="22" t="str">
        <f t="shared" si="239"/>
        <v/>
      </c>
      <c r="P1873" s="11" t="str">
        <f t="shared" si="240"/>
        <v xml:space="preserve"> </v>
      </c>
      <c r="Q1873" s="11" t="e">
        <f>VLOOKUP(B1873,'Комментарии к ремонту'!A:C,2,FALSE)</f>
        <v>#N/A</v>
      </c>
      <c r="R1873" s="21" t="str">
        <f t="shared" si="241"/>
        <v/>
      </c>
      <c r="T1873" s="44" t="str">
        <f t="shared" si="236"/>
        <v/>
      </c>
      <c r="W1873" s="18">
        <f t="shared" si="237"/>
        <v>0</v>
      </c>
    </row>
    <row r="1874" spans="7:23" ht="25.5" customHeight="1" x14ac:dyDescent="0.2">
      <c r="G1874" s="12" t="str">
        <f t="shared" si="234"/>
        <v/>
      </c>
      <c r="H1874" s="12"/>
      <c r="I1874" s="22" t="str">
        <f>IFERROR(VLOOKUP('движение ДВС'!C1874,нормативы!$B$2:$C$32,2,FALSE),"")</f>
        <v/>
      </c>
      <c r="K1874" s="13" t="str">
        <f t="shared" si="238"/>
        <v/>
      </c>
      <c r="L1874" s="13"/>
      <c r="M1874" s="22" t="str">
        <f t="shared" si="235"/>
        <v/>
      </c>
      <c r="N1874" s="22" t="str">
        <f t="shared" si="239"/>
        <v/>
      </c>
      <c r="P1874" s="11" t="str">
        <f t="shared" si="240"/>
        <v xml:space="preserve"> </v>
      </c>
      <c r="Q1874" s="11" t="e">
        <f>VLOOKUP(B1874,'Комментарии к ремонту'!A:C,2,FALSE)</f>
        <v>#N/A</v>
      </c>
      <c r="R1874" s="21" t="str">
        <f t="shared" si="241"/>
        <v/>
      </c>
      <c r="T1874" s="44" t="str">
        <f t="shared" si="236"/>
        <v/>
      </c>
      <c r="W1874" s="18">
        <f t="shared" si="237"/>
        <v>0</v>
      </c>
    </row>
    <row r="1875" spans="7:23" ht="25.5" customHeight="1" x14ac:dyDescent="0.2">
      <c r="G1875" s="12" t="str">
        <f t="shared" si="234"/>
        <v/>
      </c>
      <c r="H1875" s="12"/>
      <c r="I1875" s="22" t="str">
        <f>IFERROR(VLOOKUP('движение ДВС'!C1875,нормативы!$B$2:$C$32,2,FALSE),"")</f>
        <v/>
      </c>
      <c r="K1875" s="13" t="str">
        <f t="shared" si="238"/>
        <v/>
      </c>
      <c r="L1875" s="13"/>
      <c r="M1875" s="22" t="str">
        <f t="shared" si="235"/>
        <v/>
      </c>
      <c r="N1875" s="22" t="str">
        <f t="shared" si="239"/>
        <v/>
      </c>
      <c r="P1875" s="11" t="str">
        <f t="shared" si="240"/>
        <v xml:space="preserve"> </v>
      </c>
      <c r="Q1875" s="11" t="e">
        <f>VLOOKUP(B1875,'Комментарии к ремонту'!A:C,2,FALSE)</f>
        <v>#N/A</v>
      </c>
      <c r="R1875" s="21" t="str">
        <f t="shared" si="241"/>
        <v/>
      </c>
      <c r="T1875" s="44" t="str">
        <f t="shared" si="236"/>
        <v/>
      </c>
      <c r="W1875" s="18">
        <f t="shared" si="237"/>
        <v>0</v>
      </c>
    </row>
    <row r="1876" spans="7:23" ht="25.5" customHeight="1" x14ac:dyDescent="0.2">
      <c r="G1876" s="12" t="str">
        <f t="shared" si="234"/>
        <v/>
      </c>
      <c r="H1876" s="12"/>
      <c r="I1876" s="22" t="str">
        <f>IFERROR(VLOOKUP('движение ДВС'!C1876,нормативы!$B$2:$C$32,2,FALSE),"")</f>
        <v/>
      </c>
      <c r="K1876" s="13" t="str">
        <f t="shared" si="238"/>
        <v/>
      </c>
      <c r="L1876" s="13"/>
      <c r="M1876" s="22" t="str">
        <f t="shared" si="235"/>
        <v/>
      </c>
      <c r="N1876" s="22" t="str">
        <f t="shared" si="239"/>
        <v/>
      </c>
      <c r="P1876" s="11" t="str">
        <f t="shared" si="240"/>
        <v xml:space="preserve"> </v>
      </c>
      <c r="Q1876" s="11" t="e">
        <f>VLOOKUP(B1876,'Комментарии к ремонту'!A:C,2,FALSE)</f>
        <v>#N/A</v>
      </c>
      <c r="R1876" s="21" t="str">
        <f t="shared" si="241"/>
        <v/>
      </c>
      <c r="T1876" s="44" t="str">
        <f t="shared" si="236"/>
        <v/>
      </c>
      <c r="W1876" s="18">
        <f t="shared" si="237"/>
        <v>0</v>
      </c>
    </row>
    <row r="1877" spans="7:23" ht="25.5" customHeight="1" x14ac:dyDescent="0.2">
      <c r="G1877" s="12" t="str">
        <f t="shared" si="234"/>
        <v/>
      </c>
      <c r="H1877" s="12"/>
      <c r="I1877" s="22" t="str">
        <f>IFERROR(VLOOKUP('движение ДВС'!C1877,нормативы!$B$2:$C$32,2,FALSE),"")</f>
        <v/>
      </c>
      <c r="K1877" s="13" t="str">
        <f t="shared" si="238"/>
        <v/>
      </c>
      <c r="L1877" s="13"/>
      <c r="M1877" s="22" t="str">
        <f t="shared" si="235"/>
        <v/>
      </c>
      <c r="N1877" s="22" t="str">
        <f t="shared" si="239"/>
        <v/>
      </c>
      <c r="P1877" s="11" t="str">
        <f t="shared" si="240"/>
        <v xml:space="preserve"> </v>
      </c>
      <c r="Q1877" s="11" t="e">
        <f>VLOOKUP(B1877,'Комментарии к ремонту'!A:C,2,FALSE)</f>
        <v>#N/A</v>
      </c>
      <c r="R1877" s="21" t="str">
        <f t="shared" si="241"/>
        <v/>
      </c>
      <c r="T1877" s="44" t="str">
        <f t="shared" si="236"/>
        <v/>
      </c>
      <c r="W1877" s="18">
        <f t="shared" si="237"/>
        <v>0</v>
      </c>
    </row>
    <row r="1878" spans="7:23" ht="25.5" customHeight="1" x14ac:dyDescent="0.2">
      <c r="G1878" s="12" t="str">
        <f t="shared" si="234"/>
        <v/>
      </c>
      <c r="H1878" s="12"/>
      <c r="I1878" s="22" t="str">
        <f>IFERROR(VLOOKUP('движение ДВС'!C1878,нормативы!$B$2:$C$32,2,FALSE),"")</f>
        <v/>
      </c>
      <c r="K1878" s="13" t="str">
        <f t="shared" si="238"/>
        <v/>
      </c>
      <c r="L1878" s="13"/>
      <c r="M1878" s="22" t="str">
        <f t="shared" si="235"/>
        <v/>
      </c>
      <c r="N1878" s="22" t="str">
        <f t="shared" si="239"/>
        <v/>
      </c>
      <c r="P1878" s="11" t="str">
        <f t="shared" si="240"/>
        <v xml:space="preserve"> </v>
      </c>
      <c r="Q1878" s="11" t="e">
        <f>VLOOKUP(B1878,'Комментарии к ремонту'!A:C,2,FALSE)</f>
        <v>#N/A</v>
      </c>
      <c r="R1878" s="21" t="str">
        <f t="shared" si="241"/>
        <v/>
      </c>
      <c r="T1878" s="44" t="str">
        <f t="shared" si="236"/>
        <v/>
      </c>
      <c r="W1878" s="18">
        <f t="shared" si="237"/>
        <v>0</v>
      </c>
    </row>
    <row r="1879" spans="7:23" ht="25.5" customHeight="1" x14ac:dyDescent="0.2">
      <c r="G1879" s="12" t="str">
        <f t="shared" si="234"/>
        <v/>
      </c>
      <c r="H1879" s="12"/>
      <c r="I1879" s="22" t="str">
        <f>IFERROR(VLOOKUP('движение ДВС'!C1879,нормативы!$B$2:$C$32,2,FALSE),"")</f>
        <v/>
      </c>
      <c r="K1879" s="13" t="str">
        <f t="shared" si="238"/>
        <v/>
      </c>
      <c r="L1879" s="13"/>
      <c r="M1879" s="22" t="str">
        <f t="shared" si="235"/>
        <v/>
      </c>
      <c r="N1879" s="22" t="str">
        <f t="shared" si="239"/>
        <v/>
      </c>
      <c r="P1879" s="11" t="str">
        <f t="shared" si="240"/>
        <v xml:space="preserve"> </v>
      </c>
      <c r="Q1879" s="11" t="e">
        <f>VLOOKUP(B1879,'Комментарии к ремонту'!A:C,2,FALSE)</f>
        <v>#N/A</v>
      </c>
      <c r="R1879" s="21" t="str">
        <f t="shared" si="241"/>
        <v/>
      </c>
      <c r="T1879" s="44" t="str">
        <f t="shared" si="236"/>
        <v/>
      </c>
      <c r="W1879" s="18">
        <f t="shared" si="237"/>
        <v>0</v>
      </c>
    </row>
    <row r="1880" spans="7:23" ht="25.5" customHeight="1" x14ac:dyDescent="0.2">
      <c r="G1880" s="12" t="str">
        <f t="shared" si="234"/>
        <v/>
      </c>
      <c r="H1880" s="12"/>
      <c r="I1880" s="22" t="str">
        <f>IFERROR(VLOOKUP('движение ДВС'!C1880,нормативы!$B$2:$C$32,2,FALSE),"")</f>
        <v/>
      </c>
      <c r="K1880" s="13" t="str">
        <f t="shared" si="238"/>
        <v/>
      </c>
      <c r="L1880" s="13"/>
      <c r="M1880" s="22" t="str">
        <f t="shared" si="235"/>
        <v/>
      </c>
      <c r="N1880" s="22" t="str">
        <f t="shared" si="239"/>
        <v/>
      </c>
      <c r="P1880" s="11" t="str">
        <f t="shared" si="240"/>
        <v xml:space="preserve"> </v>
      </c>
      <c r="Q1880" s="11" t="e">
        <f>VLOOKUP(B1880,'Комментарии к ремонту'!A:C,2,FALSE)</f>
        <v>#N/A</v>
      </c>
      <c r="R1880" s="21" t="str">
        <f t="shared" si="241"/>
        <v/>
      </c>
      <c r="T1880" s="44" t="str">
        <f t="shared" si="236"/>
        <v/>
      </c>
      <c r="W1880" s="18">
        <f t="shared" si="237"/>
        <v>0</v>
      </c>
    </row>
    <row r="1881" spans="7:23" ht="25.5" customHeight="1" x14ac:dyDescent="0.2">
      <c r="G1881" s="12" t="str">
        <f t="shared" si="234"/>
        <v/>
      </c>
      <c r="H1881" s="12"/>
      <c r="I1881" s="22" t="str">
        <f>IFERROR(VLOOKUP('движение ДВС'!C1881,нормативы!$B$2:$C$32,2,FALSE),"")</f>
        <v/>
      </c>
      <c r="K1881" s="13" t="str">
        <f t="shared" si="238"/>
        <v/>
      </c>
      <c r="L1881" s="13"/>
      <c r="M1881" s="22" t="str">
        <f t="shared" si="235"/>
        <v/>
      </c>
      <c r="N1881" s="22" t="str">
        <f t="shared" si="239"/>
        <v/>
      </c>
      <c r="P1881" s="11" t="str">
        <f t="shared" si="240"/>
        <v xml:space="preserve"> </v>
      </c>
      <c r="Q1881" s="11" t="e">
        <f>VLOOKUP(B1881,'Комментарии к ремонту'!A:C,2,FALSE)</f>
        <v>#N/A</v>
      </c>
      <c r="R1881" s="21" t="str">
        <f t="shared" si="241"/>
        <v/>
      </c>
      <c r="T1881" s="44" t="str">
        <f t="shared" si="236"/>
        <v/>
      </c>
      <c r="W1881" s="18">
        <f t="shared" si="237"/>
        <v>0</v>
      </c>
    </row>
    <row r="1882" spans="7:23" ht="25.5" customHeight="1" x14ac:dyDescent="0.2">
      <c r="G1882" s="12" t="str">
        <f t="shared" si="234"/>
        <v/>
      </c>
      <c r="H1882" s="12"/>
      <c r="I1882" s="22" t="str">
        <f>IFERROR(VLOOKUP('движение ДВС'!C1882,нормативы!$B$2:$C$32,2,FALSE),"")</f>
        <v/>
      </c>
      <c r="K1882" s="13" t="str">
        <f t="shared" si="238"/>
        <v/>
      </c>
      <c r="L1882" s="13"/>
      <c r="M1882" s="22" t="str">
        <f t="shared" si="235"/>
        <v/>
      </c>
      <c r="N1882" s="22" t="str">
        <f t="shared" si="239"/>
        <v/>
      </c>
      <c r="P1882" s="11" t="str">
        <f t="shared" si="240"/>
        <v xml:space="preserve"> </v>
      </c>
      <c r="Q1882" s="11" t="e">
        <f>VLOOKUP(B1882,'Комментарии к ремонту'!A:C,2,FALSE)</f>
        <v>#N/A</v>
      </c>
      <c r="R1882" s="21" t="str">
        <f t="shared" si="241"/>
        <v/>
      </c>
      <c r="T1882" s="44" t="str">
        <f t="shared" si="236"/>
        <v/>
      </c>
      <c r="W1882" s="18">
        <f t="shared" si="237"/>
        <v>0</v>
      </c>
    </row>
    <row r="1883" spans="7:23" ht="25.5" customHeight="1" x14ac:dyDescent="0.2">
      <c r="G1883" s="12" t="str">
        <f t="shared" si="234"/>
        <v/>
      </c>
      <c r="H1883" s="12"/>
      <c r="I1883" s="22" t="str">
        <f>IFERROR(VLOOKUP('движение ДВС'!C1883,нормативы!$B$2:$C$32,2,FALSE),"")</f>
        <v/>
      </c>
      <c r="K1883" s="13" t="str">
        <f t="shared" si="238"/>
        <v/>
      </c>
      <c r="L1883" s="13"/>
      <c r="M1883" s="22" t="str">
        <f t="shared" si="235"/>
        <v/>
      </c>
      <c r="N1883" s="22" t="str">
        <f t="shared" si="239"/>
        <v/>
      </c>
      <c r="P1883" s="11" t="str">
        <f t="shared" si="240"/>
        <v xml:space="preserve"> </v>
      </c>
      <c r="Q1883" s="11" t="e">
        <f>VLOOKUP(B1883,'Комментарии к ремонту'!A:C,2,FALSE)</f>
        <v>#N/A</v>
      </c>
      <c r="R1883" s="21" t="str">
        <f t="shared" si="241"/>
        <v/>
      </c>
      <c r="T1883" s="44" t="str">
        <f t="shared" si="236"/>
        <v/>
      </c>
      <c r="W1883" s="18">
        <f t="shared" si="237"/>
        <v>0</v>
      </c>
    </row>
    <row r="1884" spans="7:23" ht="25.5" customHeight="1" x14ac:dyDescent="0.2">
      <c r="G1884" s="12" t="str">
        <f t="shared" si="234"/>
        <v/>
      </c>
      <c r="H1884" s="12"/>
      <c r="I1884" s="22" t="str">
        <f>IFERROR(VLOOKUP('движение ДВС'!C1884,нормативы!$B$2:$C$32,2,FALSE),"")</f>
        <v/>
      </c>
      <c r="K1884" s="13" t="str">
        <f t="shared" si="238"/>
        <v/>
      </c>
      <c r="L1884" s="13"/>
      <c r="M1884" s="22" t="str">
        <f t="shared" si="235"/>
        <v/>
      </c>
      <c r="N1884" s="22" t="str">
        <f t="shared" si="239"/>
        <v/>
      </c>
      <c r="P1884" s="11" t="str">
        <f t="shared" si="240"/>
        <v xml:space="preserve"> </v>
      </c>
      <c r="Q1884" s="11" t="e">
        <f>VLOOKUP(B1884,'Комментарии к ремонту'!A:C,2,FALSE)</f>
        <v>#N/A</v>
      </c>
      <c r="R1884" s="21" t="str">
        <f t="shared" si="241"/>
        <v/>
      </c>
      <c r="T1884" s="44" t="str">
        <f t="shared" si="236"/>
        <v/>
      </c>
      <c r="W1884" s="18">
        <f t="shared" si="237"/>
        <v>0</v>
      </c>
    </row>
    <row r="1885" spans="7:23" ht="25.5" customHeight="1" x14ac:dyDescent="0.2">
      <c r="G1885" s="12" t="str">
        <f t="shared" si="234"/>
        <v/>
      </c>
      <c r="H1885" s="12"/>
      <c r="I1885" s="22" t="str">
        <f>IFERROR(VLOOKUP('движение ДВС'!C1885,нормативы!$B$2:$C$32,2,FALSE),"")</f>
        <v/>
      </c>
      <c r="K1885" s="13" t="str">
        <f t="shared" si="238"/>
        <v/>
      </c>
      <c r="L1885" s="13"/>
      <c r="M1885" s="22" t="str">
        <f t="shared" si="235"/>
        <v/>
      </c>
      <c r="N1885" s="22" t="str">
        <f t="shared" si="239"/>
        <v/>
      </c>
      <c r="P1885" s="11" t="str">
        <f t="shared" si="240"/>
        <v xml:space="preserve"> </v>
      </c>
      <c r="Q1885" s="11" t="e">
        <f>VLOOKUP(B1885,'Комментарии к ремонту'!A:C,2,FALSE)</f>
        <v>#N/A</v>
      </c>
      <c r="R1885" s="21" t="str">
        <f t="shared" si="241"/>
        <v/>
      </c>
      <c r="T1885" s="44" t="str">
        <f t="shared" si="236"/>
        <v/>
      </c>
      <c r="W1885" s="18">
        <f t="shared" si="237"/>
        <v>0</v>
      </c>
    </row>
    <row r="1886" spans="7:23" ht="25.5" customHeight="1" x14ac:dyDescent="0.2">
      <c r="G1886" s="12" t="str">
        <f t="shared" si="234"/>
        <v/>
      </c>
      <c r="H1886" s="12"/>
      <c r="I1886" s="22" t="str">
        <f>IFERROR(VLOOKUP('движение ДВС'!C1886,нормативы!$B$2:$C$32,2,FALSE),"")</f>
        <v/>
      </c>
      <c r="K1886" s="13" t="str">
        <f t="shared" si="238"/>
        <v/>
      </c>
      <c r="L1886" s="13"/>
      <c r="M1886" s="22" t="str">
        <f t="shared" si="235"/>
        <v/>
      </c>
      <c r="N1886" s="22" t="str">
        <f t="shared" si="239"/>
        <v/>
      </c>
      <c r="P1886" s="11" t="str">
        <f t="shared" si="240"/>
        <v xml:space="preserve"> </v>
      </c>
      <c r="Q1886" s="11" t="e">
        <f>VLOOKUP(B1886,'Комментарии к ремонту'!A:C,2,FALSE)</f>
        <v>#N/A</v>
      </c>
      <c r="R1886" s="21" t="str">
        <f t="shared" si="241"/>
        <v/>
      </c>
      <c r="T1886" s="44" t="str">
        <f t="shared" si="236"/>
        <v/>
      </c>
      <c r="W1886" s="18">
        <f t="shared" si="237"/>
        <v>0</v>
      </c>
    </row>
    <row r="1887" spans="7:23" ht="25.5" customHeight="1" x14ac:dyDescent="0.2">
      <c r="G1887" s="12" t="str">
        <f t="shared" si="234"/>
        <v/>
      </c>
      <c r="H1887" s="12"/>
      <c r="I1887" s="22" t="str">
        <f>IFERROR(VLOOKUP('движение ДВС'!C1887,нормативы!$B$2:$C$32,2,FALSE),"")</f>
        <v/>
      </c>
      <c r="K1887" s="13" t="str">
        <f t="shared" si="238"/>
        <v/>
      </c>
      <c r="L1887" s="13"/>
      <c r="M1887" s="22" t="str">
        <f t="shared" si="235"/>
        <v/>
      </c>
      <c r="N1887" s="22" t="str">
        <f t="shared" si="239"/>
        <v/>
      </c>
      <c r="P1887" s="11" t="str">
        <f t="shared" si="240"/>
        <v xml:space="preserve"> </v>
      </c>
      <c r="Q1887" s="11" t="e">
        <f>VLOOKUP(B1887,'Комментарии к ремонту'!A:C,2,FALSE)</f>
        <v>#N/A</v>
      </c>
      <c r="R1887" s="21" t="str">
        <f t="shared" si="241"/>
        <v/>
      </c>
      <c r="T1887" s="44" t="str">
        <f t="shared" si="236"/>
        <v/>
      </c>
      <c r="W1887" s="18">
        <f t="shared" si="237"/>
        <v>0</v>
      </c>
    </row>
    <row r="1888" spans="7:23" ht="25.5" customHeight="1" x14ac:dyDescent="0.2">
      <c r="G1888" s="12" t="str">
        <f t="shared" si="234"/>
        <v/>
      </c>
      <c r="H1888" s="12"/>
      <c r="I1888" s="22" t="str">
        <f>IFERROR(VLOOKUP('движение ДВС'!C1888,нормативы!$B$2:$C$32,2,FALSE),"")</f>
        <v/>
      </c>
      <c r="K1888" s="13" t="str">
        <f t="shared" si="238"/>
        <v/>
      </c>
      <c r="L1888" s="13"/>
      <c r="M1888" s="22" t="str">
        <f t="shared" si="235"/>
        <v/>
      </c>
      <c r="N1888" s="22" t="str">
        <f t="shared" si="239"/>
        <v/>
      </c>
      <c r="P1888" s="11" t="str">
        <f t="shared" si="240"/>
        <v xml:space="preserve"> </v>
      </c>
      <c r="Q1888" s="11" t="e">
        <f>VLOOKUP(B1888,'Комментарии к ремонту'!A:C,2,FALSE)</f>
        <v>#N/A</v>
      </c>
      <c r="R1888" s="21" t="str">
        <f t="shared" si="241"/>
        <v/>
      </c>
      <c r="T1888" s="44" t="str">
        <f t="shared" si="236"/>
        <v/>
      </c>
      <c r="W1888" s="18">
        <f t="shared" si="237"/>
        <v>0</v>
      </c>
    </row>
    <row r="1889" spans="7:23" ht="25.5" customHeight="1" x14ac:dyDescent="0.2">
      <c r="G1889" s="12" t="str">
        <f t="shared" si="234"/>
        <v/>
      </c>
      <c r="H1889" s="12"/>
      <c r="I1889" s="22" t="str">
        <f>IFERROR(VLOOKUP('движение ДВС'!C1889,нормативы!$B$2:$C$32,2,FALSE),"")</f>
        <v/>
      </c>
      <c r="K1889" s="13" t="str">
        <f t="shared" si="238"/>
        <v/>
      </c>
      <c r="L1889" s="13"/>
      <c r="M1889" s="22" t="str">
        <f t="shared" si="235"/>
        <v/>
      </c>
      <c r="N1889" s="22" t="str">
        <f t="shared" si="239"/>
        <v/>
      </c>
      <c r="P1889" s="11" t="str">
        <f t="shared" si="240"/>
        <v xml:space="preserve"> </v>
      </c>
      <c r="Q1889" s="11" t="e">
        <f>VLOOKUP(B1889,'Комментарии к ремонту'!A:C,2,FALSE)</f>
        <v>#N/A</v>
      </c>
      <c r="R1889" s="21" t="str">
        <f t="shared" si="241"/>
        <v/>
      </c>
      <c r="T1889" s="44" t="str">
        <f t="shared" si="236"/>
        <v/>
      </c>
      <c r="W1889" s="18">
        <f t="shared" si="237"/>
        <v>0</v>
      </c>
    </row>
    <row r="1890" spans="7:23" ht="25.5" customHeight="1" x14ac:dyDescent="0.2">
      <c r="G1890" s="12" t="str">
        <f t="shared" si="234"/>
        <v/>
      </c>
      <c r="H1890" s="12"/>
      <c r="I1890" s="22" t="str">
        <f>IFERROR(VLOOKUP('движение ДВС'!C1890,нормативы!$B$2:$C$32,2,FALSE),"")</f>
        <v/>
      </c>
      <c r="K1890" s="13" t="str">
        <f t="shared" si="238"/>
        <v/>
      </c>
      <c r="L1890" s="13"/>
      <c r="M1890" s="22" t="str">
        <f t="shared" si="235"/>
        <v/>
      </c>
      <c r="N1890" s="22" t="str">
        <f t="shared" si="239"/>
        <v/>
      </c>
      <c r="P1890" s="11" t="str">
        <f t="shared" si="240"/>
        <v xml:space="preserve"> </v>
      </c>
      <c r="Q1890" s="11" t="e">
        <f>VLOOKUP(B1890,'Комментарии к ремонту'!A:C,2,FALSE)</f>
        <v>#N/A</v>
      </c>
      <c r="R1890" s="21" t="str">
        <f t="shared" si="241"/>
        <v/>
      </c>
      <c r="T1890" s="44" t="str">
        <f t="shared" si="236"/>
        <v/>
      </c>
      <c r="W1890" s="18">
        <f t="shared" si="237"/>
        <v>0</v>
      </c>
    </row>
    <row r="1891" spans="7:23" ht="25.5" customHeight="1" x14ac:dyDescent="0.2">
      <c r="G1891" s="12" t="str">
        <f t="shared" si="234"/>
        <v/>
      </c>
      <c r="H1891" s="12"/>
      <c r="I1891" s="22" t="str">
        <f>IFERROR(VLOOKUP('движение ДВС'!C1891,нормативы!$B$2:$C$32,2,FALSE),"")</f>
        <v/>
      </c>
      <c r="K1891" s="13" t="str">
        <f t="shared" si="238"/>
        <v/>
      </c>
      <c r="L1891" s="13"/>
      <c r="M1891" s="22" t="str">
        <f t="shared" si="235"/>
        <v/>
      </c>
      <c r="N1891" s="22" t="str">
        <f t="shared" si="239"/>
        <v/>
      </c>
      <c r="P1891" s="11" t="str">
        <f t="shared" si="240"/>
        <v xml:space="preserve"> </v>
      </c>
      <c r="Q1891" s="11" t="e">
        <f>VLOOKUP(B1891,'Комментарии к ремонту'!A:C,2,FALSE)</f>
        <v>#N/A</v>
      </c>
      <c r="R1891" s="21" t="str">
        <f t="shared" si="241"/>
        <v/>
      </c>
      <c r="T1891" s="44" t="str">
        <f t="shared" si="236"/>
        <v/>
      </c>
      <c r="W1891" s="18">
        <f t="shared" si="237"/>
        <v>0</v>
      </c>
    </row>
    <row r="1892" spans="7:23" ht="25.5" customHeight="1" x14ac:dyDescent="0.2">
      <c r="G1892" s="12" t="str">
        <f t="shared" si="234"/>
        <v/>
      </c>
      <c r="H1892" s="12"/>
      <c r="I1892" s="22" t="str">
        <f>IFERROR(VLOOKUP('движение ДВС'!C1892,нормативы!$B$2:$C$32,2,FALSE),"")</f>
        <v/>
      </c>
      <c r="K1892" s="13" t="str">
        <f t="shared" si="238"/>
        <v/>
      </c>
      <c r="L1892" s="13"/>
      <c r="M1892" s="22" t="str">
        <f t="shared" si="235"/>
        <v/>
      </c>
      <c r="N1892" s="22" t="str">
        <f t="shared" si="239"/>
        <v/>
      </c>
      <c r="P1892" s="11" t="str">
        <f t="shared" si="240"/>
        <v xml:space="preserve"> </v>
      </c>
      <c r="Q1892" s="11" t="e">
        <f>VLOOKUP(B1892,'Комментарии к ремонту'!A:C,2,FALSE)</f>
        <v>#N/A</v>
      </c>
      <c r="R1892" s="21" t="str">
        <f t="shared" si="241"/>
        <v/>
      </c>
      <c r="T1892" s="44" t="str">
        <f t="shared" si="236"/>
        <v/>
      </c>
      <c r="W1892" s="18">
        <f t="shared" si="237"/>
        <v>0</v>
      </c>
    </row>
    <row r="1893" spans="7:23" ht="25.5" customHeight="1" x14ac:dyDescent="0.2">
      <c r="G1893" s="12" t="str">
        <f t="shared" si="234"/>
        <v/>
      </c>
      <c r="H1893" s="12"/>
      <c r="I1893" s="22" t="str">
        <f>IFERROR(VLOOKUP('движение ДВС'!C1893,нормативы!$B$2:$C$32,2,FALSE),"")</f>
        <v/>
      </c>
      <c r="K1893" s="13" t="str">
        <f t="shared" si="238"/>
        <v/>
      </c>
      <c r="L1893" s="13"/>
      <c r="M1893" s="22" t="str">
        <f t="shared" si="235"/>
        <v/>
      </c>
      <c r="N1893" s="22" t="str">
        <f t="shared" si="239"/>
        <v/>
      </c>
      <c r="P1893" s="11" t="str">
        <f t="shared" si="240"/>
        <v xml:space="preserve"> </v>
      </c>
      <c r="Q1893" s="11" t="e">
        <f>VLOOKUP(B1893,'Комментарии к ремонту'!A:C,2,FALSE)</f>
        <v>#N/A</v>
      </c>
      <c r="R1893" s="21" t="str">
        <f t="shared" si="241"/>
        <v/>
      </c>
      <c r="T1893" s="44" t="str">
        <f t="shared" si="236"/>
        <v/>
      </c>
      <c r="W1893" s="18">
        <f t="shared" si="237"/>
        <v>0</v>
      </c>
    </row>
    <row r="1894" spans="7:23" ht="25.5" customHeight="1" x14ac:dyDescent="0.2">
      <c r="G1894" s="12" t="str">
        <f t="shared" si="234"/>
        <v/>
      </c>
      <c r="H1894" s="12"/>
      <c r="I1894" s="22" t="str">
        <f>IFERROR(VLOOKUP('движение ДВС'!C1894,нормативы!$B$2:$C$32,2,FALSE),"")</f>
        <v/>
      </c>
      <c r="K1894" s="13" t="str">
        <f t="shared" si="238"/>
        <v/>
      </c>
      <c r="L1894" s="13"/>
      <c r="M1894" s="22" t="str">
        <f t="shared" si="235"/>
        <v/>
      </c>
      <c r="N1894" s="22" t="str">
        <f t="shared" si="239"/>
        <v/>
      </c>
      <c r="P1894" s="11" t="str">
        <f t="shared" si="240"/>
        <v xml:space="preserve"> </v>
      </c>
      <c r="Q1894" s="11" t="e">
        <f>VLOOKUP(B1894,'Комментарии к ремонту'!A:C,2,FALSE)</f>
        <v>#N/A</v>
      </c>
      <c r="R1894" s="21" t="str">
        <f t="shared" si="241"/>
        <v/>
      </c>
      <c r="T1894" s="44" t="str">
        <f t="shared" si="236"/>
        <v/>
      </c>
      <c r="W1894" s="18">
        <f t="shared" si="237"/>
        <v>0</v>
      </c>
    </row>
    <row r="1895" spans="7:23" ht="25.5" customHeight="1" x14ac:dyDescent="0.2">
      <c r="G1895" s="12" t="str">
        <f t="shared" si="234"/>
        <v/>
      </c>
      <c r="H1895" s="12"/>
      <c r="I1895" s="22" t="str">
        <f>IFERROR(VLOOKUP('движение ДВС'!C1895,нормативы!$B$2:$C$32,2,FALSE),"")</f>
        <v/>
      </c>
      <c r="K1895" s="13" t="str">
        <f t="shared" si="238"/>
        <v/>
      </c>
      <c r="L1895" s="13"/>
      <c r="M1895" s="22" t="str">
        <f t="shared" si="235"/>
        <v/>
      </c>
      <c r="N1895" s="22" t="str">
        <f t="shared" si="239"/>
        <v/>
      </c>
      <c r="P1895" s="11" t="str">
        <f t="shared" si="240"/>
        <v xml:space="preserve"> </v>
      </c>
      <c r="Q1895" s="11" t="e">
        <f>VLOOKUP(B1895,'Комментарии к ремонту'!A:C,2,FALSE)</f>
        <v>#N/A</v>
      </c>
      <c r="R1895" s="21" t="str">
        <f t="shared" si="241"/>
        <v/>
      </c>
      <c r="T1895" s="44" t="str">
        <f t="shared" si="236"/>
        <v/>
      </c>
      <c r="W1895" s="18">
        <f t="shared" si="237"/>
        <v>0</v>
      </c>
    </row>
    <row r="1896" spans="7:23" ht="25.5" customHeight="1" x14ac:dyDescent="0.2">
      <c r="G1896" s="12" t="str">
        <f t="shared" si="234"/>
        <v/>
      </c>
      <c r="H1896" s="12"/>
      <c r="I1896" s="22" t="str">
        <f>IFERROR(VLOOKUP('движение ДВС'!C1896,нормативы!$B$2:$C$32,2,FALSE),"")</f>
        <v/>
      </c>
      <c r="K1896" s="13" t="str">
        <f t="shared" si="238"/>
        <v/>
      </c>
      <c r="L1896" s="13"/>
      <c r="M1896" s="22" t="str">
        <f t="shared" si="235"/>
        <v/>
      </c>
      <c r="N1896" s="22" t="str">
        <f t="shared" si="239"/>
        <v/>
      </c>
      <c r="P1896" s="11" t="str">
        <f t="shared" si="240"/>
        <v xml:space="preserve"> </v>
      </c>
      <c r="Q1896" s="11" t="e">
        <f>VLOOKUP(B1896,'Комментарии к ремонту'!A:C,2,FALSE)</f>
        <v>#N/A</v>
      </c>
      <c r="R1896" s="21" t="str">
        <f t="shared" si="241"/>
        <v/>
      </c>
      <c r="T1896" s="44" t="str">
        <f t="shared" si="236"/>
        <v/>
      </c>
      <c r="W1896" s="18">
        <f t="shared" si="237"/>
        <v>0</v>
      </c>
    </row>
    <row r="1897" spans="7:23" ht="25.5" customHeight="1" x14ac:dyDescent="0.2">
      <c r="G1897" s="12" t="str">
        <f t="shared" si="234"/>
        <v/>
      </c>
      <c r="H1897" s="12"/>
      <c r="I1897" s="22" t="str">
        <f>IFERROR(VLOOKUP('движение ДВС'!C1897,нормативы!$B$2:$C$32,2,FALSE),"")</f>
        <v/>
      </c>
      <c r="K1897" s="13" t="str">
        <f t="shared" si="238"/>
        <v/>
      </c>
      <c r="L1897" s="13"/>
      <c r="M1897" s="22" t="str">
        <f t="shared" si="235"/>
        <v/>
      </c>
      <c r="N1897" s="22" t="str">
        <f t="shared" si="239"/>
        <v/>
      </c>
      <c r="P1897" s="11" t="str">
        <f t="shared" si="240"/>
        <v xml:space="preserve"> </v>
      </c>
      <c r="Q1897" s="11" t="e">
        <f>VLOOKUP(B1897,'Комментарии к ремонту'!A:C,2,FALSE)</f>
        <v>#N/A</v>
      </c>
      <c r="R1897" s="21" t="str">
        <f t="shared" si="241"/>
        <v/>
      </c>
      <c r="T1897" s="44" t="str">
        <f t="shared" si="236"/>
        <v/>
      </c>
      <c r="W1897" s="18">
        <f t="shared" si="237"/>
        <v>0</v>
      </c>
    </row>
    <row r="1898" spans="7:23" ht="25.5" customHeight="1" x14ac:dyDescent="0.2">
      <c r="G1898" s="12" t="str">
        <f t="shared" si="234"/>
        <v/>
      </c>
      <c r="H1898" s="12"/>
      <c r="I1898" s="22" t="str">
        <f>IFERROR(VLOOKUP('движение ДВС'!C1898,нормативы!$B$2:$C$32,2,FALSE),"")</f>
        <v/>
      </c>
      <c r="K1898" s="13" t="str">
        <f t="shared" si="238"/>
        <v/>
      </c>
      <c r="L1898" s="13"/>
      <c r="M1898" s="22" t="str">
        <f t="shared" si="235"/>
        <v/>
      </c>
      <c r="N1898" s="22" t="str">
        <f t="shared" si="239"/>
        <v/>
      </c>
      <c r="P1898" s="11" t="str">
        <f t="shared" si="240"/>
        <v xml:space="preserve"> </v>
      </c>
      <c r="Q1898" s="11" t="e">
        <f>VLOOKUP(B1898,'Комментарии к ремонту'!A:C,2,FALSE)</f>
        <v>#N/A</v>
      </c>
      <c r="R1898" s="21" t="str">
        <f t="shared" si="241"/>
        <v/>
      </c>
      <c r="T1898" s="44" t="str">
        <f t="shared" si="236"/>
        <v/>
      </c>
      <c r="W1898" s="18">
        <f t="shared" si="237"/>
        <v>0</v>
      </c>
    </row>
    <row r="1899" spans="7:23" ht="25.5" customHeight="1" x14ac:dyDescent="0.2">
      <c r="G1899" s="12" t="str">
        <f t="shared" si="234"/>
        <v/>
      </c>
      <c r="H1899" s="12"/>
      <c r="I1899" s="22" t="str">
        <f>IFERROR(VLOOKUP('движение ДВС'!C1899,нормативы!$B$2:$C$32,2,FALSE),"")</f>
        <v/>
      </c>
      <c r="K1899" s="13" t="str">
        <f t="shared" si="238"/>
        <v/>
      </c>
      <c r="L1899" s="13"/>
      <c r="M1899" s="22" t="str">
        <f t="shared" si="235"/>
        <v/>
      </c>
      <c r="N1899" s="22" t="str">
        <f t="shared" si="239"/>
        <v/>
      </c>
      <c r="P1899" s="11" t="str">
        <f t="shared" si="240"/>
        <v xml:space="preserve"> </v>
      </c>
      <c r="Q1899" s="11" t="e">
        <f>VLOOKUP(B1899,'Комментарии к ремонту'!A:C,2,FALSE)</f>
        <v>#N/A</v>
      </c>
      <c r="R1899" s="21" t="str">
        <f t="shared" si="241"/>
        <v/>
      </c>
      <c r="T1899" s="44" t="str">
        <f t="shared" si="236"/>
        <v/>
      </c>
      <c r="W1899" s="18">
        <f t="shared" si="237"/>
        <v>0</v>
      </c>
    </row>
    <row r="1900" spans="7:23" ht="25.5" customHeight="1" x14ac:dyDescent="0.2">
      <c r="G1900" s="12" t="str">
        <f t="shared" si="234"/>
        <v/>
      </c>
      <c r="H1900" s="12"/>
      <c r="I1900" s="22" t="str">
        <f>IFERROR(VLOOKUP('движение ДВС'!C1900,нормативы!$B$2:$C$32,2,FALSE),"")</f>
        <v/>
      </c>
      <c r="K1900" s="13" t="str">
        <f t="shared" si="238"/>
        <v/>
      </c>
      <c r="L1900" s="13"/>
      <c r="M1900" s="22" t="str">
        <f t="shared" si="235"/>
        <v/>
      </c>
      <c r="N1900" s="22" t="str">
        <f t="shared" si="239"/>
        <v/>
      </c>
      <c r="P1900" s="11" t="str">
        <f t="shared" si="240"/>
        <v xml:space="preserve"> </v>
      </c>
      <c r="Q1900" s="11" t="e">
        <f>VLOOKUP(B1900,'Комментарии к ремонту'!A:C,2,FALSE)</f>
        <v>#N/A</v>
      </c>
      <c r="R1900" s="21" t="str">
        <f t="shared" si="241"/>
        <v/>
      </c>
      <c r="T1900" s="44" t="str">
        <f t="shared" si="236"/>
        <v/>
      </c>
      <c r="W1900" s="18">
        <f t="shared" si="237"/>
        <v>0</v>
      </c>
    </row>
    <row r="1901" spans="7:23" ht="25.5" customHeight="1" x14ac:dyDescent="0.2">
      <c r="G1901" s="12" t="str">
        <f t="shared" si="234"/>
        <v/>
      </c>
      <c r="H1901" s="12"/>
      <c r="I1901" s="22" t="str">
        <f>IFERROR(VLOOKUP('движение ДВС'!C1901,нормативы!$B$2:$C$32,2,FALSE),"")</f>
        <v/>
      </c>
      <c r="K1901" s="13" t="str">
        <f t="shared" si="238"/>
        <v/>
      </c>
      <c r="L1901" s="13"/>
      <c r="M1901" s="22" t="str">
        <f t="shared" si="235"/>
        <v/>
      </c>
      <c r="N1901" s="22" t="str">
        <f t="shared" si="239"/>
        <v/>
      </c>
      <c r="P1901" s="11" t="str">
        <f t="shared" si="240"/>
        <v xml:space="preserve"> </v>
      </c>
      <c r="Q1901" s="11" t="e">
        <f>VLOOKUP(B1901,'Комментарии к ремонту'!A:C,2,FALSE)</f>
        <v>#N/A</v>
      </c>
      <c r="R1901" s="21" t="str">
        <f t="shared" si="241"/>
        <v/>
      </c>
      <c r="T1901" s="44" t="str">
        <f t="shared" si="236"/>
        <v/>
      </c>
      <c r="W1901" s="18">
        <f t="shared" si="237"/>
        <v>0</v>
      </c>
    </row>
    <row r="1902" spans="7:23" ht="25.5" customHeight="1" x14ac:dyDescent="0.2">
      <c r="G1902" s="12" t="str">
        <f t="shared" si="234"/>
        <v/>
      </c>
      <c r="H1902" s="12"/>
      <c r="I1902" s="22" t="str">
        <f>IFERROR(VLOOKUP('движение ДВС'!C1902,нормативы!$B$2:$C$32,2,FALSE),"")</f>
        <v/>
      </c>
      <c r="K1902" s="13" t="str">
        <f t="shared" si="238"/>
        <v/>
      </c>
      <c r="L1902" s="13"/>
      <c r="M1902" s="22" t="str">
        <f t="shared" si="235"/>
        <v/>
      </c>
      <c r="N1902" s="22" t="str">
        <f t="shared" si="239"/>
        <v/>
      </c>
      <c r="P1902" s="11" t="str">
        <f t="shared" si="240"/>
        <v xml:space="preserve"> </v>
      </c>
      <c r="Q1902" s="11" t="e">
        <f>VLOOKUP(B1902,'Комментарии к ремонту'!A:C,2,FALSE)</f>
        <v>#N/A</v>
      </c>
      <c r="R1902" s="21" t="str">
        <f t="shared" si="241"/>
        <v/>
      </c>
      <c r="T1902" s="44" t="str">
        <f t="shared" si="236"/>
        <v/>
      </c>
      <c r="W1902" s="18">
        <f t="shared" si="237"/>
        <v>0</v>
      </c>
    </row>
    <row r="1903" spans="7:23" ht="25.5" customHeight="1" x14ac:dyDescent="0.2">
      <c r="G1903" s="12" t="str">
        <f t="shared" si="234"/>
        <v/>
      </c>
      <c r="H1903" s="12"/>
      <c r="I1903" s="22" t="str">
        <f>IFERROR(VLOOKUP('движение ДВС'!C1903,нормативы!$B$2:$C$32,2,FALSE),"")</f>
        <v/>
      </c>
      <c r="K1903" s="13" t="str">
        <f t="shared" si="238"/>
        <v/>
      </c>
      <c r="L1903" s="13"/>
      <c r="M1903" s="22" t="str">
        <f t="shared" si="235"/>
        <v/>
      </c>
      <c r="N1903" s="22" t="str">
        <f t="shared" si="239"/>
        <v/>
      </c>
      <c r="P1903" s="11" t="str">
        <f t="shared" si="240"/>
        <v xml:space="preserve"> </v>
      </c>
      <c r="Q1903" s="11" t="e">
        <f>VLOOKUP(B1903,'Комментарии к ремонту'!A:C,2,FALSE)</f>
        <v>#N/A</v>
      </c>
      <c r="R1903" s="21" t="str">
        <f t="shared" si="241"/>
        <v/>
      </c>
      <c r="T1903" s="44" t="str">
        <f t="shared" si="236"/>
        <v/>
      </c>
      <c r="W1903" s="18">
        <f t="shared" si="237"/>
        <v>0</v>
      </c>
    </row>
    <row r="1904" spans="7:23" ht="25.5" customHeight="1" x14ac:dyDescent="0.2">
      <c r="G1904" s="12" t="str">
        <f t="shared" si="234"/>
        <v/>
      </c>
      <c r="H1904" s="12"/>
      <c r="I1904" s="22" t="str">
        <f>IFERROR(VLOOKUP('движение ДВС'!C1904,нормативы!$B$2:$C$32,2,FALSE),"")</f>
        <v/>
      </c>
      <c r="K1904" s="13" t="str">
        <f t="shared" si="238"/>
        <v/>
      </c>
      <c r="L1904" s="13"/>
      <c r="M1904" s="22" t="str">
        <f t="shared" si="235"/>
        <v/>
      </c>
      <c r="N1904" s="22" t="str">
        <f t="shared" si="239"/>
        <v/>
      </c>
      <c r="P1904" s="11" t="str">
        <f t="shared" si="240"/>
        <v xml:space="preserve"> </v>
      </c>
      <c r="Q1904" s="11" t="e">
        <f>VLOOKUP(B1904,'Комментарии к ремонту'!A:C,2,FALSE)</f>
        <v>#N/A</v>
      </c>
      <c r="R1904" s="21" t="str">
        <f t="shared" si="241"/>
        <v/>
      </c>
      <c r="T1904" s="44" t="str">
        <f t="shared" si="236"/>
        <v/>
      </c>
      <c r="W1904" s="18">
        <f t="shared" si="237"/>
        <v>0</v>
      </c>
    </row>
    <row r="1905" spans="7:23" ht="25.5" customHeight="1" x14ac:dyDescent="0.2">
      <c r="G1905" s="12" t="str">
        <f t="shared" si="234"/>
        <v/>
      </c>
      <c r="H1905" s="12"/>
      <c r="I1905" s="22" t="str">
        <f>IFERROR(VLOOKUP('движение ДВС'!C1905,нормативы!$B$2:$C$32,2,FALSE),"")</f>
        <v/>
      </c>
      <c r="K1905" s="13" t="str">
        <f t="shared" si="238"/>
        <v/>
      </c>
      <c r="L1905" s="13"/>
      <c r="M1905" s="22" t="str">
        <f t="shared" si="235"/>
        <v/>
      </c>
      <c r="N1905" s="22" t="str">
        <f t="shared" si="239"/>
        <v/>
      </c>
      <c r="P1905" s="11" t="str">
        <f t="shared" si="240"/>
        <v xml:space="preserve"> </v>
      </c>
      <c r="Q1905" s="11" t="e">
        <f>VLOOKUP(B1905,'Комментарии к ремонту'!A:C,2,FALSE)</f>
        <v>#N/A</v>
      </c>
      <c r="R1905" s="21" t="str">
        <f t="shared" si="241"/>
        <v/>
      </c>
      <c r="T1905" s="44" t="str">
        <f t="shared" si="236"/>
        <v/>
      </c>
      <c r="W1905" s="18">
        <f t="shared" si="237"/>
        <v>0</v>
      </c>
    </row>
    <row r="1906" spans="7:23" ht="25.5" customHeight="1" x14ac:dyDescent="0.2">
      <c r="G1906" s="12" t="str">
        <f t="shared" si="234"/>
        <v/>
      </c>
      <c r="H1906" s="12"/>
      <c r="I1906" s="22" t="str">
        <f>IFERROR(VLOOKUP('движение ДВС'!C1906,нормативы!$B$2:$C$32,2,FALSE),"")</f>
        <v/>
      </c>
      <c r="K1906" s="13" t="str">
        <f t="shared" si="238"/>
        <v/>
      </c>
      <c r="L1906" s="13"/>
      <c r="M1906" s="22" t="str">
        <f t="shared" si="235"/>
        <v/>
      </c>
      <c r="N1906" s="22" t="str">
        <f t="shared" si="239"/>
        <v/>
      </c>
      <c r="P1906" s="11" t="str">
        <f t="shared" si="240"/>
        <v xml:space="preserve"> </v>
      </c>
      <c r="Q1906" s="11" t="e">
        <f>VLOOKUP(B1906,'Комментарии к ремонту'!A:C,2,FALSE)</f>
        <v>#N/A</v>
      </c>
      <c r="R1906" s="21" t="str">
        <f t="shared" si="241"/>
        <v/>
      </c>
      <c r="T1906" s="44" t="str">
        <f t="shared" si="236"/>
        <v/>
      </c>
      <c r="W1906" s="18">
        <f t="shared" si="237"/>
        <v>0</v>
      </c>
    </row>
    <row r="1907" spans="7:23" ht="25.5" customHeight="1" x14ac:dyDescent="0.2">
      <c r="G1907" s="12" t="str">
        <f t="shared" si="234"/>
        <v/>
      </c>
      <c r="H1907" s="12"/>
      <c r="I1907" s="22" t="str">
        <f>IFERROR(VLOOKUP('движение ДВС'!C1907,нормативы!$B$2:$C$32,2,FALSE),"")</f>
        <v/>
      </c>
      <c r="K1907" s="13" t="str">
        <f t="shared" si="238"/>
        <v/>
      </c>
      <c r="L1907" s="13"/>
      <c r="M1907" s="22" t="str">
        <f t="shared" si="235"/>
        <v/>
      </c>
      <c r="N1907" s="22" t="str">
        <f t="shared" si="239"/>
        <v/>
      </c>
      <c r="P1907" s="11" t="str">
        <f t="shared" si="240"/>
        <v xml:space="preserve"> </v>
      </c>
      <c r="Q1907" s="11" t="e">
        <f>VLOOKUP(B1907,'Комментарии к ремонту'!A:C,2,FALSE)</f>
        <v>#N/A</v>
      </c>
      <c r="R1907" s="21" t="str">
        <f t="shared" si="241"/>
        <v/>
      </c>
      <c r="T1907" s="44" t="str">
        <f t="shared" si="236"/>
        <v/>
      </c>
      <c r="W1907" s="18">
        <f t="shared" si="237"/>
        <v>0</v>
      </c>
    </row>
    <row r="1908" spans="7:23" ht="25.5" customHeight="1" x14ac:dyDescent="0.2">
      <c r="G1908" s="12" t="str">
        <f t="shared" si="234"/>
        <v/>
      </c>
      <c r="H1908" s="12"/>
      <c r="I1908" s="22" t="str">
        <f>IFERROR(VLOOKUP('движение ДВС'!C1908,нормативы!$B$2:$C$32,2,FALSE),"")</f>
        <v/>
      </c>
      <c r="K1908" s="13" t="str">
        <f t="shared" si="238"/>
        <v/>
      </c>
      <c r="L1908" s="13"/>
      <c r="M1908" s="22" t="str">
        <f t="shared" si="235"/>
        <v/>
      </c>
      <c r="N1908" s="22" t="str">
        <f t="shared" si="239"/>
        <v/>
      </c>
      <c r="P1908" s="11" t="str">
        <f t="shared" si="240"/>
        <v xml:space="preserve"> </v>
      </c>
      <c r="Q1908" s="11" t="e">
        <f>VLOOKUP(B1908,'Комментарии к ремонту'!A:C,2,FALSE)</f>
        <v>#N/A</v>
      </c>
      <c r="R1908" s="21" t="str">
        <f t="shared" si="241"/>
        <v/>
      </c>
      <c r="T1908" s="44" t="str">
        <f t="shared" si="236"/>
        <v/>
      </c>
      <c r="W1908" s="18">
        <f t="shared" si="237"/>
        <v>0</v>
      </c>
    </row>
    <row r="1909" spans="7:23" ht="25.5" customHeight="1" x14ac:dyDescent="0.2">
      <c r="G1909" s="12" t="str">
        <f t="shared" si="234"/>
        <v/>
      </c>
      <c r="H1909" s="12"/>
      <c r="I1909" s="22" t="str">
        <f>IFERROR(VLOOKUP('движение ДВС'!C1909,нормативы!$B$2:$C$32,2,FALSE),"")</f>
        <v/>
      </c>
      <c r="K1909" s="13" t="str">
        <f t="shared" si="238"/>
        <v/>
      </c>
      <c r="L1909" s="13"/>
      <c r="M1909" s="22" t="str">
        <f t="shared" si="235"/>
        <v/>
      </c>
      <c r="N1909" s="22" t="str">
        <f t="shared" si="239"/>
        <v/>
      </c>
      <c r="P1909" s="11" t="str">
        <f t="shared" si="240"/>
        <v xml:space="preserve"> </v>
      </c>
      <c r="Q1909" s="11" t="e">
        <f>VLOOKUP(B1909,'Комментарии к ремонту'!A:C,2,FALSE)</f>
        <v>#N/A</v>
      </c>
      <c r="R1909" s="21" t="str">
        <f t="shared" si="241"/>
        <v/>
      </c>
      <c r="T1909" s="44" t="str">
        <f t="shared" si="236"/>
        <v/>
      </c>
      <c r="W1909" s="18">
        <f t="shared" si="237"/>
        <v>0</v>
      </c>
    </row>
    <row r="1910" spans="7:23" ht="25.5" customHeight="1" x14ac:dyDescent="0.2">
      <c r="G1910" s="12" t="str">
        <f t="shared" si="234"/>
        <v/>
      </c>
      <c r="H1910" s="12"/>
      <c r="I1910" s="22" t="str">
        <f>IFERROR(VLOOKUP('движение ДВС'!C1910,нормативы!$B$2:$C$32,2,FALSE),"")</f>
        <v/>
      </c>
      <c r="K1910" s="13" t="str">
        <f t="shared" si="238"/>
        <v/>
      </c>
      <c r="L1910" s="13"/>
      <c r="M1910" s="22" t="str">
        <f t="shared" si="235"/>
        <v/>
      </c>
      <c r="N1910" s="22" t="str">
        <f t="shared" si="239"/>
        <v/>
      </c>
      <c r="P1910" s="11" t="str">
        <f t="shared" si="240"/>
        <v xml:space="preserve"> </v>
      </c>
      <c r="Q1910" s="11" t="e">
        <f>VLOOKUP(B1910,'Комментарии к ремонту'!A:C,2,FALSE)</f>
        <v>#N/A</v>
      </c>
      <c r="R1910" s="21" t="str">
        <f t="shared" si="241"/>
        <v/>
      </c>
      <c r="T1910" s="44" t="str">
        <f t="shared" si="236"/>
        <v/>
      </c>
      <c r="W1910" s="18">
        <f t="shared" si="237"/>
        <v>0</v>
      </c>
    </row>
    <row r="1911" spans="7:23" ht="25.5" customHeight="1" x14ac:dyDescent="0.2">
      <c r="G1911" s="12" t="str">
        <f t="shared" si="234"/>
        <v/>
      </c>
      <c r="H1911" s="12"/>
      <c r="I1911" s="22" t="str">
        <f>IFERROR(VLOOKUP('движение ДВС'!C1911,нормативы!$B$2:$C$32,2,FALSE),"")</f>
        <v/>
      </c>
      <c r="K1911" s="13" t="str">
        <f t="shared" si="238"/>
        <v/>
      </c>
      <c r="L1911" s="13"/>
      <c r="M1911" s="22" t="str">
        <f t="shared" si="235"/>
        <v/>
      </c>
      <c r="N1911" s="22" t="str">
        <f t="shared" si="239"/>
        <v/>
      </c>
      <c r="P1911" s="11" t="str">
        <f t="shared" si="240"/>
        <v xml:space="preserve"> </v>
      </c>
      <c r="Q1911" s="11" t="e">
        <f>VLOOKUP(B1911,'Комментарии к ремонту'!A:C,2,FALSE)</f>
        <v>#N/A</v>
      </c>
      <c r="R1911" s="21" t="str">
        <f t="shared" si="241"/>
        <v/>
      </c>
      <c r="T1911" s="44" t="str">
        <f t="shared" si="236"/>
        <v/>
      </c>
      <c r="W1911" s="18">
        <f t="shared" si="237"/>
        <v>0</v>
      </c>
    </row>
    <row r="1912" spans="7:23" ht="25.5" customHeight="1" x14ac:dyDescent="0.2">
      <c r="G1912" s="12" t="str">
        <f t="shared" si="234"/>
        <v/>
      </c>
      <c r="H1912" s="12"/>
      <c r="I1912" s="22" t="str">
        <f>IFERROR(VLOOKUP('движение ДВС'!C1912,нормативы!$B$2:$C$32,2,FALSE),"")</f>
        <v/>
      </c>
      <c r="K1912" s="13" t="str">
        <f t="shared" si="238"/>
        <v/>
      </c>
      <c r="L1912" s="13"/>
      <c r="M1912" s="22" t="str">
        <f t="shared" si="235"/>
        <v/>
      </c>
      <c r="N1912" s="22" t="str">
        <f t="shared" si="239"/>
        <v/>
      </c>
      <c r="P1912" s="11" t="str">
        <f t="shared" si="240"/>
        <v xml:space="preserve"> </v>
      </c>
      <c r="Q1912" s="11" t="e">
        <f>VLOOKUP(B1912,'Комментарии к ремонту'!A:C,2,FALSE)</f>
        <v>#N/A</v>
      </c>
      <c r="R1912" s="21" t="str">
        <f t="shared" si="241"/>
        <v/>
      </c>
      <c r="T1912" s="44" t="str">
        <f t="shared" si="236"/>
        <v/>
      </c>
      <c r="W1912" s="18">
        <f t="shared" si="237"/>
        <v>0</v>
      </c>
    </row>
    <row r="1913" spans="7:23" ht="25.5" customHeight="1" x14ac:dyDescent="0.2">
      <c r="G1913" s="12" t="str">
        <f t="shared" si="234"/>
        <v/>
      </c>
      <c r="H1913" s="12"/>
      <c r="I1913" s="22" t="str">
        <f>IFERROR(VLOOKUP('движение ДВС'!C1913,нормативы!$B$2:$C$32,2,FALSE),"")</f>
        <v/>
      </c>
      <c r="K1913" s="13" t="str">
        <f t="shared" si="238"/>
        <v/>
      </c>
      <c r="L1913" s="13"/>
      <c r="M1913" s="22" t="str">
        <f t="shared" si="235"/>
        <v/>
      </c>
      <c r="N1913" s="22" t="str">
        <f t="shared" si="239"/>
        <v/>
      </c>
      <c r="P1913" s="11" t="str">
        <f t="shared" si="240"/>
        <v xml:space="preserve"> </v>
      </c>
      <c r="Q1913" s="11" t="e">
        <f>VLOOKUP(B1913,'Комментарии к ремонту'!A:C,2,FALSE)</f>
        <v>#N/A</v>
      </c>
      <c r="R1913" s="21" t="str">
        <f t="shared" si="241"/>
        <v/>
      </c>
      <c r="T1913" s="44" t="str">
        <f t="shared" si="236"/>
        <v/>
      </c>
      <c r="W1913" s="18">
        <f t="shared" si="237"/>
        <v>0</v>
      </c>
    </row>
    <row r="1914" spans="7:23" ht="25.5" customHeight="1" x14ac:dyDescent="0.2">
      <c r="G1914" s="12" t="str">
        <f t="shared" si="234"/>
        <v/>
      </c>
      <c r="H1914" s="12"/>
      <c r="I1914" s="22" t="str">
        <f>IFERROR(VLOOKUP('движение ДВС'!C1914,нормативы!$B$2:$C$32,2,FALSE),"")</f>
        <v/>
      </c>
      <c r="K1914" s="13" t="str">
        <f t="shared" si="238"/>
        <v/>
      </c>
      <c r="L1914" s="13"/>
      <c r="M1914" s="22" t="str">
        <f t="shared" si="235"/>
        <v/>
      </c>
      <c r="N1914" s="22" t="str">
        <f t="shared" si="239"/>
        <v/>
      </c>
      <c r="P1914" s="11" t="str">
        <f t="shared" si="240"/>
        <v xml:space="preserve"> </v>
      </c>
      <c r="Q1914" s="11" t="e">
        <f>VLOOKUP(B1914,'Комментарии к ремонту'!A:C,2,FALSE)</f>
        <v>#N/A</v>
      </c>
      <c r="R1914" s="21" t="str">
        <f t="shared" si="241"/>
        <v/>
      </c>
      <c r="T1914" s="44" t="str">
        <f t="shared" si="236"/>
        <v/>
      </c>
      <c r="W1914" s="18">
        <f t="shared" si="237"/>
        <v>0</v>
      </c>
    </row>
    <row r="1915" spans="7:23" ht="25.5" customHeight="1" x14ac:dyDescent="0.2">
      <c r="G1915" s="12" t="str">
        <f t="shared" si="234"/>
        <v/>
      </c>
      <c r="H1915" s="12"/>
      <c r="I1915" s="22" t="str">
        <f>IFERROR(VLOOKUP('движение ДВС'!C1915,нормативы!$B$2:$C$32,2,FALSE),"")</f>
        <v/>
      </c>
      <c r="K1915" s="13" t="str">
        <f t="shared" si="238"/>
        <v/>
      </c>
      <c r="L1915" s="13"/>
      <c r="M1915" s="22" t="str">
        <f t="shared" si="235"/>
        <v/>
      </c>
      <c r="N1915" s="22" t="str">
        <f t="shared" si="239"/>
        <v/>
      </c>
      <c r="P1915" s="11" t="str">
        <f t="shared" si="240"/>
        <v xml:space="preserve"> </v>
      </c>
      <c r="Q1915" s="11" t="e">
        <f>VLOOKUP(B1915,'Комментарии к ремонту'!A:C,2,FALSE)</f>
        <v>#N/A</v>
      </c>
      <c r="R1915" s="21" t="str">
        <f t="shared" si="241"/>
        <v/>
      </c>
      <c r="T1915" s="44" t="str">
        <f t="shared" si="236"/>
        <v/>
      </c>
      <c r="W1915" s="18">
        <f t="shared" si="237"/>
        <v>0</v>
      </c>
    </row>
    <row r="1916" spans="7:23" ht="25.5" customHeight="1" x14ac:dyDescent="0.2">
      <c r="G1916" s="12" t="str">
        <f t="shared" si="234"/>
        <v/>
      </c>
      <c r="H1916" s="12"/>
      <c r="I1916" s="22" t="str">
        <f>IFERROR(VLOOKUP('движение ДВС'!C1916,нормативы!$B$2:$C$32,2,FALSE),"")</f>
        <v/>
      </c>
      <c r="K1916" s="13" t="str">
        <f t="shared" si="238"/>
        <v/>
      </c>
      <c r="L1916" s="13"/>
      <c r="M1916" s="22" t="str">
        <f t="shared" si="235"/>
        <v/>
      </c>
      <c r="N1916" s="22" t="str">
        <f t="shared" si="239"/>
        <v/>
      </c>
      <c r="P1916" s="11" t="str">
        <f t="shared" si="240"/>
        <v xml:space="preserve"> </v>
      </c>
      <c r="Q1916" s="11" t="e">
        <f>VLOOKUP(B1916,'Комментарии к ремонту'!A:C,2,FALSE)</f>
        <v>#N/A</v>
      </c>
      <c r="R1916" s="21" t="str">
        <f t="shared" si="241"/>
        <v/>
      </c>
      <c r="T1916" s="44" t="str">
        <f t="shared" si="236"/>
        <v/>
      </c>
      <c r="W1916" s="18">
        <f t="shared" si="237"/>
        <v>0</v>
      </c>
    </row>
    <row r="1917" spans="7:23" ht="25.5" customHeight="1" x14ac:dyDescent="0.2">
      <c r="G1917" s="12" t="str">
        <f t="shared" si="234"/>
        <v/>
      </c>
      <c r="H1917" s="12"/>
      <c r="I1917" s="22" t="str">
        <f>IFERROR(VLOOKUP('движение ДВС'!C1917,нормативы!$B$2:$C$32,2,FALSE),"")</f>
        <v/>
      </c>
      <c r="K1917" s="13" t="str">
        <f t="shared" si="238"/>
        <v/>
      </c>
      <c r="L1917" s="13"/>
      <c r="M1917" s="22" t="str">
        <f t="shared" si="235"/>
        <v/>
      </c>
      <c r="N1917" s="22" t="str">
        <f t="shared" si="239"/>
        <v/>
      </c>
      <c r="P1917" s="11" t="str">
        <f t="shared" si="240"/>
        <v xml:space="preserve"> </v>
      </c>
      <c r="Q1917" s="11" t="e">
        <f>VLOOKUP(B1917,'Комментарии к ремонту'!A:C,2,FALSE)</f>
        <v>#N/A</v>
      </c>
      <c r="R1917" s="21" t="str">
        <f t="shared" si="241"/>
        <v/>
      </c>
      <c r="T1917" s="44" t="str">
        <f t="shared" si="236"/>
        <v/>
      </c>
      <c r="W1917" s="18">
        <f t="shared" si="237"/>
        <v>0</v>
      </c>
    </row>
    <row r="1918" spans="7:23" ht="25.5" customHeight="1" x14ac:dyDescent="0.2">
      <c r="G1918" s="12" t="str">
        <f t="shared" si="234"/>
        <v/>
      </c>
      <c r="H1918" s="12"/>
      <c r="I1918" s="22" t="str">
        <f>IFERROR(VLOOKUP('движение ДВС'!C1918,нормативы!$B$2:$C$32,2,FALSE),"")</f>
        <v/>
      </c>
      <c r="K1918" s="13" t="str">
        <f t="shared" si="238"/>
        <v/>
      </c>
      <c r="L1918" s="13"/>
      <c r="M1918" s="22" t="str">
        <f t="shared" si="235"/>
        <v/>
      </c>
      <c r="N1918" s="22" t="str">
        <f t="shared" si="239"/>
        <v/>
      </c>
      <c r="P1918" s="11" t="str">
        <f t="shared" si="240"/>
        <v xml:space="preserve"> </v>
      </c>
      <c r="Q1918" s="11" t="e">
        <f>VLOOKUP(B1918,'Комментарии к ремонту'!A:C,2,FALSE)</f>
        <v>#N/A</v>
      </c>
      <c r="R1918" s="21" t="str">
        <f t="shared" si="241"/>
        <v/>
      </c>
      <c r="T1918" s="44" t="str">
        <f t="shared" si="236"/>
        <v/>
      </c>
      <c r="W1918" s="18">
        <f t="shared" si="237"/>
        <v>0</v>
      </c>
    </row>
    <row r="1919" spans="7:23" ht="25.5" customHeight="1" x14ac:dyDescent="0.2">
      <c r="G1919" s="12" t="str">
        <f t="shared" si="234"/>
        <v/>
      </c>
      <c r="H1919" s="12"/>
      <c r="I1919" s="22" t="str">
        <f>IFERROR(VLOOKUP('движение ДВС'!C1919,нормативы!$B$2:$C$32,2,FALSE),"")</f>
        <v/>
      </c>
      <c r="K1919" s="13" t="str">
        <f t="shared" si="238"/>
        <v/>
      </c>
      <c r="L1919" s="13"/>
      <c r="M1919" s="22" t="str">
        <f t="shared" si="235"/>
        <v/>
      </c>
      <c r="N1919" s="22" t="str">
        <f t="shared" si="239"/>
        <v/>
      </c>
      <c r="P1919" s="11" t="str">
        <f t="shared" si="240"/>
        <v xml:space="preserve"> </v>
      </c>
      <c r="Q1919" s="11" t="e">
        <f>VLOOKUP(B1919,'Комментарии к ремонту'!A:C,2,FALSE)</f>
        <v>#N/A</v>
      </c>
      <c r="R1919" s="21" t="str">
        <f t="shared" si="241"/>
        <v/>
      </c>
      <c r="T1919" s="44" t="str">
        <f t="shared" si="236"/>
        <v/>
      </c>
      <c r="W1919" s="18">
        <f t="shared" si="237"/>
        <v>0</v>
      </c>
    </row>
    <row r="1920" spans="7:23" ht="25.5" customHeight="1" x14ac:dyDescent="0.2">
      <c r="G1920" s="12" t="str">
        <f t="shared" si="234"/>
        <v/>
      </c>
      <c r="H1920" s="12"/>
      <c r="I1920" s="22" t="str">
        <f>IFERROR(VLOOKUP('движение ДВС'!C1920,нормативы!$B$2:$C$32,2,FALSE),"")</f>
        <v/>
      </c>
      <c r="K1920" s="13" t="str">
        <f t="shared" si="238"/>
        <v/>
      </c>
      <c r="L1920" s="13"/>
      <c r="M1920" s="22" t="str">
        <f t="shared" si="235"/>
        <v/>
      </c>
      <c r="N1920" s="22" t="str">
        <f t="shared" si="239"/>
        <v/>
      </c>
      <c r="P1920" s="11" t="str">
        <f t="shared" si="240"/>
        <v xml:space="preserve"> </v>
      </c>
      <c r="Q1920" s="11" t="e">
        <f>VLOOKUP(B1920,'Комментарии к ремонту'!A:C,2,FALSE)</f>
        <v>#N/A</v>
      </c>
      <c r="R1920" s="21" t="str">
        <f t="shared" si="241"/>
        <v/>
      </c>
      <c r="T1920" s="44" t="str">
        <f t="shared" si="236"/>
        <v/>
      </c>
      <c r="W1920" s="18">
        <f t="shared" si="237"/>
        <v>0</v>
      </c>
    </row>
    <row r="1921" spans="7:23" ht="25.5" customHeight="1" x14ac:dyDescent="0.2">
      <c r="G1921" s="12" t="str">
        <f t="shared" si="234"/>
        <v/>
      </c>
      <c r="H1921" s="12"/>
      <c r="I1921" s="22" t="str">
        <f>IFERROR(VLOOKUP('движение ДВС'!C1921,нормативы!$B$2:$C$32,2,FALSE),"")</f>
        <v/>
      </c>
      <c r="K1921" s="13" t="str">
        <f t="shared" si="238"/>
        <v/>
      </c>
      <c r="L1921" s="13"/>
      <c r="M1921" s="22" t="str">
        <f t="shared" si="235"/>
        <v/>
      </c>
      <c r="N1921" s="22" t="str">
        <f t="shared" si="239"/>
        <v/>
      </c>
      <c r="P1921" s="11" t="str">
        <f t="shared" si="240"/>
        <v xml:space="preserve"> </v>
      </c>
      <c r="Q1921" s="11" t="e">
        <f>VLOOKUP(B1921,'Комментарии к ремонту'!A:C,2,FALSE)</f>
        <v>#N/A</v>
      </c>
      <c r="R1921" s="21" t="str">
        <f t="shared" si="241"/>
        <v/>
      </c>
      <c r="T1921" s="44" t="str">
        <f t="shared" si="236"/>
        <v/>
      </c>
      <c r="W1921" s="18">
        <f t="shared" si="237"/>
        <v>0</v>
      </c>
    </row>
    <row r="1922" spans="7:23" ht="25.5" customHeight="1" x14ac:dyDescent="0.2">
      <c r="G1922" s="12" t="str">
        <f t="shared" si="234"/>
        <v/>
      </c>
      <c r="H1922" s="12"/>
      <c r="I1922" s="22" t="str">
        <f>IFERROR(VLOOKUP('движение ДВС'!C1922,нормативы!$B$2:$C$32,2,FALSE),"")</f>
        <v/>
      </c>
      <c r="K1922" s="13" t="str">
        <f t="shared" si="238"/>
        <v/>
      </c>
      <c r="L1922" s="13"/>
      <c r="M1922" s="22" t="str">
        <f t="shared" si="235"/>
        <v/>
      </c>
      <c r="N1922" s="22" t="str">
        <f t="shared" si="239"/>
        <v/>
      </c>
      <c r="P1922" s="11" t="str">
        <f t="shared" si="240"/>
        <v xml:space="preserve"> </v>
      </c>
      <c r="Q1922" s="11" t="e">
        <f>VLOOKUP(B1922,'Комментарии к ремонту'!A:C,2,FALSE)</f>
        <v>#N/A</v>
      </c>
      <c r="R1922" s="21" t="str">
        <f t="shared" si="241"/>
        <v/>
      </c>
      <c r="T1922" s="44" t="str">
        <f t="shared" si="236"/>
        <v/>
      </c>
      <c r="W1922" s="18">
        <f t="shared" si="237"/>
        <v>0</v>
      </c>
    </row>
    <row r="1923" spans="7:23" ht="25.5" customHeight="1" x14ac:dyDescent="0.2">
      <c r="G1923" s="12" t="str">
        <f t="shared" ref="G1923:G1986" si="242">IFERROR(IF(SEARCH("Ожидается",O1923),"введите дату",""),"")</f>
        <v/>
      </c>
      <c r="H1923" s="12"/>
      <c r="I1923" s="22" t="str">
        <f>IFERROR(VLOOKUP('движение ДВС'!C1923,нормативы!$B$2:$C$32,2,FALSE),"")</f>
        <v/>
      </c>
      <c r="K1923" s="13" t="str">
        <f t="shared" si="238"/>
        <v/>
      </c>
      <c r="L1923" s="13"/>
      <c r="M1923" s="22" t="str">
        <f t="shared" ref="M1923:M1986" si="243">IFERROR(IF(ISBLANK(G1923),"",_xlfn.ISOWEEKNUM(G1923)),"")</f>
        <v/>
      </c>
      <c r="N1923" s="22" t="str">
        <f t="shared" si="239"/>
        <v/>
      </c>
      <c r="P1923" s="11" t="str">
        <f t="shared" si="240"/>
        <v xml:space="preserve"> </v>
      </c>
      <c r="Q1923" s="11" t="e">
        <f>VLOOKUP(B1923,'Комментарии к ремонту'!A:C,2,FALSE)</f>
        <v>#N/A</v>
      </c>
      <c r="R1923" s="21" t="str">
        <f t="shared" si="241"/>
        <v/>
      </c>
      <c r="T1923" s="44" t="str">
        <f t="shared" ref="T1923:T1986" si="244">IF(O1923="Отказной","Опишите причину отказа",IF(O1923="Транзит","Опишите инф. о транзите",""))</f>
        <v/>
      </c>
      <c r="W1923" s="18">
        <f t="shared" ref="W1923:W1986" si="245">IFERROR(IF(SEARCH(", заказ",V1923),"укажите дату поставки зап. частей",""),0)</f>
        <v>0</v>
      </c>
    </row>
    <row r="1924" spans="7:23" ht="25.5" customHeight="1" x14ac:dyDescent="0.2">
      <c r="G1924" s="12" t="str">
        <f t="shared" si="242"/>
        <v/>
      </c>
      <c r="H1924" s="12"/>
      <c r="I1924" s="22" t="str">
        <f>IFERROR(VLOOKUP('движение ДВС'!C1924,нормативы!$B$2:$C$32,2,FALSE),"")</f>
        <v/>
      </c>
      <c r="K1924" s="13" t="str">
        <f t="shared" ref="K1924:K1987" si="246">IFERROR(IF(H1924&lt;&gt;0,H1924+(I1924/J1924)/8*7/5,""),IF(H1924&lt;&gt;0,H1924+I1924/8*7/5,""))</f>
        <v/>
      </c>
      <c r="L1924" s="13"/>
      <c r="M1924" s="22" t="str">
        <f t="shared" si="243"/>
        <v/>
      </c>
      <c r="N1924" s="22" t="str">
        <f t="shared" ref="N1924:N1987" si="247">IFERROR(INT((MONTH(G1924)+2)/3),"")</f>
        <v/>
      </c>
      <c r="P1924" s="11" t="str">
        <f t="shared" ref="P1924:P1987" si="248">B1924&amp;" "&amp;C1924</f>
        <v xml:space="preserve"> </v>
      </c>
      <c r="Q1924" s="11" t="e">
        <f>VLOOKUP(B1924,'Комментарии к ремонту'!A:C,2,FALSE)</f>
        <v>#N/A</v>
      </c>
      <c r="R1924" s="21" t="str">
        <f t="shared" ref="R1924:R1987" si="249">IF(ISBLANK(B1924),"",IF(O1924="Ремонт остановлен","Укажите причину остановки работ",IF(O1924="Отказной","Опишите причину отказа",IF(O1924="Транзит","Опишите инф. о транзите",IF(ISNA(Q1924),"НЕТ","ЕСТЬ")))))</f>
        <v/>
      </c>
      <c r="T1924" s="44" t="str">
        <f t="shared" si="244"/>
        <v/>
      </c>
      <c r="W1924" s="18">
        <f t="shared" si="245"/>
        <v>0</v>
      </c>
    </row>
    <row r="1925" spans="7:23" ht="25.5" customHeight="1" x14ac:dyDescent="0.2">
      <c r="G1925" s="12" t="str">
        <f t="shared" si="242"/>
        <v/>
      </c>
      <c r="H1925" s="12"/>
      <c r="I1925" s="22" t="str">
        <f>IFERROR(VLOOKUP('движение ДВС'!C1925,нормативы!$B$2:$C$32,2,FALSE),"")</f>
        <v/>
      </c>
      <c r="K1925" s="13" t="str">
        <f t="shared" si="246"/>
        <v/>
      </c>
      <c r="L1925" s="13"/>
      <c r="M1925" s="22" t="str">
        <f t="shared" si="243"/>
        <v/>
      </c>
      <c r="N1925" s="22" t="str">
        <f t="shared" si="247"/>
        <v/>
      </c>
      <c r="P1925" s="11" t="str">
        <f t="shared" si="248"/>
        <v xml:space="preserve"> </v>
      </c>
      <c r="Q1925" s="11" t="e">
        <f>VLOOKUP(B1925,'Комментарии к ремонту'!A:C,2,FALSE)</f>
        <v>#N/A</v>
      </c>
      <c r="R1925" s="21" t="str">
        <f t="shared" si="249"/>
        <v/>
      </c>
      <c r="T1925" s="44" t="str">
        <f t="shared" si="244"/>
        <v/>
      </c>
      <c r="W1925" s="18">
        <f t="shared" si="245"/>
        <v>0</v>
      </c>
    </row>
    <row r="1926" spans="7:23" ht="25.5" customHeight="1" x14ac:dyDescent="0.2">
      <c r="G1926" s="12" t="str">
        <f t="shared" si="242"/>
        <v/>
      </c>
      <c r="H1926" s="12"/>
      <c r="I1926" s="22" t="str">
        <f>IFERROR(VLOOKUP('движение ДВС'!C1926,нормативы!$B$2:$C$32,2,FALSE),"")</f>
        <v/>
      </c>
      <c r="K1926" s="13" t="str">
        <f t="shared" si="246"/>
        <v/>
      </c>
      <c r="L1926" s="13"/>
      <c r="M1926" s="22" t="str">
        <f t="shared" si="243"/>
        <v/>
      </c>
      <c r="N1926" s="22" t="str">
        <f t="shared" si="247"/>
        <v/>
      </c>
      <c r="P1926" s="11" t="str">
        <f t="shared" si="248"/>
        <v xml:space="preserve"> </v>
      </c>
      <c r="Q1926" s="11" t="e">
        <f>VLOOKUP(B1926,'Комментарии к ремонту'!A:C,2,FALSE)</f>
        <v>#N/A</v>
      </c>
      <c r="R1926" s="21" t="str">
        <f t="shared" si="249"/>
        <v/>
      </c>
      <c r="T1926" s="44" t="str">
        <f t="shared" si="244"/>
        <v/>
      </c>
      <c r="W1926" s="18">
        <f t="shared" si="245"/>
        <v>0</v>
      </c>
    </row>
    <row r="1927" spans="7:23" ht="25.5" customHeight="1" x14ac:dyDescent="0.2">
      <c r="G1927" s="12" t="str">
        <f t="shared" si="242"/>
        <v/>
      </c>
      <c r="H1927" s="12"/>
      <c r="I1927" s="22" t="str">
        <f>IFERROR(VLOOKUP('движение ДВС'!C1927,нормативы!$B$2:$C$32,2,FALSE),"")</f>
        <v/>
      </c>
      <c r="K1927" s="13" t="str">
        <f t="shared" si="246"/>
        <v/>
      </c>
      <c r="L1927" s="13"/>
      <c r="M1927" s="22" t="str">
        <f t="shared" si="243"/>
        <v/>
      </c>
      <c r="N1927" s="22" t="str">
        <f t="shared" si="247"/>
        <v/>
      </c>
      <c r="P1927" s="11" t="str">
        <f t="shared" si="248"/>
        <v xml:space="preserve"> </v>
      </c>
      <c r="Q1927" s="11" t="e">
        <f>VLOOKUP(B1927,'Комментарии к ремонту'!A:C,2,FALSE)</f>
        <v>#N/A</v>
      </c>
      <c r="R1927" s="21" t="str">
        <f t="shared" si="249"/>
        <v/>
      </c>
      <c r="T1927" s="44" t="str">
        <f t="shared" si="244"/>
        <v/>
      </c>
      <c r="W1927" s="18">
        <f t="shared" si="245"/>
        <v>0</v>
      </c>
    </row>
    <row r="1928" spans="7:23" ht="25.5" customHeight="1" x14ac:dyDescent="0.2">
      <c r="G1928" s="12" t="str">
        <f t="shared" si="242"/>
        <v/>
      </c>
      <c r="H1928" s="12"/>
      <c r="I1928" s="22" t="str">
        <f>IFERROR(VLOOKUP('движение ДВС'!C1928,нормативы!$B$2:$C$32,2,FALSE),"")</f>
        <v/>
      </c>
      <c r="K1928" s="13" t="str">
        <f t="shared" si="246"/>
        <v/>
      </c>
      <c r="L1928" s="13"/>
      <c r="M1928" s="22" t="str">
        <f t="shared" si="243"/>
        <v/>
      </c>
      <c r="N1928" s="22" t="str">
        <f t="shared" si="247"/>
        <v/>
      </c>
      <c r="P1928" s="11" t="str">
        <f t="shared" si="248"/>
        <v xml:space="preserve"> </v>
      </c>
      <c r="Q1928" s="11" t="e">
        <f>VLOOKUP(B1928,'Комментарии к ремонту'!A:C,2,FALSE)</f>
        <v>#N/A</v>
      </c>
      <c r="R1928" s="21" t="str">
        <f t="shared" si="249"/>
        <v/>
      </c>
      <c r="T1928" s="44" t="str">
        <f t="shared" si="244"/>
        <v/>
      </c>
      <c r="W1928" s="18">
        <f t="shared" si="245"/>
        <v>0</v>
      </c>
    </row>
    <row r="1929" spans="7:23" ht="25.5" customHeight="1" x14ac:dyDescent="0.2">
      <c r="G1929" s="12" t="str">
        <f t="shared" si="242"/>
        <v/>
      </c>
      <c r="H1929" s="12"/>
      <c r="I1929" s="22" t="str">
        <f>IFERROR(VLOOKUP('движение ДВС'!C1929,нормативы!$B$2:$C$32,2,FALSE),"")</f>
        <v/>
      </c>
      <c r="K1929" s="13" t="str">
        <f t="shared" si="246"/>
        <v/>
      </c>
      <c r="L1929" s="13"/>
      <c r="M1929" s="22" t="str">
        <f t="shared" si="243"/>
        <v/>
      </c>
      <c r="N1929" s="22" t="str">
        <f t="shared" si="247"/>
        <v/>
      </c>
      <c r="P1929" s="11" t="str">
        <f t="shared" si="248"/>
        <v xml:space="preserve"> </v>
      </c>
      <c r="Q1929" s="11" t="e">
        <f>VLOOKUP(B1929,'Комментарии к ремонту'!A:C,2,FALSE)</f>
        <v>#N/A</v>
      </c>
      <c r="R1929" s="21" t="str">
        <f t="shared" si="249"/>
        <v/>
      </c>
      <c r="T1929" s="44" t="str">
        <f t="shared" si="244"/>
        <v/>
      </c>
      <c r="W1929" s="18">
        <f t="shared" si="245"/>
        <v>0</v>
      </c>
    </row>
    <row r="1930" spans="7:23" ht="25.5" customHeight="1" x14ac:dyDescent="0.2">
      <c r="G1930" s="12" t="str">
        <f t="shared" si="242"/>
        <v/>
      </c>
      <c r="H1930" s="12"/>
      <c r="I1930" s="22" t="str">
        <f>IFERROR(VLOOKUP('движение ДВС'!C1930,нормативы!$B$2:$C$32,2,FALSE),"")</f>
        <v/>
      </c>
      <c r="K1930" s="13" t="str">
        <f t="shared" si="246"/>
        <v/>
      </c>
      <c r="L1930" s="13"/>
      <c r="M1930" s="22" t="str">
        <f t="shared" si="243"/>
        <v/>
      </c>
      <c r="N1930" s="22" t="str">
        <f t="shared" si="247"/>
        <v/>
      </c>
      <c r="P1930" s="11" t="str">
        <f t="shared" si="248"/>
        <v xml:space="preserve"> </v>
      </c>
      <c r="Q1930" s="11" t="e">
        <f>VLOOKUP(B1930,'Комментарии к ремонту'!A:C,2,FALSE)</f>
        <v>#N/A</v>
      </c>
      <c r="R1930" s="21" t="str">
        <f t="shared" si="249"/>
        <v/>
      </c>
      <c r="T1930" s="44" t="str">
        <f t="shared" si="244"/>
        <v/>
      </c>
      <c r="W1930" s="18">
        <f t="shared" si="245"/>
        <v>0</v>
      </c>
    </row>
    <row r="1931" spans="7:23" ht="25.5" customHeight="1" x14ac:dyDescent="0.2">
      <c r="G1931" s="12" t="str">
        <f t="shared" si="242"/>
        <v/>
      </c>
      <c r="H1931" s="12"/>
      <c r="I1931" s="22" t="str">
        <f>IFERROR(VLOOKUP('движение ДВС'!C1931,нормативы!$B$2:$C$32,2,FALSE),"")</f>
        <v/>
      </c>
      <c r="K1931" s="13" t="str">
        <f t="shared" si="246"/>
        <v/>
      </c>
      <c r="L1931" s="13"/>
      <c r="M1931" s="22" t="str">
        <f t="shared" si="243"/>
        <v/>
      </c>
      <c r="N1931" s="22" t="str">
        <f t="shared" si="247"/>
        <v/>
      </c>
      <c r="P1931" s="11" t="str">
        <f t="shared" si="248"/>
        <v xml:space="preserve"> </v>
      </c>
      <c r="Q1931" s="11" t="e">
        <f>VLOOKUP(B1931,'Комментарии к ремонту'!A:C,2,FALSE)</f>
        <v>#N/A</v>
      </c>
      <c r="R1931" s="21" t="str">
        <f t="shared" si="249"/>
        <v/>
      </c>
      <c r="T1931" s="44" t="str">
        <f t="shared" si="244"/>
        <v/>
      </c>
      <c r="W1931" s="18">
        <f t="shared" si="245"/>
        <v>0</v>
      </c>
    </row>
    <row r="1932" spans="7:23" ht="25.5" customHeight="1" x14ac:dyDescent="0.2">
      <c r="G1932" s="12" t="str">
        <f t="shared" si="242"/>
        <v/>
      </c>
      <c r="H1932" s="12"/>
      <c r="I1932" s="22" t="str">
        <f>IFERROR(VLOOKUP('движение ДВС'!C1932,нормативы!$B$2:$C$32,2,FALSE),"")</f>
        <v/>
      </c>
      <c r="K1932" s="13" t="str">
        <f t="shared" si="246"/>
        <v/>
      </c>
      <c r="L1932" s="13"/>
      <c r="M1932" s="22" t="str">
        <f t="shared" si="243"/>
        <v/>
      </c>
      <c r="N1932" s="22" t="str">
        <f t="shared" si="247"/>
        <v/>
      </c>
      <c r="P1932" s="11" t="str">
        <f t="shared" si="248"/>
        <v xml:space="preserve"> </v>
      </c>
      <c r="Q1932" s="11" t="e">
        <f>VLOOKUP(B1932,'Комментарии к ремонту'!A:C,2,FALSE)</f>
        <v>#N/A</v>
      </c>
      <c r="R1932" s="21" t="str">
        <f t="shared" si="249"/>
        <v/>
      </c>
      <c r="T1932" s="44" t="str">
        <f t="shared" si="244"/>
        <v/>
      </c>
      <c r="W1932" s="18">
        <f t="shared" si="245"/>
        <v>0</v>
      </c>
    </row>
    <row r="1933" spans="7:23" ht="25.5" customHeight="1" x14ac:dyDescent="0.2">
      <c r="G1933" s="12" t="str">
        <f t="shared" si="242"/>
        <v/>
      </c>
      <c r="H1933" s="12"/>
      <c r="I1933" s="22" t="str">
        <f>IFERROR(VLOOKUP('движение ДВС'!C1933,нормативы!$B$2:$C$32,2,FALSE),"")</f>
        <v/>
      </c>
      <c r="K1933" s="13" t="str">
        <f t="shared" si="246"/>
        <v/>
      </c>
      <c r="L1933" s="13"/>
      <c r="M1933" s="22" t="str">
        <f t="shared" si="243"/>
        <v/>
      </c>
      <c r="N1933" s="22" t="str">
        <f t="shared" si="247"/>
        <v/>
      </c>
      <c r="P1933" s="11" t="str">
        <f t="shared" si="248"/>
        <v xml:space="preserve"> </v>
      </c>
      <c r="Q1933" s="11" t="e">
        <f>VLOOKUP(B1933,'Комментарии к ремонту'!A:C,2,FALSE)</f>
        <v>#N/A</v>
      </c>
      <c r="R1933" s="21" t="str">
        <f t="shared" si="249"/>
        <v/>
      </c>
      <c r="T1933" s="44" t="str">
        <f t="shared" si="244"/>
        <v/>
      </c>
      <c r="W1933" s="18">
        <f t="shared" si="245"/>
        <v>0</v>
      </c>
    </row>
    <row r="1934" spans="7:23" ht="25.5" customHeight="1" x14ac:dyDescent="0.2">
      <c r="G1934" s="12" t="str">
        <f t="shared" si="242"/>
        <v/>
      </c>
      <c r="H1934" s="12"/>
      <c r="I1934" s="22" t="str">
        <f>IFERROR(VLOOKUP('движение ДВС'!C1934,нормативы!$B$2:$C$32,2,FALSE),"")</f>
        <v/>
      </c>
      <c r="K1934" s="13" t="str">
        <f t="shared" si="246"/>
        <v/>
      </c>
      <c r="L1934" s="13"/>
      <c r="M1934" s="22" t="str">
        <f t="shared" si="243"/>
        <v/>
      </c>
      <c r="N1934" s="22" t="str">
        <f t="shared" si="247"/>
        <v/>
      </c>
      <c r="P1934" s="11" t="str">
        <f t="shared" si="248"/>
        <v xml:space="preserve"> </v>
      </c>
      <c r="Q1934" s="11" t="e">
        <f>VLOOKUP(B1934,'Комментарии к ремонту'!A:C,2,FALSE)</f>
        <v>#N/A</v>
      </c>
      <c r="R1934" s="21" t="str">
        <f t="shared" si="249"/>
        <v/>
      </c>
      <c r="T1934" s="44" t="str">
        <f t="shared" si="244"/>
        <v/>
      </c>
      <c r="W1934" s="18">
        <f t="shared" si="245"/>
        <v>0</v>
      </c>
    </row>
    <row r="1935" spans="7:23" ht="25.5" customHeight="1" x14ac:dyDescent="0.2">
      <c r="G1935" s="12" t="str">
        <f t="shared" si="242"/>
        <v/>
      </c>
      <c r="H1935" s="12"/>
      <c r="I1935" s="22" t="str">
        <f>IFERROR(VLOOKUP('движение ДВС'!C1935,нормативы!$B$2:$C$32,2,FALSE),"")</f>
        <v/>
      </c>
      <c r="K1935" s="13" t="str">
        <f t="shared" si="246"/>
        <v/>
      </c>
      <c r="L1935" s="13"/>
      <c r="M1935" s="22" t="str">
        <f t="shared" si="243"/>
        <v/>
      </c>
      <c r="N1935" s="22" t="str">
        <f t="shared" si="247"/>
        <v/>
      </c>
      <c r="P1935" s="11" t="str">
        <f t="shared" si="248"/>
        <v xml:space="preserve"> </v>
      </c>
      <c r="Q1935" s="11" t="e">
        <f>VLOOKUP(B1935,'Комментарии к ремонту'!A:C,2,FALSE)</f>
        <v>#N/A</v>
      </c>
      <c r="R1935" s="21" t="str">
        <f t="shared" si="249"/>
        <v/>
      </c>
      <c r="T1935" s="44" t="str">
        <f t="shared" si="244"/>
        <v/>
      </c>
      <c r="W1935" s="18">
        <f t="shared" si="245"/>
        <v>0</v>
      </c>
    </row>
    <row r="1936" spans="7:23" ht="25.5" customHeight="1" x14ac:dyDescent="0.2">
      <c r="G1936" s="12" t="str">
        <f t="shared" si="242"/>
        <v/>
      </c>
      <c r="H1936" s="12"/>
      <c r="I1936" s="22" t="str">
        <f>IFERROR(VLOOKUP('движение ДВС'!C1936,нормативы!$B$2:$C$32,2,FALSE),"")</f>
        <v/>
      </c>
      <c r="K1936" s="13" t="str">
        <f t="shared" si="246"/>
        <v/>
      </c>
      <c r="L1936" s="13"/>
      <c r="M1936" s="22" t="str">
        <f t="shared" si="243"/>
        <v/>
      </c>
      <c r="N1936" s="22" t="str">
        <f t="shared" si="247"/>
        <v/>
      </c>
      <c r="P1936" s="11" t="str">
        <f t="shared" si="248"/>
        <v xml:space="preserve"> </v>
      </c>
      <c r="Q1936" s="11" t="e">
        <f>VLOOKUP(B1936,'Комментарии к ремонту'!A:C,2,FALSE)</f>
        <v>#N/A</v>
      </c>
      <c r="R1936" s="21" t="str">
        <f t="shared" si="249"/>
        <v/>
      </c>
      <c r="T1936" s="44" t="str">
        <f t="shared" si="244"/>
        <v/>
      </c>
      <c r="W1936" s="18">
        <f t="shared" si="245"/>
        <v>0</v>
      </c>
    </row>
    <row r="1937" spans="7:23" ht="25.5" customHeight="1" x14ac:dyDescent="0.2">
      <c r="G1937" s="12" t="str">
        <f t="shared" si="242"/>
        <v/>
      </c>
      <c r="H1937" s="12"/>
      <c r="I1937" s="22" t="str">
        <f>IFERROR(VLOOKUP('движение ДВС'!C1937,нормативы!$B$2:$C$32,2,FALSE),"")</f>
        <v/>
      </c>
      <c r="K1937" s="13" t="str">
        <f t="shared" si="246"/>
        <v/>
      </c>
      <c r="L1937" s="13"/>
      <c r="M1937" s="22" t="str">
        <f t="shared" si="243"/>
        <v/>
      </c>
      <c r="N1937" s="22" t="str">
        <f t="shared" si="247"/>
        <v/>
      </c>
      <c r="P1937" s="11" t="str">
        <f t="shared" si="248"/>
        <v xml:space="preserve"> </v>
      </c>
      <c r="Q1937" s="11" t="e">
        <f>VLOOKUP(B1937,'Комментарии к ремонту'!A:C,2,FALSE)</f>
        <v>#N/A</v>
      </c>
      <c r="R1937" s="21" t="str">
        <f t="shared" si="249"/>
        <v/>
      </c>
      <c r="T1937" s="44" t="str">
        <f t="shared" si="244"/>
        <v/>
      </c>
      <c r="W1937" s="18">
        <f t="shared" si="245"/>
        <v>0</v>
      </c>
    </row>
    <row r="1938" spans="7:23" ht="25.5" customHeight="1" x14ac:dyDescent="0.2">
      <c r="G1938" s="12" t="str">
        <f t="shared" si="242"/>
        <v/>
      </c>
      <c r="H1938" s="12"/>
      <c r="I1938" s="22" t="str">
        <f>IFERROR(VLOOKUP('движение ДВС'!C1938,нормативы!$B$2:$C$32,2,FALSE),"")</f>
        <v/>
      </c>
      <c r="K1938" s="13" t="str">
        <f t="shared" si="246"/>
        <v/>
      </c>
      <c r="L1938" s="13"/>
      <c r="M1938" s="22" t="str">
        <f t="shared" si="243"/>
        <v/>
      </c>
      <c r="N1938" s="22" t="str">
        <f t="shared" si="247"/>
        <v/>
      </c>
      <c r="P1938" s="11" t="str">
        <f t="shared" si="248"/>
        <v xml:space="preserve"> </v>
      </c>
      <c r="Q1938" s="11" t="e">
        <f>VLOOKUP(B1938,'Комментарии к ремонту'!A:C,2,FALSE)</f>
        <v>#N/A</v>
      </c>
      <c r="R1938" s="21" t="str">
        <f t="shared" si="249"/>
        <v/>
      </c>
      <c r="T1938" s="44" t="str">
        <f t="shared" si="244"/>
        <v/>
      </c>
      <c r="W1938" s="18">
        <f t="shared" si="245"/>
        <v>0</v>
      </c>
    </row>
    <row r="1939" spans="7:23" ht="25.5" customHeight="1" x14ac:dyDescent="0.2">
      <c r="G1939" s="12" t="str">
        <f t="shared" si="242"/>
        <v/>
      </c>
      <c r="H1939" s="12"/>
      <c r="I1939" s="22" t="str">
        <f>IFERROR(VLOOKUP('движение ДВС'!C1939,нормативы!$B$2:$C$32,2,FALSE),"")</f>
        <v/>
      </c>
      <c r="K1939" s="13" t="str">
        <f t="shared" si="246"/>
        <v/>
      </c>
      <c r="L1939" s="13"/>
      <c r="M1939" s="22" t="str">
        <f t="shared" si="243"/>
        <v/>
      </c>
      <c r="N1939" s="22" t="str">
        <f t="shared" si="247"/>
        <v/>
      </c>
      <c r="P1939" s="11" t="str">
        <f t="shared" si="248"/>
        <v xml:space="preserve"> </v>
      </c>
      <c r="Q1939" s="11" t="e">
        <f>VLOOKUP(B1939,'Комментарии к ремонту'!A:C,2,FALSE)</f>
        <v>#N/A</v>
      </c>
      <c r="R1939" s="21" t="str">
        <f t="shared" si="249"/>
        <v/>
      </c>
      <c r="T1939" s="44" t="str">
        <f t="shared" si="244"/>
        <v/>
      </c>
      <c r="W1939" s="18">
        <f t="shared" si="245"/>
        <v>0</v>
      </c>
    </row>
    <row r="1940" spans="7:23" ht="25.5" customHeight="1" x14ac:dyDescent="0.2">
      <c r="G1940" s="12" t="str">
        <f t="shared" si="242"/>
        <v/>
      </c>
      <c r="H1940" s="12"/>
      <c r="I1940" s="22" t="str">
        <f>IFERROR(VLOOKUP('движение ДВС'!C1940,нормативы!$B$2:$C$32,2,FALSE),"")</f>
        <v/>
      </c>
      <c r="K1940" s="13" t="str">
        <f t="shared" si="246"/>
        <v/>
      </c>
      <c r="L1940" s="13"/>
      <c r="M1940" s="22" t="str">
        <f t="shared" si="243"/>
        <v/>
      </c>
      <c r="N1940" s="22" t="str">
        <f t="shared" si="247"/>
        <v/>
      </c>
      <c r="P1940" s="11" t="str">
        <f t="shared" si="248"/>
        <v xml:space="preserve"> </v>
      </c>
      <c r="Q1940" s="11" t="e">
        <f>VLOOKUP(B1940,'Комментарии к ремонту'!A:C,2,FALSE)</f>
        <v>#N/A</v>
      </c>
      <c r="R1940" s="21" t="str">
        <f t="shared" si="249"/>
        <v/>
      </c>
      <c r="T1940" s="44" t="str">
        <f t="shared" si="244"/>
        <v/>
      </c>
      <c r="W1940" s="18">
        <f t="shared" si="245"/>
        <v>0</v>
      </c>
    </row>
    <row r="1941" spans="7:23" ht="25.5" customHeight="1" x14ac:dyDescent="0.2">
      <c r="G1941" s="12" t="str">
        <f t="shared" si="242"/>
        <v/>
      </c>
      <c r="H1941" s="12"/>
      <c r="I1941" s="22" t="str">
        <f>IFERROR(VLOOKUP('движение ДВС'!C1941,нормативы!$B$2:$C$32,2,FALSE),"")</f>
        <v/>
      </c>
      <c r="K1941" s="13" t="str">
        <f t="shared" si="246"/>
        <v/>
      </c>
      <c r="L1941" s="13"/>
      <c r="M1941" s="22" t="str">
        <f t="shared" si="243"/>
        <v/>
      </c>
      <c r="N1941" s="22" t="str">
        <f t="shared" si="247"/>
        <v/>
      </c>
      <c r="P1941" s="11" t="str">
        <f t="shared" si="248"/>
        <v xml:space="preserve"> </v>
      </c>
      <c r="Q1941" s="11" t="e">
        <f>VLOOKUP(B1941,'Комментарии к ремонту'!A:C,2,FALSE)</f>
        <v>#N/A</v>
      </c>
      <c r="R1941" s="21" t="str">
        <f t="shared" si="249"/>
        <v/>
      </c>
      <c r="T1941" s="44" t="str">
        <f t="shared" si="244"/>
        <v/>
      </c>
      <c r="W1941" s="18">
        <f t="shared" si="245"/>
        <v>0</v>
      </c>
    </row>
    <row r="1942" spans="7:23" ht="25.5" customHeight="1" x14ac:dyDescent="0.2">
      <c r="G1942" s="12" t="str">
        <f t="shared" si="242"/>
        <v/>
      </c>
      <c r="H1942" s="12"/>
      <c r="I1942" s="22" t="str">
        <f>IFERROR(VLOOKUP('движение ДВС'!C1942,нормативы!$B$2:$C$32,2,FALSE),"")</f>
        <v/>
      </c>
      <c r="K1942" s="13" t="str">
        <f t="shared" si="246"/>
        <v/>
      </c>
      <c r="L1942" s="13"/>
      <c r="M1942" s="22" t="str">
        <f t="shared" si="243"/>
        <v/>
      </c>
      <c r="N1942" s="22" t="str">
        <f t="shared" si="247"/>
        <v/>
      </c>
      <c r="P1942" s="11" t="str">
        <f t="shared" si="248"/>
        <v xml:space="preserve"> </v>
      </c>
      <c r="Q1942" s="11" t="e">
        <f>VLOOKUP(B1942,'Комментарии к ремонту'!A:C,2,FALSE)</f>
        <v>#N/A</v>
      </c>
      <c r="R1942" s="21" t="str">
        <f t="shared" si="249"/>
        <v/>
      </c>
      <c r="T1942" s="44" t="str">
        <f t="shared" si="244"/>
        <v/>
      </c>
      <c r="W1942" s="18">
        <f t="shared" si="245"/>
        <v>0</v>
      </c>
    </row>
    <row r="1943" spans="7:23" ht="25.5" customHeight="1" x14ac:dyDescent="0.2">
      <c r="G1943" s="12" t="str">
        <f t="shared" si="242"/>
        <v/>
      </c>
      <c r="H1943" s="12"/>
      <c r="I1943" s="22" t="str">
        <f>IFERROR(VLOOKUP('движение ДВС'!C1943,нормативы!$B$2:$C$32,2,FALSE),"")</f>
        <v/>
      </c>
      <c r="K1943" s="13" t="str">
        <f t="shared" si="246"/>
        <v/>
      </c>
      <c r="L1943" s="13"/>
      <c r="M1943" s="22" t="str">
        <f t="shared" si="243"/>
        <v/>
      </c>
      <c r="N1943" s="22" t="str">
        <f t="shared" si="247"/>
        <v/>
      </c>
      <c r="P1943" s="11" t="str">
        <f t="shared" si="248"/>
        <v xml:space="preserve"> </v>
      </c>
      <c r="Q1943" s="11" t="e">
        <f>VLOOKUP(B1943,'Комментарии к ремонту'!A:C,2,FALSE)</f>
        <v>#N/A</v>
      </c>
      <c r="R1943" s="21" t="str">
        <f t="shared" si="249"/>
        <v/>
      </c>
      <c r="T1943" s="44" t="str">
        <f t="shared" si="244"/>
        <v/>
      </c>
      <c r="W1943" s="18">
        <f t="shared" si="245"/>
        <v>0</v>
      </c>
    </row>
    <row r="1944" spans="7:23" ht="25.5" customHeight="1" x14ac:dyDescent="0.2">
      <c r="G1944" s="12" t="str">
        <f t="shared" si="242"/>
        <v/>
      </c>
      <c r="H1944" s="12"/>
      <c r="I1944" s="22" t="str">
        <f>IFERROR(VLOOKUP('движение ДВС'!C1944,нормативы!$B$2:$C$32,2,FALSE),"")</f>
        <v/>
      </c>
      <c r="K1944" s="13" t="str">
        <f t="shared" si="246"/>
        <v/>
      </c>
      <c r="L1944" s="13"/>
      <c r="M1944" s="22" t="str">
        <f t="shared" si="243"/>
        <v/>
      </c>
      <c r="N1944" s="22" t="str">
        <f t="shared" si="247"/>
        <v/>
      </c>
      <c r="P1944" s="11" t="str">
        <f t="shared" si="248"/>
        <v xml:space="preserve"> </v>
      </c>
      <c r="Q1944" s="11" t="e">
        <f>VLOOKUP(B1944,'Комментарии к ремонту'!A:C,2,FALSE)</f>
        <v>#N/A</v>
      </c>
      <c r="R1944" s="21" t="str">
        <f t="shared" si="249"/>
        <v/>
      </c>
      <c r="T1944" s="44" t="str">
        <f t="shared" si="244"/>
        <v/>
      </c>
      <c r="W1944" s="18">
        <f t="shared" si="245"/>
        <v>0</v>
      </c>
    </row>
    <row r="1945" spans="7:23" ht="25.5" customHeight="1" x14ac:dyDescent="0.2">
      <c r="G1945" s="12" t="str">
        <f t="shared" si="242"/>
        <v/>
      </c>
      <c r="H1945" s="12"/>
      <c r="I1945" s="22" t="str">
        <f>IFERROR(VLOOKUP('движение ДВС'!C1945,нормативы!$B$2:$C$32,2,FALSE),"")</f>
        <v/>
      </c>
      <c r="K1945" s="13" t="str">
        <f t="shared" si="246"/>
        <v/>
      </c>
      <c r="L1945" s="13"/>
      <c r="M1945" s="22" t="str">
        <f t="shared" si="243"/>
        <v/>
      </c>
      <c r="N1945" s="22" t="str">
        <f t="shared" si="247"/>
        <v/>
      </c>
      <c r="P1945" s="11" t="str">
        <f t="shared" si="248"/>
        <v xml:space="preserve"> </v>
      </c>
      <c r="Q1945" s="11" t="e">
        <f>VLOOKUP(B1945,'Комментарии к ремонту'!A:C,2,FALSE)</f>
        <v>#N/A</v>
      </c>
      <c r="R1945" s="21" t="str">
        <f t="shared" si="249"/>
        <v/>
      </c>
      <c r="T1945" s="44" t="str">
        <f t="shared" si="244"/>
        <v/>
      </c>
      <c r="W1945" s="18">
        <f t="shared" si="245"/>
        <v>0</v>
      </c>
    </row>
    <row r="1946" spans="7:23" ht="25.5" customHeight="1" x14ac:dyDescent="0.2">
      <c r="G1946" s="12" t="str">
        <f t="shared" si="242"/>
        <v/>
      </c>
      <c r="H1946" s="12"/>
      <c r="I1946" s="22" t="str">
        <f>IFERROR(VLOOKUP('движение ДВС'!C1946,нормативы!$B$2:$C$32,2,FALSE),"")</f>
        <v/>
      </c>
      <c r="K1946" s="13" t="str">
        <f t="shared" si="246"/>
        <v/>
      </c>
      <c r="L1946" s="13"/>
      <c r="M1946" s="22" t="str">
        <f t="shared" si="243"/>
        <v/>
      </c>
      <c r="N1946" s="22" t="str">
        <f t="shared" si="247"/>
        <v/>
      </c>
      <c r="P1946" s="11" t="str">
        <f t="shared" si="248"/>
        <v xml:space="preserve"> </v>
      </c>
      <c r="Q1946" s="11" t="e">
        <f>VLOOKUP(B1946,'Комментарии к ремонту'!A:C,2,FALSE)</f>
        <v>#N/A</v>
      </c>
      <c r="R1946" s="21" t="str">
        <f t="shared" si="249"/>
        <v/>
      </c>
      <c r="T1946" s="44" t="str">
        <f t="shared" si="244"/>
        <v/>
      </c>
      <c r="W1946" s="18">
        <f t="shared" si="245"/>
        <v>0</v>
      </c>
    </row>
    <row r="1947" spans="7:23" ht="25.5" customHeight="1" x14ac:dyDescent="0.2">
      <c r="G1947" s="12" t="str">
        <f t="shared" si="242"/>
        <v/>
      </c>
      <c r="H1947" s="12"/>
      <c r="I1947" s="22" t="str">
        <f>IFERROR(VLOOKUP('движение ДВС'!C1947,нормативы!$B$2:$C$32,2,FALSE),"")</f>
        <v/>
      </c>
      <c r="K1947" s="13" t="str">
        <f t="shared" si="246"/>
        <v/>
      </c>
      <c r="L1947" s="13"/>
      <c r="M1947" s="22" t="str">
        <f t="shared" si="243"/>
        <v/>
      </c>
      <c r="N1947" s="22" t="str">
        <f t="shared" si="247"/>
        <v/>
      </c>
      <c r="P1947" s="11" t="str">
        <f t="shared" si="248"/>
        <v xml:space="preserve"> </v>
      </c>
      <c r="Q1947" s="11" t="e">
        <f>VLOOKUP(B1947,'Комментарии к ремонту'!A:C,2,FALSE)</f>
        <v>#N/A</v>
      </c>
      <c r="R1947" s="21" t="str">
        <f t="shared" si="249"/>
        <v/>
      </c>
      <c r="T1947" s="44" t="str">
        <f t="shared" si="244"/>
        <v/>
      </c>
      <c r="W1947" s="18">
        <f t="shared" si="245"/>
        <v>0</v>
      </c>
    </row>
    <row r="1948" spans="7:23" ht="25.5" customHeight="1" x14ac:dyDescent="0.2">
      <c r="G1948" s="12" t="str">
        <f t="shared" si="242"/>
        <v/>
      </c>
      <c r="H1948" s="12"/>
      <c r="I1948" s="22" t="str">
        <f>IFERROR(VLOOKUP('движение ДВС'!C1948,нормативы!$B$2:$C$32,2,FALSE),"")</f>
        <v/>
      </c>
      <c r="K1948" s="13" t="str">
        <f t="shared" si="246"/>
        <v/>
      </c>
      <c r="L1948" s="13"/>
      <c r="M1948" s="22" t="str">
        <f t="shared" si="243"/>
        <v/>
      </c>
      <c r="N1948" s="22" t="str">
        <f t="shared" si="247"/>
        <v/>
      </c>
      <c r="P1948" s="11" t="str">
        <f t="shared" si="248"/>
        <v xml:space="preserve"> </v>
      </c>
      <c r="Q1948" s="11" t="e">
        <f>VLOOKUP(B1948,'Комментарии к ремонту'!A:C,2,FALSE)</f>
        <v>#N/A</v>
      </c>
      <c r="R1948" s="21" t="str">
        <f t="shared" si="249"/>
        <v/>
      </c>
      <c r="T1948" s="44" t="str">
        <f t="shared" si="244"/>
        <v/>
      </c>
      <c r="W1948" s="18">
        <f t="shared" si="245"/>
        <v>0</v>
      </c>
    </row>
    <row r="1949" spans="7:23" ht="25.5" customHeight="1" x14ac:dyDescent="0.2">
      <c r="G1949" s="12" t="str">
        <f t="shared" si="242"/>
        <v/>
      </c>
      <c r="H1949" s="12"/>
      <c r="I1949" s="22" t="str">
        <f>IFERROR(VLOOKUP('движение ДВС'!C1949,нормативы!$B$2:$C$32,2,FALSE),"")</f>
        <v/>
      </c>
      <c r="K1949" s="13" t="str">
        <f t="shared" si="246"/>
        <v/>
      </c>
      <c r="L1949" s="13"/>
      <c r="M1949" s="22" t="str">
        <f t="shared" si="243"/>
        <v/>
      </c>
      <c r="N1949" s="22" t="str">
        <f t="shared" si="247"/>
        <v/>
      </c>
      <c r="P1949" s="11" t="str">
        <f t="shared" si="248"/>
        <v xml:space="preserve"> </v>
      </c>
      <c r="Q1949" s="11" t="e">
        <f>VLOOKUP(B1949,'Комментарии к ремонту'!A:C,2,FALSE)</f>
        <v>#N/A</v>
      </c>
      <c r="R1949" s="21" t="str">
        <f t="shared" si="249"/>
        <v/>
      </c>
      <c r="T1949" s="44" t="str">
        <f t="shared" si="244"/>
        <v/>
      </c>
      <c r="W1949" s="18">
        <f t="shared" si="245"/>
        <v>0</v>
      </c>
    </row>
    <row r="1950" spans="7:23" ht="25.5" customHeight="1" x14ac:dyDescent="0.2">
      <c r="G1950" s="12" t="str">
        <f t="shared" si="242"/>
        <v/>
      </c>
      <c r="H1950" s="12"/>
      <c r="I1950" s="22" t="str">
        <f>IFERROR(VLOOKUP('движение ДВС'!C1950,нормативы!$B$2:$C$32,2,FALSE),"")</f>
        <v/>
      </c>
      <c r="K1950" s="13" t="str">
        <f t="shared" si="246"/>
        <v/>
      </c>
      <c r="L1950" s="13"/>
      <c r="M1950" s="22" t="str">
        <f t="shared" si="243"/>
        <v/>
      </c>
      <c r="N1950" s="22" t="str">
        <f t="shared" si="247"/>
        <v/>
      </c>
      <c r="P1950" s="11" t="str">
        <f t="shared" si="248"/>
        <v xml:space="preserve"> </v>
      </c>
      <c r="Q1950" s="11" t="e">
        <f>VLOOKUP(B1950,'Комментарии к ремонту'!A:C,2,FALSE)</f>
        <v>#N/A</v>
      </c>
      <c r="R1950" s="21" t="str">
        <f t="shared" si="249"/>
        <v/>
      </c>
      <c r="T1950" s="44" t="str">
        <f t="shared" si="244"/>
        <v/>
      </c>
      <c r="W1950" s="18">
        <f t="shared" si="245"/>
        <v>0</v>
      </c>
    </row>
    <row r="1951" spans="7:23" ht="25.5" customHeight="1" x14ac:dyDescent="0.2">
      <c r="G1951" s="12" t="str">
        <f t="shared" si="242"/>
        <v/>
      </c>
      <c r="H1951" s="12"/>
      <c r="I1951" s="22" t="str">
        <f>IFERROR(VLOOKUP('движение ДВС'!C1951,нормативы!$B$2:$C$32,2,FALSE),"")</f>
        <v/>
      </c>
      <c r="K1951" s="13" t="str">
        <f t="shared" si="246"/>
        <v/>
      </c>
      <c r="L1951" s="13"/>
      <c r="M1951" s="22" t="str">
        <f t="shared" si="243"/>
        <v/>
      </c>
      <c r="N1951" s="22" t="str">
        <f t="shared" si="247"/>
        <v/>
      </c>
      <c r="P1951" s="11" t="str">
        <f t="shared" si="248"/>
        <v xml:space="preserve"> </v>
      </c>
      <c r="Q1951" s="11" t="e">
        <f>VLOOKUP(B1951,'Комментарии к ремонту'!A:C,2,FALSE)</f>
        <v>#N/A</v>
      </c>
      <c r="R1951" s="21" t="str">
        <f t="shared" si="249"/>
        <v/>
      </c>
      <c r="T1951" s="44" t="str">
        <f t="shared" si="244"/>
        <v/>
      </c>
      <c r="W1951" s="18">
        <f t="shared" si="245"/>
        <v>0</v>
      </c>
    </row>
    <row r="1952" spans="7:23" ht="25.5" customHeight="1" x14ac:dyDescent="0.2">
      <c r="G1952" s="12" t="str">
        <f t="shared" si="242"/>
        <v/>
      </c>
      <c r="H1952" s="12"/>
      <c r="I1952" s="22" t="str">
        <f>IFERROR(VLOOKUP('движение ДВС'!C1952,нормативы!$B$2:$C$32,2,FALSE),"")</f>
        <v/>
      </c>
      <c r="K1952" s="13" t="str">
        <f t="shared" si="246"/>
        <v/>
      </c>
      <c r="L1952" s="13"/>
      <c r="M1952" s="22" t="str">
        <f t="shared" si="243"/>
        <v/>
      </c>
      <c r="N1952" s="22" t="str">
        <f t="shared" si="247"/>
        <v/>
      </c>
      <c r="P1952" s="11" t="str">
        <f t="shared" si="248"/>
        <v xml:space="preserve"> </v>
      </c>
      <c r="Q1952" s="11" t="e">
        <f>VLOOKUP(B1952,'Комментарии к ремонту'!A:C,2,FALSE)</f>
        <v>#N/A</v>
      </c>
      <c r="R1952" s="21" t="str">
        <f t="shared" si="249"/>
        <v/>
      </c>
      <c r="T1952" s="44" t="str">
        <f t="shared" si="244"/>
        <v/>
      </c>
      <c r="W1952" s="18">
        <f t="shared" si="245"/>
        <v>0</v>
      </c>
    </row>
    <row r="1953" spans="7:23" ht="25.5" customHeight="1" x14ac:dyDescent="0.2">
      <c r="G1953" s="12" t="str">
        <f t="shared" si="242"/>
        <v/>
      </c>
      <c r="H1953" s="12"/>
      <c r="I1953" s="22" t="str">
        <f>IFERROR(VLOOKUP('движение ДВС'!C1953,нормативы!$B$2:$C$32,2,FALSE),"")</f>
        <v/>
      </c>
      <c r="K1953" s="13" t="str">
        <f t="shared" si="246"/>
        <v/>
      </c>
      <c r="L1953" s="13"/>
      <c r="M1953" s="22" t="str">
        <f t="shared" si="243"/>
        <v/>
      </c>
      <c r="N1953" s="22" t="str">
        <f t="shared" si="247"/>
        <v/>
      </c>
      <c r="P1953" s="11" t="str">
        <f t="shared" si="248"/>
        <v xml:space="preserve"> </v>
      </c>
      <c r="Q1953" s="11" t="e">
        <f>VLOOKUP(B1953,'Комментарии к ремонту'!A:C,2,FALSE)</f>
        <v>#N/A</v>
      </c>
      <c r="R1953" s="21" t="str">
        <f t="shared" si="249"/>
        <v/>
      </c>
      <c r="T1953" s="44" t="str">
        <f t="shared" si="244"/>
        <v/>
      </c>
      <c r="W1953" s="18">
        <f t="shared" si="245"/>
        <v>0</v>
      </c>
    </row>
    <row r="1954" spans="7:23" ht="25.5" customHeight="1" x14ac:dyDescent="0.2">
      <c r="G1954" s="12" t="str">
        <f t="shared" si="242"/>
        <v/>
      </c>
      <c r="H1954" s="12"/>
      <c r="I1954" s="22" t="str">
        <f>IFERROR(VLOOKUP('движение ДВС'!C1954,нормативы!$B$2:$C$32,2,FALSE),"")</f>
        <v/>
      </c>
      <c r="K1954" s="13" t="str">
        <f t="shared" si="246"/>
        <v/>
      </c>
      <c r="L1954" s="13"/>
      <c r="M1954" s="22" t="str">
        <f t="shared" si="243"/>
        <v/>
      </c>
      <c r="N1954" s="22" t="str">
        <f t="shared" si="247"/>
        <v/>
      </c>
      <c r="P1954" s="11" t="str">
        <f t="shared" si="248"/>
        <v xml:space="preserve"> </v>
      </c>
      <c r="Q1954" s="11" t="e">
        <f>VLOOKUP(B1954,'Комментарии к ремонту'!A:C,2,FALSE)</f>
        <v>#N/A</v>
      </c>
      <c r="R1954" s="21" t="str">
        <f t="shared" si="249"/>
        <v/>
      </c>
      <c r="T1954" s="44" t="str">
        <f t="shared" si="244"/>
        <v/>
      </c>
      <c r="W1954" s="18">
        <f t="shared" si="245"/>
        <v>0</v>
      </c>
    </row>
    <row r="1955" spans="7:23" ht="25.5" customHeight="1" x14ac:dyDescent="0.2">
      <c r="G1955" s="12" t="str">
        <f t="shared" si="242"/>
        <v/>
      </c>
      <c r="H1955" s="12"/>
      <c r="I1955" s="22" t="str">
        <f>IFERROR(VLOOKUP('движение ДВС'!C1955,нормативы!$B$2:$C$32,2,FALSE),"")</f>
        <v/>
      </c>
      <c r="K1955" s="13" t="str">
        <f t="shared" si="246"/>
        <v/>
      </c>
      <c r="L1955" s="13"/>
      <c r="M1955" s="22" t="str">
        <f t="shared" si="243"/>
        <v/>
      </c>
      <c r="N1955" s="22" t="str">
        <f t="shared" si="247"/>
        <v/>
      </c>
      <c r="P1955" s="11" t="str">
        <f t="shared" si="248"/>
        <v xml:space="preserve"> </v>
      </c>
      <c r="Q1955" s="11" t="e">
        <f>VLOOKUP(B1955,'Комментарии к ремонту'!A:C,2,FALSE)</f>
        <v>#N/A</v>
      </c>
      <c r="R1955" s="21" t="str">
        <f t="shared" si="249"/>
        <v/>
      </c>
      <c r="T1955" s="44" t="str">
        <f t="shared" si="244"/>
        <v/>
      </c>
      <c r="W1955" s="18">
        <f t="shared" si="245"/>
        <v>0</v>
      </c>
    </row>
    <row r="1956" spans="7:23" ht="25.5" customHeight="1" x14ac:dyDescent="0.2">
      <c r="G1956" s="12" t="str">
        <f t="shared" si="242"/>
        <v/>
      </c>
      <c r="H1956" s="12"/>
      <c r="I1956" s="22" t="str">
        <f>IFERROR(VLOOKUP('движение ДВС'!C1956,нормативы!$B$2:$C$32,2,FALSE),"")</f>
        <v/>
      </c>
      <c r="K1956" s="13" t="str">
        <f t="shared" si="246"/>
        <v/>
      </c>
      <c r="L1956" s="13"/>
      <c r="M1956" s="22" t="str">
        <f t="shared" si="243"/>
        <v/>
      </c>
      <c r="N1956" s="22" t="str">
        <f t="shared" si="247"/>
        <v/>
      </c>
      <c r="P1956" s="11" t="str">
        <f t="shared" si="248"/>
        <v xml:space="preserve"> </v>
      </c>
      <c r="Q1956" s="11" t="e">
        <f>VLOOKUP(B1956,'Комментарии к ремонту'!A:C,2,FALSE)</f>
        <v>#N/A</v>
      </c>
      <c r="R1956" s="21" t="str">
        <f t="shared" si="249"/>
        <v/>
      </c>
      <c r="T1956" s="44" t="str">
        <f t="shared" si="244"/>
        <v/>
      </c>
      <c r="W1956" s="18">
        <f t="shared" si="245"/>
        <v>0</v>
      </c>
    </row>
    <row r="1957" spans="7:23" ht="25.5" customHeight="1" x14ac:dyDescent="0.2">
      <c r="G1957" s="12" t="str">
        <f t="shared" si="242"/>
        <v/>
      </c>
      <c r="H1957" s="12"/>
      <c r="I1957" s="22" t="str">
        <f>IFERROR(VLOOKUP('движение ДВС'!C1957,нормативы!$B$2:$C$32,2,FALSE),"")</f>
        <v/>
      </c>
      <c r="K1957" s="13" t="str">
        <f t="shared" si="246"/>
        <v/>
      </c>
      <c r="L1957" s="13"/>
      <c r="M1957" s="22" t="str">
        <f t="shared" si="243"/>
        <v/>
      </c>
      <c r="N1957" s="22" t="str">
        <f t="shared" si="247"/>
        <v/>
      </c>
      <c r="P1957" s="11" t="str">
        <f t="shared" si="248"/>
        <v xml:space="preserve"> </v>
      </c>
      <c r="Q1957" s="11" t="e">
        <f>VLOOKUP(B1957,'Комментарии к ремонту'!A:C,2,FALSE)</f>
        <v>#N/A</v>
      </c>
      <c r="R1957" s="21" t="str">
        <f t="shared" si="249"/>
        <v/>
      </c>
      <c r="T1957" s="44" t="str">
        <f t="shared" si="244"/>
        <v/>
      </c>
      <c r="W1957" s="18">
        <f t="shared" si="245"/>
        <v>0</v>
      </c>
    </row>
    <row r="1958" spans="7:23" ht="25.5" customHeight="1" x14ac:dyDescent="0.2">
      <c r="G1958" s="12" t="str">
        <f t="shared" si="242"/>
        <v/>
      </c>
      <c r="H1958" s="12"/>
      <c r="I1958" s="22" t="str">
        <f>IFERROR(VLOOKUP('движение ДВС'!C1958,нормативы!$B$2:$C$32,2,FALSE),"")</f>
        <v/>
      </c>
      <c r="K1958" s="13" t="str">
        <f t="shared" si="246"/>
        <v/>
      </c>
      <c r="L1958" s="13"/>
      <c r="M1958" s="22" t="str">
        <f t="shared" si="243"/>
        <v/>
      </c>
      <c r="N1958" s="22" t="str">
        <f t="shared" si="247"/>
        <v/>
      </c>
      <c r="P1958" s="11" t="str">
        <f t="shared" si="248"/>
        <v xml:space="preserve"> </v>
      </c>
      <c r="Q1958" s="11" t="e">
        <f>VLOOKUP(B1958,'Комментарии к ремонту'!A:C,2,FALSE)</f>
        <v>#N/A</v>
      </c>
      <c r="R1958" s="21" t="str">
        <f t="shared" si="249"/>
        <v/>
      </c>
      <c r="T1958" s="44" t="str">
        <f t="shared" si="244"/>
        <v/>
      </c>
      <c r="W1958" s="18">
        <f t="shared" si="245"/>
        <v>0</v>
      </c>
    </row>
    <row r="1959" spans="7:23" ht="25.5" customHeight="1" x14ac:dyDescent="0.2">
      <c r="G1959" s="12" t="str">
        <f t="shared" si="242"/>
        <v/>
      </c>
      <c r="H1959" s="12"/>
      <c r="I1959" s="22" t="str">
        <f>IFERROR(VLOOKUP('движение ДВС'!C1959,нормативы!$B$2:$C$32,2,FALSE),"")</f>
        <v/>
      </c>
      <c r="K1959" s="13" t="str">
        <f t="shared" si="246"/>
        <v/>
      </c>
      <c r="L1959" s="13"/>
      <c r="M1959" s="22" t="str">
        <f t="shared" si="243"/>
        <v/>
      </c>
      <c r="N1959" s="22" t="str">
        <f t="shared" si="247"/>
        <v/>
      </c>
      <c r="P1959" s="11" t="str">
        <f t="shared" si="248"/>
        <v xml:space="preserve"> </v>
      </c>
      <c r="Q1959" s="11" t="e">
        <f>VLOOKUP(B1959,'Комментарии к ремонту'!A:C,2,FALSE)</f>
        <v>#N/A</v>
      </c>
      <c r="R1959" s="21" t="str">
        <f t="shared" si="249"/>
        <v/>
      </c>
      <c r="T1959" s="44" t="str">
        <f t="shared" si="244"/>
        <v/>
      </c>
      <c r="W1959" s="18">
        <f t="shared" si="245"/>
        <v>0</v>
      </c>
    </row>
    <row r="1960" spans="7:23" ht="25.5" customHeight="1" x14ac:dyDescent="0.2">
      <c r="G1960" s="12" t="str">
        <f t="shared" si="242"/>
        <v/>
      </c>
      <c r="H1960" s="12"/>
      <c r="I1960" s="22" t="str">
        <f>IFERROR(VLOOKUP('движение ДВС'!C1960,нормативы!$B$2:$C$32,2,FALSE),"")</f>
        <v/>
      </c>
      <c r="K1960" s="13" t="str">
        <f t="shared" si="246"/>
        <v/>
      </c>
      <c r="L1960" s="13"/>
      <c r="M1960" s="22" t="str">
        <f t="shared" si="243"/>
        <v/>
      </c>
      <c r="N1960" s="22" t="str">
        <f t="shared" si="247"/>
        <v/>
      </c>
      <c r="P1960" s="11" t="str">
        <f t="shared" si="248"/>
        <v xml:space="preserve"> </v>
      </c>
      <c r="Q1960" s="11" t="e">
        <f>VLOOKUP(B1960,'Комментарии к ремонту'!A:C,2,FALSE)</f>
        <v>#N/A</v>
      </c>
      <c r="R1960" s="21" t="str">
        <f t="shared" si="249"/>
        <v/>
      </c>
      <c r="T1960" s="44" t="str">
        <f t="shared" si="244"/>
        <v/>
      </c>
      <c r="W1960" s="18">
        <f t="shared" si="245"/>
        <v>0</v>
      </c>
    </row>
    <row r="1961" spans="7:23" ht="25.5" customHeight="1" x14ac:dyDescent="0.2">
      <c r="G1961" s="12" t="str">
        <f t="shared" si="242"/>
        <v/>
      </c>
      <c r="H1961" s="12"/>
      <c r="I1961" s="22" t="str">
        <f>IFERROR(VLOOKUP('движение ДВС'!C1961,нормативы!$B$2:$C$32,2,FALSE),"")</f>
        <v/>
      </c>
      <c r="K1961" s="13" t="str">
        <f t="shared" si="246"/>
        <v/>
      </c>
      <c r="L1961" s="13"/>
      <c r="M1961" s="22" t="str">
        <f t="shared" si="243"/>
        <v/>
      </c>
      <c r="N1961" s="22" t="str">
        <f t="shared" si="247"/>
        <v/>
      </c>
      <c r="P1961" s="11" t="str">
        <f t="shared" si="248"/>
        <v xml:space="preserve"> </v>
      </c>
      <c r="Q1961" s="11" t="e">
        <f>VLOOKUP(B1961,'Комментарии к ремонту'!A:C,2,FALSE)</f>
        <v>#N/A</v>
      </c>
      <c r="R1961" s="21" t="str">
        <f t="shared" si="249"/>
        <v/>
      </c>
      <c r="T1961" s="44" t="str">
        <f t="shared" si="244"/>
        <v/>
      </c>
      <c r="W1961" s="18">
        <f t="shared" si="245"/>
        <v>0</v>
      </c>
    </row>
    <row r="1962" spans="7:23" ht="25.5" customHeight="1" x14ac:dyDescent="0.2">
      <c r="G1962" s="12" t="str">
        <f t="shared" si="242"/>
        <v/>
      </c>
      <c r="H1962" s="12"/>
      <c r="I1962" s="22" t="str">
        <f>IFERROR(VLOOKUP('движение ДВС'!C1962,нормативы!$B$2:$C$32,2,FALSE),"")</f>
        <v/>
      </c>
      <c r="K1962" s="13" t="str">
        <f t="shared" si="246"/>
        <v/>
      </c>
      <c r="L1962" s="13"/>
      <c r="M1962" s="22" t="str">
        <f t="shared" si="243"/>
        <v/>
      </c>
      <c r="N1962" s="22" t="str">
        <f t="shared" si="247"/>
        <v/>
      </c>
      <c r="P1962" s="11" t="str">
        <f t="shared" si="248"/>
        <v xml:space="preserve"> </v>
      </c>
      <c r="Q1962" s="11" t="e">
        <f>VLOOKUP(B1962,'Комментарии к ремонту'!A:C,2,FALSE)</f>
        <v>#N/A</v>
      </c>
      <c r="R1962" s="21" t="str">
        <f t="shared" si="249"/>
        <v/>
      </c>
      <c r="T1962" s="44" t="str">
        <f t="shared" si="244"/>
        <v/>
      </c>
      <c r="W1962" s="18">
        <f t="shared" si="245"/>
        <v>0</v>
      </c>
    </row>
    <row r="1963" spans="7:23" ht="25.5" customHeight="1" x14ac:dyDescent="0.2">
      <c r="G1963" s="12" t="str">
        <f t="shared" si="242"/>
        <v/>
      </c>
      <c r="H1963" s="12"/>
      <c r="I1963" s="22" t="str">
        <f>IFERROR(VLOOKUP('движение ДВС'!C1963,нормативы!$B$2:$C$32,2,FALSE),"")</f>
        <v/>
      </c>
      <c r="K1963" s="13" t="str">
        <f t="shared" si="246"/>
        <v/>
      </c>
      <c r="L1963" s="13"/>
      <c r="M1963" s="22" t="str">
        <f t="shared" si="243"/>
        <v/>
      </c>
      <c r="N1963" s="22" t="str">
        <f t="shared" si="247"/>
        <v/>
      </c>
      <c r="P1963" s="11" t="str">
        <f t="shared" si="248"/>
        <v xml:space="preserve"> </v>
      </c>
      <c r="Q1963" s="11" t="e">
        <f>VLOOKUP(B1963,'Комментарии к ремонту'!A:C,2,FALSE)</f>
        <v>#N/A</v>
      </c>
      <c r="R1963" s="21" t="str">
        <f t="shared" si="249"/>
        <v/>
      </c>
      <c r="T1963" s="44" t="str">
        <f t="shared" si="244"/>
        <v/>
      </c>
      <c r="W1963" s="18">
        <f t="shared" si="245"/>
        <v>0</v>
      </c>
    </row>
    <row r="1964" spans="7:23" ht="25.5" customHeight="1" x14ac:dyDescent="0.2">
      <c r="G1964" s="12" t="str">
        <f t="shared" si="242"/>
        <v/>
      </c>
      <c r="H1964" s="12"/>
      <c r="I1964" s="22" t="str">
        <f>IFERROR(VLOOKUP('движение ДВС'!C1964,нормативы!$B$2:$C$32,2,FALSE),"")</f>
        <v/>
      </c>
      <c r="K1964" s="13" t="str">
        <f t="shared" si="246"/>
        <v/>
      </c>
      <c r="L1964" s="13"/>
      <c r="M1964" s="22" t="str">
        <f t="shared" si="243"/>
        <v/>
      </c>
      <c r="N1964" s="22" t="str">
        <f t="shared" si="247"/>
        <v/>
      </c>
      <c r="P1964" s="11" t="str">
        <f t="shared" si="248"/>
        <v xml:space="preserve"> </v>
      </c>
      <c r="Q1964" s="11" t="e">
        <f>VLOOKUP(B1964,'Комментарии к ремонту'!A:C,2,FALSE)</f>
        <v>#N/A</v>
      </c>
      <c r="R1964" s="21" t="str">
        <f t="shared" si="249"/>
        <v/>
      </c>
      <c r="T1964" s="44" t="str">
        <f t="shared" si="244"/>
        <v/>
      </c>
      <c r="W1964" s="18">
        <f t="shared" si="245"/>
        <v>0</v>
      </c>
    </row>
    <row r="1965" spans="7:23" ht="25.5" customHeight="1" x14ac:dyDescent="0.2">
      <c r="G1965" s="12" t="str">
        <f t="shared" si="242"/>
        <v/>
      </c>
      <c r="H1965" s="12"/>
      <c r="I1965" s="22" t="str">
        <f>IFERROR(VLOOKUP('движение ДВС'!C1965,нормативы!$B$2:$C$32,2,FALSE),"")</f>
        <v/>
      </c>
      <c r="K1965" s="13" t="str">
        <f t="shared" si="246"/>
        <v/>
      </c>
      <c r="L1965" s="13"/>
      <c r="M1965" s="22" t="str">
        <f t="shared" si="243"/>
        <v/>
      </c>
      <c r="N1965" s="22" t="str">
        <f t="shared" si="247"/>
        <v/>
      </c>
      <c r="P1965" s="11" t="str">
        <f t="shared" si="248"/>
        <v xml:space="preserve"> </v>
      </c>
      <c r="Q1965" s="11" t="e">
        <f>VLOOKUP(B1965,'Комментарии к ремонту'!A:C,2,FALSE)</f>
        <v>#N/A</v>
      </c>
      <c r="R1965" s="21" t="str">
        <f t="shared" si="249"/>
        <v/>
      </c>
      <c r="T1965" s="44" t="str">
        <f t="shared" si="244"/>
        <v/>
      </c>
      <c r="W1965" s="18">
        <f t="shared" si="245"/>
        <v>0</v>
      </c>
    </row>
    <row r="1966" spans="7:23" ht="25.5" customHeight="1" x14ac:dyDescent="0.2">
      <c r="G1966" s="12" t="str">
        <f t="shared" si="242"/>
        <v/>
      </c>
      <c r="H1966" s="12"/>
      <c r="I1966" s="22" t="str">
        <f>IFERROR(VLOOKUP('движение ДВС'!C1966,нормативы!$B$2:$C$32,2,FALSE),"")</f>
        <v/>
      </c>
      <c r="K1966" s="13" t="str">
        <f t="shared" si="246"/>
        <v/>
      </c>
      <c r="L1966" s="13"/>
      <c r="M1966" s="22" t="str">
        <f t="shared" si="243"/>
        <v/>
      </c>
      <c r="N1966" s="22" t="str">
        <f t="shared" si="247"/>
        <v/>
      </c>
      <c r="P1966" s="11" t="str">
        <f t="shared" si="248"/>
        <v xml:space="preserve"> </v>
      </c>
      <c r="Q1966" s="11" t="e">
        <f>VLOOKUP(B1966,'Комментарии к ремонту'!A:C,2,FALSE)</f>
        <v>#N/A</v>
      </c>
      <c r="R1966" s="21" t="str">
        <f t="shared" si="249"/>
        <v/>
      </c>
      <c r="T1966" s="44" t="str">
        <f t="shared" si="244"/>
        <v/>
      </c>
      <c r="W1966" s="18">
        <f t="shared" si="245"/>
        <v>0</v>
      </c>
    </row>
    <row r="1967" spans="7:23" ht="25.5" customHeight="1" x14ac:dyDescent="0.2">
      <c r="G1967" s="12" t="str">
        <f t="shared" si="242"/>
        <v/>
      </c>
      <c r="H1967" s="12"/>
      <c r="I1967" s="22" t="str">
        <f>IFERROR(VLOOKUP('движение ДВС'!C1967,нормативы!$B$2:$C$32,2,FALSE),"")</f>
        <v/>
      </c>
      <c r="K1967" s="13" t="str">
        <f t="shared" si="246"/>
        <v/>
      </c>
      <c r="L1967" s="13"/>
      <c r="M1967" s="22" t="str">
        <f t="shared" si="243"/>
        <v/>
      </c>
      <c r="N1967" s="22" t="str">
        <f t="shared" si="247"/>
        <v/>
      </c>
      <c r="P1967" s="11" t="str">
        <f t="shared" si="248"/>
        <v xml:space="preserve"> </v>
      </c>
      <c r="Q1967" s="11" t="e">
        <f>VLOOKUP(B1967,'Комментарии к ремонту'!A:C,2,FALSE)</f>
        <v>#N/A</v>
      </c>
      <c r="R1967" s="21" t="str">
        <f t="shared" si="249"/>
        <v/>
      </c>
      <c r="T1967" s="44" t="str">
        <f t="shared" si="244"/>
        <v/>
      </c>
      <c r="W1967" s="18">
        <f t="shared" si="245"/>
        <v>0</v>
      </c>
    </row>
    <row r="1968" spans="7:23" ht="25.5" customHeight="1" x14ac:dyDescent="0.2">
      <c r="G1968" s="12" t="str">
        <f t="shared" si="242"/>
        <v/>
      </c>
      <c r="H1968" s="12"/>
      <c r="I1968" s="22" t="str">
        <f>IFERROR(VLOOKUP('движение ДВС'!C1968,нормативы!$B$2:$C$32,2,FALSE),"")</f>
        <v/>
      </c>
      <c r="K1968" s="13" t="str">
        <f t="shared" si="246"/>
        <v/>
      </c>
      <c r="L1968" s="13"/>
      <c r="M1968" s="22" t="str">
        <f t="shared" si="243"/>
        <v/>
      </c>
      <c r="N1968" s="22" t="str">
        <f t="shared" si="247"/>
        <v/>
      </c>
      <c r="P1968" s="11" t="str">
        <f t="shared" si="248"/>
        <v xml:space="preserve"> </v>
      </c>
      <c r="Q1968" s="11" t="e">
        <f>VLOOKUP(B1968,'Комментарии к ремонту'!A:C,2,FALSE)</f>
        <v>#N/A</v>
      </c>
      <c r="R1968" s="21" t="str">
        <f t="shared" si="249"/>
        <v/>
      </c>
      <c r="T1968" s="44" t="str">
        <f t="shared" si="244"/>
        <v/>
      </c>
      <c r="W1968" s="18">
        <f t="shared" si="245"/>
        <v>0</v>
      </c>
    </row>
    <row r="1969" spans="7:23" ht="25.5" customHeight="1" x14ac:dyDescent="0.2">
      <c r="G1969" s="12" t="str">
        <f t="shared" si="242"/>
        <v/>
      </c>
      <c r="H1969" s="12"/>
      <c r="I1969" s="22" t="str">
        <f>IFERROR(VLOOKUP('движение ДВС'!C1969,нормативы!$B$2:$C$32,2,FALSE),"")</f>
        <v/>
      </c>
      <c r="K1969" s="13" t="str">
        <f t="shared" si="246"/>
        <v/>
      </c>
      <c r="L1969" s="13"/>
      <c r="M1969" s="22" t="str">
        <f t="shared" si="243"/>
        <v/>
      </c>
      <c r="N1969" s="22" t="str">
        <f t="shared" si="247"/>
        <v/>
      </c>
      <c r="P1969" s="11" t="str">
        <f t="shared" si="248"/>
        <v xml:space="preserve"> </v>
      </c>
      <c r="Q1969" s="11" t="e">
        <f>VLOOKUP(B1969,'Комментарии к ремонту'!A:C,2,FALSE)</f>
        <v>#N/A</v>
      </c>
      <c r="R1969" s="21" t="str">
        <f t="shared" si="249"/>
        <v/>
      </c>
      <c r="T1969" s="44" t="str">
        <f t="shared" si="244"/>
        <v/>
      </c>
      <c r="W1969" s="18">
        <f t="shared" si="245"/>
        <v>0</v>
      </c>
    </row>
    <row r="1970" spans="7:23" ht="25.5" customHeight="1" x14ac:dyDescent="0.2">
      <c r="G1970" s="12" t="str">
        <f t="shared" si="242"/>
        <v/>
      </c>
      <c r="H1970" s="12"/>
      <c r="I1970" s="22" t="str">
        <f>IFERROR(VLOOKUP('движение ДВС'!C1970,нормативы!$B$2:$C$32,2,FALSE),"")</f>
        <v/>
      </c>
      <c r="K1970" s="13" t="str">
        <f t="shared" si="246"/>
        <v/>
      </c>
      <c r="L1970" s="13"/>
      <c r="M1970" s="22" t="str">
        <f t="shared" si="243"/>
        <v/>
      </c>
      <c r="N1970" s="22" t="str">
        <f t="shared" si="247"/>
        <v/>
      </c>
      <c r="P1970" s="11" t="str">
        <f t="shared" si="248"/>
        <v xml:space="preserve"> </v>
      </c>
      <c r="Q1970" s="11" t="e">
        <f>VLOOKUP(B1970,'Комментарии к ремонту'!A:C,2,FALSE)</f>
        <v>#N/A</v>
      </c>
      <c r="R1970" s="21" t="str">
        <f t="shared" si="249"/>
        <v/>
      </c>
      <c r="T1970" s="44" t="str">
        <f t="shared" si="244"/>
        <v/>
      </c>
      <c r="W1970" s="18">
        <f t="shared" si="245"/>
        <v>0</v>
      </c>
    </row>
    <row r="1971" spans="7:23" ht="25.5" customHeight="1" x14ac:dyDescent="0.2">
      <c r="G1971" s="12" t="str">
        <f t="shared" si="242"/>
        <v/>
      </c>
      <c r="H1971" s="12"/>
      <c r="I1971" s="22" t="str">
        <f>IFERROR(VLOOKUP('движение ДВС'!C1971,нормативы!$B$2:$C$32,2,FALSE),"")</f>
        <v/>
      </c>
      <c r="K1971" s="13" t="str">
        <f t="shared" si="246"/>
        <v/>
      </c>
      <c r="L1971" s="13"/>
      <c r="M1971" s="22" t="str">
        <f t="shared" si="243"/>
        <v/>
      </c>
      <c r="N1971" s="22" t="str">
        <f t="shared" si="247"/>
        <v/>
      </c>
      <c r="P1971" s="11" t="str">
        <f t="shared" si="248"/>
        <v xml:space="preserve"> </v>
      </c>
      <c r="Q1971" s="11" t="e">
        <f>VLOOKUP(B1971,'Комментарии к ремонту'!A:C,2,FALSE)</f>
        <v>#N/A</v>
      </c>
      <c r="R1971" s="21" t="str">
        <f t="shared" si="249"/>
        <v/>
      </c>
      <c r="T1971" s="44" t="str">
        <f t="shared" si="244"/>
        <v/>
      </c>
      <c r="W1971" s="18">
        <f t="shared" si="245"/>
        <v>0</v>
      </c>
    </row>
    <row r="1972" spans="7:23" ht="25.5" customHeight="1" x14ac:dyDescent="0.2">
      <c r="G1972" s="12" t="str">
        <f t="shared" si="242"/>
        <v/>
      </c>
      <c r="H1972" s="12"/>
      <c r="I1972" s="22" t="str">
        <f>IFERROR(VLOOKUP('движение ДВС'!C1972,нормативы!$B$2:$C$32,2,FALSE),"")</f>
        <v/>
      </c>
      <c r="K1972" s="13" t="str">
        <f t="shared" si="246"/>
        <v/>
      </c>
      <c r="L1972" s="13"/>
      <c r="M1972" s="22" t="str">
        <f t="shared" si="243"/>
        <v/>
      </c>
      <c r="N1972" s="22" t="str">
        <f t="shared" si="247"/>
        <v/>
      </c>
      <c r="P1972" s="11" t="str">
        <f t="shared" si="248"/>
        <v xml:space="preserve"> </v>
      </c>
      <c r="Q1972" s="11" t="e">
        <f>VLOOKUP(B1972,'Комментарии к ремонту'!A:C,2,FALSE)</f>
        <v>#N/A</v>
      </c>
      <c r="R1972" s="21" t="str">
        <f t="shared" si="249"/>
        <v/>
      </c>
      <c r="T1972" s="44" t="str">
        <f t="shared" si="244"/>
        <v/>
      </c>
      <c r="W1972" s="18">
        <f t="shared" si="245"/>
        <v>0</v>
      </c>
    </row>
    <row r="1973" spans="7:23" ht="25.5" customHeight="1" x14ac:dyDescent="0.2">
      <c r="G1973" s="12" t="str">
        <f t="shared" si="242"/>
        <v/>
      </c>
      <c r="H1973" s="12"/>
      <c r="I1973" s="22" t="str">
        <f>IFERROR(VLOOKUP('движение ДВС'!C1973,нормативы!$B$2:$C$32,2,FALSE),"")</f>
        <v/>
      </c>
      <c r="K1973" s="13" t="str">
        <f t="shared" si="246"/>
        <v/>
      </c>
      <c r="L1973" s="13"/>
      <c r="M1973" s="22" t="str">
        <f t="shared" si="243"/>
        <v/>
      </c>
      <c r="N1973" s="22" t="str">
        <f t="shared" si="247"/>
        <v/>
      </c>
      <c r="P1973" s="11" t="str">
        <f t="shared" si="248"/>
        <v xml:space="preserve"> </v>
      </c>
      <c r="Q1973" s="11" t="e">
        <f>VLOOKUP(B1973,'Комментарии к ремонту'!A:C,2,FALSE)</f>
        <v>#N/A</v>
      </c>
      <c r="R1973" s="21" t="str">
        <f t="shared" si="249"/>
        <v/>
      </c>
      <c r="T1973" s="44" t="str">
        <f t="shared" si="244"/>
        <v/>
      </c>
      <c r="W1973" s="18">
        <f t="shared" si="245"/>
        <v>0</v>
      </c>
    </row>
    <row r="1974" spans="7:23" ht="25.5" customHeight="1" x14ac:dyDescent="0.2">
      <c r="G1974" s="12" t="str">
        <f t="shared" si="242"/>
        <v/>
      </c>
      <c r="H1974" s="12"/>
      <c r="I1974" s="22" t="str">
        <f>IFERROR(VLOOKUP('движение ДВС'!C1974,нормативы!$B$2:$C$32,2,FALSE),"")</f>
        <v/>
      </c>
      <c r="K1974" s="13" t="str">
        <f t="shared" si="246"/>
        <v/>
      </c>
      <c r="L1974" s="13"/>
      <c r="M1974" s="22" t="str">
        <f t="shared" si="243"/>
        <v/>
      </c>
      <c r="N1974" s="22" t="str">
        <f t="shared" si="247"/>
        <v/>
      </c>
      <c r="P1974" s="11" t="str">
        <f t="shared" si="248"/>
        <v xml:space="preserve"> </v>
      </c>
      <c r="Q1974" s="11" t="e">
        <f>VLOOKUP(B1974,'Комментарии к ремонту'!A:C,2,FALSE)</f>
        <v>#N/A</v>
      </c>
      <c r="R1974" s="21" t="str">
        <f t="shared" si="249"/>
        <v/>
      </c>
      <c r="T1974" s="44" t="str">
        <f t="shared" si="244"/>
        <v/>
      </c>
      <c r="W1974" s="18">
        <f t="shared" si="245"/>
        <v>0</v>
      </c>
    </row>
    <row r="1975" spans="7:23" ht="25.5" customHeight="1" x14ac:dyDescent="0.2">
      <c r="G1975" s="12" t="str">
        <f t="shared" si="242"/>
        <v/>
      </c>
      <c r="H1975" s="12"/>
      <c r="I1975" s="22" t="str">
        <f>IFERROR(VLOOKUP('движение ДВС'!C1975,нормативы!$B$2:$C$32,2,FALSE),"")</f>
        <v/>
      </c>
      <c r="K1975" s="13" t="str">
        <f t="shared" si="246"/>
        <v/>
      </c>
      <c r="L1975" s="13"/>
      <c r="M1975" s="22" t="str">
        <f t="shared" si="243"/>
        <v/>
      </c>
      <c r="N1975" s="22" t="str">
        <f t="shared" si="247"/>
        <v/>
      </c>
      <c r="P1975" s="11" t="str">
        <f t="shared" si="248"/>
        <v xml:space="preserve"> </v>
      </c>
      <c r="Q1975" s="11" t="e">
        <f>VLOOKUP(B1975,'Комментарии к ремонту'!A:C,2,FALSE)</f>
        <v>#N/A</v>
      </c>
      <c r="R1975" s="21" t="str">
        <f t="shared" si="249"/>
        <v/>
      </c>
      <c r="T1975" s="44" t="str">
        <f t="shared" si="244"/>
        <v/>
      </c>
      <c r="W1975" s="18">
        <f t="shared" si="245"/>
        <v>0</v>
      </c>
    </row>
    <row r="1976" spans="7:23" ht="25.5" customHeight="1" x14ac:dyDescent="0.2">
      <c r="G1976" s="12" t="str">
        <f t="shared" si="242"/>
        <v/>
      </c>
      <c r="H1976" s="12"/>
      <c r="I1976" s="22" t="str">
        <f>IFERROR(VLOOKUP('движение ДВС'!C1976,нормативы!$B$2:$C$32,2,FALSE),"")</f>
        <v/>
      </c>
      <c r="K1976" s="13" t="str">
        <f t="shared" si="246"/>
        <v/>
      </c>
      <c r="L1976" s="13"/>
      <c r="M1976" s="22" t="str">
        <f t="shared" si="243"/>
        <v/>
      </c>
      <c r="N1976" s="22" t="str">
        <f t="shared" si="247"/>
        <v/>
      </c>
      <c r="P1976" s="11" t="str">
        <f t="shared" si="248"/>
        <v xml:space="preserve"> </v>
      </c>
      <c r="Q1976" s="11" t="e">
        <f>VLOOKUP(B1976,'Комментарии к ремонту'!A:C,2,FALSE)</f>
        <v>#N/A</v>
      </c>
      <c r="R1976" s="21" t="str">
        <f t="shared" si="249"/>
        <v/>
      </c>
      <c r="T1976" s="44" t="str">
        <f t="shared" si="244"/>
        <v/>
      </c>
      <c r="W1976" s="18">
        <f t="shared" si="245"/>
        <v>0</v>
      </c>
    </row>
    <row r="1977" spans="7:23" ht="25.5" customHeight="1" x14ac:dyDescent="0.2">
      <c r="G1977" s="12" t="str">
        <f t="shared" si="242"/>
        <v/>
      </c>
      <c r="H1977" s="12"/>
      <c r="I1977" s="22" t="str">
        <f>IFERROR(VLOOKUP('движение ДВС'!C1977,нормативы!$B$2:$C$32,2,FALSE),"")</f>
        <v/>
      </c>
      <c r="K1977" s="13" t="str">
        <f t="shared" si="246"/>
        <v/>
      </c>
      <c r="L1977" s="13"/>
      <c r="M1977" s="22" t="str">
        <f t="shared" si="243"/>
        <v/>
      </c>
      <c r="N1977" s="22" t="str">
        <f t="shared" si="247"/>
        <v/>
      </c>
      <c r="P1977" s="11" t="str">
        <f t="shared" si="248"/>
        <v xml:space="preserve"> </v>
      </c>
      <c r="Q1977" s="11" t="e">
        <f>VLOOKUP(B1977,'Комментарии к ремонту'!A:C,2,FALSE)</f>
        <v>#N/A</v>
      </c>
      <c r="R1977" s="21" t="str">
        <f t="shared" si="249"/>
        <v/>
      </c>
      <c r="T1977" s="44" t="str">
        <f t="shared" si="244"/>
        <v/>
      </c>
      <c r="W1977" s="18">
        <f t="shared" si="245"/>
        <v>0</v>
      </c>
    </row>
    <row r="1978" spans="7:23" ht="25.5" customHeight="1" x14ac:dyDescent="0.2">
      <c r="G1978" s="12" t="str">
        <f t="shared" si="242"/>
        <v/>
      </c>
      <c r="H1978" s="12"/>
      <c r="I1978" s="22" t="str">
        <f>IFERROR(VLOOKUP('движение ДВС'!C1978,нормативы!$B$2:$C$32,2,FALSE),"")</f>
        <v/>
      </c>
      <c r="K1978" s="13" t="str">
        <f t="shared" si="246"/>
        <v/>
      </c>
      <c r="L1978" s="13"/>
      <c r="M1978" s="22" t="str">
        <f t="shared" si="243"/>
        <v/>
      </c>
      <c r="N1978" s="22" t="str">
        <f t="shared" si="247"/>
        <v/>
      </c>
      <c r="P1978" s="11" t="str">
        <f t="shared" si="248"/>
        <v xml:space="preserve"> </v>
      </c>
      <c r="Q1978" s="11" t="e">
        <f>VLOOKUP(B1978,'Комментарии к ремонту'!A:C,2,FALSE)</f>
        <v>#N/A</v>
      </c>
      <c r="R1978" s="21" t="str">
        <f t="shared" si="249"/>
        <v/>
      </c>
      <c r="T1978" s="44" t="str">
        <f t="shared" si="244"/>
        <v/>
      </c>
      <c r="W1978" s="18">
        <f t="shared" si="245"/>
        <v>0</v>
      </c>
    </row>
    <row r="1979" spans="7:23" ht="25.5" customHeight="1" x14ac:dyDescent="0.2">
      <c r="G1979" s="12" t="str">
        <f t="shared" si="242"/>
        <v/>
      </c>
      <c r="H1979" s="12"/>
      <c r="I1979" s="22" t="str">
        <f>IFERROR(VLOOKUP('движение ДВС'!C1979,нормативы!$B$2:$C$32,2,FALSE),"")</f>
        <v/>
      </c>
      <c r="K1979" s="13" t="str">
        <f t="shared" si="246"/>
        <v/>
      </c>
      <c r="L1979" s="13"/>
      <c r="M1979" s="22" t="str">
        <f t="shared" si="243"/>
        <v/>
      </c>
      <c r="N1979" s="22" t="str">
        <f t="shared" si="247"/>
        <v/>
      </c>
      <c r="P1979" s="11" t="str">
        <f t="shared" si="248"/>
        <v xml:space="preserve"> </v>
      </c>
      <c r="Q1979" s="11" t="e">
        <f>VLOOKUP(B1979,'Комментарии к ремонту'!A:C,2,FALSE)</f>
        <v>#N/A</v>
      </c>
      <c r="R1979" s="21" t="str">
        <f t="shared" si="249"/>
        <v/>
      </c>
      <c r="T1979" s="44" t="str">
        <f t="shared" si="244"/>
        <v/>
      </c>
      <c r="W1979" s="18">
        <f t="shared" si="245"/>
        <v>0</v>
      </c>
    </row>
    <row r="1980" spans="7:23" ht="25.5" customHeight="1" x14ac:dyDescent="0.2">
      <c r="G1980" s="12" t="str">
        <f t="shared" si="242"/>
        <v/>
      </c>
      <c r="H1980" s="12"/>
      <c r="I1980" s="22" t="str">
        <f>IFERROR(VLOOKUP('движение ДВС'!C1980,нормативы!$B$2:$C$32,2,FALSE),"")</f>
        <v/>
      </c>
      <c r="K1980" s="13" t="str">
        <f t="shared" si="246"/>
        <v/>
      </c>
      <c r="L1980" s="13"/>
      <c r="M1980" s="22" t="str">
        <f t="shared" si="243"/>
        <v/>
      </c>
      <c r="N1980" s="22" t="str">
        <f t="shared" si="247"/>
        <v/>
      </c>
      <c r="P1980" s="11" t="str">
        <f t="shared" si="248"/>
        <v xml:space="preserve"> </v>
      </c>
      <c r="Q1980" s="11" t="e">
        <f>VLOOKUP(B1980,'Комментарии к ремонту'!A:C,2,FALSE)</f>
        <v>#N/A</v>
      </c>
      <c r="R1980" s="21" t="str">
        <f t="shared" si="249"/>
        <v/>
      </c>
      <c r="T1980" s="44" t="str">
        <f t="shared" si="244"/>
        <v/>
      </c>
      <c r="W1980" s="18">
        <f t="shared" si="245"/>
        <v>0</v>
      </c>
    </row>
    <row r="1981" spans="7:23" ht="25.5" customHeight="1" x14ac:dyDescent="0.2">
      <c r="G1981" s="12" t="str">
        <f t="shared" si="242"/>
        <v/>
      </c>
      <c r="H1981" s="12"/>
      <c r="I1981" s="22" t="str">
        <f>IFERROR(VLOOKUP('движение ДВС'!C1981,нормативы!$B$2:$C$32,2,FALSE),"")</f>
        <v/>
      </c>
      <c r="K1981" s="13" t="str">
        <f t="shared" si="246"/>
        <v/>
      </c>
      <c r="L1981" s="13"/>
      <c r="M1981" s="22" t="str">
        <f t="shared" si="243"/>
        <v/>
      </c>
      <c r="N1981" s="22" t="str">
        <f t="shared" si="247"/>
        <v/>
      </c>
      <c r="P1981" s="11" t="str">
        <f t="shared" si="248"/>
        <v xml:space="preserve"> </v>
      </c>
      <c r="Q1981" s="11" t="e">
        <f>VLOOKUP(B1981,'Комментарии к ремонту'!A:C,2,FALSE)</f>
        <v>#N/A</v>
      </c>
      <c r="R1981" s="21" t="str">
        <f t="shared" si="249"/>
        <v/>
      </c>
      <c r="T1981" s="44" t="str">
        <f t="shared" si="244"/>
        <v/>
      </c>
      <c r="W1981" s="18">
        <f t="shared" si="245"/>
        <v>0</v>
      </c>
    </row>
    <row r="1982" spans="7:23" ht="25.5" customHeight="1" x14ac:dyDescent="0.2">
      <c r="G1982" s="12" t="str">
        <f t="shared" si="242"/>
        <v/>
      </c>
      <c r="H1982" s="12"/>
      <c r="I1982" s="22" t="str">
        <f>IFERROR(VLOOKUP('движение ДВС'!C1982,нормативы!$B$2:$C$32,2,FALSE),"")</f>
        <v/>
      </c>
      <c r="K1982" s="13" t="str">
        <f t="shared" si="246"/>
        <v/>
      </c>
      <c r="L1982" s="13"/>
      <c r="M1982" s="22" t="str">
        <f t="shared" si="243"/>
        <v/>
      </c>
      <c r="N1982" s="22" t="str">
        <f t="shared" si="247"/>
        <v/>
      </c>
      <c r="P1982" s="11" t="str">
        <f t="shared" si="248"/>
        <v xml:space="preserve"> </v>
      </c>
      <c r="Q1982" s="11" t="e">
        <f>VLOOKUP(B1982,'Комментарии к ремонту'!A:C,2,FALSE)</f>
        <v>#N/A</v>
      </c>
      <c r="R1982" s="21" t="str">
        <f t="shared" si="249"/>
        <v/>
      </c>
      <c r="T1982" s="44" t="str">
        <f t="shared" si="244"/>
        <v/>
      </c>
      <c r="W1982" s="18">
        <f t="shared" si="245"/>
        <v>0</v>
      </c>
    </row>
    <row r="1983" spans="7:23" ht="25.5" customHeight="1" x14ac:dyDescent="0.2">
      <c r="G1983" s="12" t="str">
        <f t="shared" si="242"/>
        <v/>
      </c>
      <c r="H1983" s="12"/>
      <c r="I1983" s="22" t="str">
        <f>IFERROR(VLOOKUP('движение ДВС'!C1983,нормативы!$B$2:$C$32,2,FALSE),"")</f>
        <v/>
      </c>
      <c r="K1983" s="13" t="str">
        <f t="shared" si="246"/>
        <v/>
      </c>
      <c r="L1983" s="13"/>
      <c r="M1983" s="22" t="str">
        <f t="shared" si="243"/>
        <v/>
      </c>
      <c r="N1983" s="22" t="str">
        <f t="shared" si="247"/>
        <v/>
      </c>
      <c r="P1983" s="11" t="str">
        <f t="shared" si="248"/>
        <v xml:space="preserve"> </v>
      </c>
      <c r="Q1983" s="11" t="e">
        <f>VLOOKUP(B1983,'Комментарии к ремонту'!A:C,2,FALSE)</f>
        <v>#N/A</v>
      </c>
      <c r="R1983" s="21" t="str">
        <f t="shared" si="249"/>
        <v/>
      </c>
      <c r="T1983" s="44" t="str">
        <f t="shared" si="244"/>
        <v/>
      </c>
      <c r="W1983" s="18">
        <f t="shared" si="245"/>
        <v>0</v>
      </c>
    </row>
    <row r="1984" spans="7:23" ht="25.5" customHeight="1" x14ac:dyDescent="0.2">
      <c r="G1984" s="12" t="str">
        <f t="shared" si="242"/>
        <v/>
      </c>
      <c r="H1984" s="12"/>
      <c r="I1984" s="22" t="str">
        <f>IFERROR(VLOOKUP('движение ДВС'!C1984,нормативы!$B$2:$C$32,2,FALSE),"")</f>
        <v/>
      </c>
      <c r="K1984" s="13" t="str">
        <f t="shared" si="246"/>
        <v/>
      </c>
      <c r="L1984" s="13"/>
      <c r="M1984" s="22" t="str">
        <f t="shared" si="243"/>
        <v/>
      </c>
      <c r="N1984" s="22" t="str">
        <f t="shared" si="247"/>
        <v/>
      </c>
      <c r="P1984" s="11" t="str">
        <f t="shared" si="248"/>
        <v xml:space="preserve"> </v>
      </c>
      <c r="Q1984" s="11" t="e">
        <f>VLOOKUP(B1984,'Комментарии к ремонту'!A:C,2,FALSE)</f>
        <v>#N/A</v>
      </c>
      <c r="R1984" s="21" t="str">
        <f t="shared" si="249"/>
        <v/>
      </c>
      <c r="T1984" s="44" t="str">
        <f t="shared" si="244"/>
        <v/>
      </c>
      <c r="W1984" s="18">
        <f t="shared" si="245"/>
        <v>0</v>
      </c>
    </row>
    <row r="1985" spans="7:23" ht="25.5" customHeight="1" x14ac:dyDescent="0.2">
      <c r="G1985" s="12" t="str">
        <f t="shared" si="242"/>
        <v/>
      </c>
      <c r="H1985" s="12"/>
      <c r="I1985" s="22" t="str">
        <f>IFERROR(VLOOKUP('движение ДВС'!C1985,нормативы!$B$2:$C$32,2,FALSE),"")</f>
        <v/>
      </c>
      <c r="K1985" s="13" t="str">
        <f t="shared" si="246"/>
        <v/>
      </c>
      <c r="L1985" s="13"/>
      <c r="M1985" s="22" t="str">
        <f t="shared" si="243"/>
        <v/>
      </c>
      <c r="N1985" s="22" t="str">
        <f t="shared" si="247"/>
        <v/>
      </c>
      <c r="P1985" s="11" t="str">
        <f t="shared" si="248"/>
        <v xml:space="preserve"> </v>
      </c>
      <c r="Q1985" s="11" t="e">
        <f>VLOOKUP(B1985,'Комментарии к ремонту'!A:C,2,FALSE)</f>
        <v>#N/A</v>
      </c>
      <c r="R1985" s="21" t="str">
        <f t="shared" si="249"/>
        <v/>
      </c>
      <c r="T1985" s="44" t="str">
        <f t="shared" si="244"/>
        <v/>
      </c>
      <c r="W1985" s="18">
        <f t="shared" si="245"/>
        <v>0</v>
      </c>
    </row>
    <row r="1986" spans="7:23" ht="25.5" customHeight="1" x14ac:dyDescent="0.2">
      <c r="G1986" s="12" t="str">
        <f t="shared" si="242"/>
        <v/>
      </c>
      <c r="H1986" s="12"/>
      <c r="I1986" s="22" t="str">
        <f>IFERROR(VLOOKUP('движение ДВС'!C1986,нормативы!$B$2:$C$32,2,FALSE),"")</f>
        <v/>
      </c>
      <c r="K1986" s="13" t="str">
        <f t="shared" si="246"/>
        <v/>
      </c>
      <c r="L1986" s="13"/>
      <c r="M1986" s="22" t="str">
        <f t="shared" si="243"/>
        <v/>
      </c>
      <c r="N1986" s="22" t="str">
        <f t="shared" si="247"/>
        <v/>
      </c>
      <c r="P1986" s="11" t="str">
        <f t="shared" si="248"/>
        <v xml:space="preserve"> </v>
      </c>
      <c r="Q1986" s="11" t="e">
        <f>VLOOKUP(B1986,'Комментарии к ремонту'!A:C,2,FALSE)</f>
        <v>#N/A</v>
      </c>
      <c r="R1986" s="21" t="str">
        <f t="shared" si="249"/>
        <v/>
      </c>
      <c r="T1986" s="44" t="str">
        <f t="shared" si="244"/>
        <v/>
      </c>
      <c r="W1986" s="18">
        <f t="shared" si="245"/>
        <v>0</v>
      </c>
    </row>
    <row r="1987" spans="7:23" ht="25.5" customHeight="1" x14ac:dyDescent="0.2">
      <c r="G1987" s="12" t="str">
        <f t="shared" ref="G1987:G2050" si="250">IFERROR(IF(SEARCH("Ожидается",O1987),"введите дату",""),"")</f>
        <v/>
      </c>
      <c r="H1987" s="12"/>
      <c r="I1987" s="22" t="str">
        <f>IFERROR(VLOOKUP('движение ДВС'!C1987,нормативы!$B$2:$C$32,2,FALSE),"")</f>
        <v/>
      </c>
      <c r="K1987" s="13" t="str">
        <f t="shared" si="246"/>
        <v/>
      </c>
      <c r="L1987" s="13"/>
      <c r="M1987" s="22" t="str">
        <f t="shared" ref="M1987:M2050" si="251">IFERROR(IF(ISBLANK(G1987),"",_xlfn.ISOWEEKNUM(G1987)),"")</f>
        <v/>
      </c>
      <c r="N1987" s="22" t="str">
        <f t="shared" si="247"/>
        <v/>
      </c>
      <c r="P1987" s="11" t="str">
        <f t="shared" si="248"/>
        <v xml:space="preserve"> </v>
      </c>
      <c r="Q1987" s="11" t="e">
        <f>VLOOKUP(B1987,'Комментарии к ремонту'!A:C,2,FALSE)</f>
        <v>#N/A</v>
      </c>
      <c r="R1987" s="21" t="str">
        <f t="shared" si="249"/>
        <v/>
      </c>
      <c r="T1987" s="44" t="str">
        <f t="shared" ref="T1987:T2050" si="252">IF(O1987="Отказной","Опишите причину отказа",IF(O1987="Транзит","Опишите инф. о транзите",""))</f>
        <v/>
      </c>
      <c r="W1987" s="18">
        <f t="shared" ref="W1987:W2050" si="253">IFERROR(IF(SEARCH(", заказ",V1987),"укажите дату поставки зап. частей",""),0)</f>
        <v>0</v>
      </c>
    </row>
    <row r="1988" spans="7:23" ht="25.5" customHeight="1" x14ac:dyDescent="0.2">
      <c r="G1988" s="12" t="str">
        <f t="shared" si="250"/>
        <v/>
      </c>
      <c r="H1988" s="12"/>
      <c r="I1988" s="22" t="str">
        <f>IFERROR(VLOOKUP('движение ДВС'!C1988,нормативы!$B$2:$C$32,2,FALSE),"")</f>
        <v/>
      </c>
      <c r="K1988" s="13" t="str">
        <f t="shared" ref="K1988:K2051" si="254">IFERROR(IF(H1988&lt;&gt;0,H1988+(I1988/J1988)/8*7/5,""),IF(H1988&lt;&gt;0,H1988+I1988/8*7/5,""))</f>
        <v/>
      </c>
      <c r="L1988" s="13"/>
      <c r="M1988" s="22" t="str">
        <f t="shared" si="251"/>
        <v/>
      </c>
      <c r="N1988" s="22" t="str">
        <f t="shared" ref="N1988:N2051" si="255">IFERROR(INT((MONTH(G1988)+2)/3),"")</f>
        <v/>
      </c>
      <c r="P1988" s="11" t="str">
        <f t="shared" ref="P1988:P2051" si="256">B1988&amp;" "&amp;C1988</f>
        <v xml:space="preserve"> </v>
      </c>
      <c r="Q1988" s="11" t="e">
        <f>VLOOKUP(B1988,'Комментарии к ремонту'!A:C,2,FALSE)</f>
        <v>#N/A</v>
      </c>
      <c r="R1988" s="21" t="str">
        <f t="shared" ref="R1988:R2051" si="257">IF(ISBLANK(B1988),"",IF(O1988="Ремонт остановлен","Укажите причину остановки работ",IF(O1988="Отказной","Опишите причину отказа",IF(O1988="Транзит","Опишите инф. о транзите",IF(ISNA(Q1988),"НЕТ","ЕСТЬ")))))</f>
        <v/>
      </c>
      <c r="T1988" s="44" t="str">
        <f t="shared" si="252"/>
        <v/>
      </c>
      <c r="W1988" s="18">
        <f t="shared" si="253"/>
        <v>0</v>
      </c>
    </row>
    <row r="1989" spans="7:23" ht="25.5" customHeight="1" x14ac:dyDescent="0.2">
      <c r="G1989" s="12" t="str">
        <f t="shared" si="250"/>
        <v/>
      </c>
      <c r="H1989" s="12"/>
      <c r="I1989" s="22" t="str">
        <f>IFERROR(VLOOKUP('движение ДВС'!C1989,нормативы!$B$2:$C$32,2,FALSE),"")</f>
        <v/>
      </c>
      <c r="K1989" s="13" t="str">
        <f t="shared" si="254"/>
        <v/>
      </c>
      <c r="L1989" s="13"/>
      <c r="M1989" s="22" t="str">
        <f t="shared" si="251"/>
        <v/>
      </c>
      <c r="N1989" s="22" t="str">
        <f t="shared" si="255"/>
        <v/>
      </c>
      <c r="P1989" s="11" t="str">
        <f t="shared" si="256"/>
        <v xml:space="preserve"> </v>
      </c>
      <c r="Q1989" s="11" t="e">
        <f>VLOOKUP(B1989,'Комментарии к ремонту'!A:C,2,FALSE)</f>
        <v>#N/A</v>
      </c>
      <c r="R1989" s="21" t="str">
        <f t="shared" si="257"/>
        <v/>
      </c>
      <c r="T1989" s="44" t="str">
        <f t="shared" si="252"/>
        <v/>
      </c>
      <c r="W1989" s="18">
        <f t="shared" si="253"/>
        <v>0</v>
      </c>
    </row>
    <row r="1990" spans="7:23" ht="25.5" customHeight="1" x14ac:dyDescent="0.2">
      <c r="G1990" s="12" t="str">
        <f t="shared" si="250"/>
        <v/>
      </c>
      <c r="H1990" s="12"/>
      <c r="I1990" s="22" t="str">
        <f>IFERROR(VLOOKUP('движение ДВС'!C1990,нормативы!$B$2:$C$32,2,FALSE),"")</f>
        <v/>
      </c>
      <c r="K1990" s="13" t="str">
        <f t="shared" si="254"/>
        <v/>
      </c>
      <c r="L1990" s="13"/>
      <c r="M1990" s="22" t="str">
        <f t="shared" si="251"/>
        <v/>
      </c>
      <c r="N1990" s="22" t="str">
        <f t="shared" si="255"/>
        <v/>
      </c>
      <c r="P1990" s="11" t="str">
        <f t="shared" si="256"/>
        <v xml:space="preserve"> </v>
      </c>
      <c r="Q1990" s="11" t="e">
        <f>VLOOKUP(B1990,'Комментарии к ремонту'!A:C,2,FALSE)</f>
        <v>#N/A</v>
      </c>
      <c r="R1990" s="21" t="str">
        <f t="shared" si="257"/>
        <v/>
      </c>
      <c r="T1990" s="44" t="str">
        <f t="shared" si="252"/>
        <v/>
      </c>
      <c r="W1990" s="18">
        <f t="shared" si="253"/>
        <v>0</v>
      </c>
    </row>
    <row r="1991" spans="7:23" ht="25.5" customHeight="1" x14ac:dyDescent="0.2">
      <c r="G1991" s="12" t="str">
        <f t="shared" si="250"/>
        <v/>
      </c>
      <c r="H1991" s="12"/>
      <c r="I1991" s="22" t="str">
        <f>IFERROR(VLOOKUP('движение ДВС'!C1991,нормативы!$B$2:$C$32,2,FALSE),"")</f>
        <v/>
      </c>
      <c r="K1991" s="13" t="str">
        <f t="shared" si="254"/>
        <v/>
      </c>
      <c r="L1991" s="13"/>
      <c r="M1991" s="22" t="str">
        <f t="shared" si="251"/>
        <v/>
      </c>
      <c r="N1991" s="22" t="str">
        <f t="shared" si="255"/>
        <v/>
      </c>
      <c r="P1991" s="11" t="str">
        <f t="shared" si="256"/>
        <v xml:space="preserve"> </v>
      </c>
      <c r="Q1991" s="11" t="e">
        <f>VLOOKUP(B1991,'Комментарии к ремонту'!A:C,2,FALSE)</f>
        <v>#N/A</v>
      </c>
      <c r="R1991" s="21" t="str">
        <f t="shared" si="257"/>
        <v/>
      </c>
      <c r="T1991" s="44" t="str">
        <f t="shared" si="252"/>
        <v/>
      </c>
      <c r="W1991" s="18">
        <f t="shared" si="253"/>
        <v>0</v>
      </c>
    </row>
    <row r="1992" spans="7:23" ht="25.5" customHeight="1" x14ac:dyDescent="0.2">
      <c r="G1992" s="12" t="str">
        <f t="shared" si="250"/>
        <v/>
      </c>
      <c r="H1992" s="12"/>
      <c r="I1992" s="22" t="str">
        <f>IFERROR(VLOOKUP('движение ДВС'!C1992,нормативы!$B$2:$C$32,2,FALSE),"")</f>
        <v/>
      </c>
      <c r="K1992" s="13" t="str">
        <f t="shared" si="254"/>
        <v/>
      </c>
      <c r="L1992" s="13"/>
      <c r="M1992" s="22" t="str">
        <f t="shared" si="251"/>
        <v/>
      </c>
      <c r="N1992" s="22" t="str">
        <f t="shared" si="255"/>
        <v/>
      </c>
      <c r="P1992" s="11" t="str">
        <f t="shared" si="256"/>
        <v xml:space="preserve"> </v>
      </c>
      <c r="Q1992" s="11" t="e">
        <f>VLOOKUP(B1992,'Комментарии к ремонту'!A:C,2,FALSE)</f>
        <v>#N/A</v>
      </c>
      <c r="R1992" s="21" t="str">
        <f t="shared" si="257"/>
        <v/>
      </c>
      <c r="T1992" s="44" t="str">
        <f t="shared" si="252"/>
        <v/>
      </c>
      <c r="W1992" s="18">
        <f t="shared" si="253"/>
        <v>0</v>
      </c>
    </row>
    <row r="1993" spans="7:23" ht="25.5" customHeight="1" x14ac:dyDescent="0.2">
      <c r="G1993" s="12" t="str">
        <f t="shared" si="250"/>
        <v/>
      </c>
      <c r="H1993" s="12"/>
      <c r="I1993" s="22" t="str">
        <f>IFERROR(VLOOKUP('движение ДВС'!C1993,нормативы!$B$2:$C$32,2,FALSE),"")</f>
        <v/>
      </c>
      <c r="K1993" s="13" t="str">
        <f t="shared" si="254"/>
        <v/>
      </c>
      <c r="L1993" s="13"/>
      <c r="M1993" s="22" t="str">
        <f t="shared" si="251"/>
        <v/>
      </c>
      <c r="N1993" s="22" t="str">
        <f t="shared" si="255"/>
        <v/>
      </c>
      <c r="P1993" s="11" t="str">
        <f t="shared" si="256"/>
        <v xml:space="preserve"> </v>
      </c>
      <c r="Q1993" s="11" t="e">
        <f>VLOOKUP(B1993,'Комментарии к ремонту'!A:C,2,FALSE)</f>
        <v>#N/A</v>
      </c>
      <c r="R1993" s="21" t="str">
        <f t="shared" si="257"/>
        <v/>
      </c>
      <c r="T1993" s="44" t="str">
        <f t="shared" si="252"/>
        <v/>
      </c>
      <c r="W1993" s="18">
        <f t="shared" si="253"/>
        <v>0</v>
      </c>
    </row>
    <row r="1994" spans="7:23" ht="25.5" customHeight="1" x14ac:dyDescent="0.2">
      <c r="G1994" s="12" t="str">
        <f t="shared" si="250"/>
        <v/>
      </c>
      <c r="H1994" s="12"/>
      <c r="I1994" s="22" t="str">
        <f>IFERROR(VLOOKUP('движение ДВС'!C1994,нормативы!$B$2:$C$32,2,FALSE),"")</f>
        <v/>
      </c>
      <c r="K1994" s="13" t="str">
        <f t="shared" si="254"/>
        <v/>
      </c>
      <c r="L1994" s="13"/>
      <c r="M1994" s="22" t="str">
        <f t="shared" si="251"/>
        <v/>
      </c>
      <c r="N1994" s="22" t="str">
        <f t="shared" si="255"/>
        <v/>
      </c>
      <c r="P1994" s="11" t="str">
        <f t="shared" si="256"/>
        <v xml:space="preserve"> </v>
      </c>
      <c r="Q1994" s="11" t="e">
        <f>VLOOKUP(B1994,'Комментарии к ремонту'!A:C,2,FALSE)</f>
        <v>#N/A</v>
      </c>
      <c r="R1994" s="21" t="str">
        <f t="shared" si="257"/>
        <v/>
      </c>
      <c r="T1994" s="44" t="str">
        <f t="shared" si="252"/>
        <v/>
      </c>
      <c r="W1994" s="18">
        <f t="shared" si="253"/>
        <v>0</v>
      </c>
    </row>
    <row r="1995" spans="7:23" ht="25.5" customHeight="1" x14ac:dyDescent="0.2">
      <c r="G1995" s="12" t="str">
        <f t="shared" si="250"/>
        <v/>
      </c>
      <c r="H1995" s="12"/>
      <c r="I1995" s="22" t="str">
        <f>IFERROR(VLOOKUP('движение ДВС'!C1995,нормативы!$B$2:$C$32,2,FALSE),"")</f>
        <v/>
      </c>
      <c r="K1995" s="13" t="str">
        <f t="shared" si="254"/>
        <v/>
      </c>
      <c r="L1995" s="13"/>
      <c r="M1995" s="22" t="str">
        <f t="shared" si="251"/>
        <v/>
      </c>
      <c r="N1995" s="22" t="str">
        <f t="shared" si="255"/>
        <v/>
      </c>
      <c r="P1995" s="11" t="str">
        <f t="shared" si="256"/>
        <v xml:space="preserve"> </v>
      </c>
      <c r="Q1995" s="11" t="e">
        <f>VLOOKUP(B1995,'Комментарии к ремонту'!A:C,2,FALSE)</f>
        <v>#N/A</v>
      </c>
      <c r="R1995" s="21" t="str">
        <f t="shared" si="257"/>
        <v/>
      </c>
      <c r="T1995" s="44" t="str">
        <f t="shared" si="252"/>
        <v/>
      </c>
      <c r="W1995" s="18">
        <f t="shared" si="253"/>
        <v>0</v>
      </c>
    </row>
    <row r="1996" spans="7:23" ht="25.5" customHeight="1" x14ac:dyDescent="0.2">
      <c r="G1996" s="12" t="str">
        <f t="shared" si="250"/>
        <v/>
      </c>
      <c r="H1996" s="12"/>
      <c r="I1996" s="22" t="str">
        <f>IFERROR(VLOOKUP('движение ДВС'!C1996,нормативы!$B$2:$C$32,2,FALSE),"")</f>
        <v/>
      </c>
      <c r="K1996" s="13" t="str">
        <f t="shared" si="254"/>
        <v/>
      </c>
      <c r="L1996" s="13"/>
      <c r="M1996" s="22" t="str">
        <f t="shared" si="251"/>
        <v/>
      </c>
      <c r="N1996" s="22" t="str">
        <f t="shared" si="255"/>
        <v/>
      </c>
      <c r="P1996" s="11" t="str">
        <f t="shared" si="256"/>
        <v xml:space="preserve"> </v>
      </c>
      <c r="Q1996" s="11" t="e">
        <f>VLOOKUP(B1996,'Комментарии к ремонту'!A:C,2,FALSE)</f>
        <v>#N/A</v>
      </c>
      <c r="R1996" s="21" t="str">
        <f t="shared" si="257"/>
        <v/>
      </c>
      <c r="T1996" s="44" t="str">
        <f t="shared" si="252"/>
        <v/>
      </c>
      <c r="W1996" s="18">
        <f t="shared" si="253"/>
        <v>0</v>
      </c>
    </row>
    <row r="1997" spans="7:23" ht="25.5" customHeight="1" x14ac:dyDescent="0.2">
      <c r="G1997" s="12" t="str">
        <f t="shared" si="250"/>
        <v/>
      </c>
      <c r="H1997" s="12"/>
      <c r="I1997" s="22" t="str">
        <f>IFERROR(VLOOKUP('движение ДВС'!C1997,нормативы!$B$2:$C$32,2,FALSE),"")</f>
        <v/>
      </c>
      <c r="K1997" s="13" t="str">
        <f t="shared" si="254"/>
        <v/>
      </c>
      <c r="L1997" s="13"/>
      <c r="M1997" s="22" t="str">
        <f t="shared" si="251"/>
        <v/>
      </c>
      <c r="N1997" s="22" t="str">
        <f t="shared" si="255"/>
        <v/>
      </c>
      <c r="P1997" s="11" t="str">
        <f t="shared" si="256"/>
        <v xml:space="preserve"> </v>
      </c>
      <c r="Q1997" s="11" t="e">
        <f>VLOOKUP(B1997,'Комментарии к ремонту'!A:C,2,FALSE)</f>
        <v>#N/A</v>
      </c>
      <c r="R1997" s="21" t="str">
        <f t="shared" si="257"/>
        <v/>
      </c>
      <c r="T1997" s="44" t="str">
        <f t="shared" si="252"/>
        <v/>
      </c>
      <c r="W1997" s="18">
        <f t="shared" si="253"/>
        <v>0</v>
      </c>
    </row>
    <row r="1998" spans="7:23" ht="25.5" customHeight="1" x14ac:dyDescent="0.2">
      <c r="G1998" s="12" t="str">
        <f t="shared" si="250"/>
        <v/>
      </c>
      <c r="H1998" s="12"/>
      <c r="I1998" s="22" t="str">
        <f>IFERROR(VLOOKUP('движение ДВС'!C1998,нормативы!$B$2:$C$32,2,FALSE),"")</f>
        <v/>
      </c>
      <c r="K1998" s="13" t="str">
        <f t="shared" si="254"/>
        <v/>
      </c>
      <c r="L1998" s="13"/>
      <c r="M1998" s="22" t="str">
        <f t="shared" si="251"/>
        <v/>
      </c>
      <c r="N1998" s="22" t="str">
        <f t="shared" si="255"/>
        <v/>
      </c>
      <c r="P1998" s="11" t="str">
        <f t="shared" si="256"/>
        <v xml:space="preserve"> </v>
      </c>
      <c r="Q1998" s="11" t="e">
        <f>VLOOKUP(B1998,'Комментарии к ремонту'!A:C,2,FALSE)</f>
        <v>#N/A</v>
      </c>
      <c r="R1998" s="21" t="str">
        <f t="shared" si="257"/>
        <v/>
      </c>
      <c r="T1998" s="44" t="str">
        <f t="shared" si="252"/>
        <v/>
      </c>
      <c r="W1998" s="18">
        <f t="shared" si="253"/>
        <v>0</v>
      </c>
    </row>
    <row r="1999" spans="7:23" ht="25.5" customHeight="1" x14ac:dyDescent="0.2">
      <c r="G1999" s="12" t="str">
        <f t="shared" si="250"/>
        <v/>
      </c>
      <c r="H1999" s="12"/>
      <c r="I1999" s="22" t="str">
        <f>IFERROR(VLOOKUP('движение ДВС'!C1999,нормативы!$B$2:$C$32,2,FALSE),"")</f>
        <v/>
      </c>
      <c r="K1999" s="13" t="str">
        <f t="shared" si="254"/>
        <v/>
      </c>
      <c r="L1999" s="13"/>
      <c r="M1999" s="22" t="str">
        <f t="shared" si="251"/>
        <v/>
      </c>
      <c r="N1999" s="22" t="str">
        <f t="shared" si="255"/>
        <v/>
      </c>
      <c r="P1999" s="11" t="str">
        <f t="shared" si="256"/>
        <v xml:space="preserve"> </v>
      </c>
      <c r="Q1999" s="11" t="e">
        <f>VLOOKUP(B1999,'Комментарии к ремонту'!A:C,2,FALSE)</f>
        <v>#N/A</v>
      </c>
      <c r="R1999" s="21" t="str">
        <f t="shared" si="257"/>
        <v/>
      </c>
      <c r="T1999" s="44" t="str">
        <f t="shared" si="252"/>
        <v/>
      </c>
      <c r="W1999" s="18">
        <f t="shared" si="253"/>
        <v>0</v>
      </c>
    </row>
    <row r="2000" spans="7:23" ht="25.5" customHeight="1" x14ac:dyDescent="0.2">
      <c r="G2000" s="12" t="str">
        <f t="shared" si="250"/>
        <v/>
      </c>
      <c r="H2000" s="12"/>
      <c r="I2000" s="22" t="str">
        <f>IFERROR(VLOOKUP('движение ДВС'!C2000,нормативы!$B$2:$C$32,2,FALSE),"")</f>
        <v/>
      </c>
      <c r="K2000" s="13" t="str">
        <f t="shared" si="254"/>
        <v/>
      </c>
      <c r="L2000" s="13"/>
      <c r="M2000" s="22" t="str">
        <f t="shared" si="251"/>
        <v/>
      </c>
      <c r="N2000" s="22" t="str">
        <f t="shared" si="255"/>
        <v/>
      </c>
      <c r="P2000" s="11" t="str">
        <f t="shared" si="256"/>
        <v xml:space="preserve"> </v>
      </c>
      <c r="Q2000" s="11" t="e">
        <f>VLOOKUP(B2000,'Комментарии к ремонту'!A:C,2,FALSE)</f>
        <v>#N/A</v>
      </c>
      <c r="R2000" s="21" t="str">
        <f t="shared" si="257"/>
        <v/>
      </c>
      <c r="T2000" s="44" t="str">
        <f t="shared" si="252"/>
        <v/>
      </c>
      <c r="W2000" s="18">
        <f t="shared" si="253"/>
        <v>0</v>
      </c>
    </row>
    <row r="2001" spans="7:23" ht="25.5" customHeight="1" x14ac:dyDescent="0.2">
      <c r="G2001" s="12" t="str">
        <f t="shared" si="250"/>
        <v/>
      </c>
      <c r="H2001" s="12"/>
      <c r="I2001" s="22" t="str">
        <f>IFERROR(VLOOKUP('движение ДВС'!C2001,нормативы!$B$2:$C$32,2,FALSE),"")</f>
        <v/>
      </c>
      <c r="K2001" s="13" t="str">
        <f t="shared" si="254"/>
        <v/>
      </c>
      <c r="L2001" s="13"/>
      <c r="M2001" s="22" t="str">
        <f t="shared" si="251"/>
        <v/>
      </c>
      <c r="N2001" s="22" t="str">
        <f t="shared" si="255"/>
        <v/>
      </c>
      <c r="P2001" s="11" t="str">
        <f t="shared" si="256"/>
        <v xml:space="preserve"> </v>
      </c>
      <c r="Q2001" s="11" t="e">
        <f>VLOOKUP(B2001,'Комментарии к ремонту'!A:C,2,FALSE)</f>
        <v>#N/A</v>
      </c>
      <c r="R2001" s="21" t="str">
        <f t="shared" si="257"/>
        <v/>
      </c>
      <c r="T2001" s="44" t="str">
        <f t="shared" si="252"/>
        <v/>
      </c>
      <c r="W2001" s="18">
        <f t="shared" si="253"/>
        <v>0</v>
      </c>
    </row>
    <row r="2002" spans="7:23" ht="25.5" customHeight="1" x14ac:dyDescent="0.2">
      <c r="G2002" s="12" t="str">
        <f t="shared" si="250"/>
        <v/>
      </c>
      <c r="H2002" s="12"/>
      <c r="I2002" s="22" t="str">
        <f>IFERROR(VLOOKUP('движение ДВС'!C2002,нормативы!$B$2:$C$32,2,FALSE),"")</f>
        <v/>
      </c>
      <c r="K2002" s="13" t="str">
        <f t="shared" si="254"/>
        <v/>
      </c>
      <c r="L2002" s="13"/>
      <c r="M2002" s="22" t="str">
        <f t="shared" si="251"/>
        <v/>
      </c>
      <c r="N2002" s="22" t="str">
        <f t="shared" si="255"/>
        <v/>
      </c>
      <c r="P2002" s="11" t="str">
        <f t="shared" si="256"/>
        <v xml:space="preserve"> </v>
      </c>
      <c r="Q2002" s="11" t="e">
        <f>VLOOKUP(B2002,'Комментарии к ремонту'!A:C,2,FALSE)</f>
        <v>#N/A</v>
      </c>
      <c r="R2002" s="21" t="str">
        <f t="shared" si="257"/>
        <v/>
      </c>
      <c r="T2002" s="44" t="str">
        <f t="shared" si="252"/>
        <v/>
      </c>
      <c r="W2002" s="18">
        <f t="shared" si="253"/>
        <v>0</v>
      </c>
    </row>
    <row r="2003" spans="7:23" ht="25.5" customHeight="1" x14ac:dyDescent="0.2">
      <c r="G2003" s="12" t="str">
        <f t="shared" si="250"/>
        <v/>
      </c>
      <c r="H2003" s="12"/>
      <c r="I2003" s="22" t="str">
        <f>IFERROR(VLOOKUP('движение ДВС'!C2003,нормативы!$B$2:$C$32,2,FALSE),"")</f>
        <v/>
      </c>
      <c r="K2003" s="13" t="str">
        <f t="shared" si="254"/>
        <v/>
      </c>
      <c r="L2003" s="13"/>
      <c r="M2003" s="22" t="str">
        <f t="shared" si="251"/>
        <v/>
      </c>
      <c r="N2003" s="22" t="str">
        <f t="shared" si="255"/>
        <v/>
      </c>
      <c r="P2003" s="11" t="str">
        <f t="shared" si="256"/>
        <v xml:space="preserve"> </v>
      </c>
      <c r="Q2003" s="11" t="e">
        <f>VLOOKUP(B2003,'Комментарии к ремонту'!A:C,2,FALSE)</f>
        <v>#N/A</v>
      </c>
      <c r="R2003" s="21" t="str">
        <f t="shared" si="257"/>
        <v/>
      </c>
      <c r="T2003" s="44" t="str">
        <f t="shared" si="252"/>
        <v/>
      </c>
      <c r="W2003" s="18">
        <f t="shared" si="253"/>
        <v>0</v>
      </c>
    </row>
    <row r="2004" spans="7:23" ht="25.5" customHeight="1" x14ac:dyDescent="0.2">
      <c r="G2004" s="12" t="str">
        <f t="shared" si="250"/>
        <v/>
      </c>
      <c r="H2004" s="12"/>
      <c r="I2004" s="22" t="str">
        <f>IFERROR(VLOOKUP('движение ДВС'!C2004,нормативы!$B$2:$C$32,2,FALSE),"")</f>
        <v/>
      </c>
      <c r="K2004" s="13" t="str">
        <f t="shared" si="254"/>
        <v/>
      </c>
      <c r="L2004" s="13"/>
      <c r="M2004" s="22" t="str">
        <f t="shared" si="251"/>
        <v/>
      </c>
      <c r="N2004" s="22" t="str">
        <f t="shared" si="255"/>
        <v/>
      </c>
      <c r="P2004" s="11" t="str">
        <f t="shared" si="256"/>
        <v xml:space="preserve"> </v>
      </c>
      <c r="Q2004" s="11" t="e">
        <f>VLOOKUP(B2004,'Комментарии к ремонту'!A:C,2,FALSE)</f>
        <v>#N/A</v>
      </c>
      <c r="R2004" s="21" t="str">
        <f t="shared" si="257"/>
        <v/>
      </c>
      <c r="T2004" s="44" t="str">
        <f t="shared" si="252"/>
        <v/>
      </c>
      <c r="W2004" s="18">
        <f t="shared" si="253"/>
        <v>0</v>
      </c>
    </row>
    <row r="2005" spans="7:23" ht="25.5" customHeight="1" x14ac:dyDescent="0.2">
      <c r="G2005" s="12" t="str">
        <f t="shared" si="250"/>
        <v/>
      </c>
      <c r="H2005" s="12"/>
      <c r="I2005" s="22" t="str">
        <f>IFERROR(VLOOKUP('движение ДВС'!C2005,нормативы!$B$2:$C$32,2,FALSE),"")</f>
        <v/>
      </c>
      <c r="K2005" s="13" t="str">
        <f t="shared" si="254"/>
        <v/>
      </c>
      <c r="L2005" s="13"/>
      <c r="M2005" s="22" t="str">
        <f t="shared" si="251"/>
        <v/>
      </c>
      <c r="N2005" s="22" t="str">
        <f t="shared" si="255"/>
        <v/>
      </c>
      <c r="P2005" s="11" t="str">
        <f t="shared" si="256"/>
        <v xml:space="preserve"> </v>
      </c>
      <c r="Q2005" s="11" t="e">
        <f>VLOOKUP(B2005,'Комментарии к ремонту'!A:C,2,FALSE)</f>
        <v>#N/A</v>
      </c>
      <c r="R2005" s="21" t="str">
        <f t="shared" si="257"/>
        <v/>
      </c>
      <c r="T2005" s="44" t="str">
        <f t="shared" si="252"/>
        <v/>
      </c>
      <c r="W2005" s="18">
        <f t="shared" si="253"/>
        <v>0</v>
      </c>
    </row>
    <row r="2006" spans="7:23" ht="25.5" customHeight="1" x14ac:dyDescent="0.2">
      <c r="G2006" s="12" t="str">
        <f t="shared" si="250"/>
        <v/>
      </c>
      <c r="H2006" s="12"/>
      <c r="I2006" s="22" t="str">
        <f>IFERROR(VLOOKUP('движение ДВС'!C2006,нормативы!$B$2:$C$32,2,FALSE),"")</f>
        <v/>
      </c>
      <c r="K2006" s="13" t="str">
        <f t="shared" si="254"/>
        <v/>
      </c>
      <c r="L2006" s="13"/>
      <c r="M2006" s="22" t="str">
        <f t="shared" si="251"/>
        <v/>
      </c>
      <c r="N2006" s="22" t="str">
        <f t="shared" si="255"/>
        <v/>
      </c>
      <c r="P2006" s="11" t="str">
        <f t="shared" si="256"/>
        <v xml:space="preserve"> </v>
      </c>
      <c r="Q2006" s="11" t="e">
        <f>VLOOKUP(B2006,'Комментарии к ремонту'!A:C,2,FALSE)</f>
        <v>#N/A</v>
      </c>
      <c r="R2006" s="21" t="str">
        <f t="shared" si="257"/>
        <v/>
      </c>
      <c r="T2006" s="44" t="str">
        <f t="shared" si="252"/>
        <v/>
      </c>
      <c r="W2006" s="18">
        <f t="shared" si="253"/>
        <v>0</v>
      </c>
    </row>
    <row r="2007" spans="7:23" ht="25.5" customHeight="1" x14ac:dyDescent="0.2">
      <c r="G2007" s="12" t="str">
        <f t="shared" si="250"/>
        <v/>
      </c>
      <c r="H2007" s="12"/>
      <c r="I2007" s="22" t="str">
        <f>IFERROR(VLOOKUP('движение ДВС'!C2007,нормативы!$B$2:$C$32,2,FALSE),"")</f>
        <v/>
      </c>
      <c r="K2007" s="13" t="str">
        <f t="shared" si="254"/>
        <v/>
      </c>
      <c r="L2007" s="13"/>
      <c r="M2007" s="22" t="str">
        <f t="shared" si="251"/>
        <v/>
      </c>
      <c r="N2007" s="22" t="str">
        <f t="shared" si="255"/>
        <v/>
      </c>
      <c r="P2007" s="11" t="str">
        <f t="shared" si="256"/>
        <v xml:space="preserve"> </v>
      </c>
      <c r="Q2007" s="11" t="e">
        <f>VLOOKUP(B2007,'Комментарии к ремонту'!A:C,2,FALSE)</f>
        <v>#N/A</v>
      </c>
      <c r="R2007" s="21" t="str">
        <f t="shared" si="257"/>
        <v/>
      </c>
      <c r="T2007" s="44" t="str">
        <f t="shared" si="252"/>
        <v/>
      </c>
      <c r="W2007" s="18">
        <f t="shared" si="253"/>
        <v>0</v>
      </c>
    </row>
    <row r="2008" spans="7:23" ht="25.5" customHeight="1" x14ac:dyDescent="0.2">
      <c r="G2008" s="12" t="str">
        <f t="shared" si="250"/>
        <v/>
      </c>
      <c r="H2008" s="12"/>
      <c r="I2008" s="22" t="str">
        <f>IFERROR(VLOOKUP('движение ДВС'!C2008,нормативы!$B$2:$C$32,2,FALSE),"")</f>
        <v/>
      </c>
      <c r="K2008" s="13" t="str">
        <f t="shared" si="254"/>
        <v/>
      </c>
      <c r="L2008" s="13"/>
      <c r="M2008" s="22" t="str">
        <f t="shared" si="251"/>
        <v/>
      </c>
      <c r="N2008" s="22" t="str">
        <f t="shared" si="255"/>
        <v/>
      </c>
      <c r="P2008" s="11" t="str">
        <f t="shared" si="256"/>
        <v xml:space="preserve"> </v>
      </c>
      <c r="Q2008" s="11" t="e">
        <f>VLOOKUP(B2008,'Комментарии к ремонту'!A:C,2,FALSE)</f>
        <v>#N/A</v>
      </c>
      <c r="R2008" s="21" t="str">
        <f t="shared" si="257"/>
        <v/>
      </c>
      <c r="T2008" s="44" t="str">
        <f t="shared" si="252"/>
        <v/>
      </c>
      <c r="W2008" s="18">
        <f t="shared" si="253"/>
        <v>0</v>
      </c>
    </row>
    <row r="2009" spans="7:23" ht="25.5" customHeight="1" x14ac:dyDescent="0.2">
      <c r="G2009" s="12" t="str">
        <f t="shared" si="250"/>
        <v/>
      </c>
      <c r="H2009" s="12"/>
      <c r="I2009" s="22" t="str">
        <f>IFERROR(VLOOKUP('движение ДВС'!C2009,нормативы!$B$2:$C$32,2,FALSE),"")</f>
        <v/>
      </c>
      <c r="K2009" s="13" t="str">
        <f t="shared" si="254"/>
        <v/>
      </c>
      <c r="L2009" s="13"/>
      <c r="M2009" s="22" t="str">
        <f t="shared" si="251"/>
        <v/>
      </c>
      <c r="N2009" s="22" t="str">
        <f t="shared" si="255"/>
        <v/>
      </c>
      <c r="P2009" s="11" t="str">
        <f t="shared" si="256"/>
        <v xml:space="preserve"> </v>
      </c>
      <c r="Q2009" s="11" t="e">
        <f>VLOOKUP(B2009,'Комментарии к ремонту'!A:C,2,FALSE)</f>
        <v>#N/A</v>
      </c>
      <c r="R2009" s="21" t="str">
        <f t="shared" si="257"/>
        <v/>
      </c>
      <c r="T2009" s="44" t="str">
        <f t="shared" si="252"/>
        <v/>
      </c>
      <c r="W2009" s="18">
        <f t="shared" si="253"/>
        <v>0</v>
      </c>
    </row>
    <row r="2010" spans="7:23" ht="25.5" customHeight="1" x14ac:dyDescent="0.2">
      <c r="G2010" s="12" t="str">
        <f t="shared" si="250"/>
        <v/>
      </c>
      <c r="H2010" s="12"/>
      <c r="I2010" s="22" t="str">
        <f>IFERROR(VLOOKUP('движение ДВС'!C2010,нормативы!$B$2:$C$32,2,FALSE),"")</f>
        <v/>
      </c>
      <c r="K2010" s="13" t="str">
        <f t="shared" si="254"/>
        <v/>
      </c>
      <c r="L2010" s="13"/>
      <c r="M2010" s="22" t="str">
        <f t="shared" si="251"/>
        <v/>
      </c>
      <c r="N2010" s="22" t="str">
        <f t="shared" si="255"/>
        <v/>
      </c>
      <c r="P2010" s="11" t="str">
        <f t="shared" si="256"/>
        <v xml:space="preserve"> </v>
      </c>
      <c r="Q2010" s="11" t="e">
        <f>VLOOKUP(B2010,'Комментарии к ремонту'!A:C,2,FALSE)</f>
        <v>#N/A</v>
      </c>
      <c r="R2010" s="21" t="str">
        <f t="shared" si="257"/>
        <v/>
      </c>
      <c r="T2010" s="44" t="str">
        <f t="shared" si="252"/>
        <v/>
      </c>
      <c r="W2010" s="18">
        <f t="shared" si="253"/>
        <v>0</v>
      </c>
    </row>
    <row r="2011" spans="7:23" ht="25.5" customHeight="1" x14ac:dyDescent="0.2">
      <c r="G2011" s="12" t="str">
        <f t="shared" si="250"/>
        <v/>
      </c>
      <c r="H2011" s="12"/>
      <c r="I2011" s="22" t="str">
        <f>IFERROR(VLOOKUP('движение ДВС'!C2011,нормативы!$B$2:$C$32,2,FALSE),"")</f>
        <v/>
      </c>
      <c r="K2011" s="13" t="str">
        <f t="shared" si="254"/>
        <v/>
      </c>
      <c r="L2011" s="13"/>
      <c r="M2011" s="22" t="str">
        <f t="shared" si="251"/>
        <v/>
      </c>
      <c r="N2011" s="22" t="str">
        <f t="shared" si="255"/>
        <v/>
      </c>
      <c r="P2011" s="11" t="str">
        <f t="shared" si="256"/>
        <v xml:space="preserve"> </v>
      </c>
      <c r="Q2011" s="11" t="e">
        <f>VLOOKUP(B2011,'Комментарии к ремонту'!A:C,2,FALSE)</f>
        <v>#N/A</v>
      </c>
      <c r="R2011" s="21" t="str">
        <f t="shared" si="257"/>
        <v/>
      </c>
      <c r="T2011" s="44" t="str">
        <f t="shared" si="252"/>
        <v/>
      </c>
      <c r="W2011" s="18">
        <f t="shared" si="253"/>
        <v>0</v>
      </c>
    </row>
    <row r="2012" spans="7:23" ht="25.5" customHeight="1" x14ac:dyDescent="0.2">
      <c r="G2012" s="12" t="str">
        <f t="shared" si="250"/>
        <v/>
      </c>
      <c r="H2012" s="12"/>
      <c r="I2012" s="22" t="str">
        <f>IFERROR(VLOOKUP('движение ДВС'!C2012,нормативы!$B$2:$C$32,2,FALSE),"")</f>
        <v/>
      </c>
      <c r="K2012" s="13" t="str">
        <f t="shared" si="254"/>
        <v/>
      </c>
      <c r="L2012" s="13"/>
      <c r="M2012" s="22" t="str">
        <f t="shared" si="251"/>
        <v/>
      </c>
      <c r="N2012" s="22" t="str">
        <f t="shared" si="255"/>
        <v/>
      </c>
      <c r="P2012" s="11" t="str">
        <f t="shared" si="256"/>
        <v xml:space="preserve"> </v>
      </c>
      <c r="Q2012" s="11" t="e">
        <f>VLOOKUP(B2012,'Комментарии к ремонту'!A:C,2,FALSE)</f>
        <v>#N/A</v>
      </c>
      <c r="R2012" s="21" t="str">
        <f t="shared" si="257"/>
        <v/>
      </c>
      <c r="T2012" s="44" t="str">
        <f t="shared" si="252"/>
        <v/>
      </c>
      <c r="W2012" s="18">
        <f t="shared" si="253"/>
        <v>0</v>
      </c>
    </row>
    <row r="2013" spans="7:23" ht="25.5" customHeight="1" x14ac:dyDescent="0.2">
      <c r="G2013" s="12" t="str">
        <f t="shared" si="250"/>
        <v/>
      </c>
      <c r="H2013" s="12"/>
      <c r="I2013" s="22" t="str">
        <f>IFERROR(VLOOKUP('движение ДВС'!C2013,нормативы!$B$2:$C$32,2,FALSE),"")</f>
        <v/>
      </c>
      <c r="K2013" s="13" t="str">
        <f t="shared" si="254"/>
        <v/>
      </c>
      <c r="L2013" s="13"/>
      <c r="M2013" s="22" t="str">
        <f t="shared" si="251"/>
        <v/>
      </c>
      <c r="N2013" s="22" t="str">
        <f t="shared" si="255"/>
        <v/>
      </c>
      <c r="P2013" s="11" t="str">
        <f t="shared" si="256"/>
        <v xml:space="preserve"> </v>
      </c>
      <c r="Q2013" s="11" t="e">
        <f>VLOOKUP(B2013,'Комментарии к ремонту'!A:C,2,FALSE)</f>
        <v>#N/A</v>
      </c>
      <c r="R2013" s="21" t="str">
        <f t="shared" si="257"/>
        <v/>
      </c>
      <c r="T2013" s="44" t="str">
        <f t="shared" si="252"/>
        <v/>
      </c>
      <c r="W2013" s="18">
        <f t="shared" si="253"/>
        <v>0</v>
      </c>
    </row>
    <row r="2014" spans="7:23" ht="25.5" customHeight="1" x14ac:dyDescent="0.2">
      <c r="G2014" s="12" t="str">
        <f t="shared" si="250"/>
        <v/>
      </c>
      <c r="H2014" s="12"/>
      <c r="I2014" s="22" t="str">
        <f>IFERROR(VLOOKUP('движение ДВС'!C2014,нормативы!$B$2:$C$32,2,FALSE),"")</f>
        <v/>
      </c>
      <c r="K2014" s="13" t="str">
        <f t="shared" si="254"/>
        <v/>
      </c>
      <c r="L2014" s="13"/>
      <c r="M2014" s="22" t="str">
        <f t="shared" si="251"/>
        <v/>
      </c>
      <c r="N2014" s="22" t="str">
        <f t="shared" si="255"/>
        <v/>
      </c>
      <c r="P2014" s="11" t="str">
        <f t="shared" si="256"/>
        <v xml:space="preserve"> </v>
      </c>
      <c r="Q2014" s="11" t="e">
        <f>VLOOKUP(B2014,'Комментарии к ремонту'!A:C,2,FALSE)</f>
        <v>#N/A</v>
      </c>
      <c r="R2014" s="21" t="str">
        <f t="shared" si="257"/>
        <v/>
      </c>
      <c r="T2014" s="44" t="str">
        <f t="shared" si="252"/>
        <v/>
      </c>
      <c r="W2014" s="18">
        <f t="shared" si="253"/>
        <v>0</v>
      </c>
    </row>
    <row r="2015" spans="7:23" ht="25.5" customHeight="1" x14ac:dyDescent="0.2">
      <c r="G2015" s="12" t="str">
        <f t="shared" si="250"/>
        <v/>
      </c>
      <c r="H2015" s="12"/>
      <c r="I2015" s="22" t="str">
        <f>IFERROR(VLOOKUP('движение ДВС'!C2015,нормативы!$B$2:$C$32,2,FALSE),"")</f>
        <v/>
      </c>
      <c r="K2015" s="13" t="str">
        <f t="shared" si="254"/>
        <v/>
      </c>
      <c r="L2015" s="13"/>
      <c r="M2015" s="22" t="str">
        <f t="shared" si="251"/>
        <v/>
      </c>
      <c r="N2015" s="22" t="str">
        <f t="shared" si="255"/>
        <v/>
      </c>
      <c r="P2015" s="11" t="str">
        <f t="shared" si="256"/>
        <v xml:space="preserve"> </v>
      </c>
      <c r="Q2015" s="11" t="e">
        <f>VLOOKUP(B2015,'Комментарии к ремонту'!A:C,2,FALSE)</f>
        <v>#N/A</v>
      </c>
      <c r="R2015" s="21" t="str">
        <f t="shared" si="257"/>
        <v/>
      </c>
      <c r="T2015" s="44" t="str">
        <f t="shared" si="252"/>
        <v/>
      </c>
      <c r="W2015" s="18">
        <f t="shared" si="253"/>
        <v>0</v>
      </c>
    </row>
    <row r="2016" spans="7:23" ht="25.5" customHeight="1" x14ac:dyDescent="0.2">
      <c r="G2016" s="12" t="str">
        <f t="shared" si="250"/>
        <v/>
      </c>
      <c r="H2016" s="12"/>
      <c r="I2016" s="22" t="str">
        <f>IFERROR(VLOOKUP('движение ДВС'!C2016,нормативы!$B$2:$C$32,2,FALSE),"")</f>
        <v/>
      </c>
      <c r="K2016" s="13" t="str">
        <f t="shared" si="254"/>
        <v/>
      </c>
      <c r="L2016" s="13"/>
      <c r="M2016" s="22" t="str">
        <f t="shared" si="251"/>
        <v/>
      </c>
      <c r="N2016" s="22" t="str">
        <f t="shared" si="255"/>
        <v/>
      </c>
      <c r="P2016" s="11" t="str">
        <f t="shared" si="256"/>
        <v xml:space="preserve"> </v>
      </c>
      <c r="Q2016" s="11" t="e">
        <f>VLOOKUP(B2016,'Комментарии к ремонту'!A:C,2,FALSE)</f>
        <v>#N/A</v>
      </c>
      <c r="R2016" s="21" t="str">
        <f t="shared" si="257"/>
        <v/>
      </c>
      <c r="T2016" s="44" t="str">
        <f t="shared" si="252"/>
        <v/>
      </c>
      <c r="W2016" s="18">
        <f t="shared" si="253"/>
        <v>0</v>
      </c>
    </row>
    <row r="2017" spans="7:23" ht="25.5" customHeight="1" x14ac:dyDescent="0.2">
      <c r="G2017" s="12" t="str">
        <f t="shared" si="250"/>
        <v/>
      </c>
      <c r="H2017" s="12"/>
      <c r="I2017" s="22" t="str">
        <f>IFERROR(VLOOKUP('движение ДВС'!C2017,нормативы!$B$2:$C$32,2,FALSE),"")</f>
        <v/>
      </c>
      <c r="K2017" s="13" t="str">
        <f t="shared" si="254"/>
        <v/>
      </c>
      <c r="L2017" s="13"/>
      <c r="M2017" s="22" t="str">
        <f t="shared" si="251"/>
        <v/>
      </c>
      <c r="N2017" s="22" t="str">
        <f t="shared" si="255"/>
        <v/>
      </c>
      <c r="P2017" s="11" t="str">
        <f t="shared" si="256"/>
        <v xml:space="preserve"> </v>
      </c>
      <c r="Q2017" s="11" t="e">
        <f>VLOOKUP(B2017,'Комментарии к ремонту'!A:C,2,FALSE)</f>
        <v>#N/A</v>
      </c>
      <c r="R2017" s="21" t="str">
        <f t="shared" si="257"/>
        <v/>
      </c>
      <c r="T2017" s="44" t="str">
        <f t="shared" si="252"/>
        <v/>
      </c>
      <c r="W2017" s="18">
        <f t="shared" si="253"/>
        <v>0</v>
      </c>
    </row>
    <row r="2018" spans="7:23" ht="25.5" customHeight="1" x14ac:dyDescent="0.2">
      <c r="G2018" s="12" t="str">
        <f t="shared" si="250"/>
        <v/>
      </c>
      <c r="H2018" s="12"/>
      <c r="I2018" s="22" t="str">
        <f>IFERROR(VLOOKUP('движение ДВС'!C2018,нормативы!$B$2:$C$32,2,FALSE),"")</f>
        <v/>
      </c>
      <c r="K2018" s="13" t="str">
        <f t="shared" si="254"/>
        <v/>
      </c>
      <c r="L2018" s="13"/>
      <c r="M2018" s="22" t="str">
        <f t="shared" si="251"/>
        <v/>
      </c>
      <c r="N2018" s="22" t="str">
        <f t="shared" si="255"/>
        <v/>
      </c>
      <c r="P2018" s="11" t="str">
        <f t="shared" si="256"/>
        <v xml:space="preserve"> </v>
      </c>
      <c r="Q2018" s="11" t="e">
        <f>VLOOKUP(B2018,'Комментарии к ремонту'!A:C,2,FALSE)</f>
        <v>#N/A</v>
      </c>
      <c r="R2018" s="21" t="str">
        <f t="shared" si="257"/>
        <v/>
      </c>
      <c r="T2018" s="44" t="str">
        <f t="shared" si="252"/>
        <v/>
      </c>
      <c r="W2018" s="18">
        <f t="shared" si="253"/>
        <v>0</v>
      </c>
    </row>
    <row r="2019" spans="7:23" ht="25.5" customHeight="1" x14ac:dyDescent="0.2">
      <c r="G2019" s="12" t="str">
        <f t="shared" si="250"/>
        <v/>
      </c>
      <c r="H2019" s="12"/>
      <c r="I2019" s="22" t="str">
        <f>IFERROR(VLOOKUP('движение ДВС'!C2019,нормативы!$B$2:$C$32,2,FALSE),"")</f>
        <v/>
      </c>
      <c r="K2019" s="13" t="str">
        <f t="shared" si="254"/>
        <v/>
      </c>
      <c r="L2019" s="13"/>
      <c r="M2019" s="22" t="str">
        <f t="shared" si="251"/>
        <v/>
      </c>
      <c r="N2019" s="22" t="str">
        <f t="shared" si="255"/>
        <v/>
      </c>
      <c r="P2019" s="11" t="str">
        <f t="shared" si="256"/>
        <v xml:space="preserve"> </v>
      </c>
      <c r="Q2019" s="11" t="e">
        <f>VLOOKUP(B2019,'Комментарии к ремонту'!A:C,2,FALSE)</f>
        <v>#N/A</v>
      </c>
      <c r="R2019" s="21" t="str">
        <f t="shared" si="257"/>
        <v/>
      </c>
      <c r="T2019" s="44" t="str">
        <f t="shared" si="252"/>
        <v/>
      </c>
      <c r="W2019" s="18">
        <f t="shared" si="253"/>
        <v>0</v>
      </c>
    </row>
    <row r="2020" spans="7:23" ht="25.5" customHeight="1" x14ac:dyDescent="0.2">
      <c r="G2020" s="12" t="str">
        <f t="shared" si="250"/>
        <v/>
      </c>
      <c r="H2020" s="12"/>
      <c r="I2020" s="22" t="str">
        <f>IFERROR(VLOOKUP('движение ДВС'!C2020,нормативы!$B$2:$C$32,2,FALSE),"")</f>
        <v/>
      </c>
      <c r="K2020" s="13" t="str">
        <f t="shared" si="254"/>
        <v/>
      </c>
      <c r="L2020" s="13"/>
      <c r="M2020" s="22" t="str">
        <f t="shared" si="251"/>
        <v/>
      </c>
      <c r="N2020" s="22" t="str">
        <f t="shared" si="255"/>
        <v/>
      </c>
      <c r="P2020" s="11" t="str">
        <f t="shared" si="256"/>
        <v xml:space="preserve"> </v>
      </c>
      <c r="Q2020" s="11" t="e">
        <f>VLOOKUP(B2020,'Комментарии к ремонту'!A:C,2,FALSE)</f>
        <v>#N/A</v>
      </c>
      <c r="R2020" s="21" t="str">
        <f t="shared" si="257"/>
        <v/>
      </c>
      <c r="T2020" s="44" t="str">
        <f t="shared" si="252"/>
        <v/>
      </c>
      <c r="W2020" s="18">
        <f t="shared" si="253"/>
        <v>0</v>
      </c>
    </row>
    <row r="2021" spans="7:23" ht="25.5" customHeight="1" x14ac:dyDescent="0.2">
      <c r="G2021" s="12" t="str">
        <f t="shared" si="250"/>
        <v/>
      </c>
      <c r="H2021" s="12"/>
      <c r="I2021" s="22" t="str">
        <f>IFERROR(VLOOKUP('движение ДВС'!C2021,нормативы!$B$2:$C$32,2,FALSE),"")</f>
        <v/>
      </c>
      <c r="K2021" s="13" t="str">
        <f t="shared" si="254"/>
        <v/>
      </c>
      <c r="L2021" s="13"/>
      <c r="M2021" s="22" t="str">
        <f t="shared" si="251"/>
        <v/>
      </c>
      <c r="N2021" s="22" t="str">
        <f t="shared" si="255"/>
        <v/>
      </c>
      <c r="P2021" s="11" t="str">
        <f t="shared" si="256"/>
        <v xml:space="preserve"> </v>
      </c>
      <c r="Q2021" s="11" t="e">
        <f>VLOOKUP(B2021,'Комментарии к ремонту'!A:C,2,FALSE)</f>
        <v>#N/A</v>
      </c>
      <c r="R2021" s="21" t="str">
        <f t="shared" si="257"/>
        <v/>
      </c>
      <c r="T2021" s="44" t="str">
        <f t="shared" si="252"/>
        <v/>
      </c>
      <c r="W2021" s="18">
        <f t="shared" si="253"/>
        <v>0</v>
      </c>
    </row>
    <row r="2022" spans="7:23" ht="25.5" customHeight="1" x14ac:dyDescent="0.2">
      <c r="G2022" s="12" t="str">
        <f t="shared" si="250"/>
        <v/>
      </c>
      <c r="H2022" s="12"/>
      <c r="I2022" s="22" t="str">
        <f>IFERROR(VLOOKUP('движение ДВС'!C2022,нормативы!$B$2:$C$32,2,FALSE),"")</f>
        <v/>
      </c>
      <c r="K2022" s="13" t="str">
        <f t="shared" si="254"/>
        <v/>
      </c>
      <c r="L2022" s="13"/>
      <c r="M2022" s="22" t="str">
        <f t="shared" si="251"/>
        <v/>
      </c>
      <c r="N2022" s="22" t="str">
        <f t="shared" si="255"/>
        <v/>
      </c>
      <c r="P2022" s="11" t="str">
        <f t="shared" si="256"/>
        <v xml:space="preserve"> </v>
      </c>
      <c r="Q2022" s="11" t="e">
        <f>VLOOKUP(B2022,'Комментарии к ремонту'!A:C,2,FALSE)</f>
        <v>#N/A</v>
      </c>
      <c r="R2022" s="21" t="str">
        <f t="shared" si="257"/>
        <v/>
      </c>
      <c r="T2022" s="44" t="str">
        <f t="shared" si="252"/>
        <v/>
      </c>
      <c r="W2022" s="18">
        <f t="shared" si="253"/>
        <v>0</v>
      </c>
    </row>
    <row r="2023" spans="7:23" ht="25.5" customHeight="1" x14ac:dyDescent="0.2">
      <c r="G2023" s="12" t="str">
        <f t="shared" si="250"/>
        <v/>
      </c>
      <c r="H2023" s="12"/>
      <c r="I2023" s="22" t="str">
        <f>IFERROR(VLOOKUP('движение ДВС'!C2023,нормативы!$B$2:$C$32,2,FALSE),"")</f>
        <v/>
      </c>
      <c r="K2023" s="13" t="str">
        <f t="shared" si="254"/>
        <v/>
      </c>
      <c r="L2023" s="13"/>
      <c r="M2023" s="22" t="str">
        <f t="shared" si="251"/>
        <v/>
      </c>
      <c r="N2023" s="22" t="str">
        <f t="shared" si="255"/>
        <v/>
      </c>
      <c r="P2023" s="11" t="str">
        <f t="shared" si="256"/>
        <v xml:space="preserve"> </v>
      </c>
      <c r="Q2023" s="11" t="e">
        <f>VLOOKUP(B2023,'Комментарии к ремонту'!A:C,2,FALSE)</f>
        <v>#N/A</v>
      </c>
      <c r="R2023" s="21" t="str">
        <f t="shared" si="257"/>
        <v/>
      </c>
      <c r="T2023" s="44" t="str">
        <f t="shared" si="252"/>
        <v/>
      </c>
      <c r="W2023" s="18">
        <f t="shared" si="253"/>
        <v>0</v>
      </c>
    </row>
    <row r="2024" spans="7:23" ht="25.5" customHeight="1" x14ac:dyDescent="0.2">
      <c r="G2024" s="12" t="str">
        <f t="shared" si="250"/>
        <v/>
      </c>
      <c r="H2024" s="12"/>
      <c r="I2024" s="22" t="str">
        <f>IFERROR(VLOOKUP('движение ДВС'!C2024,нормативы!$B$2:$C$32,2,FALSE),"")</f>
        <v/>
      </c>
      <c r="K2024" s="13" t="str">
        <f t="shared" si="254"/>
        <v/>
      </c>
      <c r="L2024" s="13"/>
      <c r="M2024" s="22" t="str">
        <f t="shared" si="251"/>
        <v/>
      </c>
      <c r="N2024" s="22" t="str">
        <f t="shared" si="255"/>
        <v/>
      </c>
      <c r="P2024" s="11" t="str">
        <f t="shared" si="256"/>
        <v xml:space="preserve"> </v>
      </c>
      <c r="Q2024" s="11" t="e">
        <f>VLOOKUP(B2024,'Комментарии к ремонту'!A:C,2,FALSE)</f>
        <v>#N/A</v>
      </c>
      <c r="R2024" s="21" t="str">
        <f t="shared" si="257"/>
        <v/>
      </c>
      <c r="T2024" s="44" t="str">
        <f t="shared" si="252"/>
        <v/>
      </c>
      <c r="W2024" s="18">
        <f t="shared" si="253"/>
        <v>0</v>
      </c>
    </row>
    <row r="2025" spans="7:23" ht="25.5" customHeight="1" x14ac:dyDescent="0.2">
      <c r="G2025" s="12" t="str">
        <f t="shared" si="250"/>
        <v/>
      </c>
      <c r="H2025" s="12"/>
      <c r="I2025" s="22" t="str">
        <f>IFERROR(VLOOKUP('движение ДВС'!C2025,нормативы!$B$2:$C$32,2,FALSE),"")</f>
        <v/>
      </c>
      <c r="K2025" s="13" t="str">
        <f t="shared" si="254"/>
        <v/>
      </c>
      <c r="L2025" s="13"/>
      <c r="M2025" s="22" t="str">
        <f t="shared" si="251"/>
        <v/>
      </c>
      <c r="N2025" s="22" t="str">
        <f t="shared" si="255"/>
        <v/>
      </c>
      <c r="P2025" s="11" t="str">
        <f t="shared" si="256"/>
        <v xml:space="preserve"> </v>
      </c>
      <c r="Q2025" s="11" t="e">
        <f>VLOOKUP(B2025,'Комментарии к ремонту'!A:C,2,FALSE)</f>
        <v>#N/A</v>
      </c>
      <c r="R2025" s="21" t="str">
        <f t="shared" si="257"/>
        <v/>
      </c>
      <c r="T2025" s="44" t="str">
        <f t="shared" si="252"/>
        <v/>
      </c>
      <c r="W2025" s="18">
        <f t="shared" si="253"/>
        <v>0</v>
      </c>
    </row>
    <row r="2026" spans="7:23" ht="25.5" customHeight="1" x14ac:dyDescent="0.2">
      <c r="G2026" s="12" t="str">
        <f t="shared" si="250"/>
        <v/>
      </c>
      <c r="H2026" s="12"/>
      <c r="I2026" s="22" t="str">
        <f>IFERROR(VLOOKUP('движение ДВС'!C2026,нормативы!$B$2:$C$32,2,FALSE),"")</f>
        <v/>
      </c>
      <c r="K2026" s="13" t="str">
        <f t="shared" si="254"/>
        <v/>
      </c>
      <c r="L2026" s="13"/>
      <c r="M2026" s="22" t="str">
        <f t="shared" si="251"/>
        <v/>
      </c>
      <c r="N2026" s="22" t="str">
        <f t="shared" si="255"/>
        <v/>
      </c>
      <c r="P2026" s="11" t="str">
        <f t="shared" si="256"/>
        <v xml:space="preserve"> </v>
      </c>
      <c r="Q2026" s="11" t="e">
        <f>VLOOKUP(B2026,'Комментарии к ремонту'!A:C,2,FALSE)</f>
        <v>#N/A</v>
      </c>
      <c r="R2026" s="21" t="str">
        <f t="shared" si="257"/>
        <v/>
      </c>
      <c r="T2026" s="44" t="str">
        <f t="shared" si="252"/>
        <v/>
      </c>
      <c r="W2026" s="18">
        <f t="shared" si="253"/>
        <v>0</v>
      </c>
    </row>
    <row r="2027" spans="7:23" ht="25.5" customHeight="1" x14ac:dyDescent="0.2">
      <c r="G2027" s="12" t="str">
        <f t="shared" si="250"/>
        <v/>
      </c>
      <c r="H2027" s="12"/>
      <c r="I2027" s="22" t="str">
        <f>IFERROR(VLOOKUP('движение ДВС'!C2027,нормативы!$B$2:$C$32,2,FALSE),"")</f>
        <v/>
      </c>
      <c r="K2027" s="13" t="str">
        <f t="shared" si="254"/>
        <v/>
      </c>
      <c r="L2027" s="13"/>
      <c r="M2027" s="22" t="str">
        <f t="shared" si="251"/>
        <v/>
      </c>
      <c r="N2027" s="22" t="str">
        <f t="shared" si="255"/>
        <v/>
      </c>
      <c r="P2027" s="11" t="str">
        <f t="shared" si="256"/>
        <v xml:space="preserve"> </v>
      </c>
      <c r="Q2027" s="11" t="e">
        <f>VLOOKUP(B2027,'Комментарии к ремонту'!A:C,2,FALSE)</f>
        <v>#N/A</v>
      </c>
      <c r="R2027" s="21" t="str">
        <f t="shared" si="257"/>
        <v/>
      </c>
      <c r="T2027" s="44" t="str">
        <f t="shared" si="252"/>
        <v/>
      </c>
      <c r="W2027" s="18">
        <f t="shared" si="253"/>
        <v>0</v>
      </c>
    </row>
    <row r="2028" spans="7:23" ht="25.5" customHeight="1" x14ac:dyDescent="0.2">
      <c r="G2028" s="12" t="str">
        <f t="shared" si="250"/>
        <v/>
      </c>
      <c r="H2028" s="12"/>
      <c r="I2028" s="22" t="str">
        <f>IFERROR(VLOOKUP('движение ДВС'!C2028,нормативы!$B$2:$C$32,2,FALSE),"")</f>
        <v/>
      </c>
      <c r="K2028" s="13" t="str">
        <f t="shared" si="254"/>
        <v/>
      </c>
      <c r="L2028" s="13"/>
      <c r="M2028" s="22" t="str">
        <f t="shared" si="251"/>
        <v/>
      </c>
      <c r="N2028" s="22" t="str">
        <f t="shared" si="255"/>
        <v/>
      </c>
      <c r="P2028" s="11" t="str">
        <f t="shared" si="256"/>
        <v xml:space="preserve"> </v>
      </c>
      <c r="Q2028" s="11" t="e">
        <f>VLOOKUP(B2028,'Комментарии к ремонту'!A:C,2,FALSE)</f>
        <v>#N/A</v>
      </c>
      <c r="R2028" s="21" t="str">
        <f t="shared" si="257"/>
        <v/>
      </c>
      <c r="T2028" s="44" t="str">
        <f t="shared" si="252"/>
        <v/>
      </c>
      <c r="W2028" s="18">
        <f t="shared" si="253"/>
        <v>0</v>
      </c>
    </row>
    <row r="2029" spans="7:23" ht="25.5" customHeight="1" x14ac:dyDescent="0.2">
      <c r="G2029" s="12" t="str">
        <f t="shared" si="250"/>
        <v/>
      </c>
      <c r="H2029" s="12"/>
      <c r="I2029" s="22" t="str">
        <f>IFERROR(VLOOKUP('движение ДВС'!C2029,нормативы!$B$2:$C$32,2,FALSE),"")</f>
        <v/>
      </c>
      <c r="K2029" s="13" t="str">
        <f t="shared" si="254"/>
        <v/>
      </c>
      <c r="L2029" s="13"/>
      <c r="M2029" s="22" t="str">
        <f t="shared" si="251"/>
        <v/>
      </c>
      <c r="N2029" s="22" t="str">
        <f t="shared" si="255"/>
        <v/>
      </c>
      <c r="P2029" s="11" t="str">
        <f t="shared" si="256"/>
        <v xml:space="preserve"> </v>
      </c>
      <c r="Q2029" s="11" t="e">
        <f>VLOOKUP(B2029,'Комментарии к ремонту'!A:C,2,FALSE)</f>
        <v>#N/A</v>
      </c>
      <c r="R2029" s="21" t="str">
        <f t="shared" si="257"/>
        <v/>
      </c>
      <c r="T2029" s="44" t="str">
        <f t="shared" si="252"/>
        <v/>
      </c>
      <c r="W2029" s="18">
        <f t="shared" si="253"/>
        <v>0</v>
      </c>
    </row>
    <row r="2030" spans="7:23" ht="25.5" customHeight="1" x14ac:dyDescent="0.2">
      <c r="G2030" s="12" t="str">
        <f t="shared" si="250"/>
        <v/>
      </c>
      <c r="H2030" s="12"/>
      <c r="I2030" s="22" t="str">
        <f>IFERROR(VLOOKUP('движение ДВС'!C2030,нормативы!$B$2:$C$32,2,FALSE),"")</f>
        <v/>
      </c>
      <c r="K2030" s="13" t="str">
        <f t="shared" si="254"/>
        <v/>
      </c>
      <c r="L2030" s="13"/>
      <c r="M2030" s="22" t="str">
        <f t="shared" si="251"/>
        <v/>
      </c>
      <c r="N2030" s="22" t="str">
        <f t="shared" si="255"/>
        <v/>
      </c>
      <c r="P2030" s="11" t="str">
        <f t="shared" si="256"/>
        <v xml:space="preserve"> </v>
      </c>
      <c r="Q2030" s="11" t="e">
        <f>VLOOKUP(B2030,'Комментарии к ремонту'!A:C,2,FALSE)</f>
        <v>#N/A</v>
      </c>
      <c r="R2030" s="21" t="str">
        <f t="shared" si="257"/>
        <v/>
      </c>
      <c r="T2030" s="44" t="str">
        <f t="shared" si="252"/>
        <v/>
      </c>
      <c r="W2030" s="18">
        <f t="shared" si="253"/>
        <v>0</v>
      </c>
    </row>
    <row r="2031" spans="7:23" ht="25.5" customHeight="1" x14ac:dyDescent="0.2">
      <c r="G2031" s="12" t="str">
        <f t="shared" si="250"/>
        <v/>
      </c>
      <c r="H2031" s="12"/>
      <c r="I2031" s="22" t="str">
        <f>IFERROR(VLOOKUP('движение ДВС'!C2031,нормативы!$B$2:$C$32,2,FALSE),"")</f>
        <v/>
      </c>
      <c r="K2031" s="13" t="str">
        <f t="shared" si="254"/>
        <v/>
      </c>
      <c r="L2031" s="13"/>
      <c r="M2031" s="22" t="str">
        <f t="shared" si="251"/>
        <v/>
      </c>
      <c r="N2031" s="22" t="str">
        <f t="shared" si="255"/>
        <v/>
      </c>
      <c r="P2031" s="11" t="str">
        <f t="shared" si="256"/>
        <v xml:space="preserve"> </v>
      </c>
      <c r="Q2031" s="11" t="e">
        <f>VLOOKUP(B2031,'Комментарии к ремонту'!A:C,2,FALSE)</f>
        <v>#N/A</v>
      </c>
      <c r="R2031" s="21" t="str">
        <f t="shared" si="257"/>
        <v/>
      </c>
      <c r="T2031" s="44" t="str">
        <f t="shared" si="252"/>
        <v/>
      </c>
      <c r="W2031" s="18">
        <f t="shared" si="253"/>
        <v>0</v>
      </c>
    </row>
    <row r="2032" spans="7:23" ht="25.5" customHeight="1" x14ac:dyDescent="0.2">
      <c r="G2032" s="12" t="str">
        <f t="shared" si="250"/>
        <v/>
      </c>
      <c r="H2032" s="12"/>
      <c r="I2032" s="22" t="str">
        <f>IFERROR(VLOOKUP('движение ДВС'!C2032,нормативы!$B$2:$C$32,2,FALSE),"")</f>
        <v/>
      </c>
      <c r="K2032" s="13" t="str">
        <f t="shared" si="254"/>
        <v/>
      </c>
      <c r="L2032" s="13"/>
      <c r="M2032" s="22" t="str">
        <f t="shared" si="251"/>
        <v/>
      </c>
      <c r="N2032" s="22" t="str">
        <f t="shared" si="255"/>
        <v/>
      </c>
      <c r="P2032" s="11" t="str">
        <f t="shared" si="256"/>
        <v xml:space="preserve"> </v>
      </c>
      <c r="Q2032" s="11" t="e">
        <f>VLOOKUP(B2032,'Комментарии к ремонту'!A:C,2,FALSE)</f>
        <v>#N/A</v>
      </c>
      <c r="R2032" s="21" t="str">
        <f t="shared" si="257"/>
        <v/>
      </c>
      <c r="T2032" s="44" t="str">
        <f t="shared" si="252"/>
        <v/>
      </c>
      <c r="W2032" s="18">
        <f t="shared" si="253"/>
        <v>0</v>
      </c>
    </row>
    <row r="2033" spans="7:23" ht="25.5" customHeight="1" x14ac:dyDescent="0.2">
      <c r="G2033" s="12" t="str">
        <f t="shared" si="250"/>
        <v/>
      </c>
      <c r="H2033" s="12"/>
      <c r="I2033" s="22" t="str">
        <f>IFERROR(VLOOKUP('движение ДВС'!C2033,нормативы!$B$2:$C$32,2,FALSE),"")</f>
        <v/>
      </c>
      <c r="K2033" s="13" t="str">
        <f t="shared" si="254"/>
        <v/>
      </c>
      <c r="L2033" s="13"/>
      <c r="M2033" s="22" t="str">
        <f t="shared" si="251"/>
        <v/>
      </c>
      <c r="N2033" s="22" t="str">
        <f t="shared" si="255"/>
        <v/>
      </c>
      <c r="P2033" s="11" t="str">
        <f t="shared" si="256"/>
        <v xml:space="preserve"> </v>
      </c>
      <c r="Q2033" s="11" t="e">
        <f>VLOOKUP(B2033,'Комментарии к ремонту'!A:C,2,FALSE)</f>
        <v>#N/A</v>
      </c>
      <c r="R2033" s="21" t="str">
        <f t="shared" si="257"/>
        <v/>
      </c>
      <c r="T2033" s="44" t="str">
        <f t="shared" si="252"/>
        <v/>
      </c>
      <c r="W2033" s="18">
        <f t="shared" si="253"/>
        <v>0</v>
      </c>
    </row>
    <row r="2034" spans="7:23" ht="25.5" customHeight="1" x14ac:dyDescent="0.2">
      <c r="G2034" s="12" t="str">
        <f t="shared" si="250"/>
        <v/>
      </c>
      <c r="H2034" s="12"/>
      <c r="I2034" s="22" t="str">
        <f>IFERROR(VLOOKUP('движение ДВС'!C2034,нормативы!$B$2:$C$32,2,FALSE),"")</f>
        <v/>
      </c>
      <c r="K2034" s="13" t="str">
        <f t="shared" si="254"/>
        <v/>
      </c>
      <c r="L2034" s="13"/>
      <c r="M2034" s="22" t="str">
        <f t="shared" si="251"/>
        <v/>
      </c>
      <c r="N2034" s="22" t="str">
        <f t="shared" si="255"/>
        <v/>
      </c>
      <c r="P2034" s="11" t="str">
        <f t="shared" si="256"/>
        <v xml:space="preserve"> </v>
      </c>
      <c r="Q2034" s="11" t="e">
        <f>VLOOKUP(B2034,'Комментарии к ремонту'!A:C,2,FALSE)</f>
        <v>#N/A</v>
      </c>
      <c r="R2034" s="21" t="str">
        <f t="shared" si="257"/>
        <v/>
      </c>
      <c r="T2034" s="44" t="str">
        <f t="shared" si="252"/>
        <v/>
      </c>
      <c r="W2034" s="18">
        <f t="shared" si="253"/>
        <v>0</v>
      </c>
    </row>
    <row r="2035" spans="7:23" ht="25.5" customHeight="1" x14ac:dyDescent="0.2">
      <c r="G2035" s="12" t="str">
        <f t="shared" si="250"/>
        <v/>
      </c>
      <c r="H2035" s="12"/>
      <c r="I2035" s="22" t="str">
        <f>IFERROR(VLOOKUP('движение ДВС'!C2035,нормативы!$B$2:$C$32,2,FALSE),"")</f>
        <v/>
      </c>
      <c r="K2035" s="13" t="str">
        <f t="shared" si="254"/>
        <v/>
      </c>
      <c r="L2035" s="13"/>
      <c r="M2035" s="22" t="str">
        <f t="shared" si="251"/>
        <v/>
      </c>
      <c r="N2035" s="22" t="str">
        <f t="shared" si="255"/>
        <v/>
      </c>
      <c r="P2035" s="11" t="str">
        <f t="shared" si="256"/>
        <v xml:space="preserve"> </v>
      </c>
      <c r="Q2035" s="11" t="e">
        <f>VLOOKUP(B2035,'Комментарии к ремонту'!A:C,2,FALSE)</f>
        <v>#N/A</v>
      </c>
      <c r="R2035" s="21" t="str">
        <f t="shared" si="257"/>
        <v/>
      </c>
      <c r="T2035" s="44" t="str">
        <f t="shared" si="252"/>
        <v/>
      </c>
      <c r="W2035" s="18">
        <f t="shared" si="253"/>
        <v>0</v>
      </c>
    </row>
    <row r="2036" spans="7:23" ht="25.5" customHeight="1" x14ac:dyDescent="0.2">
      <c r="G2036" s="12" t="str">
        <f t="shared" si="250"/>
        <v/>
      </c>
      <c r="H2036" s="12"/>
      <c r="I2036" s="22" t="str">
        <f>IFERROR(VLOOKUP('движение ДВС'!C2036,нормативы!$B$2:$C$32,2,FALSE),"")</f>
        <v/>
      </c>
      <c r="K2036" s="13" t="str">
        <f t="shared" si="254"/>
        <v/>
      </c>
      <c r="L2036" s="13"/>
      <c r="M2036" s="22" t="str">
        <f t="shared" si="251"/>
        <v/>
      </c>
      <c r="N2036" s="22" t="str">
        <f t="shared" si="255"/>
        <v/>
      </c>
      <c r="P2036" s="11" t="str">
        <f t="shared" si="256"/>
        <v xml:space="preserve"> </v>
      </c>
      <c r="Q2036" s="11" t="e">
        <f>VLOOKUP(B2036,'Комментарии к ремонту'!A:C,2,FALSE)</f>
        <v>#N/A</v>
      </c>
      <c r="R2036" s="21" t="str">
        <f t="shared" si="257"/>
        <v/>
      </c>
      <c r="T2036" s="44" t="str">
        <f t="shared" si="252"/>
        <v/>
      </c>
      <c r="W2036" s="18">
        <f t="shared" si="253"/>
        <v>0</v>
      </c>
    </row>
    <row r="2037" spans="7:23" ht="25.5" customHeight="1" x14ac:dyDescent="0.2">
      <c r="G2037" s="12" t="str">
        <f t="shared" si="250"/>
        <v/>
      </c>
      <c r="H2037" s="12"/>
      <c r="I2037" s="22" t="str">
        <f>IFERROR(VLOOKUP('движение ДВС'!C2037,нормативы!$B$2:$C$32,2,FALSE),"")</f>
        <v/>
      </c>
      <c r="K2037" s="13" t="str">
        <f t="shared" si="254"/>
        <v/>
      </c>
      <c r="L2037" s="13"/>
      <c r="M2037" s="22" t="str">
        <f t="shared" si="251"/>
        <v/>
      </c>
      <c r="N2037" s="22" t="str">
        <f t="shared" si="255"/>
        <v/>
      </c>
      <c r="P2037" s="11" t="str">
        <f t="shared" si="256"/>
        <v xml:space="preserve"> </v>
      </c>
      <c r="Q2037" s="11" t="e">
        <f>VLOOKUP(B2037,'Комментарии к ремонту'!A:C,2,FALSE)</f>
        <v>#N/A</v>
      </c>
      <c r="R2037" s="21" t="str">
        <f t="shared" si="257"/>
        <v/>
      </c>
      <c r="T2037" s="44" t="str">
        <f t="shared" si="252"/>
        <v/>
      </c>
      <c r="W2037" s="18">
        <f t="shared" si="253"/>
        <v>0</v>
      </c>
    </row>
    <row r="2038" spans="7:23" ht="25.5" customHeight="1" x14ac:dyDescent="0.2">
      <c r="G2038" s="12" t="str">
        <f t="shared" si="250"/>
        <v/>
      </c>
      <c r="H2038" s="12"/>
      <c r="I2038" s="22" t="str">
        <f>IFERROR(VLOOKUP('движение ДВС'!C2038,нормативы!$B$2:$C$32,2,FALSE),"")</f>
        <v/>
      </c>
      <c r="K2038" s="13" t="str">
        <f t="shared" si="254"/>
        <v/>
      </c>
      <c r="L2038" s="13"/>
      <c r="M2038" s="22" t="str">
        <f t="shared" si="251"/>
        <v/>
      </c>
      <c r="N2038" s="22" t="str">
        <f t="shared" si="255"/>
        <v/>
      </c>
      <c r="P2038" s="11" t="str">
        <f t="shared" si="256"/>
        <v xml:space="preserve"> </v>
      </c>
      <c r="Q2038" s="11" t="e">
        <f>VLOOKUP(B2038,'Комментарии к ремонту'!A:C,2,FALSE)</f>
        <v>#N/A</v>
      </c>
      <c r="R2038" s="21" t="str">
        <f t="shared" si="257"/>
        <v/>
      </c>
      <c r="T2038" s="44" t="str">
        <f t="shared" si="252"/>
        <v/>
      </c>
      <c r="W2038" s="18">
        <f t="shared" si="253"/>
        <v>0</v>
      </c>
    </row>
    <row r="2039" spans="7:23" ht="25.5" customHeight="1" x14ac:dyDescent="0.2">
      <c r="G2039" s="12" t="str">
        <f t="shared" si="250"/>
        <v/>
      </c>
      <c r="H2039" s="12"/>
      <c r="I2039" s="22" t="str">
        <f>IFERROR(VLOOKUP('движение ДВС'!C2039,нормативы!$B$2:$C$32,2,FALSE),"")</f>
        <v/>
      </c>
      <c r="K2039" s="13" t="str">
        <f t="shared" si="254"/>
        <v/>
      </c>
      <c r="L2039" s="13"/>
      <c r="M2039" s="22" t="str">
        <f t="shared" si="251"/>
        <v/>
      </c>
      <c r="N2039" s="22" t="str">
        <f t="shared" si="255"/>
        <v/>
      </c>
      <c r="P2039" s="11" t="str">
        <f t="shared" si="256"/>
        <v xml:space="preserve"> </v>
      </c>
      <c r="Q2039" s="11" t="e">
        <f>VLOOKUP(B2039,'Комментарии к ремонту'!A:C,2,FALSE)</f>
        <v>#N/A</v>
      </c>
      <c r="R2039" s="21" t="str">
        <f t="shared" si="257"/>
        <v/>
      </c>
      <c r="T2039" s="44" t="str">
        <f t="shared" si="252"/>
        <v/>
      </c>
      <c r="W2039" s="18">
        <f t="shared" si="253"/>
        <v>0</v>
      </c>
    </row>
    <row r="2040" spans="7:23" ht="25.5" customHeight="1" x14ac:dyDescent="0.2">
      <c r="G2040" s="12" t="str">
        <f t="shared" si="250"/>
        <v/>
      </c>
      <c r="H2040" s="12"/>
      <c r="I2040" s="22" t="str">
        <f>IFERROR(VLOOKUP('движение ДВС'!C2040,нормативы!$B$2:$C$32,2,FALSE),"")</f>
        <v/>
      </c>
      <c r="K2040" s="13" t="str">
        <f t="shared" si="254"/>
        <v/>
      </c>
      <c r="L2040" s="13"/>
      <c r="M2040" s="22" t="str">
        <f t="shared" si="251"/>
        <v/>
      </c>
      <c r="N2040" s="22" t="str">
        <f t="shared" si="255"/>
        <v/>
      </c>
      <c r="P2040" s="11" t="str">
        <f t="shared" si="256"/>
        <v xml:space="preserve"> </v>
      </c>
      <c r="Q2040" s="11" t="e">
        <f>VLOOKUP(B2040,'Комментарии к ремонту'!A:C,2,FALSE)</f>
        <v>#N/A</v>
      </c>
      <c r="R2040" s="21" t="str">
        <f t="shared" si="257"/>
        <v/>
      </c>
      <c r="T2040" s="44" t="str">
        <f t="shared" si="252"/>
        <v/>
      </c>
      <c r="W2040" s="18">
        <f t="shared" si="253"/>
        <v>0</v>
      </c>
    </row>
    <row r="2041" spans="7:23" ht="25.5" customHeight="1" x14ac:dyDescent="0.2">
      <c r="G2041" s="12" t="str">
        <f t="shared" si="250"/>
        <v/>
      </c>
      <c r="H2041" s="12"/>
      <c r="I2041" s="22" t="str">
        <f>IFERROR(VLOOKUP('движение ДВС'!C2041,нормативы!$B$2:$C$32,2,FALSE),"")</f>
        <v/>
      </c>
      <c r="K2041" s="13" t="str">
        <f t="shared" si="254"/>
        <v/>
      </c>
      <c r="L2041" s="13"/>
      <c r="M2041" s="22" t="str">
        <f t="shared" si="251"/>
        <v/>
      </c>
      <c r="N2041" s="22" t="str">
        <f t="shared" si="255"/>
        <v/>
      </c>
      <c r="P2041" s="11" t="str">
        <f t="shared" si="256"/>
        <v xml:space="preserve"> </v>
      </c>
      <c r="Q2041" s="11" t="e">
        <f>VLOOKUP(B2041,'Комментарии к ремонту'!A:C,2,FALSE)</f>
        <v>#N/A</v>
      </c>
      <c r="R2041" s="21" t="str">
        <f t="shared" si="257"/>
        <v/>
      </c>
      <c r="T2041" s="44" t="str">
        <f t="shared" si="252"/>
        <v/>
      </c>
      <c r="W2041" s="18">
        <f t="shared" si="253"/>
        <v>0</v>
      </c>
    </row>
    <row r="2042" spans="7:23" ht="25.5" customHeight="1" x14ac:dyDescent="0.2">
      <c r="G2042" s="12" t="str">
        <f t="shared" si="250"/>
        <v/>
      </c>
      <c r="H2042" s="12"/>
      <c r="I2042" s="22" t="str">
        <f>IFERROR(VLOOKUP('движение ДВС'!C2042,нормативы!$B$2:$C$32,2,FALSE),"")</f>
        <v/>
      </c>
      <c r="K2042" s="13" t="str">
        <f t="shared" si="254"/>
        <v/>
      </c>
      <c r="L2042" s="13"/>
      <c r="M2042" s="22" t="str">
        <f t="shared" si="251"/>
        <v/>
      </c>
      <c r="N2042" s="22" t="str">
        <f t="shared" si="255"/>
        <v/>
      </c>
      <c r="P2042" s="11" t="str">
        <f t="shared" si="256"/>
        <v xml:space="preserve"> </v>
      </c>
      <c r="Q2042" s="11" t="e">
        <f>VLOOKUP(B2042,'Комментарии к ремонту'!A:C,2,FALSE)</f>
        <v>#N/A</v>
      </c>
      <c r="R2042" s="21" t="str">
        <f t="shared" si="257"/>
        <v/>
      </c>
      <c r="T2042" s="44" t="str">
        <f t="shared" si="252"/>
        <v/>
      </c>
      <c r="W2042" s="18">
        <f t="shared" si="253"/>
        <v>0</v>
      </c>
    </row>
    <row r="2043" spans="7:23" ht="25.5" customHeight="1" x14ac:dyDescent="0.2">
      <c r="G2043" s="12" t="str">
        <f t="shared" si="250"/>
        <v/>
      </c>
      <c r="H2043" s="12"/>
      <c r="I2043" s="22" t="str">
        <f>IFERROR(VLOOKUP('движение ДВС'!C2043,нормативы!$B$2:$C$32,2,FALSE),"")</f>
        <v/>
      </c>
      <c r="K2043" s="13" t="str">
        <f t="shared" si="254"/>
        <v/>
      </c>
      <c r="L2043" s="13"/>
      <c r="M2043" s="22" t="str">
        <f t="shared" si="251"/>
        <v/>
      </c>
      <c r="N2043" s="22" t="str">
        <f t="shared" si="255"/>
        <v/>
      </c>
      <c r="P2043" s="11" t="str">
        <f t="shared" si="256"/>
        <v xml:space="preserve"> </v>
      </c>
      <c r="Q2043" s="11" t="e">
        <f>VLOOKUP(B2043,'Комментарии к ремонту'!A:C,2,FALSE)</f>
        <v>#N/A</v>
      </c>
      <c r="R2043" s="21" t="str">
        <f t="shared" si="257"/>
        <v/>
      </c>
      <c r="T2043" s="44" t="str">
        <f t="shared" si="252"/>
        <v/>
      </c>
      <c r="W2043" s="18">
        <f t="shared" si="253"/>
        <v>0</v>
      </c>
    </row>
    <row r="2044" spans="7:23" ht="25.5" customHeight="1" x14ac:dyDescent="0.2">
      <c r="G2044" s="12" t="str">
        <f t="shared" si="250"/>
        <v/>
      </c>
      <c r="H2044" s="12"/>
      <c r="I2044" s="22" t="str">
        <f>IFERROR(VLOOKUP('движение ДВС'!C2044,нормативы!$B$2:$C$32,2,FALSE),"")</f>
        <v/>
      </c>
      <c r="K2044" s="13" t="str">
        <f t="shared" si="254"/>
        <v/>
      </c>
      <c r="L2044" s="13"/>
      <c r="M2044" s="22" t="str">
        <f t="shared" si="251"/>
        <v/>
      </c>
      <c r="N2044" s="22" t="str">
        <f t="shared" si="255"/>
        <v/>
      </c>
      <c r="P2044" s="11" t="str">
        <f t="shared" si="256"/>
        <v xml:space="preserve"> </v>
      </c>
      <c r="Q2044" s="11" t="e">
        <f>VLOOKUP(B2044,'Комментарии к ремонту'!A:C,2,FALSE)</f>
        <v>#N/A</v>
      </c>
      <c r="R2044" s="21" t="str">
        <f t="shared" si="257"/>
        <v/>
      </c>
      <c r="T2044" s="44" t="str">
        <f t="shared" si="252"/>
        <v/>
      </c>
      <c r="W2044" s="18">
        <f t="shared" si="253"/>
        <v>0</v>
      </c>
    </row>
    <row r="2045" spans="7:23" ht="25.5" customHeight="1" x14ac:dyDescent="0.2">
      <c r="G2045" s="12" t="str">
        <f t="shared" si="250"/>
        <v/>
      </c>
      <c r="H2045" s="12"/>
      <c r="I2045" s="22" t="str">
        <f>IFERROR(VLOOKUP('движение ДВС'!C2045,нормативы!$B$2:$C$32,2,FALSE),"")</f>
        <v/>
      </c>
      <c r="K2045" s="13" t="str">
        <f t="shared" si="254"/>
        <v/>
      </c>
      <c r="L2045" s="13"/>
      <c r="M2045" s="22" t="str">
        <f t="shared" si="251"/>
        <v/>
      </c>
      <c r="N2045" s="22" t="str">
        <f t="shared" si="255"/>
        <v/>
      </c>
      <c r="P2045" s="11" t="str">
        <f t="shared" si="256"/>
        <v xml:space="preserve"> </v>
      </c>
      <c r="Q2045" s="11" t="e">
        <f>VLOOKUP(B2045,'Комментарии к ремонту'!A:C,2,FALSE)</f>
        <v>#N/A</v>
      </c>
      <c r="R2045" s="21" t="str">
        <f t="shared" si="257"/>
        <v/>
      </c>
      <c r="T2045" s="44" t="str">
        <f t="shared" si="252"/>
        <v/>
      </c>
      <c r="W2045" s="18">
        <f t="shared" si="253"/>
        <v>0</v>
      </c>
    </row>
    <row r="2046" spans="7:23" ht="25.5" customHeight="1" x14ac:dyDescent="0.2">
      <c r="G2046" s="12" t="str">
        <f t="shared" si="250"/>
        <v/>
      </c>
      <c r="H2046" s="12"/>
      <c r="I2046" s="22" t="str">
        <f>IFERROR(VLOOKUP('движение ДВС'!C2046,нормативы!$B$2:$C$32,2,FALSE),"")</f>
        <v/>
      </c>
      <c r="K2046" s="13" t="str">
        <f t="shared" si="254"/>
        <v/>
      </c>
      <c r="L2046" s="13"/>
      <c r="M2046" s="22" t="str">
        <f t="shared" si="251"/>
        <v/>
      </c>
      <c r="N2046" s="22" t="str">
        <f t="shared" si="255"/>
        <v/>
      </c>
      <c r="P2046" s="11" t="str">
        <f t="shared" si="256"/>
        <v xml:space="preserve"> </v>
      </c>
      <c r="Q2046" s="11" t="e">
        <f>VLOOKUP(B2046,'Комментарии к ремонту'!A:C,2,FALSE)</f>
        <v>#N/A</v>
      </c>
      <c r="R2046" s="21" t="str">
        <f t="shared" si="257"/>
        <v/>
      </c>
      <c r="T2046" s="44" t="str">
        <f t="shared" si="252"/>
        <v/>
      </c>
      <c r="W2046" s="18">
        <f t="shared" si="253"/>
        <v>0</v>
      </c>
    </row>
    <row r="2047" spans="7:23" ht="25.5" customHeight="1" x14ac:dyDescent="0.2">
      <c r="G2047" s="12" t="str">
        <f t="shared" si="250"/>
        <v/>
      </c>
      <c r="H2047" s="12"/>
      <c r="I2047" s="22" t="str">
        <f>IFERROR(VLOOKUP('движение ДВС'!C2047,нормативы!$B$2:$C$32,2,FALSE),"")</f>
        <v/>
      </c>
      <c r="K2047" s="13" t="str">
        <f t="shared" si="254"/>
        <v/>
      </c>
      <c r="L2047" s="13"/>
      <c r="M2047" s="22" t="str">
        <f t="shared" si="251"/>
        <v/>
      </c>
      <c r="N2047" s="22" t="str">
        <f t="shared" si="255"/>
        <v/>
      </c>
      <c r="P2047" s="11" t="str">
        <f t="shared" si="256"/>
        <v xml:space="preserve"> </v>
      </c>
      <c r="Q2047" s="11" t="e">
        <f>VLOOKUP(B2047,'Комментарии к ремонту'!A:C,2,FALSE)</f>
        <v>#N/A</v>
      </c>
      <c r="R2047" s="21" t="str">
        <f t="shared" si="257"/>
        <v/>
      </c>
      <c r="T2047" s="44" t="str">
        <f t="shared" si="252"/>
        <v/>
      </c>
      <c r="W2047" s="18">
        <f t="shared" si="253"/>
        <v>0</v>
      </c>
    </row>
    <row r="2048" spans="7:23" ht="25.5" customHeight="1" x14ac:dyDescent="0.2">
      <c r="G2048" s="12" t="str">
        <f t="shared" si="250"/>
        <v/>
      </c>
      <c r="H2048" s="12"/>
      <c r="I2048" s="22" t="str">
        <f>IFERROR(VLOOKUP('движение ДВС'!C2048,нормативы!$B$2:$C$32,2,FALSE),"")</f>
        <v/>
      </c>
      <c r="K2048" s="13" t="str">
        <f t="shared" si="254"/>
        <v/>
      </c>
      <c r="L2048" s="13"/>
      <c r="M2048" s="22" t="str">
        <f t="shared" si="251"/>
        <v/>
      </c>
      <c r="N2048" s="22" t="str">
        <f t="shared" si="255"/>
        <v/>
      </c>
      <c r="P2048" s="11" t="str">
        <f t="shared" si="256"/>
        <v xml:space="preserve"> </v>
      </c>
      <c r="Q2048" s="11" t="e">
        <f>VLOOKUP(B2048,'Комментарии к ремонту'!A:C,2,FALSE)</f>
        <v>#N/A</v>
      </c>
      <c r="R2048" s="21" t="str">
        <f t="shared" si="257"/>
        <v/>
      </c>
      <c r="T2048" s="44" t="str">
        <f t="shared" si="252"/>
        <v/>
      </c>
      <c r="W2048" s="18">
        <f t="shared" si="253"/>
        <v>0</v>
      </c>
    </row>
    <row r="2049" spans="7:23" ht="25.5" customHeight="1" x14ac:dyDescent="0.2">
      <c r="G2049" s="12" t="str">
        <f t="shared" si="250"/>
        <v/>
      </c>
      <c r="H2049" s="12"/>
      <c r="I2049" s="22" t="str">
        <f>IFERROR(VLOOKUP('движение ДВС'!C2049,нормативы!$B$2:$C$32,2,FALSE),"")</f>
        <v/>
      </c>
      <c r="K2049" s="13" t="str">
        <f t="shared" si="254"/>
        <v/>
      </c>
      <c r="L2049" s="13"/>
      <c r="M2049" s="22" t="str">
        <f t="shared" si="251"/>
        <v/>
      </c>
      <c r="N2049" s="22" t="str">
        <f t="shared" si="255"/>
        <v/>
      </c>
      <c r="P2049" s="11" t="str">
        <f t="shared" si="256"/>
        <v xml:space="preserve"> </v>
      </c>
      <c r="Q2049" s="11" t="e">
        <f>VLOOKUP(B2049,'Комментарии к ремонту'!A:C,2,FALSE)</f>
        <v>#N/A</v>
      </c>
      <c r="R2049" s="21" t="str">
        <f t="shared" si="257"/>
        <v/>
      </c>
      <c r="T2049" s="44" t="str">
        <f t="shared" si="252"/>
        <v/>
      </c>
      <c r="W2049" s="18">
        <f t="shared" si="253"/>
        <v>0</v>
      </c>
    </row>
    <row r="2050" spans="7:23" ht="25.5" customHeight="1" x14ac:dyDescent="0.2">
      <c r="G2050" s="12" t="str">
        <f t="shared" si="250"/>
        <v/>
      </c>
      <c r="H2050" s="12"/>
      <c r="I2050" s="22" t="str">
        <f>IFERROR(VLOOKUP('движение ДВС'!C2050,нормативы!$B$2:$C$32,2,FALSE),"")</f>
        <v/>
      </c>
      <c r="K2050" s="13" t="str">
        <f t="shared" si="254"/>
        <v/>
      </c>
      <c r="L2050" s="13"/>
      <c r="M2050" s="22" t="str">
        <f t="shared" si="251"/>
        <v/>
      </c>
      <c r="N2050" s="22" t="str">
        <f t="shared" si="255"/>
        <v/>
      </c>
      <c r="P2050" s="11" t="str">
        <f t="shared" si="256"/>
        <v xml:space="preserve"> </v>
      </c>
      <c r="Q2050" s="11" t="e">
        <f>VLOOKUP(B2050,'Комментарии к ремонту'!A:C,2,FALSE)</f>
        <v>#N/A</v>
      </c>
      <c r="R2050" s="21" t="str">
        <f t="shared" si="257"/>
        <v/>
      </c>
      <c r="T2050" s="44" t="str">
        <f t="shared" si="252"/>
        <v/>
      </c>
      <c r="W2050" s="18">
        <f t="shared" si="253"/>
        <v>0</v>
      </c>
    </row>
    <row r="2051" spans="7:23" ht="25.5" customHeight="1" x14ac:dyDescent="0.2">
      <c r="G2051" s="12" t="str">
        <f t="shared" ref="G2051:G2114" si="258">IFERROR(IF(SEARCH("Ожидается",O2051),"введите дату",""),"")</f>
        <v/>
      </c>
      <c r="H2051" s="12"/>
      <c r="I2051" s="22" t="str">
        <f>IFERROR(VLOOKUP('движение ДВС'!C2051,нормативы!$B$2:$C$32,2,FALSE),"")</f>
        <v/>
      </c>
      <c r="K2051" s="13" t="str">
        <f t="shared" si="254"/>
        <v/>
      </c>
      <c r="L2051" s="13"/>
      <c r="M2051" s="22" t="str">
        <f t="shared" ref="M2051:M2114" si="259">IFERROR(IF(ISBLANK(G2051),"",_xlfn.ISOWEEKNUM(G2051)),"")</f>
        <v/>
      </c>
      <c r="N2051" s="22" t="str">
        <f t="shared" si="255"/>
        <v/>
      </c>
      <c r="P2051" s="11" t="str">
        <f t="shared" si="256"/>
        <v xml:space="preserve"> </v>
      </c>
      <c r="Q2051" s="11" t="e">
        <f>VLOOKUP(B2051,'Комментарии к ремонту'!A:C,2,FALSE)</f>
        <v>#N/A</v>
      </c>
      <c r="R2051" s="21" t="str">
        <f t="shared" si="257"/>
        <v/>
      </c>
      <c r="T2051" s="44" t="str">
        <f t="shared" ref="T2051:T2114" si="260">IF(O2051="Отказной","Опишите причину отказа",IF(O2051="Транзит","Опишите инф. о транзите",""))</f>
        <v/>
      </c>
      <c r="W2051" s="18">
        <f t="shared" ref="W2051:W2114" si="261">IFERROR(IF(SEARCH(", заказ",V2051),"укажите дату поставки зап. частей",""),0)</f>
        <v>0</v>
      </c>
    </row>
    <row r="2052" spans="7:23" ht="25.5" customHeight="1" x14ac:dyDescent="0.2">
      <c r="G2052" s="12" t="str">
        <f t="shared" si="258"/>
        <v/>
      </c>
      <c r="H2052" s="12"/>
      <c r="I2052" s="22" t="str">
        <f>IFERROR(VLOOKUP('движение ДВС'!C2052,нормативы!$B$2:$C$32,2,FALSE),"")</f>
        <v/>
      </c>
      <c r="K2052" s="13" t="str">
        <f t="shared" ref="K2052:K2115" si="262">IFERROR(IF(H2052&lt;&gt;0,H2052+(I2052/J2052)/8*7/5,""),IF(H2052&lt;&gt;0,H2052+I2052/8*7/5,""))</f>
        <v/>
      </c>
      <c r="L2052" s="13"/>
      <c r="M2052" s="22" t="str">
        <f t="shared" si="259"/>
        <v/>
      </c>
      <c r="N2052" s="22" t="str">
        <f t="shared" ref="N2052:N2115" si="263">IFERROR(INT((MONTH(G2052)+2)/3),"")</f>
        <v/>
      </c>
      <c r="P2052" s="11" t="str">
        <f t="shared" ref="P2052:P2115" si="264">B2052&amp;" "&amp;C2052</f>
        <v xml:space="preserve"> </v>
      </c>
      <c r="Q2052" s="11" t="e">
        <f>VLOOKUP(B2052,'Комментарии к ремонту'!A:C,2,FALSE)</f>
        <v>#N/A</v>
      </c>
      <c r="R2052" s="21" t="str">
        <f t="shared" ref="R2052:R2115" si="265">IF(ISBLANK(B2052),"",IF(O2052="Ремонт остановлен","Укажите причину остановки работ",IF(O2052="Отказной","Опишите причину отказа",IF(O2052="Транзит","Опишите инф. о транзите",IF(ISNA(Q2052),"НЕТ","ЕСТЬ")))))</f>
        <v/>
      </c>
      <c r="T2052" s="44" t="str">
        <f t="shared" si="260"/>
        <v/>
      </c>
      <c r="W2052" s="18">
        <f t="shared" si="261"/>
        <v>0</v>
      </c>
    </row>
    <row r="2053" spans="7:23" ht="25.5" customHeight="1" x14ac:dyDescent="0.2">
      <c r="G2053" s="12" t="str">
        <f t="shared" si="258"/>
        <v/>
      </c>
      <c r="H2053" s="12"/>
      <c r="I2053" s="22" t="str">
        <f>IFERROR(VLOOKUP('движение ДВС'!C2053,нормативы!$B$2:$C$32,2,FALSE),"")</f>
        <v/>
      </c>
      <c r="K2053" s="13" t="str">
        <f t="shared" si="262"/>
        <v/>
      </c>
      <c r="L2053" s="13"/>
      <c r="M2053" s="22" t="str">
        <f t="shared" si="259"/>
        <v/>
      </c>
      <c r="N2053" s="22" t="str">
        <f t="shared" si="263"/>
        <v/>
      </c>
      <c r="P2053" s="11" t="str">
        <f t="shared" si="264"/>
        <v xml:space="preserve"> </v>
      </c>
      <c r="Q2053" s="11" t="e">
        <f>VLOOKUP(B2053,'Комментарии к ремонту'!A:C,2,FALSE)</f>
        <v>#N/A</v>
      </c>
      <c r="R2053" s="21" t="str">
        <f t="shared" si="265"/>
        <v/>
      </c>
      <c r="T2053" s="44" t="str">
        <f t="shared" si="260"/>
        <v/>
      </c>
      <c r="W2053" s="18">
        <f t="shared" si="261"/>
        <v>0</v>
      </c>
    </row>
    <row r="2054" spans="7:23" ht="25.5" customHeight="1" x14ac:dyDescent="0.2">
      <c r="G2054" s="12" t="str">
        <f t="shared" si="258"/>
        <v/>
      </c>
      <c r="H2054" s="12"/>
      <c r="I2054" s="22" t="str">
        <f>IFERROR(VLOOKUP('движение ДВС'!C2054,нормативы!$B$2:$C$32,2,FALSE),"")</f>
        <v/>
      </c>
      <c r="K2054" s="13" t="str">
        <f t="shared" si="262"/>
        <v/>
      </c>
      <c r="L2054" s="13"/>
      <c r="M2054" s="22" t="str">
        <f t="shared" si="259"/>
        <v/>
      </c>
      <c r="N2054" s="22" t="str">
        <f t="shared" si="263"/>
        <v/>
      </c>
      <c r="P2054" s="11" t="str">
        <f t="shared" si="264"/>
        <v xml:space="preserve"> </v>
      </c>
      <c r="Q2054" s="11" t="e">
        <f>VLOOKUP(B2054,'Комментарии к ремонту'!A:C,2,FALSE)</f>
        <v>#N/A</v>
      </c>
      <c r="R2054" s="21" t="str">
        <f t="shared" si="265"/>
        <v/>
      </c>
      <c r="T2054" s="44" t="str">
        <f t="shared" si="260"/>
        <v/>
      </c>
      <c r="W2054" s="18">
        <f t="shared" si="261"/>
        <v>0</v>
      </c>
    </row>
    <row r="2055" spans="7:23" ht="25.5" customHeight="1" x14ac:dyDescent="0.2">
      <c r="G2055" s="12" t="str">
        <f t="shared" si="258"/>
        <v/>
      </c>
      <c r="H2055" s="12"/>
      <c r="I2055" s="22" t="str">
        <f>IFERROR(VLOOKUP('движение ДВС'!C2055,нормативы!$B$2:$C$32,2,FALSE),"")</f>
        <v/>
      </c>
      <c r="K2055" s="13" t="str">
        <f t="shared" si="262"/>
        <v/>
      </c>
      <c r="L2055" s="13"/>
      <c r="M2055" s="22" t="str">
        <f t="shared" si="259"/>
        <v/>
      </c>
      <c r="N2055" s="22" t="str">
        <f t="shared" si="263"/>
        <v/>
      </c>
      <c r="P2055" s="11" t="str">
        <f t="shared" si="264"/>
        <v xml:space="preserve"> </v>
      </c>
      <c r="Q2055" s="11" t="e">
        <f>VLOOKUP(B2055,'Комментарии к ремонту'!A:C,2,FALSE)</f>
        <v>#N/A</v>
      </c>
      <c r="R2055" s="21" t="str">
        <f t="shared" si="265"/>
        <v/>
      </c>
      <c r="T2055" s="44" t="str">
        <f t="shared" si="260"/>
        <v/>
      </c>
      <c r="W2055" s="18">
        <f t="shared" si="261"/>
        <v>0</v>
      </c>
    </row>
    <row r="2056" spans="7:23" ht="25.5" customHeight="1" x14ac:dyDescent="0.2">
      <c r="G2056" s="12" t="str">
        <f t="shared" si="258"/>
        <v/>
      </c>
      <c r="H2056" s="12"/>
      <c r="I2056" s="22" t="str">
        <f>IFERROR(VLOOKUP('движение ДВС'!C2056,нормативы!$B$2:$C$32,2,FALSE),"")</f>
        <v/>
      </c>
      <c r="K2056" s="13" t="str">
        <f t="shared" si="262"/>
        <v/>
      </c>
      <c r="L2056" s="13"/>
      <c r="M2056" s="22" t="str">
        <f t="shared" si="259"/>
        <v/>
      </c>
      <c r="N2056" s="22" t="str">
        <f t="shared" si="263"/>
        <v/>
      </c>
      <c r="P2056" s="11" t="str">
        <f t="shared" si="264"/>
        <v xml:space="preserve"> </v>
      </c>
      <c r="Q2056" s="11" t="e">
        <f>VLOOKUP(B2056,'Комментарии к ремонту'!A:C,2,FALSE)</f>
        <v>#N/A</v>
      </c>
      <c r="R2056" s="21" t="str">
        <f t="shared" si="265"/>
        <v/>
      </c>
      <c r="T2056" s="44" t="str">
        <f t="shared" si="260"/>
        <v/>
      </c>
      <c r="W2056" s="18">
        <f t="shared" si="261"/>
        <v>0</v>
      </c>
    </row>
    <row r="2057" spans="7:23" ht="25.5" customHeight="1" x14ac:dyDescent="0.2">
      <c r="G2057" s="12" t="str">
        <f t="shared" si="258"/>
        <v/>
      </c>
      <c r="H2057" s="12"/>
      <c r="I2057" s="22" t="str">
        <f>IFERROR(VLOOKUP('движение ДВС'!C2057,нормативы!$B$2:$C$32,2,FALSE),"")</f>
        <v/>
      </c>
      <c r="K2057" s="13" t="str">
        <f t="shared" si="262"/>
        <v/>
      </c>
      <c r="L2057" s="13"/>
      <c r="M2057" s="22" t="str">
        <f t="shared" si="259"/>
        <v/>
      </c>
      <c r="N2057" s="22" t="str">
        <f t="shared" si="263"/>
        <v/>
      </c>
      <c r="P2057" s="11" t="str">
        <f t="shared" si="264"/>
        <v xml:space="preserve"> </v>
      </c>
      <c r="Q2057" s="11" t="e">
        <f>VLOOKUP(B2057,'Комментарии к ремонту'!A:C,2,FALSE)</f>
        <v>#N/A</v>
      </c>
      <c r="R2057" s="21" t="str">
        <f t="shared" si="265"/>
        <v/>
      </c>
      <c r="T2057" s="44" t="str">
        <f t="shared" si="260"/>
        <v/>
      </c>
      <c r="W2057" s="18">
        <f t="shared" si="261"/>
        <v>0</v>
      </c>
    </row>
    <row r="2058" spans="7:23" ht="25.5" customHeight="1" x14ac:dyDescent="0.2">
      <c r="G2058" s="12" t="str">
        <f t="shared" si="258"/>
        <v/>
      </c>
      <c r="H2058" s="12"/>
      <c r="I2058" s="22" t="str">
        <f>IFERROR(VLOOKUP('движение ДВС'!C2058,нормативы!$B$2:$C$32,2,FALSE),"")</f>
        <v/>
      </c>
      <c r="K2058" s="13" t="str">
        <f t="shared" si="262"/>
        <v/>
      </c>
      <c r="L2058" s="13"/>
      <c r="M2058" s="22" t="str">
        <f t="shared" si="259"/>
        <v/>
      </c>
      <c r="N2058" s="22" t="str">
        <f t="shared" si="263"/>
        <v/>
      </c>
      <c r="P2058" s="11" t="str">
        <f t="shared" si="264"/>
        <v xml:space="preserve"> </v>
      </c>
      <c r="Q2058" s="11" t="e">
        <f>VLOOKUP(B2058,'Комментарии к ремонту'!A:C,2,FALSE)</f>
        <v>#N/A</v>
      </c>
      <c r="R2058" s="21" t="str">
        <f t="shared" si="265"/>
        <v/>
      </c>
      <c r="T2058" s="44" t="str">
        <f t="shared" si="260"/>
        <v/>
      </c>
      <c r="W2058" s="18">
        <f t="shared" si="261"/>
        <v>0</v>
      </c>
    </row>
    <row r="2059" spans="7:23" ht="25.5" customHeight="1" x14ac:dyDescent="0.2">
      <c r="G2059" s="12" t="str">
        <f t="shared" si="258"/>
        <v/>
      </c>
      <c r="H2059" s="12"/>
      <c r="I2059" s="22" t="str">
        <f>IFERROR(VLOOKUP('движение ДВС'!C2059,нормативы!$B$2:$C$32,2,FALSE),"")</f>
        <v/>
      </c>
      <c r="K2059" s="13" t="str">
        <f t="shared" si="262"/>
        <v/>
      </c>
      <c r="L2059" s="13"/>
      <c r="M2059" s="22" t="str">
        <f t="shared" si="259"/>
        <v/>
      </c>
      <c r="N2059" s="22" t="str">
        <f t="shared" si="263"/>
        <v/>
      </c>
      <c r="P2059" s="11" t="str">
        <f t="shared" si="264"/>
        <v xml:space="preserve"> </v>
      </c>
      <c r="Q2059" s="11" t="e">
        <f>VLOOKUP(B2059,'Комментарии к ремонту'!A:C,2,FALSE)</f>
        <v>#N/A</v>
      </c>
      <c r="R2059" s="21" t="str">
        <f t="shared" si="265"/>
        <v/>
      </c>
      <c r="T2059" s="44" t="str">
        <f t="shared" si="260"/>
        <v/>
      </c>
      <c r="W2059" s="18">
        <f t="shared" si="261"/>
        <v>0</v>
      </c>
    </row>
    <row r="2060" spans="7:23" ht="25.5" customHeight="1" x14ac:dyDescent="0.2">
      <c r="G2060" s="12" t="str">
        <f t="shared" si="258"/>
        <v/>
      </c>
      <c r="H2060" s="12"/>
      <c r="I2060" s="22" t="str">
        <f>IFERROR(VLOOKUP('движение ДВС'!C2060,нормативы!$B$2:$C$32,2,FALSE),"")</f>
        <v/>
      </c>
      <c r="K2060" s="13" t="str">
        <f t="shared" si="262"/>
        <v/>
      </c>
      <c r="L2060" s="13"/>
      <c r="M2060" s="22" t="str">
        <f t="shared" si="259"/>
        <v/>
      </c>
      <c r="N2060" s="22" t="str">
        <f t="shared" si="263"/>
        <v/>
      </c>
      <c r="P2060" s="11" t="str">
        <f t="shared" si="264"/>
        <v xml:space="preserve"> </v>
      </c>
      <c r="Q2060" s="11" t="e">
        <f>VLOOKUP(B2060,'Комментарии к ремонту'!A:C,2,FALSE)</f>
        <v>#N/A</v>
      </c>
      <c r="R2060" s="21" t="str">
        <f t="shared" si="265"/>
        <v/>
      </c>
      <c r="T2060" s="44" t="str">
        <f t="shared" si="260"/>
        <v/>
      </c>
      <c r="W2060" s="18">
        <f t="shared" si="261"/>
        <v>0</v>
      </c>
    </row>
    <row r="2061" spans="7:23" ht="25.5" customHeight="1" x14ac:dyDescent="0.2">
      <c r="G2061" s="12" t="str">
        <f t="shared" si="258"/>
        <v/>
      </c>
      <c r="H2061" s="12"/>
      <c r="I2061" s="22" t="str">
        <f>IFERROR(VLOOKUP('движение ДВС'!C2061,нормативы!$B$2:$C$32,2,FALSE),"")</f>
        <v/>
      </c>
      <c r="K2061" s="13" t="str">
        <f t="shared" si="262"/>
        <v/>
      </c>
      <c r="L2061" s="13"/>
      <c r="M2061" s="22" t="str">
        <f t="shared" si="259"/>
        <v/>
      </c>
      <c r="N2061" s="22" t="str">
        <f t="shared" si="263"/>
        <v/>
      </c>
      <c r="P2061" s="11" t="str">
        <f t="shared" si="264"/>
        <v xml:space="preserve"> </v>
      </c>
      <c r="Q2061" s="11" t="e">
        <f>VLOOKUP(B2061,'Комментарии к ремонту'!A:C,2,FALSE)</f>
        <v>#N/A</v>
      </c>
      <c r="R2061" s="21" t="str">
        <f t="shared" si="265"/>
        <v/>
      </c>
      <c r="T2061" s="44" t="str">
        <f t="shared" si="260"/>
        <v/>
      </c>
      <c r="W2061" s="18">
        <f t="shared" si="261"/>
        <v>0</v>
      </c>
    </row>
    <row r="2062" spans="7:23" ht="25.5" customHeight="1" x14ac:dyDescent="0.2">
      <c r="G2062" s="12" t="str">
        <f t="shared" si="258"/>
        <v/>
      </c>
      <c r="H2062" s="12"/>
      <c r="I2062" s="22" t="str">
        <f>IFERROR(VLOOKUP('движение ДВС'!C2062,нормативы!$B$2:$C$32,2,FALSE),"")</f>
        <v/>
      </c>
      <c r="K2062" s="13" t="str">
        <f t="shared" si="262"/>
        <v/>
      </c>
      <c r="L2062" s="13"/>
      <c r="M2062" s="22" t="str">
        <f t="shared" si="259"/>
        <v/>
      </c>
      <c r="N2062" s="22" t="str">
        <f t="shared" si="263"/>
        <v/>
      </c>
      <c r="P2062" s="11" t="str">
        <f t="shared" si="264"/>
        <v xml:space="preserve"> </v>
      </c>
      <c r="Q2062" s="11" t="e">
        <f>VLOOKUP(B2062,'Комментарии к ремонту'!A:C,2,FALSE)</f>
        <v>#N/A</v>
      </c>
      <c r="R2062" s="21" t="str">
        <f t="shared" si="265"/>
        <v/>
      </c>
      <c r="T2062" s="44" t="str">
        <f t="shared" si="260"/>
        <v/>
      </c>
      <c r="W2062" s="18">
        <f t="shared" si="261"/>
        <v>0</v>
      </c>
    </row>
    <row r="2063" spans="7:23" ht="25.5" customHeight="1" x14ac:dyDescent="0.2">
      <c r="G2063" s="12" t="str">
        <f t="shared" si="258"/>
        <v/>
      </c>
      <c r="H2063" s="12"/>
      <c r="I2063" s="22" t="str">
        <f>IFERROR(VLOOKUP('движение ДВС'!C2063,нормативы!$B$2:$C$32,2,FALSE),"")</f>
        <v/>
      </c>
      <c r="K2063" s="13" t="str">
        <f t="shared" si="262"/>
        <v/>
      </c>
      <c r="L2063" s="13"/>
      <c r="M2063" s="22" t="str">
        <f t="shared" si="259"/>
        <v/>
      </c>
      <c r="N2063" s="22" t="str">
        <f t="shared" si="263"/>
        <v/>
      </c>
      <c r="P2063" s="11" t="str">
        <f t="shared" si="264"/>
        <v xml:space="preserve"> </v>
      </c>
      <c r="Q2063" s="11" t="e">
        <f>VLOOKUP(B2063,'Комментарии к ремонту'!A:C,2,FALSE)</f>
        <v>#N/A</v>
      </c>
      <c r="R2063" s="21" t="str">
        <f t="shared" si="265"/>
        <v/>
      </c>
      <c r="T2063" s="44" t="str">
        <f t="shared" si="260"/>
        <v/>
      </c>
      <c r="W2063" s="18">
        <f t="shared" si="261"/>
        <v>0</v>
      </c>
    </row>
    <row r="2064" spans="7:23" ht="25.5" customHeight="1" x14ac:dyDescent="0.2">
      <c r="G2064" s="12" t="str">
        <f t="shared" si="258"/>
        <v/>
      </c>
      <c r="H2064" s="12"/>
      <c r="I2064" s="22" t="str">
        <f>IFERROR(VLOOKUP('движение ДВС'!C2064,нормативы!$B$2:$C$32,2,FALSE),"")</f>
        <v/>
      </c>
      <c r="K2064" s="13" t="str">
        <f t="shared" si="262"/>
        <v/>
      </c>
      <c r="L2064" s="13"/>
      <c r="M2064" s="22" t="str">
        <f t="shared" si="259"/>
        <v/>
      </c>
      <c r="N2064" s="22" t="str">
        <f t="shared" si="263"/>
        <v/>
      </c>
      <c r="P2064" s="11" t="str">
        <f t="shared" si="264"/>
        <v xml:space="preserve"> </v>
      </c>
      <c r="Q2064" s="11" t="e">
        <f>VLOOKUP(B2064,'Комментарии к ремонту'!A:C,2,FALSE)</f>
        <v>#N/A</v>
      </c>
      <c r="R2064" s="21" t="str">
        <f t="shared" si="265"/>
        <v/>
      </c>
      <c r="T2064" s="44" t="str">
        <f t="shared" si="260"/>
        <v/>
      </c>
      <c r="W2064" s="18">
        <f t="shared" si="261"/>
        <v>0</v>
      </c>
    </row>
    <row r="2065" spans="7:23" ht="25.5" customHeight="1" x14ac:dyDescent="0.2">
      <c r="G2065" s="12" t="str">
        <f t="shared" si="258"/>
        <v/>
      </c>
      <c r="H2065" s="12"/>
      <c r="I2065" s="22" t="str">
        <f>IFERROR(VLOOKUP('движение ДВС'!C2065,нормативы!$B$2:$C$32,2,FALSE),"")</f>
        <v/>
      </c>
      <c r="K2065" s="13" t="str">
        <f t="shared" si="262"/>
        <v/>
      </c>
      <c r="L2065" s="13"/>
      <c r="M2065" s="22" t="str">
        <f t="shared" si="259"/>
        <v/>
      </c>
      <c r="N2065" s="22" t="str">
        <f t="shared" si="263"/>
        <v/>
      </c>
      <c r="P2065" s="11" t="str">
        <f t="shared" si="264"/>
        <v xml:space="preserve"> </v>
      </c>
      <c r="Q2065" s="11" t="e">
        <f>VLOOKUP(B2065,'Комментарии к ремонту'!A:C,2,FALSE)</f>
        <v>#N/A</v>
      </c>
      <c r="R2065" s="21" t="str">
        <f t="shared" si="265"/>
        <v/>
      </c>
      <c r="T2065" s="44" t="str">
        <f t="shared" si="260"/>
        <v/>
      </c>
      <c r="W2065" s="18">
        <f t="shared" si="261"/>
        <v>0</v>
      </c>
    </row>
    <row r="2066" spans="7:23" ht="25.5" customHeight="1" x14ac:dyDescent="0.2">
      <c r="G2066" s="12" t="str">
        <f t="shared" si="258"/>
        <v/>
      </c>
      <c r="H2066" s="12"/>
      <c r="I2066" s="22" t="str">
        <f>IFERROR(VLOOKUP('движение ДВС'!C2066,нормативы!$B$2:$C$32,2,FALSE),"")</f>
        <v/>
      </c>
      <c r="K2066" s="13" t="str">
        <f t="shared" si="262"/>
        <v/>
      </c>
      <c r="L2066" s="13"/>
      <c r="M2066" s="22" t="str">
        <f t="shared" si="259"/>
        <v/>
      </c>
      <c r="N2066" s="22" t="str">
        <f t="shared" si="263"/>
        <v/>
      </c>
      <c r="P2066" s="11" t="str">
        <f t="shared" si="264"/>
        <v xml:space="preserve"> </v>
      </c>
      <c r="Q2066" s="11" t="e">
        <f>VLOOKUP(B2066,'Комментарии к ремонту'!A:C,2,FALSE)</f>
        <v>#N/A</v>
      </c>
      <c r="R2066" s="21" t="str">
        <f t="shared" si="265"/>
        <v/>
      </c>
      <c r="T2066" s="44" t="str">
        <f t="shared" si="260"/>
        <v/>
      </c>
      <c r="W2066" s="18">
        <f t="shared" si="261"/>
        <v>0</v>
      </c>
    </row>
    <row r="2067" spans="7:23" ht="25.5" customHeight="1" x14ac:dyDescent="0.2">
      <c r="G2067" s="12" t="str">
        <f t="shared" si="258"/>
        <v/>
      </c>
      <c r="H2067" s="12"/>
      <c r="I2067" s="22" t="str">
        <f>IFERROR(VLOOKUP('движение ДВС'!C2067,нормативы!$B$2:$C$32,2,FALSE),"")</f>
        <v/>
      </c>
      <c r="K2067" s="13" t="str">
        <f t="shared" si="262"/>
        <v/>
      </c>
      <c r="L2067" s="13"/>
      <c r="M2067" s="22" t="str">
        <f t="shared" si="259"/>
        <v/>
      </c>
      <c r="N2067" s="22" t="str">
        <f t="shared" si="263"/>
        <v/>
      </c>
      <c r="P2067" s="11" t="str">
        <f t="shared" si="264"/>
        <v xml:space="preserve"> </v>
      </c>
      <c r="Q2067" s="11" t="e">
        <f>VLOOKUP(B2067,'Комментарии к ремонту'!A:C,2,FALSE)</f>
        <v>#N/A</v>
      </c>
      <c r="R2067" s="21" t="str">
        <f t="shared" si="265"/>
        <v/>
      </c>
      <c r="T2067" s="44" t="str">
        <f t="shared" si="260"/>
        <v/>
      </c>
      <c r="W2067" s="18">
        <f t="shared" si="261"/>
        <v>0</v>
      </c>
    </row>
    <row r="2068" spans="7:23" ht="25.5" customHeight="1" x14ac:dyDescent="0.2">
      <c r="G2068" s="12" t="str">
        <f t="shared" si="258"/>
        <v/>
      </c>
      <c r="H2068" s="12"/>
      <c r="I2068" s="22" t="str">
        <f>IFERROR(VLOOKUP('движение ДВС'!C2068,нормативы!$B$2:$C$32,2,FALSE),"")</f>
        <v/>
      </c>
      <c r="K2068" s="13" t="str">
        <f t="shared" si="262"/>
        <v/>
      </c>
      <c r="L2068" s="13"/>
      <c r="M2068" s="22" t="str">
        <f t="shared" si="259"/>
        <v/>
      </c>
      <c r="N2068" s="22" t="str">
        <f t="shared" si="263"/>
        <v/>
      </c>
      <c r="P2068" s="11" t="str">
        <f t="shared" si="264"/>
        <v xml:space="preserve"> </v>
      </c>
      <c r="Q2068" s="11" t="e">
        <f>VLOOKUP(B2068,'Комментарии к ремонту'!A:C,2,FALSE)</f>
        <v>#N/A</v>
      </c>
      <c r="R2068" s="21" t="str">
        <f t="shared" si="265"/>
        <v/>
      </c>
      <c r="T2068" s="44" t="str">
        <f t="shared" si="260"/>
        <v/>
      </c>
      <c r="W2068" s="18">
        <f t="shared" si="261"/>
        <v>0</v>
      </c>
    </row>
    <row r="2069" spans="7:23" ht="25.5" customHeight="1" x14ac:dyDescent="0.2">
      <c r="G2069" s="12" t="str">
        <f t="shared" si="258"/>
        <v/>
      </c>
      <c r="H2069" s="12"/>
      <c r="I2069" s="22" t="str">
        <f>IFERROR(VLOOKUP('движение ДВС'!C2069,нормативы!$B$2:$C$32,2,FALSE),"")</f>
        <v/>
      </c>
      <c r="K2069" s="13" t="str">
        <f t="shared" si="262"/>
        <v/>
      </c>
      <c r="L2069" s="13"/>
      <c r="M2069" s="22" t="str">
        <f t="shared" si="259"/>
        <v/>
      </c>
      <c r="N2069" s="22" t="str">
        <f t="shared" si="263"/>
        <v/>
      </c>
      <c r="P2069" s="11" t="str">
        <f t="shared" si="264"/>
        <v xml:space="preserve"> </v>
      </c>
      <c r="Q2069" s="11" t="e">
        <f>VLOOKUP(B2069,'Комментарии к ремонту'!A:C,2,FALSE)</f>
        <v>#N/A</v>
      </c>
      <c r="R2069" s="21" t="str">
        <f t="shared" si="265"/>
        <v/>
      </c>
      <c r="T2069" s="44" t="str">
        <f t="shared" si="260"/>
        <v/>
      </c>
      <c r="W2069" s="18">
        <f t="shared" si="261"/>
        <v>0</v>
      </c>
    </row>
    <row r="2070" spans="7:23" ht="25.5" customHeight="1" x14ac:dyDescent="0.2">
      <c r="G2070" s="12" t="str">
        <f t="shared" si="258"/>
        <v/>
      </c>
      <c r="H2070" s="12"/>
      <c r="I2070" s="22" t="str">
        <f>IFERROR(VLOOKUP('движение ДВС'!C2070,нормативы!$B$2:$C$32,2,FALSE),"")</f>
        <v/>
      </c>
      <c r="K2070" s="13" t="str">
        <f t="shared" si="262"/>
        <v/>
      </c>
      <c r="L2070" s="13"/>
      <c r="M2070" s="22" t="str">
        <f t="shared" si="259"/>
        <v/>
      </c>
      <c r="N2070" s="22" t="str">
        <f t="shared" si="263"/>
        <v/>
      </c>
      <c r="P2070" s="11" t="str">
        <f t="shared" si="264"/>
        <v xml:space="preserve"> </v>
      </c>
      <c r="Q2070" s="11" t="e">
        <f>VLOOKUP(B2070,'Комментарии к ремонту'!A:C,2,FALSE)</f>
        <v>#N/A</v>
      </c>
      <c r="R2070" s="21" t="str">
        <f t="shared" si="265"/>
        <v/>
      </c>
      <c r="T2070" s="44" t="str">
        <f t="shared" si="260"/>
        <v/>
      </c>
      <c r="W2070" s="18">
        <f t="shared" si="261"/>
        <v>0</v>
      </c>
    </row>
    <row r="2071" spans="7:23" ht="25.5" customHeight="1" x14ac:dyDescent="0.2">
      <c r="G2071" s="12" t="str">
        <f t="shared" si="258"/>
        <v/>
      </c>
      <c r="H2071" s="12"/>
      <c r="I2071" s="22" t="str">
        <f>IFERROR(VLOOKUP('движение ДВС'!C2071,нормативы!$B$2:$C$32,2,FALSE),"")</f>
        <v/>
      </c>
      <c r="K2071" s="13" t="str">
        <f t="shared" si="262"/>
        <v/>
      </c>
      <c r="L2071" s="13"/>
      <c r="M2071" s="22" t="str">
        <f t="shared" si="259"/>
        <v/>
      </c>
      <c r="N2071" s="22" t="str">
        <f t="shared" si="263"/>
        <v/>
      </c>
      <c r="P2071" s="11" t="str">
        <f t="shared" si="264"/>
        <v xml:space="preserve"> </v>
      </c>
      <c r="Q2071" s="11" t="e">
        <f>VLOOKUP(B2071,'Комментарии к ремонту'!A:C,2,FALSE)</f>
        <v>#N/A</v>
      </c>
      <c r="R2071" s="21" t="str">
        <f t="shared" si="265"/>
        <v/>
      </c>
      <c r="T2071" s="44" t="str">
        <f t="shared" si="260"/>
        <v/>
      </c>
      <c r="W2071" s="18">
        <f t="shared" si="261"/>
        <v>0</v>
      </c>
    </row>
    <row r="2072" spans="7:23" ht="25.5" customHeight="1" x14ac:dyDescent="0.2">
      <c r="G2072" s="12" t="str">
        <f t="shared" si="258"/>
        <v/>
      </c>
      <c r="H2072" s="12"/>
      <c r="I2072" s="22" t="str">
        <f>IFERROR(VLOOKUP('движение ДВС'!C2072,нормативы!$B$2:$C$32,2,FALSE),"")</f>
        <v/>
      </c>
      <c r="K2072" s="13" t="str">
        <f t="shared" si="262"/>
        <v/>
      </c>
      <c r="L2072" s="13"/>
      <c r="M2072" s="22" t="str">
        <f t="shared" si="259"/>
        <v/>
      </c>
      <c r="N2072" s="22" t="str">
        <f t="shared" si="263"/>
        <v/>
      </c>
      <c r="P2072" s="11" t="str">
        <f t="shared" si="264"/>
        <v xml:space="preserve"> </v>
      </c>
      <c r="Q2072" s="11" t="e">
        <f>VLOOKUP(B2072,'Комментарии к ремонту'!A:C,2,FALSE)</f>
        <v>#N/A</v>
      </c>
      <c r="R2072" s="21" t="str">
        <f t="shared" si="265"/>
        <v/>
      </c>
      <c r="T2072" s="44" t="str">
        <f t="shared" si="260"/>
        <v/>
      </c>
      <c r="W2072" s="18">
        <f t="shared" si="261"/>
        <v>0</v>
      </c>
    </row>
    <row r="2073" spans="7:23" ht="25.5" customHeight="1" x14ac:dyDescent="0.2">
      <c r="G2073" s="12" t="str">
        <f t="shared" si="258"/>
        <v/>
      </c>
      <c r="H2073" s="12"/>
      <c r="I2073" s="22" t="str">
        <f>IFERROR(VLOOKUP('движение ДВС'!C2073,нормативы!$B$2:$C$32,2,FALSE),"")</f>
        <v/>
      </c>
      <c r="K2073" s="13" t="str">
        <f t="shared" si="262"/>
        <v/>
      </c>
      <c r="L2073" s="13"/>
      <c r="M2073" s="22" t="str">
        <f t="shared" si="259"/>
        <v/>
      </c>
      <c r="N2073" s="22" t="str">
        <f t="shared" si="263"/>
        <v/>
      </c>
      <c r="P2073" s="11" t="str">
        <f t="shared" si="264"/>
        <v xml:space="preserve"> </v>
      </c>
      <c r="Q2073" s="11" t="e">
        <f>VLOOKUP(B2073,'Комментарии к ремонту'!A:C,2,FALSE)</f>
        <v>#N/A</v>
      </c>
      <c r="R2073" s="21" t="str">
        <f t="shared" si="265"/>
        <v/>
      </c>
      <c r="T2073" s="44" t="str">
        <f t="shared" si="260"/>
        <v/>
      </c>
      <c r="W2073" s="18">
        <f t="shared" si="261"/>
        <v>0</v>
      </c>
    </row>
    <row r="2074" spans="7:23" ht="25.5" customHeight="1" x14ac:dyDescent="0.2">
      <c r="G2074" s="12" t="str">
        <f t="shared" si="258"/>
        <v/>
      </c>
      <c r="H2074" s="12"/>
      <c r="I2074" s="22" t="str">
        <f>IFERROR(VLOOKUP('движение ДВС'!C2074,нормативы!$B$2:$C$32,2,FALSE),"")</f>
        <v/>
      </c>
      <c r="K2074" s="13" t="str">
        <f t="shared" si="262"/>
        <v/>
      </c>
      <c r="L2074" s="13"/>
      <c r="M2074" s="22" t="str">
        <f t="shared" si="259"/>
        <v/>
      </c>
      <c r="N2074" s="22" t="str">
        <f t="shared" si="263"/>
        <v/>
      </c>
      <c r="P2074" s="11" t="str">
        <f t="shared" si="264"/>
        <v xml:space="preserve"> </v>
      </c>
      <c r="Q2074" s="11" t="e">
        <f>VLOOKUP(B2074,'Комментарии к ремонту'!A:C,2,FALSE)</f>
        <v>#N/A</v>
      </c>
      <c r="R2074" s="21" t="str">
        <f t="shared" si="265"/>
        <v/>
      </c>
      <c r="T2074" s="44" t="str">
        <f t="shared" si="260"/>
        <v/>
      </c>
      <c r="W2074" s="18">
        <f t="shared" si="261"/>
        <v>0</v>
      </c>
    </row>
    <row r="2075" spans="7:23" ht="25.5" customHeight="1" x14ac:dyDescent="0.2">
      <c r="G2075" s="12" t="str">
        <f t="shared" si="258"/>
        <v/>
      </c>
      <c r="H2075" s="12"/>
      <c r="I2075" s="22" t="str">
        <f>IFERROR(VLOOKUP('движение ДВС'!C2075,нормативы!$B$2:$C$32,2,FALSE),"")</f>
        <v/>
      </c>
      <c r="K2075" s="13" t="str">
        <f t="shared" si="262"/>
        <v/>
      </c>
      <c r="L2075" s="13"/>
      <c r="M2075" s="22" t="str">
        <f t="shared" si="259"/>
        <v/>
      </c>
      <c r="N2075" s="22" t="str">
        <f t="shared" si="263"/>
        <v/>
      </c>
      <c r="P2075" s="11" t="str">
        <f t="shared" si="264"/>
        <v xml:space="preserve"> </v>
      </c>
      <c r="Q2075" s="11" t="e">
        <f>VLOOKUP(B2075,'Комментарии к ремонту'!A:C,2,FALSE)</f>
        <v>#N/A</v>
      </c>
      <c r="R2075" s="21" t="str">
        <f t="shared" si="265"/>
        <v/>
      </c>
      <c r="T2075" s="44" t="str">
        <f t="shared" si="260"/>
        <v/>
      </c>
      <c r="W2075" s="18">
        <f t="shared" si="261"/>
        <v>0</v>
      </c>
    </row>
    <row r="2076" spans="7:23" ht="25.5" customHeight="1" x14ac:dyDescent="0.2">
      <c r="G2076" s="12" t="str">
        <f t="shared" si="258"/>
        <v/>
      </c>
      <c r="H2076" s="12"/>
      <c r="I2076" s="22" t="str">
        <f>IFERROR(VLOOKUP('движение ДВС'!C2076,нормативы!$B$2:$C$32,2,FALSE),"")</f>
        <v/>
      </c>
      <c r="K2076" s="13" t="str">
        <f t="shared" si="262"/>
        <v/>
      </c>
      <c r="L2076" s="13"/>
      <c r="M2076" s="22" t="str">
        <f t="shared" si="259"/>
        <v/>
      </c>
      <c r="N2076" s="22" t="str">
        <f t="shared" si="263"/>
        <v/>
      </c>
      <c r="P2076" s="11" t="str">
        <f t="shared" si="264"/>
        <v xml:space="preserve"> </v>
      </c>
      <c r="Q2076" s="11" t="e">
        <f>VLOOKUP(B2076,'Комментарии к ремонту'!A:C,2,FALSE)</f>
        <v>#N/A</v>
      </c>
      <c r="R2076" s="21" t="str">
        <f t="shared" si="265"/>
        <v/>
      </c>
      <c r="T2076" s="44" t="str">
        <f t="shared" si="260"/>
        <v/>
      </c>
      <c r="W2076" s="18">
        <f t="shared" si="261"/>
        <v>0</v>
      </c>
    </row>
    <row r="2077" spans="7:23" ht="25.5" customHeight="1" x14ac:dyDescent="0.2">
      <c r="G2077" s="12" t="str">
        <f t="shared" si="258"/>
        <v/>
      </c>
      <c r="H2077" s="12"/>
      <c r="I2077" s="22" t="str">
        <f>IFERROR(VLOOKUP('движение ДВС'!C2077,нормативы!$B$2:$C$32,2,FALSE),"")</f>
        <v/>
      </c>
      <c r="K2077" s="13" t="str">
        <f t="shared" si="262"/>
        <v/>
      </c>
      <c r="L2077" s="13"/>
      <c r="M2077" s="22" t="str">
        <f t="shared" si="259"/>
        <v/>
      </c>
      <c r="N2077" s="22" t="str">
        <f t="shared" si="263"/>
        <v/>
      </c>
      <c r="P2077" s="11" t="str">
        <f t="shared" si="264"/>
        <v xml:space="preserve"> </v>
      </c>
      <c r="Q2077" s="11" t="e">
        <f>VLOOKUP(B2077,'Комментарии к ремонту'!A:C,2,FALSE)</f>
        <v>#N/A</v>
      </c>
      <c r="R2077" s="21" t="str">
        <f t="shared" si="265"/>
        <v/>
      </c>
      <c r="T2077" s="44" t="str">
        <f t="shared" si="260"/>
        <v/>
      </c>
      <c r="W2077" s="18">
        <f t="shared" si="261"/>
        <v>0</v>
      </c>
    </row>
    <row r="2078" spans="7:23" ht="25.5" customHeight="1" x14ac:dyDescent="0.2">
      <c r="G2078" s="12" t="str">
        <f t="shared" si="258"/>
        <v/>
      </c>
      <c r="H2078" s="12"/>
      <c r="I2078" s="22" t="str">
        <f>IFERROR(VLOOKUP('движение ДВС'!C2078,нормативы!$B$2:$C$32,2,FALSE),"")</f>
        <v/>
      </c>
      <c r="K2078" s="13" t="str">
        <f t="shared" si="262"/>
        <v/>
      </c>
      <c r="L2078" s="13"/>
      <c r="M2078" s="22" t="str">
        <f t="shared" si="259"/>
        <v/>
      </c>
      <c r="N2078" s="22" t="str">
        <f t="shared" si="263"/>
        <v/>
      </c>
      <c r="P2078" s="11" t="str">
        <f t="shared" si="264"/>
        <v xml:space="preserve"> </v>
      </c>
      <c r="Q2078" s="11" t="e">
        <f>VLOOKUP(B2078,'Комментарии к ремонту'!A:C,2,FALSE)</f>
        <v>#N/A</v>
      </c>
      <c r="R2078" s="21" t="str">
        <f t="shared" si="265"/>
        <v/>
      </c>
      <c r="T2078" s="44" t="str">
        <f t="shared" si="260"/>
        <v/>
      </c>
      <c r="W2078" s="18">
        <f t="shared" si="261"/>
        <v>0</v>
      </c>
    </row>
    <row r="2079" spans="7:23" ht="25.5" customHeight="1" x14ac:dyDescent="0.2">
      <c r="G2079" s="12" t="str">
        <f t="shared" si="258"/>
        <v/>
      </c>
      <c r="H2079" s="12"/>
      <c r="I2079" s="22" t="str">
        <f>IFERROR(VLOOKUP('движение ДВС'!C2079,нормативы!$B$2:$C$32,2,FALSE),"")</f>
        <v/>
      </c>
      <c r="K2079" s="13" t="str">
        <f t="shared" si="262"/>
        <v/>
      </c>
      <c r="L2079" s="13"/>
      <c r="M2079" s="22" t="str">
        <f t="shared" si="259"/>
        <v/>
      </c>
      <c r="N2079" s="22" t="str">
        <f t="shared" si="263"/>
        <v/>
      </c>
      <c r="P2079" s="11" t="str">
        <f t="shared" si="264"/>
        <v xml:space="preserve"> </v>
      </c>
      <c r="Q2079" s="11" t="e">
        <f>VLOOKUP(B2079,'Комментарии к ремонту'!A:C,2,FALSE)</f>
        <v>#N/A</v>
      </c>
      <c r="R2079" s="21" t="str">
        <f t="shared" si="265"/>
        <v/>
      </c>
      <c r="T2079" s="44" t="str">
        <f t="shared" si="260"/>
        <v/>
      </c>
      <c r="W2079" s="18">
        <f t="shared" si="261"/>
        <v>0</v>
      </c>
    </row>
    <row r="2080" spans="7:23" ht="25.5" customHeight="1" x14ac:dyDescent="0.2">
      <c r="G2080" s="12" t="str">
        <f t="shared" si="258"/>
        <v/>
      </c>
      <c r="H2080" s="12"/>
      <c r="I2080" s="22" t="str">
        <f>IFERROR(VLOOKUP('движение ДВС'!C2080,нормативы!$B$2:$C$32,2,FALSE),"")</f>
        <v/>
      </c>
      <c r="K2080" s="13" t="str">
        <f t="shared" si="262"/>
        <v/>
      </c>
      <c r="L2080" s="13"/>
      <c r="M2080" s="22" t="str">
        <f t="shared" si="259"/>
        <v/>
      </c>
      <c r="N2080" s="22" t="str">
        <f t="shared" si="263"/>
        <v/>
      </c>
      <c r="P2080" s="11" t="str">
        <f t="shared" si="264"/>
        <v xml:space="preserve"> </v>
      </c>
      <c r="Q2080" s="11" t="e">
        <f>VLOOKUP(B2080,'Комментарии к ремонту'!A:C,2,FALSE)</f>
        <v>#N/A</v>
      </c>
      <c r="R2080" s="21" t="str">
        <f t="shared" si="265"/>
        <v/>
      </c>
      <c r="T2080" s="44" t="str">
        <f t="shared" si="260"/>
        <v/>
      </c>
      <c r="W2080" s="18">
        <f t="shared" si="261"/>
        <v>0</v>
      </c>
    </row>
    <row r="2081" spans="7:23" ht="25.5" customHeight="1" x14ac:dyDescent="0.2">
      <c r="G2081" s="12" t="str">
        <f t="shared" si="258"/>
        <v/>
      </c>
      <c r="H2081" s="12"/>
      <c r="I2081" s="22" t="str">
        <f>IFERROR(VLOOKUP('движение ДВС'!C2081,нормативы!$B$2:$C$32,2,FALSE),"")</f>
        <v/>
      </c>
      <c r="K2081" s="13" t="str">
        <f t="shared" si="262"/>
        <v/>
      </c>
      <c r="L2081" s="13"/>
      <c r="M2081" s="22" t="str">
        <f t="shared" si="259"/>
        <v/>
      </c>
      <c r="N2081" s="22" t="str">
        <f t="shared" si="263"/>
        <v/>
      </c>
      <c r="P2081" s="11" t="str">
        <f t="shared" si="264"/>
        <v xml:space="preserve"> </v>
      </c>
      <c r="Q2081" s="11" t="e">
        <f>VLOOKUP(B2081,'Комментарии к ремонту'!A:C,2,FALSE)</f>
        <v>#N/A</v>
      </c>
      <c r="R2081" s="21" t="str">
        <f t="shared" si="265"/>
        <v/>
      </c>
      <c r="T2081" s="44" t="str">
        <f t="shared" si="260"/>
        <v/>
      </c>
      <c r="W2081" s="18">
        <f t="shared" si="261"/>
        <v>0</v>
      </c>
    </row>
    <row r="2082" spans="7:23" ht="25.5" customHeight="1" x14ac:dyDescent="0.2">
      <c r="G2082" s="12" t="str">
        <f t="shared" si="258"/>
        <v/>
      </c>
      <c r="H2082" s="12"/>
      <c r="I2082" s="22" t="str">
        <f>IFERROR(VLOOKUP('движение ДВС'!C2082,нормативы!$B$2:$C$32,2,FALSE),"")</f>
        <v/>
      </c>
      <c r="K2082" s="13" t="str">
        <f t="shared" si="262"/>
        <v/>
      </c>
      <c r="L2082" s="13"/>
      <c r="M2082" s="22" t="str">
        <f t="shared" si="259"/>
        <v/>
      </c>
      <c r="N2082" s="22" t="str">
        <f t="shared" si="263"/>
        <v/>
      </c>
      <c r="P2082" s="11" t="str">
        <f t="shared" si="264"/>
        <v xml:space="preserve"> </v>
      </c>
      <c r="Q2082" s="11" t="e">
        <f>VLOOKUP(B2082,'Комментарии к ремонту'!A:C,2,FALSE)</f>
        <v>#N/A</v>
      </c>
      <c r="R2082" s="21" t="str">
        <f t="shared" si="265"/>
        <v/>
      </c>
      <c r="T2082" s="44" t="str">
        <f t="shared" si="260"/>
        <v/>
      </c>
      <c r="W2082" s="18">
        <f t="shared" si="261"/>
        <v>0</v>
      </c>
    </row>
    <row r="2083" spans="7:23" ht="25.5" customHeight="1" x14ac:dyDescent="0.2">
      <c r="G2083" s="12" t="str">
        <f t="shared" si="258"/>
        <v/>
      </c>
      <c r="H2083" s="12"/>
      <c r="I2083" s="22" t="str">
        <f>IFERROR(VLOOKUP('движение ДВС'!C2083,нормативы!$B$2:$C$32,2,FALSE),"")</f>
        <v/>
      </c>
      <c r="K2083" s="13" t="str">
        <f t="shared" si="262"/>
        <v/>
      </c>
      <c r="L2083" s="13"/>
      <c r="M2083" s="22" t="str">
        <f t="shared" si="259"/>
        <v/>
      </c>
      <c r="N2083" s="22" t="str">
        <f t="shared" si="263"/>
        <v/>
      </c>
      <c r="P2083" s="11" t="str">
        <f t="shared" si="264"/>
        <v xml:space="preserve"> </v>
      </c>
      <c r="Q2083" s="11" t="e">
        <f>VLOOKUP(B2083,'Комментарии к ремонту'!A:C,2,FALSE)</f>
        <v>#N/A</v>
      </c>
      <c r="R2083" s="21" t="str">
        <f t="shared" si="265"/>
        <v/>
      </c>
      <c r="T2083" s="44" t="str">
        <f t="shared" si="260"/>
        <v/>
      </c>
      <c r="W2083" s="18">
        <f t="shared" si="261"/>
        <v>0</v>
      </c>
    </row>
    <row r="2084" spans="7:23" ht="25.5" customHeight="1" x14ac:dyDescent="0.2">
      <c r="G2084" s="12" t="str">
        <f t="shared" si="258"/>
        <v/>
      </c>
      <c r="H2084" s="12"/>
      <c r="I2084" s="22" t="str">
        <f>IFERROR(VLOOKUP('движение ДВС'!C2084,нормативы!$B$2:$C$32,2,FALSE),"")</f>
        <v/>
      </c>
      <c r="K2084" s="13" t="str">
        <f t="shared" si="262"/>
        <v/>
      </c>
      <c r="L2084" s="13"/>
      <c r="M2084" s="22" t="str">
        <f t="shared" si="259"/>
        <v/>
      </c>
      <c r="N2084" s="22" t="str">
        <f t="shared" si="263"/>
        <v/>
      </c>
      <c r="P2084" s="11" t="str">
        <f t="shared" si="264"/>
        <v xml:space="preserve"> </v>
      </c>
      <c r="Q2084" s="11" t="e">
        <f>VLOOKUP(B2084,'Комментарии к ремонту'!A:C,2,FALSE)</f>
        <v>#N/A</v>
      </c>
      <c r="R2084" s="21" t="str">
        <f t="shared" si="265"/>
        <v/>
      </c>
      <c r="T2084" s="44" t="str">
        <f t="shared" si="260"/>
        <v/>
      </c>
      <c r="W2084" s="18">
        <f t="shared" si="261"/>
        <v>0</v>
      </c>
    </row>
    <row r="2085" spans="7:23" ht="25.5" customHeight="1" x14ac:dyDescent="0.2">
      <c r="G2085" s="12" t="str">
        <f t="shared" si="258"/>
        <v/>
      </c>
      <c r="H2085" s="12"/>
      <c r="I2085" s="22" t="str">
        <f>IFERROR(VLOOKUP('движение ДВС'!C2085,нормативы!$B$2:$C$32,2,FALSE),"")</f>
        <v/>
      </c>
      <c r="K2085" s="13" t="str">
        <f t="shared" si="262"/>
        <v/>
      </c>
      <c r="L2085" s="13"/>
      <c r="M2085" s="22" t="str">
        <f t="shared" si="259"/>
        <v/>
      </c>
      <c r="N2085" s="22" t="str">
        <f t="shared" si="263"/>
        <v/>
      </c>
      <c r="P2085" s="11" t="str">
        <f t="shared" si="264"/>
        <v xml:space="preserve"> </v>
      </c>
      <c r="Q2085" s="11" t="e">
        <f>VLOOKUP(B2085,'Комментарии к ремонту'!A:C,2,FALSE)</f>
        <v>#N/A</v>
      </c>
      <c r="R2085" s="21" t="str">
        <f t="shared" si="265"/>
        <v/>
      </c>
      <c r="T2085" s="44" t="str">
        <f t="shared" si="260"/>
        <v/>
      </c>
      <c r="W2085" s="18">
        <f t="shared" si="261"/>
        <v>0</v>
      </c>
    </row>
    <row r="2086" spans="7:23" ht="25.5" customHeight="1" x14ac:dyDescent="0.2">
      <c r="G2086" s="12" t="str">
        <f t="shared" si="258"/>
        <v/>
      </c>
      <c r="H2086" s="12"/>
      <c r="I2086" s="22" t="str">
        <f>IFERROR(VLOOKUP('движение ДВС'!C2086,нормативы!$B$2:$C$32,2,FALSE),"")</f>
        <v/>
      </c>
      <c r="K2086" s="13" t="str">
        <f t="shared" si="262"/>
        <v/>
      </c>
      <c r="L2086" s="13"/>
      <c r="M2086" s="22" t="str">
        <f t="shared" si="259"/>
        <v/>
      </c>
      <c r="N2086" s="22" t="str">
        <f t="shared" si="263"/>
        <v/>
      </c>
      <c r="P2086" s="11" t="str">
        <f t="shared" si="264"/>
        <v xml:space="preserve"> </v>
      </c>
      <c r="Q2086" s="11" t="e">
        <f>VLOOKUP(B2086,'Комментарии к ремонту'!A:C,2,FALSE)</f>
        <v>#N/A</v>
      </c>
      <c r="R2086" s="21" t="str">
        <f t="shared" si="265"/>
        <v/>
      </c>
      <c r="T2086" s="44" t="str">
        <f t="shared" si="260"/>
        <v/>
      </c>
      <c r="W2086" s="18">
        <f t="shared" si="261"/>
        <v>0</v>
      </c>
    </row>
    <row r="2087" spans="7:23" ht="25.5" customHeight="1" x14ac:dyDescent="0.2">
      <c r="G2087" s="12" t="str">
        <f t="shared" si="258"/>
        <v/>
      </c>
      <c r="H2087" s="12"/>
      <c r="I2087" s="22" t="str">
        <f>IFERROR(VLOOKUP('движение ДВС'!C2087,нормативы!$B$2:$C$32,2,FALSE),"")</f>
        <v/>
      </c>
      <c r="K2087" s="13" t="str">
        <f t="shared" si="262"/>
        <v/>
      </c>
      <c r="L2087" s="13"/>
      <c r="M2087" s="22" t="str">
        <f t="shared" si="259"/>
        <v/>
      </c>
      <c r="N2087" s="22" t="str">
        <f t="shared" si="263"/>
        <v/>
      </c>
      <c r="P2087" s="11" t="str">
        <f t="shared" si="264"/>
        <v xml:space="preserve"> </v>
      </c>
      <c r="Q2087" s="11" t="e">
        <f>VLOOKUP(B2087,'Комментарии к ремонту'!A:C,2,FALSE)</f>
        <v>#N/A</v>
      </c>
      <c r="R2087" s="21" t="str">
        <f t="shared" si="265"/>
        <v/>
      </c>
      <c r="T2087" s="44" t="str">
        <f t="shared" si="260"/>
        <v/>
      </c>
      <c r="W2087" s="18">
        <f t="shared" si="261"/>
        <v>0</v>
      </c>
    </row>
    <row r="2088" spans="7:23" ht="25.5" customHeight="1" x14ac:dyDescent="0.2">
      <c r="G2088" s="12" t="str">
        <f t="shared" si="258"/>
        <v/>
      </c>
      <c r="H2088" s="12"/>
      <c r="I2088" s="22" t="str">
        <f>IFERROR(VLOOKUP('движение ДВС'!C2088,нормативы!$B$2:$C$32,2,FALSE),"")</f>
        <v/>
      </c>
      <c r="K2088" s="13" t="str">
        <f t="shared" si="262"/>
        <v/>
      </c>
      <c r="L2088" s="13"/>
      <c r="M2088" s="22" t="str">
        <f t="shared" si="259"/>
        <v/>
      </c>
      <c r="N2088" s="22" t="str">
        <f t="shared" si="263"/>
        <v/>
      </c>
      <c r="P2088" s="11" t="str">
        <f t="shared" si="264"/>
        <v xml:space="preserve"> </v>
      </c>
      <c r="Q2088" s="11" t="e">
        <f>VLOOKUP(B2088,'Комментарии к ремонту'!A:C,2,FALSE)</f>
        <v>#N/A</v>
      </c>
      <c r="R2088" s="21" t="str">
        <f t="shared" si="265"/>
        <v/>
      </c>
      <c r="T2088" s="44" t="str">
        <f t="shared" si="260"/>
        <v/>
      </c>
      <c r="W2088" s="18">
        <f t="shared" si="261"/>
        <v>0</v>
      </c>
    </row>
    <row r="2089" spans="7:23" ht="25.5" customHeight="1" x14ac:dyDescent="0.2">
      <c r="G2089" s="12" t="str">
        <f t="shared" si="258"/>
        <v/>
      </c>
      <c r="H2089" s="12"/>
      <c r="I2089" s="22" t="str">
        <f>IFERROR(VLOOKUP('движение ДВС'!C2089,нормативы!$B$2:$C$32,2,FALSE),"")</f>
        <v/>
      </c>
      <c r="K2089" s="13" t="str">
        <f t="shared" si="262"/>
        <v/>
      </c>
      <c r="L2089" s="13"/>
      <c r="M2089" s="22" t="str">
        <f t="shared" si="259"/>
        <v/>
      </c>
      <c r="N2089" s="22" t="str">
        <f t="shared" si="263"/>
        <v/>
      </c>
      <c r="P2089" s="11" t="str">
        <f t="shared" si="264"/>
        <v xml:space="preserve"> </v>
      </c>
      <c r="Q2089" s="11" t="e">
        <f>VLOOKUP(B2089,'Комментарии к ремонту'!A:C,2,FALSE)</f>
        <v>#N/A</v>
      </c>
      <c r="R2089" s="21" t="str">
        <f t="shared" si="265"/>
        <v/>
      </c>
      <c r="T2089" s="44" t="str">
        <f t="shared" si="260"/>
        <v/>
      </c>
      <c r="W2089" s="18">
        <f t="shared" si="261"/>
        <v>0</v>
      </c>
    </row>
    <row r="2090" spans="7:23" ht="25.5" customHeight="1" x14ac:dyDescent="0.2">
      <c r="G2090" s="12" t="str">
        <f t="shared" si="258"/>
        <v/>
      </c>
      <c r="H2090" s="12"/>
      <c r="I2090" s="22" t="str">
        <f>IFERROR(VLOOKUP('движение ДВС'!C2090,нормативы!$B$2:$C$32,2,FALSE),"")</f>
        <v/>
      </c>
      <c r="K2090" s="13" t="str">
        <f t="shared" si="262"/>
        <v/>
      </c>
      <c r="L2090" s="13"/>
      <c r="M2090" s="22" t="str">
        <f t="shared" si="259"/>
        <v/>
      </c>
      <c r="N2090" s="22" t="str">
        <f t="shared" si="263"/>
        <v/>
      </c>
      <c r="P2090" s="11" t="str">
        <f t="shared" si="264"/>
        <v xml:space="preserve"> </v>
      </c>
      <c r="Q2090" s="11" t="e">
        <f>VLOOKUP(B2090,'Комментарии к ремонту'!A:C,2,FALSE)</f>
        <v>#N/A</v>
      </c>
      <c r="R2090" s="21" t="str">
        <f t="shared" si="265"/>
        <v/>
      </c>
      <c r="T2090" s="44" t="str">
        <f t="shared" si="260"/>
        <v/>
      </c>
      <c r="W2090" s="18">
        <f t="shared" si="261"/>
        <v>0</v>
      </c>
    </row>
    <row r="2091" spans="7:23" ht="25.5" customHeight="1" x14ac:dyDescent="0.2">
      <c r="G2091" s="12" t="str">
        <f t="shared" si="258"/>
        <v/>
      </c>
      <c r="H2091" s="12"/>
      <c r="I2091" s="22" t="str">
        <f>IFERROR(VLOOKUP('движение ДВС'!C2091,нормативы!$B$2:$C$32,2,FALSE),"")</f>
        <v/>
      </c>
      <c r="K2091" s="13" t="str">
        <f t="shared" si="262"/>
        <v/>
      </c>
      <c r="L2091" s="13"/>
      <c r="M2091" s="22" t="str">
        <f t="shared" si="259"/>
        <v/>
      </c>
      <c r="N2091" s="22" t="str">
        <f t="shared" si="263"/>
        <v/>
      </c>
      <c r="P2091" s="11" t="str">
        <f t="shared" si="264"/>
        <v xml:space="preserve"> </v>
      </c>
      <c r="Q2091" s="11" t="e">
        <f>VLOOKUP(B2091,'Комментарии к ремонту'!A:C,2,FALSE)</f>
        <v>#N/A</v>
      </c>
      <c r="R2091" s="21" t="str">
        <f t="shared" si="265"/>
        <v/>
      </c>
      <c r="T2091" s="44" t="str">
        <f t="shared" si="260"/>
        <v/>
      </c>
      <c r="W2091" s="18">
        <f t="shared" si="261"/>
        <v>0</v>
      </c>
    </row>
    <row r="2092" spans="7:23" ht="25.5" customHeight="1" x14ac:dyDescent="0.2">
      <c r="G2092" s="12" t="str">
        <f t="shared" si="258"/>
        <v/>
      </c>
      <c r="H2092" s="12"/>
      <c r="I2092" s="22" t="str">
        <f>IFERROR(VLOOKUP('движение ДВС'!C2092,нормативы!$B$2:$C$32,2,FALSE),"")</f>
        <v/>
      </c>
      <c r="K2092" s="13" t="str">
        <f t="shared" si="262"/>
        <v/>
      </c>
      <c r="L2092" s="13"/>
      <c r="M2092" s="22" t="str">
        <f t="shared" si="259"/>
        <v/>
      </c>
      <c r="N2092" s="22" t="str">
        <f t="shared" si="263"/>
        <v/>
      </c>
      <c r="P2092" s="11" t="str">
        <f t="shared" si="264"/>
        <v xml:space="preserve"> </v>
      </c>
      <c r="Q2092" s="11" t="e">
        <f>VLOOKUP(B2092,'Комментарии к ремонту'!A:C,2,FALSE)</f>
        <v>#N/A</v>
      </c>
      <c r="R2092" s="21" t="str">
        <f t="shared" si="265"/>
        <v/>
      </c>
      <c r="T2092" s="44" t="str">
        <f t="shared" si="260"/>
        <v/>
      </c>
      <c r="W2092" s="18">
        <f t="shared" si="261"/>
        <v>0</v>
      </c>
    </row>
    <row r="2093" spans="7:23" ht="25.5" customHeight="1" x14ac:dyDescent="0.2">
      <c r="G2093" s="12" t="str">
        <f t="shared" si="258"/>
        <v/>
      </c>
      <c r="H2093" s="12"/>
      <c r="I2093" s="22" t="str">
        <f>IFERROR(VLOOKUP('движение ДВС'!C2093,нормативы!$B$2:$C$32,2,FALSE),"")</f>
        <v/>
      </c>
      <c r="K2093" s="13" t="str">
        <f t="shared" si="262"/>
        <v/>
      </c>
      <c r="L2093" s="13"/>
      <c r="M2093" s="22" t="str">
        <f t="shared" si="259"/>
        <v/>
      </c>
      <c r="N2093" s="22" t="str">
        <f t="shared" si="263"/>
        <v/>
      </c>
      <c r="P2093" s="11" t="str">
        <f t="shared" si="264"/>
        <v xml:space="preserve"> </v>
      </c>
      <c r="Q2093" s="11" t="e">
        <f>VLOOKUP(B2093,'Комментарии к ремонту'!A:C,2,FALSE)</f>
        <v>#N/A</v>
      </c>
      <c r="R2093" s="21" t="str">
        <f t="shared" si="265"/>
        <v/>
      </c>
      <c r="T2093" s="44" t="str">
        <f t="shared" si="260"/>
        <v/>
      </c>
      <c r="W2093" s="18">
        <f t="shared" si="261"/>
        <v>0</v>
      </c>
    </row>
    <row r="2094" spans="7:23" ht="25.5" customHeight="1" x14ac:dyDescent="0.2">
      <c r="G2094" s="12" t="str">
        <f t="shared" si="258"/>
        <v/>
      </c>
      <c r="H2094" s="12"/>
      <c r="I2094" s="22" t="str">
        <f>IFERROR(VLOOKUP('движение ДВС'!C2094,нормативы!$B$2:$C$32,2,FALSE),"")</f>
        <v/>
      </c>
      <c r="K2094" s="13" t="str">
        <f t="shared" si="262"/>
        <v/>
      </c>
      <c r="L2094" s="13"/>
      <c r="M2094" s="22" t="str">
        <f t="shared" si="259"/>
        <v/>
      </c>
      <c r="N2094" s="22" t="str">
        <f t="shared" si="263"/>
        <v/>
      </c>
      <c r="P2094" s="11" t="str">
        <f t="shared" si="264"/>
        <v xml:space="preserve"> </v>
      </c>
      <c r="Q2094" s="11" t="e">
        <f>VLOOKUP(B2094,'Комментарии к ремонту'!A:C,2,FALSE)</f>
        <v>#N/A</v>
      </c>
      <c r="R2094" s="21" t="str">
        <f t="shared" si="265"/>
        <v/>
      </c>
      <c r="T2094" s="44" t="str">
        <f t="shared" si="260"/>
        <v/>
      </c>
      <c r="W2094" s="18">
        <f t="shared" si="261"/>
        <v>0</v>
      </c>
    </row>
    <row r="2095" spans="7:23" ht="25.5" customHeight="1" x14ac:dyDescent="0.2">
      <c r="G2095" s="12" t="str">
        <f t="shared" si="258"/>
        <v/>
      </c>
      <c r="H2095" s="12"/>
      <c r="I2095" s="22" t="str">
        <f>IFERROR(VLOOKUP('движение ДВС'!C2095,нормативы!$B$2:$C$32,2,FALSE),"")</f>
        <v/>
      </c>
      <c r="K2095" s="13" t="str">
        <f t="shared" si="262"/>
        <v/>
      </c>
      <c r="L2095" s="13"/>
      <c r="M2095" s="22" t="str">
        <f t="shared" si="259"/>
        <v/>
      </c>
      <c r="N2095" s="22" t="str">
        <f t="shared" si="263"/>
        <v/>
      </c>
      <c r="P2095" s="11" t="str">
        <f t="shared" si="264"/>
        <v xml:space="preserve"> </v>
      </c>
      <c r="Q2095" s="11" t="e">
        <f>VLOOKUP(B2095,'Комментарии к ремонту'!A:C,2,FALSE)</f>
        <v>#N/A</v>
      </c>
      <c r="R2095" s="21" t="str">
        <f t="shared" si="265"/>
        <v/>
      </c>
      <c r="T2095" s="44" t="str">
        <f t="shared" si="260"/>
        <v/>
      </c>
      <c r="W2095" s="18">
        <f t="shared" si="261"/>
        <v>0</v>
      </c>
    </row>
    <row r="2096" spans="7:23" ht="25.5" customHeight="1" x14ac:dyDescent="0.2">
      <c r="G2096" s="12" t="str">
        <f t="shared" si="258"/>
        <v/>
      </c>
      <c r="H2096" s="12"/>
      <c r="I2096" s="22" t="str">
        <f>IFERROR(VLOOKUP('движение ДВС'!C2096,нормативы!$B$2:$C$32,2,FALSE),"")</f>
        <v/>
      </c>
      <c r="K2096" s="13" t="str">
        <f t="shared" si="262"/>
        <v/>
      </c>
      <c r="L2096" s="13"/>
      <c r="M2096" s="22" t="str">
        <f t="shared" si="259"/>
        <v/>
      </c>
      <c r="N2096" s="22" t="str">
        <f t="shared" si="263"/>
        <v/>
      </c>
      <c r="P2096" s="11" t="str">
        <f t="shared" si="264"/>
        <v xml:space="preserve"> </v>
      </c>
      <c r="Q2096" s="11" t="e">
        <f>VLOOKUP(B2096,'Комментарии к ремонту'!A:C,2,FALSE)</f>
        <v>#N/A</v>
      </c>
      <c r="R2096" s="21" t="str">
        <f t="shared" si="265"/>
        <v/>
      </c>
      <c r="T2096" s="44" t="str">
        <f t="shared" si="260"/>
        <v/>
      </c>
      <c r="W2096" s="18">
        <f t="shared" si="261"/>
        <v>0</v>
      </c>
    </row>
    <row r="2097" spans="7:23" ht="25.5" customHeight="1" x14ac:dyDescent="0.2">
      <c r="G2097" s="12" t="str">
        <f t="shared" si="258"/>
        <v/>
      </c>
      <c r="H2097" s="12"/>
      <c r="I2097" s="22" t="str">
        <f>IFERROR(VLOOKUP('движение ДВС'!C2097,нормативы!$B$2:$C$32,2,FALSE),"")</f>
        <v/>
      </c>
      <c r="K2097" s="13" t="str">
        <f t="shared" si="262"/>
        <v/>
      </c>
      <c r="L2097" s="13"/>
      <c r="M2097" s="22" t="str">
        <f t="shared" si="259"/>
        <v/>
      </c>
      <c r="N2097" s="22" t="str">
        <f t="shared" si="263"/>
        <v/>
      </c>
      <c r="P2097" s="11" t="str">
        <f t="shared" si="264"/>
        <v xml:space="preserve"> </v>
      </c>
      <c r="Q2097" s="11" t="e">
        <f>VLOOKUP(B2097,'Комментарии к ремонту'!A:C,2,FALSE)</f>
        <v>#N/A</v>
      </c>
      <c r="R2097" s="21" t="str">
        <f t="shared" si="265"/>
        <v/>
      </c>
      <c r="T2097" s="44" t="str">
        <f t="shared" si="260"/>
        <v/>
      </c>
      <c r="W2097" s="18">
        <f t="shared" si="261"/>
        <v>0</v>
      </c>
    </row>
    <row r="2098" spans="7:23" ht="25.5" customHeight="1" x14ac:dyDescent="0.2">
      <c r="G2098" s="12" t="str">
        <f t="shared" si="258"/>
        <v/>
      </c>
      <c r="H2098" s="12"/>
      <c r="I2098" s="22" t="str">
        <f>IFERROR(VLOOKUP('движение ДВС'!C2098,нормативы!$B$2:$C$32,2,FALSE),"")</f>
        <v/>
      </c>
      <c r="K2098" s="13" t="str">
        <f t="shared" si="262"/>
        <v/>
      </c>
      <c r="L2098" s="13"/>
      <c r="M2098" s="22" t="str">
        <f t="shared" si="259"/>
        <v/>
      </c>
      <c r="N2098" s="22" t="str">
        <f t="shared" si="263"/>
        <v/>
      </c>
      <c r="P2098" s="11" t="str">
        <f t="shared" si="264"/>
        <v xml:space="preserve"> </v>
      </c>
      <c r="Q2098" s="11" t="e">
        <f>VLOOKUP(B2098,'Комментарии к ремонту'!A:C,2,FALSE)</f>
        <v>#N/A</v>
      </c>
      <c r="R2098" s="21" t="str">
        <f t="shared" si="265"/>
        <v/>
      </c>
      <c r="T2098" s="44" t="str">
        <f t="shared" si="260"/>
        <v/>
      </c>
      <c r="W2098" s="18">
        <f t="shared" si="261"/>
        <v>0</v>
      </c>
    </row>
    <row r="2099" spans="7:23" ht="25.5" customHeight="1" x14ac:dyDescent="0.2">
      <c r="G2099" s="12" t="str">
        <f t="shared" si="258"/>
        <v/>
      </c>
      <c r="H2099" s="12"/>
      <c r="I2099" s="22" t="str">
        <f>IFERROR(VLOOKUP('движение ДВС'!C2099,нормативы!$B$2:$C$32,2,FALSE),"")</f>
        <v/>
      </c>
      <c r="K2099" s="13" t="str">
        <f t="shared" si="262"/>
        <v/>
      </c>
      <c r="L2099" s="13"/>
      <c r="M2099" s="22" t="str">
        <f t="shared" si="259"/>
        <v/>
      </c>
      <c r="N2099" s="22" t="str">
        <f t="shared" si="263"/>
        <v/>
      </c>
      <c r="P2099" s="11" t="str">
        <f t="shared" si="264"/>
        <v xml:space="preserve"> </v>
      </c>
      <c r="Q2099" s="11" t="e">
        <f>VLOOKUP(B2099,'Комментарии к ремонту'!A:C,2,FALSE)</f>
        <v>#N/A</v>
      </c>
      <c r="R2099" s="21" t="str">
        <f t="shared" si="265"/>
        <v/>
      </c>
      <c r="T2099" s="44" t="str">
        <f t="shared" si="260"/>
        <v/>
      </c>
      <c r="W2099" s="18">
        <f t="shared" si="261"/>
        <v>0</v>
      </c>
    </row>
    <row r="2100" spans="7:23" ht="25.5" customHeight="1" x14ac:dyDescent="0.2">
      <c r="G2100" s="12" t="str">
        <f t="shared" si="258"/>
        <v/>
      </c>
      <c r="H2100" s="12"/>
      <c r="I2100" s="22" t="str">
        <f>IFERROR(VLOOKUP('движение ДВС'!C2100,нормативы!$B$2:$C$32,2,FALSE),"")</f>
        <v/>
      </c>
      <c r="K2100" s="13" t="str">
        <f t="shared" si="262"/>
        <v/>
      </c>
      <c r="L2100" s="13"/>
      <c r="M2100" s="22" t="str">
        <f t="shared" si="259"/>
        <v/>
      </c>
      <c r="N2100" s="22" t="str">
        <f t="shared" si="263"/>
        <v/>
      </c>
      <c r="P2100" s="11" t="str">
        <f t="shared" si="264"/>
        <v xml:space="preserve"> </v>
      </c>
      <c r="Q2100" s="11" t="e">
        <f>VLOOKUP(B2100,'Комментарии к ремонту'!A:C,2,FALSE)</f>
        <v>#N/A</v>
      </c>
      <c r="R2100" s="21" t="str">
        <f t="shared" si="265"/>
        <v/>
      </c>
      <c r="T2100" s="44" t="str">
        <f t="shared" si="260"/>
        <v/>
      </c>
      <c r="W2100" s="18">
        <f t="shared" si="261"/>
        <v>0</v>
      </c>
    </row>
    <row r="2101" spans="7:23" ht="25.5" customHeight="1" x14ac:dyDescent="0.2">
      <c r="G2101" s="12" t="str">
        <f t="shared" si="258"/>
        <v/>
      </c>
      <c r="H2101" s="12"/>
      <c r="I2101" s="22" t="str">
        <f>IFERROR(VLOOKUP('движение ДВС'!C2101,нормативы!$B$2:$C$32,2,FALSE),"")</f>
        <v/>
      </c>
      <c r="K2101" s="13" t="str">
        <f t="shared" si="262"/>
        <v/>
      </c>
      <c r="L2101" s="13"/>
      <c r="M2101" s="22" t="str">
        <f t="shared" si="259"/>
        <v/>
      </c>
      <c r="N2101" s="22" t="str">
        <f t="shared" si="263"/>
        <v/>
      </c>
      <c r="P2101" s="11" t="str">
        <f t="shared" si="264"/>
        <v xml:space="preserve"> </v>
      </c>
      <c r="Q2101" s="11" t="e">
        <f>VLOOKUP(B2101,'Комментарии к ремонту'!A:C,2,FALSE)</f>
        <v>#N/A</v>
      </c>
      <c r="R2101" s="21" t="str">
        <f t="shared" si="265"/>
        <v/>
      </c>
      <c r="T2101" s="44" t="str">
        <f t="shared" si="260"/>
        <v/>
      </c>
      <c r="W2101" s="18">
        <f t="shared" si="261"/>
        <v>0</v>
      </c>
    </row>
    <row r="2102" spans="7:23" ht="25.5" customHeight="1" x14ac:dyDescent="0.2">
      <c r="G2102" s="12" t="str">
        <f t="shared" si="258"/>
        <v/>
      </c>
      <c r="H2102" s="12"/>
      <c r="I2102" s="22" t="str">
        <f>IFERROR(VLOOKUP('движение ДВС'!C2102,нормативы!$B$2:$C$32,2,FALSE),"")</f>
        <v/>
      </c>
      <c r="K2102" s="13" t="str">
        <f t="shared" si="262"/>
        <v/>
      </c>
      <c r="L2102" s="13"/>
      <c r="M2102" s="22" t="str">
        <f t="shared" si="259"/>
        <v/>
      </c>
      <c r="N2102" s="22" t="str">
        <f t="shared" si="263"/>
        <v/>
      </c>
      <c r="P2102" s="11" t="str">
        <f t="shared" si="264"/>
        <v xml:space="preserve"> </v>
      </c>
      <c r="Q2102" s="11" t="e">
        <f>VLOOKUP(B2102,'Комментарии к ремонту'!A:C,2,FALSE)</f>
        <v>#N/A</v>
      </c>
      <c r="R2102" s="21" t="str">
        <f t="shared" si="265"/>
        <v/>
      </c>
      <c r="T2102" s="44" t="str">
        <f t="shared" si="260"/>
        <v/>
      </c>
      <c r="W2102" s="18">
        <f t="shared" si="261"/>
        <v>0</v>
      </c>
    </row>
    <row r="2103" spans="7:23" ht="25.5" customHeight="1" x14ac:dyDescent="0.2">
      <c r="G2103" s="12" t="str">
        <f t="shared" si="258"/>
        <v/>
      </c>
      <c r="H2103" s="12"/>
      <c r="I2103" s="22" t="str">
        <f>IFERROR(VLOOKUP('движение ДВС'!C2103,нормативы!$B$2:$C$32,2,FALSE),"")</f>
        <v/>
      </c>
      <c r="K2103" s="13" t="str">
        <f t="shared" si="262"/>
        <v/>
      </c>
      <c r="L2103" s="13"/>
      <c r="M2103" s="22" t="str">
        <f t="shared" si="259"/>
        <v/>
      </c>
      <c r="N2103" s="22" t="str">
        <f t="shared" si="263"/>
        <v/>
      </c>
      <c r="P2103" s="11" t="str">
        <f t="shared" si="264"/>
        <v xml:space="preserve"> </v>
      </c>
      <c r="Q2103" s="11" t="e">
        <f>VLOOKUP(B2103,'Комментарии к ремонту'!A:C,2,FALSE)</f>
        <v>#N/A</v>
      </c>
      <c r="R2103" s="21" t="str">
        <f t="shared" si="265"/>
        <v/>
      </c>
      <c r="T2103" s="44" t="str">
        <f t="shared" si="260"/>
        <v/>
      </c>
      <c r="W2103" s="18">
        <f t="shared" si="261"/>
        <v>0</v>
      </c>
    </row>
    <row r="2104" spans="7:23" ht="25.5" customHeight="1" x14ac:dyDescent="0.2">
      <c r="G2104" s="12" t="str">
        <f t="shared" si="258"/>
        <v/>
      </c>
      <c r="H2104" s="12"/>
      <c r="I2104" s="22" t="str">
        <f>IFERROR(VLOOKUP('движение ДВС'!C2104,нормативы!$B$2:$C$32,2,FALSE),"")</f>
        <v/>
      </c>
      <c r="K2104" s="13" t="str">
        <f t="shared" si="262"/>
        <v/>
      </c>
      <c r="L2104" s="13"/>
      <c r="M2104" s="22" t="str">
        <f t="shared" si="259"/>
        <v/>
      </c>
      <c r="N2104" s="22" t="str">
        <f t="shared" si="263"/>
        <v/>
      </c>
      <c r="P2104" s="11" t="str">
        <f t="shared" si="264"/>
        <v xml:space="preserve"> </v>
      </c>
      <c r="Q2104" s="11" t="e">
        <f>VLOOKUP(B2104,'Комментарии к ремонту'!A:C,2,FALSE)</f>
        <v>#N/A</v>
      </c>
      <c r="R2104" s="21" t="str">
        <f t="shared" si="265"/>
        <v/>
      </c>
      <c r="T2104" s="44" t="str">
        <f t="shared" si="260"/>
        <v/>
      </c>
      <c r="W2104" s="18">
        <f t="shared" si="261"/>
        <v>0</v>
      </c>
    </row>
    <row r="2105" spans="7:23" ht="25.5" customHeight="1" x14ac:dyDescent="0.2">
      <c r="G2105" s="12" t="str">
        <f t="shared" si="258"/>
        <v/>
      </c>
      <c r="H2105" s="12"/>
      <c r="I2105" s="22" t="str">
        <f>IFERROR(VLOOKUP('движение ДВС'!C2105,нормативы!$B$2:$C$32,2,FALSE),"")</f>
        <v/>
      </c>
      <c r="K2105" s="13" t="str">
        <f t="shared" si="262"/>
        <v/>
      </c>
      <c r="L2105" s="13"/>
      <c r="M2105" s="22" t="str">
        <f t="shared" si="259"/>
        <v/>
      </c>
      <c r="N2105" s="22" t="str">
        <f t="shared" si="263"/>
        <v/>
      </c>
      <c r="P2105" s="11" t="str">
        <f t="shared" si="264"/>
        <v xml:space="preserve"> </v>
      </c>
      <c r="Q2105" s="11" t="e">
        <f>VLOOKUP(B2105,'Комментарии к ремонту'!A:C,2,FALSE)</f>
        <v>#N/A</v>
      </c>
      <c r="R2105" s="21" t="str">
        <f t="shared" si="265"/>
        <v/>
      </c>
      <c r="T2105" s="44" t="str">
        <f t="shared" si="260"/>
        <v/>
      </c>
      <c r="W2105" s="18">
        <f t="shared" si="261"/>
        <v>0</v>
      </c>
    </row>
    <row r="2106" spans="7:23" ht="25.5" customHeight="1" x14ac:dyDescent="0.2">
      <c r="G2106" s="12" t="str">
        <f t="shared" si="258"/>
        <v/>
      </c>
      <c r="H2106" s="12"/>
      <c r="I2106" s="22" t="str">
        <f>IFERROR(VLOOKUP('движение ДВС'!C2106,нормативы!$B$2:$C$32,2,FALSE),"")</f>
        <v/>
      </c>
      <c r="K2106" s="13" t="str">
        <f t="shared" si="262"/>
        <v/>
      </c>
      <c r="L2106" s="13"/>
      <c r="M2106" s="22" t="str">
        <f t="shared" si="259"/>
        <v/>
      </c>
      <c r="N2106" s="22" t="str">
        <f t="shared" si="263"/>
        <v/>
      </c>
      <c r="P2106" s="11" t="str">
        <f t="shared" si="264"/>
        <v xml:space="preserve"> </v>
      </c>
      <c r="Q2106" s="11" t="e">
        <f>VLOOKUP(B2106,'Комментарии к ремонту'!A:C,2,FALSE)</f>
        <v>#N/A</v>
      </c>
      <c r="R2106" s="21" t="str">
        <f t="shared" si="265"/>
        <v/>
      </c>
      <c r="T2106" s="44" t="str">
        <f t="shared" si="260"/>
        <v/>
      </c>
      <c r="W2106" s="18">
        <f t="shared" si="261"/>
        <v>0</v>
      </c>
    </row>
    <row r="2107" spans="7:23" ht="25.5" customHeight="1" x14ac:dyDescent="0.2">
      <c r="G2107" s="12" t="str">
        <f t="shared" si="258"/>
        <v/>
      </c>
      <c r="H2107" s="12"/>
      <c r="I2107" s="22" t="str">
        <f>IFERROR(VLOOKUP('движение ДВС'!C2107,нормативы!$B$2:$C$32,2,FALSE),"")</f>
        <v/>
      </c>
      <c r="K2107" s="13" t="str">
        <f t="shared" si="262"/>
        <v/>
      </c>
      <c r="L2107" s="13"/>
      <c r="M2107" s="22" t="str">
        <f t="shared" si="259"/>
        <v/>
      </c>
      <c r="N2107" s="22" t="str">
        <f t="shared" si="263"/>
        <v/>
      </c>
      <c r="P2107" s="11" t="str">
        <f t="shared" si="264"/>
        <v xml:space="preserve"> </v>
      </c>
      <c r="Q2107" s="11" t="e">
        <f>VLOOKUP(B2107,'Комментарии к ремонту'!A:C,2,FALSE)</f>
        <v>#N/A</v>
      </c>
      <c r="R2107" s="21" t="str">
        <f t="shared" si="265"/>
        <v/>
      </c>
      <c r="T2107" s="44" t="str">
        <f t="shared" si="260"/>
        <v/>
      </c>
      <c r="W2107" s="18">
        <f t="shared" si="261"/>
        <v>0</v>
      </c>
    </row>
    <row r="2108" spans="7:23" ht="25.5" customHeight="1" x14ac:dyDescent="0.2">
      <c r="G2108" s="12" t="str">
        <f t="shared" si="258"/>
        <v/>
      </c>
      <c r="H2108" s="12"/>
      <c r="I2108" s="22" t="str">
        <f>IFERROR(VLOOKUP('движение ДВС'!C2108,нормативы!$B$2:$C$32,2,FALSE),"")</f>
        <v/>
      </c>
      <c r="K2108" s="13" t="str">
        <f t="shared" si="262"/>
        <v/>
      </c>
      <c r="L2108" s="13"/>
      <c r="M2108" s="22" t="str">
        <f t="shared" si="259"/>
        <v/>
      </c>
      <c r="N2108" s="22" t="str">
        <f t="shared" si="263"/>
        <v/>
      </c>
      <c r="P2108" s="11" t="str">
        <f t="shared" si="264"/>
        <v xml:space="preserve"> </v>
      </c>
      <c r="Q2108" s="11" t="e">
        <f>VLOOKUP(B2108,'Комментарии к ремонту'!A:C,2,FALSE)</f>
        <v>#N/A</v>
      </c>
      <c r="R2108" s="21" t="str">
        <f t="shared" si="265"/>
        <v/>
      </c>
      <c r="T2108" s="44" t="str">
        <f t="shared" si="260"/>
        <v/>
      </c>
      <c r="W2108" s="18">
        <f t="shared" si="261"/>
        <v>0</v>
      </c>
    </row>
    <row r="2109" spans="7:23" ht="25.5" customHeight="1" x14ac:dyDescent="0.2">
      <c r="G2109" s="12" t="str">
        <f t="shared" si="258"/>
        <v/>
      </c>
      <c r="H2109" s="12"/>
      <c r="I2109" s="22" t="str">
        <f>IFERROR(VLOOKUP('движение ДВС'!C2109,нормативы!$B$2:$C$32,2,FALSE),"")</f>
        <v/>
      </c>
      <c r="K2109" s="13" t="str">
        <f t="shared" si="262"/>
        <v/>
      </c>
      <c r="L2109" s="13"/>
      <c r="M2109" s="22" t="str">
        <f t="shared" si="259"/>
        <v/>
      </c>
      <c r="N2109" s="22" t="str">
        <f t="shared" si="263"/>
        <v/>
      </c>
      <c r="P2109" s="11" t="str">
        <f t="shared" si="264"/>
        <v xml:space="preserve"> </v>
      </c>
      <c r="Q2109" s="11" t="e">
        <f>VLOOKUP(B2109,'Комментарии к ремонту'!A:C,2,FALSE)</f>
        <v>#N/A</v>
      </c>
      <c r="R2109" s="21" t="str">
        <f t="shared" si="265"/>
        <v/>
      </c>
      <c r="T2109" s="44" t="str">
        <f t="shared" si="260"/>
        <v/>
      </c>
      <c r="W2109" s="18">
        <f t="shared" si="261"/>
        <v>0</v>
      </c>
    </row>
    <row r="2110" spans="7:23" ht="25.5" customHeight="1" x14ac:dyDescent="0.2">
      <c r="G2110" s="12" t="str">
        <f t="shared" si="258"/>
        <v/>
      </c>
      <c r="H2110" s="12"/>
      <c r="I2110" s="22" t="str">
        <f>IFERROR(VLOOKUP('движение ДВС'!C2110,нормативы!$B$2:$C$32,2,FALSE),"")</f>
        <v/>
      </c>
      <c r="K2110" s="13" t="str">
        <f t="shared" si="262"/>
        <v/>
      </c>
      <c r="L2110" s="13"/>
      <c r="M2110" s="22" t="str">
        <f t="shared" si="259"/>
        <v/>
      </c>
      <c r="N2110" s="22" t="str">
        <f t="shared" si="263"/>
        <v/>
      </c>
      <c r="P2110" s="11" t="str">
        <f t="shared" si="264"/>
        <v xml:space="preserve"> </v>
      </c>
      <c r="Q2110" s="11" t="e">
        <f>VLOOKUP(B2110,'Комментарии к ремонту'!A:C,2,FALSE)</f>
        <v>#N/A</v>
      </c>
      <c r="R2110" s="21" t="str">
        <f t="shared" si="265"/>
        <v/>
      </c>
      <c r="T2110" s="44" t="str">
        <f t="shared" si="260"/>
        <v/>
      </c>
      <c r="W2110" s="18">
        <f t="shared" si="261"/>
        <v>0</v>
      </c>
    </row>
    <row r="2111" spans="7:23" ht="25.5" customHeight="1" x14ac:dyDescent="0.2">
      <c r="G2111" s="12" t="str">
        <f t="shared" si="258"/>
        <v/>
      </c>
      <c r="H2111" s="12"/>
      <c r="I2111" s="22" t="str">
        <f>IFERROR(VLOOKUP('движение ДВС'!C2111,нормативы!$B$2:$C$32,2,FALSE),"")</f>
        <v/>
      </c>
      <c r="K2111" s="13" t="str">
        <f t="shared" si="262"/>
        <v/>
      </c>
      <c r="L2111" s="13"/>
      <c r="M2111" s="22" t="str">
        <f t="shared" si="259"/>
        <v/>
      </c>
      <c r="N2111" s="22" t="str">
        <f t="shared" si="263"/>
        <v/>
      </c>
      <c r="P2111" s="11" t="str">
        <f t="shared" si="264"/>
        <v xml:space="preserve"> </v>
      </c>
      <c r="Q2111" s="11" t="e">
        <f>VLOOKUP(B2111,'Комментарии к ремонту'!A:C,2,FALSE)</f>
        <v>#N/A</v>
      </c>
      <c r="R2111" s="21" t="str">
        <f t="shared" si="265"/>
        <v/>
      </c>
      <c r="T2111" s="44" t="str">
        <f t="shared" si="260"/>
        <v/>
      </c>
      <c r="W2111" s="18">
        <f t="shared" si="261"/>
        <v>0</v>
      </c>
    </row>
    <row r="2112" spans="7:23" ht="25.5" customHeight="1" x14ac:dyDescent="0.2">
      <c r="G2112" s="12" t="str">
        <f t="shared" si="258"/>
        <v/>
      </c>
      <c r="H2112" s="12"/>
      <c r="I2112" s="22" t="str">
        <f>IFERROR(VLOOKUP('движение ДВС'!C2112,нормативы!$B$2:$C$32,2,FALSE),"")</f>
        <v/>
      </c>
      <c r="K2112" s="13" t="str">
        <f t="shared" si="262"/>
        <v/>
      </c>
      <c r="L2112" s="13"/>
      <c r="M2112" s="22" t="str">
        <f t="shared" si="259"/>
        <v/>
      </c>
      <c r="N2112" s="22" t="str">
        <f t="shared" si="263"/>
        <v/>
      </c>
      <c r="P2112" s="11" t="str">
        <f t="shared" si="264"/>
        <v xml:space="preserve"> </v>
      </c>
      <c r="Q2112" s="11" t="e">
        <f>VLOOKUP(B2112,'Комментарии к ремонту'!A:C,2,FALSE)</f>
        <v>#N/A</v>
      </c>
      <c r="R2112" s="21" t="str">
        <f t="shared" si="265"/>
        <v/>
      </c>
      <c r="T2112" s="44" t="str">
        <f t="shared" si="260"/>
        <v/>
      </c>
      <c r="W2112" s="18">
        <f t="shared" si="261"/>
        <v>0</v>
      </c>
    </row>
    <row r="2113" spans="7:23" ht="25.5" customHeight="1" x14ac:dyDescent="0.2">
      <c r="G2113" s="12" t="str">
        <f t="shared" si="258"/>
        <v/>
      </c>
      <c r="H2113" s="12"/>
      <c r="I2113" s="22" t="str">
        <f>IFERROR(VLOOKUP('движение ДВС'!C2113,нормативы!$B$2:$C$32,2,FALSE),"")</f>
        <v/>
      </c>
      <c r="K2113" s="13" t="str">
        <f t="shared" si="262"/>
        <v/>
      </c>
      <c r="L2113" s="13"/>
      <c r="M2113" s="22" t="str">
        <f t="shared" si="259"/>
        <v/>
      </c>
      <c r="N2113" s="22" t="str">
        <f t="shared" si="263"/>
        <v/>
      </c>
      <c r="P2113" s="11" t="str">
        <f t="shared" si="264"/>
        <v xml:space="preserve"> </v>
      </c>
      <c r="Q2113" s="11" t="e">
        <f>VLOOKUP(B2113,'Комментарии к ремонту'!A:C,2,FALSE)</f>
        <v>#N/A</v>
      </c>
      <c r="R2113" s="21" t="str">
        <f t="shared" si="265"/>
        <v/>
      </c>
      <c r="T2113" s="44" t="str">
        <f t="shared" si="260"/>
        <v/>
      </c>
      <c r="W2113" s="18">
        <f t="shared" si="261"/>
        <v>0</v>
      </c>
    </row>
    <row r="2114" spans="7:23" ht="25.5" customHeight="1" x14ac:dyDescent="0.2">
      <c r="G2114" s="12" t="str">
        <f t="shared" si="258"/>
        <v/>
      </c>
      <c r="H2114" s="12"/>
      <c r="I2114" s="22" t="str">
        <f>IFERROR(VLOOKUP('движение ДВС'!C2114,нормативы!$B$2:$C$32,2,FALSE),"")</f>
        <v/>
      </c>
      <c r="K2114" s="13" t="str">
        <f t="shared" si="262"/>
        <v/>
      </c>
      <c r="L2114" s="13"/>
      <c r="M2114" s="22" t="str">
        <f t="shared" si="259"/>
        <v/>
      </c>
      <c r="N2114" s="22" t="str">
        <f t="shared" si="263"/>
        <v/>
      </c>
      <c r="P2114" s="11" t="str">
        <f t="shared" si="264"/>
        <v xml:space="preserve"> </v>
      </c>
      <c r="Q2114" s="11" t="e">
        <f>VLOOKUP(B2114,'Комментарии к ремонту'!A:C,2,FALSE)</f>
        <v>#N/A</v>
      </c>
      <c r="R2114" s="21" t="str">
        <f t="shared" si="265"/>
        <v/>
      </c>
      <c r="T2114" s="44" t="str">
        <f t="shared" si="260"/>
        <v/>
      </c>
      <c r="W2114" s="18">
        <f t="shared" si="261"/>
        <v>0</v>
      </c>
    </row>
    <row r="2115" spans="7:23" ht="25.5" customHeight="1" x14ac:dyDescent="0.2">
      <c r="G2115" s="12" t="str">
        <f t="shared" ref="G2115:G2178" si="266">IFERROR(IF(SEARCH("Ожидается",O2115),"введите дату",""),"")</f>
        <v/>
      </c>
      <c r="H2115" s="12"/>
      <c r="I2115" s="22" t="str">
        <f>IFERROR(VLOOKUP('движение ДВС'!C2115,нормативы!$B$2:$C$32,2,FALSE),"")</f>
        <v/>
      </c>
      <c r="K2115" s="13" t="str">
        <f t="shared" si="262"/>
        <v/>
      </c>
      <c r="L2115" s="13"/>
      <c r="M2115" s="22" t="str">
        <f t="shared" ref="M2115:M2178" si="267">IFERROR(IF(ISBLANK(G2115),"",_xlfn.ISOWEEKNUM(G2115)),"")</f>
        <v/>
      </c>
      <c r="N2115" s="22" t="str">
        <f t="shared" si="263"/>
        <v/>
      </c>
      <c r="P2115" s="11" t="str">
        <f t="shared" si="264"/>
        <v xml:space="preserve"> </v>
      </c>
      <c r="Q2115" s="11" t="e">
        <f>VLOOKUP(B2115,'Комментарии к ремонту'!A:C,2,FALSE)</f>
        <v>#N/A</v>
      </c>
      <c r="R2115" s="21" t="str">
        <f t="shared" si="265"/>
        <v/>
      </c>
      <c r="T2115" s="44" t="str">
        <f t="shared" ref="T2115:T2178" si="268">IF(O2115="Отказной","Опишите причину отказа",IF(O2115="Транзит","Опишите инф. о транзите",""))</f>
        <v/>
      </c>
      <c r="W2115" s="18">
        <f t="shared" ref="W2115:W2178" si="269">IFERROR(IF(SEARCH(", заказ",V2115),"укажите дату поставки зап. частей",""),0)</f>
        <v>0</v>
      </c>
    </row>
    <row r="2116" spans="7:23" ht="25.5" customHeight="1" x14ac:dyDescent="0.2">
      <c r="G2116" s="12" t="str">
        <f t="shared" si="266"/>
        <v/>
      </c>
      <c r="H2116" s="12"/>
      <c r="I2116" s="22" t="str">
        <f>IFERROR(VLOOKUP('движение ДВС'!C2116,нормативы!$B$2:$C$32,2,FALSE),"")</f>
        <v/>
      </c>
      <c r="K2116" s="13" t="str">
        <f t="shared" ref="K2116:K2179" si="270">IFERROR(IF(H2116&lt;&gt;0,H2116+(I2116/J2116)/8*7/5,""),IF(H2116&lt;&gt;0,H2116+I2116/8*7/5,""))</f>
        <v/>
      </c>
      <c r="L2116" s="13"/>
      <c r="M2116" s="22" t="str">
        <f t="shared" si="267"/>
        <v/>
      </c>
      <c r="N2116" s="22" t="str">
        <f t="shared" ref="N2116:N2179" si="271">IFERROR(INT((MONTH(G2116)+2)/3),"")</f>
        <v/>
      </c>
      <c r="P2116" s="11" t="str">
        <f t="shared" ref="P2116:P2179" si="272">B2116&amp;" "&amp;C2116</f>
        <v xml:space="preserve"> </v>
      </c>
      <c r="Q2116" s="11" t="e">
        <f>VLOOKUP(B2116,'Комментарии к ремонту'!A:C,2,FALSE)</f>
        <v>#N/A</v>
      </c>
      <c r="R2116" s="21" t="str">
        <f t="shared" ref="R2116:R2179" si="273">IF(ISBLANK(B2116),"",IF(O2116="Ремонт остановлен","Укажите причину остановки работ",IF(O2116="Отказной","Опишите причину отказа",IF(O2116="Транзит","Опишите инф. о транзите",IF(ISNA(Q2116),"НЕТ","ЕСТЬ")))))</f>
        <v/>
      </c>
      <c r="T2116" s="44" t="str">
        <f t="shared" si="268"/>
        <v/>
      </c>
      <c r="W2116" s="18">
        <f t="shared" si="269"/>
        <v>0</v>
      </c>
    </row>
    <row r="2117" spans="7:23" ht="25.5" customHeight="1" x14ac:dyDescent="0.2">
      <c r="G2117" s="12" t="str">
        <f t="shared" si="266"/>
        <v/>
      </c>
      <c r="H2117" s="12"/>
      <c r="I2117" s="22" t="str">
        <f>IFERROR(VLOOKUP('движение ДВС'!C2117,нормативы!$B$2:$C$32,2,FALSE),"")</f>
        <v/>
      </c>
      <c r="K2117" s="13" t="str">
        <f t="shared" si="270"/>
        <v/>
      </c>
      <c r="L2117" s="13"/>
      <c r="M2117" s="22" t="str">
        <f t="shared" si="267"/>
        <v/>
      </c>
      <c r="N2117" s="22" t="str">
        <f t="shared" si="271"/>
        <v/>
      </c>
      <c r="P2117" s="11" t="str">
        <f t="shared" si="272"/>
        <v xml:space="preserve"> </v>
      </c>
      <c r="Q2117" s="11" t="e">
        <f>VLOOKUP(B2117,'Комментарии к ремонту'!A:C,2,FALSE)</f>
        <v>#N/A</v>
      </c>
      <c r="R2117" s="21" t="str">
        <f t="shared" si="273"/>
        <v/>
      </c>
      <c r="T2117" s="44" t="str">
        <f t="shared" si="268"/>
        <v/>
      </c>
      <c r="W2117" s="18">
        <f t="shared" si="269"/>
        <v>0</v>
      </c>
    </row>
    <row r="2118" spans="7:23" ht="25.5" customHeight="1" x14ac:dyDescent="0.2">
      <c r="G2118" s="12" t="str">
        <f t="shared" si="266"/>
        <v/>
      </c>
      <c r="H2118" s="12"/>
      <c r="I2118" s="22" t="str">
        <f>IFERROR(VLOOKUP('движение ДВС'!C2118,нормативы!$B$2:$C$32,2,FALSE),"")</f>
        <v/>
      </c>
      <c r="K2118" s="13" t="str">
        <f t="shared" si="270"/>
        <v/>
      </c>
      <c r="L2118" s="13"/>
      <c r="M2118" s="22" t="str">
        <f t="shared" si="267"/>
        <v/>
      </c>
      <c r="N2118" s="22" t="str">
        <f t="shared" si="271"/>
        <v/>
      </c>
      <c r="P2118" s="11" t="str">
        <f t="shared" si="272"/>
        <v xml:space="preserve"> </v>
      </c>
      <c r="Q2118" s="11" t="e">
        <f>VLOOKUP(B2118,'Комментарии к ремонту'!A:C,2,FALSE)</f>
        <v>#N/A</v>
      </c>
      <c r="R2118" s="21" t="str">
        <f t="shared" si="273"/>
        <v/>
      </c>
      <c r="T2118" s="44" t="str">
        <f t="shared" si="268"/>
        <v/>
      </c>
      <c r="W2118" s="18">
        <f t="shared" si="269"/>
        <v>0</v>
      </c>
    </row>
    <row r="2119" spans="7:23" ht="25.5" customHeight="1" x14ac:dyDescent="0.2">
      <c r="G2119" s="12" t="str">
        <f t="shared" si="266"/>
        <v/>
      </c>
      <c r="H2119" s="12"/>
      <c r="I2119" s="22" t="str">
        <f>IFERROR(VLOOKUP('движение ДВС'!C2119,нормативы!$B$2:$C$32,2,FALSE),"")</f>
        <v/>
      </c>
      <c r="K2119" s="13" t="str">
        <f t="shared" si="270"/>
        <v/>
      </c>
      <c r="L2119" s="13"/>
      <c r="M2119" s="22" t="str">
        <f t="shared" si="267"/>
        <v/>
      </c>
      <c r="N2119" s="22" t="str">
        <f t="shared" si="271"/>
        <v/>
      </c>
      <c r="P2119" s="11" t="str">
        <f t="shared" si="272"/>
        <v xml:space="preserve"> </v>
      </c>
      <c r="Q2119" s="11" t="e">
        <f>VLOOKUP(B2119,'Комментарии к ремонту'!A:C,2,FALSE)</f>
        <v>#N/A</v>
      </c>
      <c r="R2119" s="21" t="str">
        <f t="shared" si="273"/>
        <v/>
      </c>
      <c r="T2119" s="44" t="str">
        <f t="shared" si="268"/>
        <v/>
      </c>
      <c r="W2119" s="18">
        <f t="shared" si="269"/>
        <v>0</v>
      </c>
    </row>
    <row r="2120" spans="7:23" ht="25.5" customHeight="1" x14ac:dyDescent="0.2">
      <c r="G2120" s="12" t="str">
        <f t="shared" si="266"/>
        <v/>
      </c>
      <c r="H2120" s="12"/>
      <c r="I2120" s="22" t="str">
        <f>IFERROR(VLOOKUP('движение ДВС'!C2120,нормативы!$B$2:$C$32,2,FALSE),"")</f>
        <v/>
      </c>
      <c r="K2120" s="13" t="str">
        <f t="shared" si="270"/>
        <v/>
      </c>
      <c r="L2120" s="13"/>
      <c r="M2120" s="22" t="str">
        <f t="shared" si="267"/>
        <v/>
      </c>
      <c r="N2120" s="22" t="str">
        <f t="shared" si="271"/>
        <v/>
      </c>
      <c r="P2120" s="11" t="str">
        <f t="shared" si="272"/>
        <v xml:space="preserve"> </v>
      </c>
      <c r="Q2120" s="11" t="e">
        <f>VLOOKUP(B2120,'Комментарии к ремонту'!A:C,2,FALSE)</f>
        <v>#N/A</v>
      </c>
      <c r="R2120" s="21" t="str">
        <f t="shared" si="273"/>
        <v/>
      </c>
      <c r="T2120" s="44" t="str">
        <f t="shared" si="268"/>
        <v/>
      </c>
      <c r="W2120" s="18">
        <f t="shared" si="269"/>
        <v>0</v>
      </c>
    </row>
    <row r="2121" spans="7:23" ht="25.5" customHeight="1" x14ac:dyDescent="0.2">
      <c r="G2121" s="12" t="str">
        <f t="shared" si="266"/>
        <v/>
      </c>
      <c r="H2121" s="12"/>
      <c r="I2121" s="22" t="str">
        <f>IFERROR(VLOOKUP('движение ДВС'!C2121,нормативы!$B$2:$C$32,2,FALSE),"")</f>
        <v/>
      </c>
      <c r="K2121" s="13" t="str">
        <f t="shared" si="270"/>
        <v/>
      </c>
      <c r="L2121" s="13"/>
      <c r="M2121" s="22" t="str">
        <f t="shared" si="267"/>
        <v/>
      </c>
      <c r="N2121" s="22" t="str">
        <f t="shared" si="271"/>
        <v/>
      </c>
      <c r="P2121" s="11" t="str">
        <f t="shared" si="272"/>
        <v xml:space="preserve"> </v>
      </c>
      <c r="Q2121" s="11" t="e">
        <f>VLOOKUP(B2121,'Комментарии к ремонту'!A:C,2,FALSE)</f>
        <v>#N/A</v>
      </c>
      <c r="R2121" s="21" t="str">
        <f t="shared" si="273"/>
        <v/>
      </c>
      <c r="T2121" s="44" t="str">
        <f t="shared" si="268"/>
        <v/>
      </c>
      <c r="W2121" s="18">
        <f t="shared" si="269"/>
        <v>0</v>
      </c>
    </row>
    <row r="2122" spans="7:23" ht="25.5" customHeight="1" x14ac:dyDescent="0.2">
      <c r="G2122" s="12" t="str">
        <f t="shared" si="266"/>
        <v/>
      </c>
      <c r="H2122" s="12"/>
      <c r="I2122" s="22" t="str">
        <f>IFERROR(VLOOKUP('движение ДВС'!C2122,нормативы!$B$2:$C$32,2,FALSE),"")</f>
        <v/>
      </c>
      <c r="K2122" s="13" t="str">
        <f t="shared" si="270"/>
        <v/>
      </c>
      <c r="L2122" s="13"/>
      <c r="M2122" s="22" t="str">
        <f t="shared" si="267"/>
        <v/>
      </c>
      <c r="N2122" s="22" t="str">
        <f t="shared" si="271"/>
        <v/>
      </c>
      <c r="P2122" s="11" t="str">
        <f t="shared" si="272"/>
        <v xml:space="preserve"> </v>
      </c>
      <c r="Q2122" s="11" t="e">
        <f>VLOOKUP(B2122,'Комментарии к ремонту'!A:C,2,FALSE)</f>
        <v>#N/A</v>
      </c>
      <c r="R2122" s="21" t="str">
        <f t="shared" si="273"/>
        <v/>
      </c>
      <c r="T2122" s="44" t="str">
        <f t="shared" si="268"/>
        <v/>
      </c>
      <c r="W2122" s="18">
        <f t="shared" si="269"/>
        <v>0</v>
      </c>
    </row>
    <row r="2123" spans="7:23" ht="25.5" customHeight="1" x14ac:dyDescent="0.2">
      <c r="G2123" s="12" t="str">
        <f t="shared" si="266"/>
        <v/>
      </c>
      <c r="H2123" s="12"/>
      <c r="I2123" s="22" t="str">
        <f>IFERROR(VLOOKUP('движение ДВС'!C2123,нормативы!$B$2:$C$32,2,FALSE),"")</f>
        <v/>
      </c>
      <c r="K2123" s="13" t="str">
        <f t="shared" si="270"/>
        <v/>
      </c>
      <c r="L2123" s="13"/>
      <c r="M2123" s="22" t="str">
        <f t="shared" si="267"/>
        <v/>
      </c>
      <c r="N2123" s="22" t="str">
        <f t="shared" si="271"/>
        <v/>
      </c>
      <c r="P2123" s="11" t="str">
        <f t="shared" si="272"/>
        <v xml:space="preserve"> </v>
      </c>
      <c r="Q2123" s="11" t="e">
        <f>VLOOKUP(B2123,'Комментарии к ремонту'!A:C,2,FALSE)</f>
        <v>#N/A</v>
      </c>
      <c r="R2123" s="21" t="str">
        <f t="shared" si="273"/>
        <v/>
      </c>
      <c r="T2123" s="44" t="str">
        <f t="shared" si="268"/>
        <v/>
      </c>
      <c r="W2123" s="18">
        <f t="shared" si="269"/>
        <v>0</v>
      </c>
    </row>
    <row r="2124" spans="7:23" ht="25.5" customHeight="1" x14ac:dyDescent="0.2">
      <c r="G2124" s="12" t="str">
        <f t="shared" si="266"/>
        <v/>
      </c>
      <c r="H2124" s="12"/>
      <c r="I2124" s="22" t="str">
        <f>IFERROR(VLOOKUP('движение ДВС'!C2124,нормативы!$B$2:$C$32,2,FALSE),"")</f>
        <v/>
      </c>
      <c r="K2124" s="13" t="str">
        <f t="shared" si="270"/>
        <v/>
      </c>
      <c r="L2124" s="13"/>
      <c r="M2124" s="22" t="str">
        <f t="shared" si="267"/>
        <v/>
      </c>
      <c r="N2124" s="22" t="str">
        <f t="shared" si="271"/>
        <v/>
      </c>
      <c r="P2124" s="11" t="str">
        <f t="shared" si="272"/>
        <v xml:space="preserve"> </v>
      </c>
      <c r="Q2124" s="11" t="e">
        <f>VLOOKUP(B2124,'Комментарии к ремонту'!A:C,2,FALSE)</f>
        <v>#N/A</v>
      </c>
      <c r="R2124" s="21" t="str">
        <f t="shared" si="273"/>
        <v/>
      </c>
      <c r="T2124" s="44" t="str">
        <f t="shared" si="268"/>
        <v/>
      </c>
      <c r="W2124" s="18">
        <f t="shared" si="269"/>
        <v>0</v>
      </c>
    </row>
    <row r="2125" spans="7:23" ht="25.5" customHeight="1" x14ac:dyDescent="0.2">
      <c r="G2125" s="12" t="str">
        <f t="shared" si="266"/>
        <v/>
      </c>
      <c r="H2125" s="12"/>
      <c r="I2125" s="22" t="str">
        <f>IFERROR(VLOOKUP('движение ДВС'!C2125,нормативы!$B$2:$C$32,2,FALSE),"")</f>
        <v/>
      </c>
      <c r="K2125" s="13" t="str">
        <f t="shared" si="270"/>
        <v/>
      </c>
      <c r="L2125" s="13"/>
      <c r="M2125" s="22" t="str">
        <f t="shared" si="267"/>
        <v/>
      </c>
      <c r="N2125" s="22" t="str">
        <f t="shared" si="271"/>
        <v/>
      </c>
      <c r="P2125" s="11" t="str">
        <f t="shared" si="272"/>
        <v xml:space="preserve"> </v>
      </c>
      <c r="Q2125" s="11" t="e">
        <f>VLOOKUP(B2125,'Комментарии к ремонту'!A:C,2,FALSE)</f>
        <v>#N/A</v>
      </c>
      <c r="R2125" s="21" t="str">
        <f t="shared" si="273"/>
        <v/>
      </c>
      <c r="T2125" s="44" t="str">
        <f t="shared" si="268"/>
        <v/>
      </c>
      <c r="W2125" s="18">
        <f t="shared" si="269"/>
        <v>0</v>
      </c>
    </row>
    <row r="2126" spans="7:23" ht="25.5" customHeight="1" x14ac:dyDescent="0.2">
      <c r="G2126" s="12" t="str">
        <f t="shared" si="266"/>
        <v/>
      </c>
      <c r="H2126" s="12"/>
      <c r="I2126" s="22" t="str">
        <f>IFERROR(VLOOKUP('движение ДВС'!C2126,нормативы!$B$2:$C$32,2,FALSE),"")</f>
        <v/>
      </c>
      <c r="K2126" s="13" t="str">
        <f t="shared" si="270"/>
        <v/>
      </c>
      <c r="L2126" s="13"/>
      <c r="M2126" s="22" t="str">
        <f t="shared" si="267"/>
        <v/>
      </c>
      <c r="N2126" s="22" t="str">
        <f t="shared" si="271"/>
        <v/>
      </c>
      <c r="P2126" s="11" t="str">
        <f t="shared" si="272"/>
        <v xml:space="preserve"> </v>
      </c>
      <c r="Q2126" s="11" t="e">
        <f>VLOOKUP(B2126,'Комментарии к ремонту'!A:C,2,FALSE)</f>
        <v>#N/A</v>
      </c>
      <c r="R2126" s="21" t="str">
        <f t="shared" si="273"/>
        <v/>
      </c>
      <c r="T2126" s="44" t="str">
        <f t="shared" si="268"/>
        <v/>
      </c>
      <c r="W2126" s="18">
        <f t="shared" si="269"/>
        <v>0</v>
      </c>
    </row>
    <row r="2127" spans="7:23" ht="25.5" customHeight="1" x14ac:dyDescent="0.2">
      <c r="G2127" s="12" t="str">
        <f t="shared" si="266"/>
        <v/>
      </c>
      <c r="H2127" s="12"/>
      <c r="I2127" s="22" t="str">
        <f>IFERROR(VLOOKUP('движение ДВС'!C2127,нормативы!$B$2:$C$32,2,FALSE),"")</f>
        <v/>
      </c>
      <c r="K2127" s="13" t="str">
        <f t="shared" si="270"/>
        <v/>
      </c>
      <c r="L2127" s="13"/>
      <c r="M2127" s="22" t="str">
        <f t="shared" si="267"/>
        <v/>
      </c>
      <c r="N2127" s="22" t="str">
        <f t="shared" si="271"/>
        <v/>
      </c>
      <c r="P2127" s="11" t="str">
        <f t="shared" si="272"/>
        <v xml:space="preserve"> </v>
      </c>
      <c r="Q2127" s="11" t="e">
        <f>VLOOKUP(B2127,'Комментарии к ремонту'!A:C,2,FALSE)</f>
        <v>#N/A</v>
      </c>
      <c r="R2127" s="21" t="str">
        <f t="shared" si="273"/>
        <v/>
      </c>
      <c r="T2127" s="44" t="str">
        <f t="shared" si="268"/>
        <v/>
      </c>
      <c r="W2127" s="18">
        <f t="shared" si="269"/>
        <v>0</v>
      </c>
    </row>
    <row r="2128" spans="7:23" ht="25.5" customHeight="1" x14ac:dyDescent="0.2">
      <c r="G2128" s="12" t="str">
        <f t="shared" si="266"/>
        <v/>
      </c>
      <c r="H2128" s="12"/>
      <c r="I2128" s="22" t="str">
        <f>IFERROR(VLOOKUP('движение ДВС'!C2128,нормативы!$B$2:$C$32,2,FALSE),"")</f>
        <v/>
      </c>
      <c r="K2128" s="13" t="str">
        <f t="shared" si="270"/>
        <v/>
      </c>
      <c r="L2128" s="13"/>
      <c r="M2128" s="22" t="str">
        <f t="shared" si="267"/>
        <v/>
      </c>
      <c r="N2128" s="22" t="str">
        <f t="shared" si="271"/>
        <v/>
      </c>
      <c r="P2128" s="11" t="str">
        <f t="shared" si="272"/>
        <v xml:space="preserve"> </v>
      </c>
      <c r="Q2128" s="11" t="e">
        <f>VLOOKUP(B2128,'Комментарии к ремонту'!A:C,2,FALSE)</f>
        <v>#N/A</v>
      </c>
      <c r="R2128" s="21" t="str">
        <f t="shared" si="273"/>
        <v/>
      </c>
      <c r="T2128" s="44" t="str">
        <f t="shared" si="268"/>
        <v/>
      </c>
      <c r="W2128" s="18">
        <f t="shared" si="269"/>
        <v>0</v>
      </c>
    </row>
    <row r="2129" spans="7:23" ht="25.5" customHeight="1" x14ac:dyDescent="0.2">
      <c r="G2129" s="12" t="str">
        <f t="shared" si="266"/>
        <v/>
      </c>
      <c r="H2129" s="12"/>
      <c r="I2129" s="22" t="str">
        <f>IFERROR(VLOOKUP('движение ДВС'!C2129,нормативы!$B$2:$C$32,2,FALSE),"")</f>
        <v/>
      </c>
      <c r="K2129" s="13" t="str">
        <f t="shared" si="270"/>
        <v/>
      </c>
      <c r="L2129" s="13"/>
      <c r="M2129" s="22" t="str">
        <f t="shared" si="267"/>
        <v/>
      </c>
      <c r="N2129" s="22" t="str">
        <f t="shared" si="271"/>
        <v/>
      </c>
      <c r="P2129" s="11" t="str">
        <f t="shared" si="272"/>
        <v xml:space="preserve"> </v>
      </c>
      <c r="Q2129" s="11" t="e">
        <f>VLOOKUP(B2129,'Комментарии к ремонту'!A:C,2,FALSE)</f>
        <v>#N/A</v>
      </c>
      <c r="R2129" s="21" t="str">
        <f t="shared" si="273"/>
        <v/>
      </c>
      <c r="T2129" s="44" t="str">
        <f t="shared" si="268"/>
        <v/>
      </c>
      <c r="W2129" s="18">
        <f t="shared" si="269"/>
        <v>0</v>
      </c>
    </row>
    <row r="2130" spans="7:23" ht="25.5" customHeight="1" x14ac:dyDescent="0.2">
      <c r="G2130" s="12" t="str">
        <f t="shared" si="266"/>
        <v/>
      </c>
      <c r="H2130" s="12"/>
      <c r="I2130" s="22" t="str">
        <f>IFERROR(VLOOKUP('движение ДВС'!C2130,нормативы!$B$2:$C$32,2,FALSE),"")</f>
        <v/>
      </c>
      <c r="K2130" s="13" t="str">
        <f t="shared" si="270"/>
        <v/>
      </c>
      <c r="L2130" s="13"/>
      <c r="M2130" s="22" t="str">
        <f t="shared" si="267"/>
        <v/>
      </c>
      <c r="N2130" s="22" t="str">
        <f t="shared" si="271"/>
        <v/>
      </c>
      <c r="P2130" s="11" t="str">
        <f t="shared" si="272"/>
        <v xml:space="preserve"> </v>
      </c>
      <c r="Q2130" s="11" t="e">
        <f>VLOOKUP(B2130,'Комментарии к ремонту'!A:C,2,FALSE)</f>
        <v>#N/A</v>
      </c>
      <c r="R2130" s="21" t="str">
        <f t="shared" si="273"/>
        <v/>
      </c>
      <c r="T2130" s="44" t="str">
        <f t="shared" si="268"/>
        <v/>
      </c>
      <c r="W2130" s="18">
        <f t="shared" si="269"/>
        <v>0</v>
      </c>
    </row>
    <row r="2131" spans="7:23" ht="25.5" customHeight="1" x14ac:dyDescent="0.2">
      <c r="G2131" s="12" t="str">
        <f t="shared" si="266"/>
        <v/>
      </c>
      <c r="H2131" s="12"/>
      <c r="I2131" s="22" t="str">
        <f>IFERROR(VLOOKUP('движение ДВС'!C2131,нормативы!$B$2:$C$32,2,FALSE),"")</f>
        <v/>
      </c>
      <c r="K2131" s="13" t="str">
        <f t="shared" si="270"/>
        <v/>
      </c>
      <c r="L2131" s="13"/>
      <c r="M2131" s="22" t="str">
        <f t="shared" si="267"/>
        <v/>
      </c>
      <c r="N2131" s="22" t="str">
        <f t="shared" si="271"/>
        <v/>
      </c>
      <c r="P2131" s="11" t="str">
        <f t="shared" si="272"/>
        <v xml:space="preserve"> </v>
      </c>
      <c r="Q2131" s="11" t="e">
        <f>VLOOKUP(B2131,'Комментарии к ремонту'!A:C,2,FALSE)</f>
        <v>#N/A</v>
      </c>
      <c r="R2131" s="21" t="str">
        <f t="shared" si="273"/>
        <v/>
      </c>
      <c r="T2131" s="44" t="str">
        <f t="shared" si="268"/>
        <v/>
      </c>
      <c r="W2131" s="18">
        <f t="shared" si="269"/>
        <v>0</v>
      </c>
    </row>
    <row r="2132" spans="7:23" ht="25.5" customHeight="1" x14ac:dyDescent="0.2">
      <c r="G2132" s="12" t="str">
        <f t="shared" si="266"/>
        <v/>
      </c>
      <c r="H2132" s="12"/>
      <c r="I2132" s="22" t="str">
        <f>IFERROR(VLOOKUP('движение ДВС'!C2132,нормативы!$B$2:$C$32,2,FALSE),"")</f>
        <v/>
      </c>
      <c r="K2132" s="13" t="str">
        <f t="shared" si="270"/>
        <v/>
      </c>
      <c r="L2132" s="13"/>
      <c r="M2132" s="22" t="str">
        <f t="shared" si="267"/>
        <v/>
      </c>
      <c r="N2132" s="22" t="str">
        <f t="shared" si="271"/>
        <v/>
      </c>
      <c r="P2132" s="11" t="str">
        <f t="shared" si="272"/>
        <v xml:space="preserve"> </v>
      </c>
      <c r="Q2132" s="11" t="e">
        <f>VLOOKUP(B2132,'Комментарии к ремонту'!A:C,2,FALSE)</f>
        <v>#N/A</v>
      </c>
      <c r="R2132" s="21" t="str">
        <f t="shared" si="273"/>
        <v/>
      </c>
      <c r="T2132" s="44" t="str">
        <f t="shared" si="268"/>
        <v/>
      </c>
      <c r="W2132" s="18">
        <f t="shared" si="269"/>
        <v>0</v>
      </c>
    </row>
    <row r="2133" spans="7:23" ht="25.5" customHeight="1" x14ac:dyDescent="0.2">
      <c r="G2133" s="12" t="str">
        <f t="shared" si="266"/>
        <v/>
      </c>
      <c r="H2133" s="12"/>
      <c r="I2133" s="22" t="str">
        <f>IFERROR(VLOOKUP('движение ДВС'!C2133,нормативы!$B$2:$C$32,2,FALSE),"")</f>
        <v/>
      </c>
      <c r="K2133" s="13" t="str">
        <f t="shared" si="270"/>
        <v/>
      </c>
      <c r="L2133" s="13"/>
      <c r="M2133" s="22" t="str">
        <f t="shared" si="267"/>
        <v/>
      </c>
      <c r="N2133" s="22" t="str">
        <f t="shared" si="271"/>
        <v/>
      </c>
      <c r="P2133" s="11" t="str">
        <f t="shared" si="272"/>
        <v xml:space="preserve"> </v>
      </c>
      <c r="Q2133" s="11" t="e">
        <f>VLOOKUP(B2133,'Комментарии к ремонту'!A:C,2,FALSE)</f>
        <v>#N/A</v>
      </c>
      <c r="R2133" s="21" t="str">
        <f t="shared" si="273"/>
        <v/>
      </c>
      <c r="T2133" s="44" t="str">
        <f t="shared" si="268"/>
        <v/>
      </c>
      <c r="W2133" s="18">
        <f t="shared" si="269"/>
        <v>0</v>
      </c>
    </row>
    <row r="2134" spans="7:23" ht="25.5" customHeight="1" x14ac:dyDescent="0.2">
      <c r="G2134" s="12" t="str">
        <f t="shared" si="266"/>
        <v/>
      </c>
      <c r="H2134" s="12"/>
      <c r="I2134" s="22" t="str">
        <f>IFERROR(VLOOKUP('движение ДВС'!C2134,нормативы!$B$2:$C$32,2,FALSE),"")</f>
        <v/>
      </c>
      <c r="K2134" s="13" t="str">
        <f t="shared" si="270"/>
        <v/>
      </c>
      <c r="L2134" s="13"/>
      <c r="M2134" s="22" t="str">
        <f t="shared" si="267"/>
        <v/>
      </c>
      <c r="N2134" s="22" t="str">
        <f t="shared" si="271"/>
        <v/>
      </c>
      <c r="P2134" s="11" t="str">
        <f t="shared" si="272"/>
        <v xml:space="preserve"> </v>
      </c>
      <c r="Q2134" s="11" t="e">
        <f>VLOOKUP(B2134,'Комментарии к ремонту'!A:C,2,FALSE)</f>
        <v>#N/A</v>
      </c>
      <c r="R2134" s="21" t="str">
        <f t="shared" si="273"/>
        <v/>
      </c>
      <c r="T2134" s="44" t="str">
        <f t="shared" si="268"/>
        <v/>
      </c>
      <c r="W2134" s="18">
        <f t="shared" si="269"/>
        <v>0</v>
      </c>
    </row>
    <row r="2135" spans="7:23" ht="25.5" customHeight="1" x14ac:dyDescent="0.2">
      <c r="G2135" s="12" t="str">
        <f t="shared" si="266"/>
        <v/>
      </c>
      <c r="H2135" s="12"/>
      <c r="I2135" s="22" t="str">
        <f>IFERROR(VLOOKUP('движение ДВС'!C2135,нормативы!$B$2:$C$32,2,FALSE),"")</f>
        <v/>
      </c>
      <c r="K2135" s="13" t="str">
        <f t="shared" si="270"/>
        <v/>
      </c>
      <c r="L2135" s="13"/>
      <c r="M2135" s="22" t="str">
        <f t="shared" si="267"/>
        <v/>
      </c>
      <c r="N2135" s="22" t="str">
        <f t="shared" si="271"/>
        <v/>
      </c>
      <c r="P2135" s="11" t="str">
        <f t="shared" si="272"/>
        <v xml:space="preserve"> </v>
      </c>
      <c r="Q2135" s="11" t="e">
        <f>VLOOKUP(B2135,'Комментарии к ремонту'!A:C,2,FALSE)</f>
        <v>#N/A</v>
      </c>
      <c r="R2135" s="21" t="str">
        <f t="shared" si="273"/>
        <v/>
      </c>
      <c r="T2135" s="44" t="str">
        <f t="shared" si="268"/>
        <v/>
      </c>
      <c r="W2135" s="18">
        <f t="shared" si="269"/>
        <v>0</v>
      </c>
    </row>
    <row r="2136" spans="7:23" ht="25.5" customHeight="1" x14ac:dyDescent="0.2">
      <c r="G2136" s="12" t="str">
        <f t="shared" si="266"/>
        <v/>
      </c>
      <c r="H2136" s="12"/>
      <c r="I2136" s="22" t="str">
        <f>IFERROR(VLOOKUP('движение ДВС'!C2136,нормативы!$B$2:$C$32,2,FALSE),"")</f>
        <v/>
      </c>
      <c r="K2136" s="13" t="str">
        <f t="shared" si="270"/>
        <v/>
      </c>
      <c r="L2136" s="13"/>
      <c r="M2136" s="22" t="str">
        <f t="shared" si="267"/>
        <v/>
      </c>
      <c r="N2136" s="22" t="str">
        <f t="shared" si="271"/>
        <v/>
      </c>
      <c r="P2136" s="11" t="str">
        <f t="shared" si="272"/>
        <v xml:space="preserve"> </v>
      </c>
      <c r="Q2136" s="11" t="e">
        <f>VLOOKUP(B2136,'Комментарии к ремонту'!A:C,2,FALSE)</f>
        <v>#N/A</v>
      </c>
      <c r="R2136" s="21" t="str">
        <f t="shared" si="273"/>
        <v/>
      </c>
      <c r="T2136" s="44" t="str">
        <f t="shared" si="268"/>
        <v/>
      </c>
      <c r="W2136" s="18">
        <f t="shared" si="269"/>
        <v>0</v>
      </c>
    </row>
    <row r="2137" spans="7:23" ht="25.5" customHeight="1" x14ac:dyDescent="0.2">
      <c r="G2137" s="12" t="str">
        <f t="shared" si="266"/>
        <v/>
      </c>
      <c r="H2137" s="12"/>
      <c r="I2137" s="22" t="str">
        <f>IFERROR(VLOOKUP('движение ДВС'!C2137,нормативы!$B$2:$C$32,2,FALSE),"")</f>
        <v/>
      </c>
      <c r="K2137" s="13" t="str">
        <f t="shared" si="270"/>
        <v/>
      </c>
      <c r="L2137" s="13"/>
      <c r="M2137" s="22" t="str">
        <f t="shared" si="267"/>
        <v/>
      </c>
      <c r="N2137" s="22" t="str">
        <f t="shared" si="271"/>
        <v/>
      </c>
      <c r="P2137" s="11" t="str">
        <f t="shared" si="272"/>
        <v xml:space="preserve"> </v>
      </c>
      <c r="Q2137" s="11" t="e">
        <f>VLOOKUP(B2137,'Комментарии к ремонту'!A:C,2,FALSE)</f>
        <v>#N/A</v>
      </c>
      <c r="R2137" s="21" t="str">
        <f t="shared" si="273"/>
        <v/>
      </c>
      <c r="T2137" s="44" t="str">
        <f t="shared" si="268"/>
        <v/>
      </c>
      <c r="W2137" s="18">
        <f t="shared" si="269"/>
        <v>0</v>
      </c>
    </row>
    <row r="2138" spans="7:23" ht="25.5" customHeight="1" x14ac:dyDescent="0.2">
      <c r="G2138" s="12" t="str">
        <f t="shared" si="266"/>
        <v/>
      </c>
      <c r="H2138" s="12"/>
      <c r="I2138" s="22" t="str">
        <f>IFERROR(VLOOKUP('движение ДВС'!C2138,нормативы!$B$2:$C$32,2,FALSE),"")</f>
        <v/>
      </c>
      <c r="K2138" s="13" t="str">
        <f t="shared" si="270"/>
        <v/>
      </c>
      <c r="L2138" s="13"/>
      <c r="M2138" s="22" t="str">
        <f t="shared" si="267"/>
        <v/>
      </c>
      <c r="N2138" s="22" t="str">
        <f t="shared" si="271"/>
        <v/>
      </c>
      <c r="P2138" s="11" t="str">
        <f t="shared" si="272"/>
        <v xml:space="preserve"> </v>
      </c>
      <c r="Q2138" s="11" t="e">
        <f>VLOOKUP(B2138,'Комментарии к ремонту'!A:C,2,FALSE)</f>
        <v>#N/A</v>
      </c>
      <c r="R2138" s="21" t="str">
        <f t="shared" si="273"/>
        <v/>
      </c>
      <c r="T2138" s="44" t="str">
        <f t="shared" si="268"/>
        <v/>
      </c>
      <c r="W2138" s="18">
        <f t="shared" si="269"/>
        <v>0</v>
      </c>
    </row>
    <row r="2139" spans="7:23" ht="25.5" customHeight="1" x14ac:dyDescent="0.2">
      <c r="G2139" s="12" t="str">
        <f t="shared" si="266"/>
        <v/>
      </c>
      <c r="H2139" s="12"/>
      <c r="I2139" s="22" t="str">
        <f>IFERROR(VLOOKUP('движение ДВС'!C2139,нормативы!$B$2:$C$32,2,FALSE),"")</f>
        <v/>
      </c>
      <c r="K2139" s="13" t="str">
        <f t="shared" si="270"/>
        <v/>
      </c>
      <c r="L2139" s="13"/>
      <c r="M2139" s="22" t="str">
        <f t="shared" si="267"/>
        <v/>
      </c>
      <c r="N2139" s="22" t="str">
        <f t="shared" si="271"/>
        <v/>
      </c>
      <c r="P2139" s="11" t="str">
        <f t="shared" si="272"/>
        <v xml:space="preserve"> </v>
      </c>
      <c r="Q2139" s="11" t="e">
        <f>VLOOKUP(B2139,'Комментарии к ремонту'!A:C,2,FALSE)</f>
        <v>#N/A</v>
      </c>
      <c r="R2139" s="21" t="str">
        <f t="shared" si="273"/>
        <v/>
      </c>
      <c r="T2139" s="44" t="str">
        <f t="shared" si="268"/>
        <v/>
      </c>
      <c r="W2139" s="18">
        <f t="shared" si="269"/>
        <v>0</v>
      </c>
    </row>
    <row r="2140" spans="7:23" ht="25.5" customHeight="1" x14ac:dyDescent="0.2">
      <c r="G2140" s="12" t="str">
        <f t="shared" si="266"/>
        <v/>
      </c>
      <c r="H2140" s="12"/>
      <c r="I2140" s="22" t="str">
        <f>IFERROR(VLOOKUP('движение ДВС'!C2140,нормативы!$B$2:$C$32,2,FALSE),"")</f>
        <v/>
      </c>
      <c r="K2140" s="13" t="str">
        <f t="shared" si="270"/>
        <v/>
      </c>
      <c r="L2140" s="13"/>
      <c r="M2140" s="22" t="str">
        <f t="shared" si="267"/>
        <v/>
      </c>
      <c r="N2140" s="22" t="str">
        <f t="shared" si="271"/>
        <v/>
      </c>
      <c r="P2140" s="11" t="str">
        <f t="shared" si="272"/>
        <v xml:space="preserve"> </v>
      </c>
      <c r="Q2140" s="11" t="e">
        <f>VLOOKUP(B2140,'Комментарии к ремонту'!A:C,2,FALSE)</f>
        <v>#N/A</v>
      </c>
      <c r="R2140" s="21" t="str">
        <f t="shared" si="273"/>
        <v/>
      </c>
      <c r="T2140" s="44" t="str">
        <f t="shared" si="268"/>
        <v/>
      </c>
      <c r="W2140" s="18">
        <f t="shared" si="269"/>
        <v>0</v>
      </c>
    </row>
    <row r="2141" spans="7:23" ht="25.5" customHeight="1" x14ac:dyDescent="0.2">
      <c r="G2141" s="12" t="str">
        <f t="shared" si="266"/>
        <v/>
      </c>
      <c r="H2141" s="12"/>
      <c r="I2141" s="22" t="str">
        <f>IFERROR(VLOOKUP('движение ДВС'!C2141,нормативы!$B$2:$C$32,2,FALSE),"")</f>
        <v/>
      </c>
      <c r="K2141" s="13" t="str">
        <f t="shared" si="270"/>
        <v/>
      </c>
      <c r="L2141" s="13"/>
      <c r="M2141" s="22" t="str">
        <f t="shared" si="267"/>
        <v/>
      </c>
      <c r="N2141" s="22" t="str">
        <f t="shared" si="271"/>
        <v/>
      </c>
      <c r="P2141" s="11" t="str">
        <f t="shared" si="272"/>
        <v xml:space="preserve"> </v>
      </c>
      <c r="Q2141" s="11" t="e">
        <f>VLOOKUP(B2141,'Комментарии к ремонту'!A:C,2,FALSE)</f>
        <v>#N/A</v>
      </c>
      <c r="R2141" s="21" t="str">
        <f t="shared" si="273"/>
        <v/>
      </c>
      <c r="T2141" s="44" t="str">
        <f t="shared" si="268"/>
        <v/>
      </c>
      <c r="W2141" s="18">
        <f t="shared" si="269"/>
        <v>0</v>
      </c>
    </row>
    <row r="2142" spans="7:23" ht="25.5" customHeight="1" x14ac:dyDescent="0.2">
      <c r="G2142" s="12" t="str">
        <f t="shared" si="266"/>
        <v/>
      </c>
      <c r="H2142" s="12"/>
      <c r="I2142" s="22" t="str">
        <f>IFERROR(VLOOKUP('движение ДВС'!C2142,нормативы!$B$2:$C$32,2,FALSE),"")</f>
        <v/>
      </c>
      <c r="K2142" s="13" t="str">
        <f t="shared" si="270"/>
        <v/>
      </c>
      <c r="L2142" s="13"/>
      <c r="M2142" s="22" t="str">
        <f t="shared" si="267"/>
        <v/>
      </c>
      <c r="N2142" s="22" t="str">
        <f t="shared" si="271"/>
        <v/>
      </c>
      <c r="P2142" s="11" t="str">
        <f t="shared" si="272"/>
        <v xml:space="preserve"> </v>
      </c>
      <c r="Q2142" s="11" t="e">
        <f>VLOOKUP(B2142,'Комментарии к ремонту'!A:C,2,FALSE)</f>
        <v>#N/A</v>
      </c>
      <c r="R2142" s="21" t="str">
        <f t="shared" si="273"/>
        <v/>
      </c>
      <c r="T2142" s="44" t="str">
        <f t="shared" si="268"/>
        <v/>
      </c>
      <c r="W2142" s="18">
        <f t="shared" si="269"/>
        <v>0</v>
      </c>
    </row>
    <row r="2143" spans="7:23" ht="25.5" customHeight="1" x14ac:dyDescent="0.2">
      <c r="G2143" s="12" t="str">
        <f t="shared" si="266"/>
        <v/>
      </c>
      <c r="H2143" s="12"/>
      <c r="I2143" s="22" t="str">
        <f>IFERROR(VLOOKUP('движение ДВС'!C2143,нормативы!$B$2:$C$32,2,FALSE),"")</f>
        <v/>
      </c>
      <c r="K2143" s="13" t="str">
        <f t="shared" si="270"/>
        <v/>
      </c>
      <c r="L2143" s="13"/>
      <c r="M2143" s="22" t="str">
        <f t="shared" si="267"/>
        <v/>
      </c>
      <c r="N2143" s="22" t="str">
        <f t="shared" si="271"/>
        <v/>
      </c>
      <c r="P2143" s="11" t="str">
        <f t="shared" si="272"/>
        <v xml:space="preserve"> </v>
      </c>
      <c r="Q2143" s="11" t="e">
        <f>VLOOKUP(B2143,'Комментарии к ремонту'!A:C,2,FALSE)</f>
        <v>#N/A</v>
      </c>
      <c r="R2143" s="21" t="str">
        <f t="shared" si="273"/>
        <v/>
      </c>
      <c r="T2143" s="44" t="str">
        <f t="shared" si="268"/>
        <v/>
      </c>
      <c r="W2143" s="18">
        <f t="shared" si="269"/>
        <v>0</v>
      </c>
    </row>
    <row r="2144" spans="7:23" ht="25.5" customHeight="1" x14ac:dyDescent="0.2">
      <c r="G2144" s="12" t="str">
        <f t="shared" si="266"/>
        <v/>
      </c>
      <c r="H2144" s="12"/>
      <c r="I2144" s="22" t="str">
        <f>IFERROR(VLOOKUP('движение ДВС'!C2144,нормативы!$B$2:$C$32,2,FALSE),"")</f>
        <v/>
      </c>
      <c r="K2144" s="13" t="str">
        <f t="shared" si="270"/>
        <v/>
      </c>
      <c r="L2144" s="13"/>
      <c r="M2144" s="22" t="str">
        <f t="shared" si="267"/>
        <v/>
      </c>
      <c r="N2144" s="22" t="str">
        <f t="shared" si="271"/>
        <v/>
      </c>
      <c r="P2144" s="11" t="str">
        <f t="shared" si="272"/>
        <v xml:space="preserve"> </v>
      </c>
      <c r="Q2144" s="11" t="e">
        <f>VLOOKUP(B2144,'Комментарии к ремонту'!A:C,2,FALSE)</f>
        <v>#N/A</v>
      </c>
      <c r="R2144" s="21" t="str">
        <f t="shared" si="273"/>
        <v/>
      </c>
      <c r="T2144" s="44" t="str">
        <f t="shared" si="268"/>
        <v/>
      </c>
      <c r="W2144" s="18">
        <f t="shared" si="269"/>
        <v>0</v>
      </c>
    </row>
    <row r="2145" spans="7:23" ht="25.5" customHeight="1" x14ac:dyDescent="0.2">
      <c r="G2145" s="12" t="str">
        <f t="shared" si="266"/>
        <v/>
      </c>
      <c r="H2145" s="12"/>
      <c r="I2145" s="22" t="str">
        <f>IFERROR(VLOOKUP('движение ДВС'!C2145,нормативы!$B$2:$C$32,2,FALSE),"")</f>
        <v/>
      </c>
      <c r="K2145" s="13" t="str">
        <f t="shared" si="270"/>
        <v/>
      </c>
      <c r="L2145" s="13"/>
      <c r="M2145" s="22" t="str">
        <f t="shared" si="267"/>
        <v/>
      </c>
      <c r="N2145" s="22" t="str">
        <f t="shared" si="271"/>
        <v/>
      </c>
      <c r="P2145" s="11" t="str">
        <f t="shared" si="272"/>
        <v xml:space="preserve"> </v>
      </c>
      <c r="Q2145" s="11" t="e">
        <f>VLOOKUP(B2145,'Комментарии к ремонту'!A:C,2,FALSE)</f>
        <v>#N/A</v>
      </c>
      <c r="R2145" s="21" t="str">
        <f t="shared" si="273"/>
        <v/>
      </c>
      <c r="T2145" s="44" t="str">
        <f t="shared" si="268"/>
        <v/>
      </c>
      <c r="W2145" s="18">
        <f t="shared" si="269"/>
        <v>0</v>
      </c>
    </row>
    <row r="2146" spans="7:23" ht="25.5" customHeight="1" x14ac:dyDescent="0.2">
      <c r="G2146" s="12" t="str">
        <f t="shared" si="266"/>
        <v/>
      </c>
      <c r="H2146" s="12"/>
      <c r="I2146" s="22" t="str">
        <f>IFERROR(VLOOKUP('движение ДВС'!C2146,нормативы!$B$2:$C$32,2,FALSE),"")</f>
        <v/>
      </c>
      <c r="K2146" s="13" t="str">
        <f t="shared" si="270"/>
        <v/>
      </c>
      <c r="L2146" s="13"/>
      <c r="M2146" s="22" t="str">
        <f t="shared" si="267"/>
        <v/>
      </c>
      <c r="N2146" s="22" t="str">
        <f t="shared" si="271"/>
        <v/>
      </c>
      <c r="P2146" s="11" t="str">
        <f t="shared" si="272"/>
        <v xml:space="preserve"> </v>
      </c>
      <c r="Q2146" s="11" t="e">
        <f>VLOOKUP(B2146,'Комментарии к ремонту'!A:C,2,FALSE)</f>
        <v>#N/A</v>
      </c>
      <c r="R2146" s="21" t="str">
        <f t="shared" si="273"/>
        <v/>
      </c>
      <c r="T2146" s="44" t="str">
        <f t="shared" si="268"/>
        <v/>
      </c>
      <c r="W2146" s="18">
        <f t="shared" si="269"/>
        <v>0</v>
      </c>
    </row>
    <row r="2147" spans="7:23" ht="25.5" customHeight="1" x14ac:dyDescent="0.2">
      <c r="G2147" s="12" t="str">
        <f t="shared" si="266"/>
        <v/>
      </c>
      <c r="H2147" s="12"/>
      <c r="I2147" s="22" t="str">
        <f>IFERROR(VLOOKUP('движение ДВС'!C2147,нормативы!$B$2:$C$32,2,FALSE),"")</f>
        <v/>
      </c>
      <c r="K2147" s="13" t="str">
        <f t="shared" si="270"/>
        <v/>
      </c>
      <c r="L2147" s="13"/>
      <c r="M2147" s="22" t="str">
        <f t="shared" si="267"/>
        <v/>
      </c>
      <c r="N2147" s="22" t="str">
        <f t="shared" si="271"/>
        <v/>
      </c>
      <c r="P2147" s="11" t="str">
        <f t="shared" si="272"/>
        <v xml:space="preserve"> </v>
      </c>
      <c r="Q2147" s="11" t="e">
        <f>VLOOKUP(B2147,'Комментарии к ремонту'!A:C,2,FALSE)</f>
        <v>#N/A</v>
      </c>
      <c r="R2147" s="21" t="str">
        <f t="shared" si="273"/>
        <v/>
      </c>
      <c r="T2147" s="44" t="str">
        <f t="shared" si="268"/>
        <v/>
      </c>
      <c r="W2147" s="18">
        <f t="shared" si="269"/>
        <v>0</v>
      </c>
    </row>
    <row r="2148" spans="7:23" ht="25.5" customHeight="1" x14ac:dyDescent="0.2">
      <c r="G2148" s="12" t="str">
        <f t="shared" si="266"/>
        <v/>
      </c>
      <c r="H2148" s="12"/>
      <c r="I2148" s="22" t="str">
        <f>IFERROR(VLOOKUP('движение ДВС'!C2148,нормативы!$B$2:$C$32,2,FALSE),"")</f>
        <v/>
      </c>
      <c r="K2148" s="13" t="str">
        <f t="shared" si="270"/>
        <v/>
      </c>
      <c r="L2148" s="13"/>
      <c r="M2148" s="22" t="str">
        <f t="shared" si="267"/>
        <v/>
      </c>
      <c r="N2148" s="22" t="str">
        <f t="shared" si="271"/>
        <v/>
      </c>
      <c r="P2148" s="11" t="str">
        <f t="shared" si="272"/>
        <v xml:space="preserve"> </v>
      </c>
      <c r="Q2148" s="11" t="e">
        <f>VLOOKUP(B2148,'Комментарии к ремонту'!A:C,2,FALSE)</f>
        <v>#N/A</v>
      </c>
      <c r="R2148" s="21" t="str">
        <f t="shared" si="273"/>
        <v/>
      </c>
      <c r="T2148" s="44" t="str">
        <f t="shared" si="268"/>
        <v/>
      </c>
      <c r="W2148" s="18">
        <f t="shared" si="269"/>
        <v>0</v>
      </c>
    </row>
    <row r="2149" spans="7:23" ht="25.5" customHeight="1" x14ac:dyDescent="0.2">
      <c r="G2149" s="12" t="str">
        <f t="shared" si="266"/>
        <v/>
      </c>
      <c r="H2149" s="12"/>
      <c r="I2149" s="22" t="str">
        <f>IFERROR(VLOOKUP('движение ДВС'!C2149,нормативы!$B$2:$C$32,2,FALSE),"")</f>
        <v/>
      </c>
      <c r="K2149" s="13" t="str">
        <f t="shared" si="270"/>
        <v/>
      </c>
      <c r="L2149" s="13"/>
      <c r="M2149" s="22" t="str">
        <f t="shared" si="267"/>
        <v/>
      </c>
      <c r="N2149" s="22" t="str">
        <f t="shared" si="271"/>
        <v/>
      </c>
      <c r="P2149" s="11" t="str">
        <f t="shared" si="272"/>
        <v xml:space="preserve"> </v>
      </c>
      <c r="Q2149" s="11" t="e">
        <f>VLOOKUP(B2149,'Комментарии к ремонту'!A:C,2,FALSE)</f>
        <v>#N/A</v>
      </c>
      <c r="R2149" s="21" t="str">
        <f t="shared" si="273"/>
        <v/>
      </c>
      <c r="T2149" s="44" t="str">
        <f t="shared" si="268"/>
        <v/>
      </c>
      <c r="W2149" s="18">
        <f t="shared" si="269"/>
        <v>0</v>
      </c>
    </row>
    <row r="2150" spans="7:23" ht="25.5" customHeight="1" x14ac:dyDescent="0.2">
      <c r="G2150" s="12" t="str">
        <f t="shared" si="266"/>
        <v/>
      </c>
      <c r="H2150" s="12"/>
      <c r="I2150" s="22" t="str">
        <f>IFERROR(VLOOKUP('движение ДВС'!C2150,нормативы!$B$2:$C$32,2,FALSE),"")</f>
        <v/>
      </c>
      <c r="K2150" s="13" t="str">
        <f t="shared" si="270"/>
        <v/>
      </c>
      <c r="L2150" s="13"/>
      <c r="M2150" s="22" t="str">
        <f t="shared" si="267"/>
        <v/>
      </c>
      <c r="N2150" s="22" t="str">
        <f t="shared" si="271"/>
        <v/>
      </c>
      <c r="P2150" s="11" t="str">
        <f t="shared" si="272"/>
        <v xml:space="preserve"> </v>
      </c>
      <c r="Q2150" s="11" t="e">
        <f>VLOOKUP(B2150,'Комментарии к ремонту'!A:C,2,FALSE)</f>
        <v>#N/A</v>
      </c>
      <c r="R2150" s="21" t="str">
        <f t="shared" si="273"/>
        <v/>
      </c>
      <c r="T2150" s="44" t="str">
        <f t="shared" si="268"/>
        <v/>
      </c>
      <c r="W2150" s="18">
        <f t="shared" si="269"/>
        <v>0</v>
      </c>
    </row>
    <row r="2151" spans="7:23" ht="25.5" customHeight="1" x14ac:dyDescent="0.2">
      <c r="G2151" s="12" t="str">
        <f t="shared" si="266"/>
        <v/>
      </c>
      <c r="H2151" s="12"/>
      <c r="I2151" s="22" t="str">
        <f>IFERROR(VLOOKUP('движение ДВС'!C2151,нормативы!$B$2:$C$32,2,FALSE),"")</f>
        <v/>
      </c>
      <c r="K2151" s="13" t="str">
        <f t="shared" si="270"/>
        <v/>
      </c>
      <c r="L2151" s="13"/>
      <c r="M2151" s="22" t="str">
        <f t="shared" si="267"/>
        <v/>
      </c>
      <c r="N2151" s="22" t="str">
        <f t="shared" si="271"/>
        <v/>
      </c>
      <c r="P2151" s="11" t="str">
        <f t="shared" si="272"/>
        <v xml:space="preserve"> </v>
      </c>
      <c r="Q2151" s="11" t="e">
        <f>VLOOKUP(B2151,'Комментарии к ремонту'!A:C,2,FALSE)</f>
        <v>#N/A</v>
      </c>
      <c r="R2151" s="21" t="str">
        <f t="shared" si="273"/>
        <v/>
      </c>
      <c r="T2151" s="44" t="str">
        <f t="shared" si="268"/>
        <v/>
      </c>
      <c r="W2151" s="18">
        <f t="shared" si="269"/>
        <v>0</v>
      </c>
    </row>
    <row r="2152" spans="7:23" ht="25.5" customHeight="1" x14ac:dyDescent="0.2">
      <c r="G2152" s="12" t="str">
        <f t="shared" si="266"/>
        <v/>
      </c>
      <c r="H2152" s="12"/>
      <c r="I2152" s="22" t="str">
        <f>IFERROR(VLOOKUP('движение ДВС'!C2152,нормативы!$B$2:$C$32,2,FALSE),"")</f>
        <v/>
      </c>
      <c r="K2152" s="13" t="str">
        <f t="shared" si="270"/>
        <v/>
      </c>
      <c r="L2152" s="13"/>
      <c r="M2152" s="22" t="str">
        <f t="shared" si="267"/>
        <v/>
      </c>
      <c r="N2152" s="22" t="str">
        <f t="shared" si="271"/>
        <v/>
      </c>
      <c r="P2152" s="11" t="str">
        <f t="shared" si="272"/>
        <v xml:space="preserve"> </v>
      </c>
      <c r="Q2152" s="11" t="e">
        <f>VLOOKUP(B2152,'Комментарии к ремонту'!A:C,2,FALSE)</f>
        <v>#N/A</v>
      </c>
      <c r="R2152" s="21" t="str">
        <f t="shared" si="273"/>
        <v/>
      </c>
      <c r="T2152" s="44" t="str">
        <f t="shared" si="268"/>
        <v/>
      </c>
      <c r="W2152" s="18">
        <f t="shared" si="269"/>
        <v>0</v>
      </c>
    </row>
    <row r="2153" spans="7:23" ht="25.5" customHeight="1" x14ac:dyDescent="0.2">
      <c r="G2153" s="12" t="str">
        <f t="shared" si="266"/>
        <v/>
      </c>
      <c r="H2153" s="12"/>
      <c r="I2153" s="22" t="str">
        <f>IFERROR(VLOOKUP('движение ДВС'!C2153,нормативы!$B$2:$C$32,2,FALSE),"")</f>
        <v/>
      </c>
      <c r="K2153" s="13" t="str">
        <f t="shared" si="270"/>
        <v/>
      </c>
      <c r="L2153" s="13"/>
      <c r="M2153" s="22" t="str">
        <f t="shared" si="267"/>
        <v/>
      </c>
      <c r="N2153" s="22" t="str">
        <f t="shared" si="271"/>
        <v/>
      </c>
      <c r="P2153" s="11" t="str">
        <f t="shared" si="272"/>
        <v xml:space="preserve"> </v>
      </c>
      <c r="Q2153" s="11" t="e">
        <f>VLOOKUP(B2153,'Комментарии к ремонту'!A:C,2,FALSE)</f>
        <v>#N/A</v>
      </c>
      <c r="R2153" s="21" t="str">
        <f t="shared" si="273"/>
        <v/>
      </c>
      <c r="T2153" s="44" t="str">
        <f t="shared" si="268"/>
        <v/>
      </c>
      <c r="W2153" s="18">
        <f t="shared" si="269"/>
        <v>0</v>
      </c>
    </row>
    <row r="2154" spans="7:23" ht="25.5" customHeight="1" x14ac:dyDescent="0.2">
      <c r="G2154" s="12" t="str">
        <f t="shared" si="266"/>
        <v/>
      </c>
      <c r="H2154" s="12"/>
      <c r="I2154" s="22" t="str">
        <f>IFERROR(VLOOKUP('движение ДВС'!C2154,нормативы!$B$2:$C$32,2,FALSE),"")</f>
        <v/>
      </c>
      <c r="K2154" s="13" t="str">
        <f t="shared" si="270"/>
        <v/>
      </c>
      <c r="L2154" s="13"/>
      <c r="M2154" s="22" t="str">
        <f t="shared" si="267"/>
        <v/>
      </c>
      <c r="N2154" s="22" t="str">
        <f t="shared" si="271"/>
        <v/>
      </c>
      <c r="P2154" s="11" t="str">
        <f t="shared" si="272"/>
        <v xml:space="preserve"> </v>
      </c>
      <c r="Q2154" s="11" t="e">
        <f>VLOOKUP(B2154,'Комментарии к ремонту'!A:C,2,FALSE)</f>
        <v>#N/A</v>
      </c>
      <c r="R2154" s="21" t="str">
        <f t="shared" si="273"/>
        <v/>
      </c>
      <c r="T2154" s="44" t="str">
        <f t="shared" si="268"/>
        <v/>
      </c>
      <c r="W2154" s="18">
        <f t="shared" si="269"/>
        <v>0</v>
      </c>
    </row>
    <row r="2155" spans="7:23" ht="25.5" customHeight="1" x14ac:dyDescent="0.2">
      <c r="G2155" s="12" t="str">
        <f t="shared" si="266"/>
        <v/>
      </c>
      <c r="H2155" s="12"/>
      <c r="I2155" s="22" t="str">
        <f>IFERROR(VLOOKUP('движение ДВС'!C2155,нормативы!$B$2:$C$32,2,FALSE),"")</f>
        <v/>
      </c>
      <c r="K2155" s="13" t="str">
        <f t="shared" si="270"/>
        <v/>
      </c>
      <c r="L2155" s="13"/>
      <c r="M2155" s="22" t="str">
        <f t="shared" si="267"/>
        <v/>
      </c>
      <c r="N2155" s="22" t="str">
        <f t="shared" si="271"/>
        <v/>
      </c>
      <c r="P2155" s="11" t="str">
        <f t="shared" si="272"/>
        <v xml:space="preserve"> </v>
      </c>
      <c r="Q2155" s="11" t="e">
        <f>VLOOKUP(B2155,'Комментарии к ремонту'!A:C,2,FALSE)</f>
        <v>#N/A</v>
      </c>
      <c r="R2155" s="21" t="str">
        <f t="shared" si="273"/>
        <v/>
      </c>
      <c r="T2155" s="44" t="str">
        <f t="shared" si="268"/>
        <v/>
      </c>
      <c r="W2155" s="18">
        <f t="shared" si="269"/>
        <v>0</v>
      </c>
    </row>
    <row r="2156" spans="7:23" ht="25.5" customHeight="1" x14ac:dyDescent="0.2">
      <c r="G2156" s="12" t="str">
        <f t="shared" si="266"/>
        <v/>
      </c>
      <c r="H2156" s="12"/>
      <c r="I2156" s="22" t="str">
        <f>IFERROR(VLOOKUP('движение ДВС'!C2156,нормативы!$B$2:$C$32,2,FALSE),"")</f>
        <v/>
      </c>
      <c r="K2156" s="13" t="str">
        <f t="shared" si="270"/>
        <v/>
      </c>
      <c r="L2156" s="13"/>
      <c r="M2156" s="22" t="str">
        <f t="shared" si="267"/>
        <v/>
      </c>
      <c r="N2156" s="22" t="str">
        <f t="shared" si="271"/>
        <v/>
      </c>
      <c r="P2156" s="11" t="str">
        <f t="shared" si="272"/>
        <v xml:space="preserve"> </v>
      </c>
      <c r="Q2156" s="11" t="e">
        <f>VLOOKUP(B2156,'Комментарии к ремонту'!A:C,2,FALSE)</f>
        <v>#N/A</v>
      </c>
      <c r="R2156" s="21" t="str">
        <f t="shared" si="273"/>
        <v/>
      </c>
      <c r="T2156" s="44" t="str">
        <f t="shared" si="268"/>
        <v/>
      </c>
      <c r="W2156" s="18">
        <f t="shared" si="269"/>
        <v>0</v>
      </c>
    </row>
    <row r="2157" spans="7:23" ht="25.5" customHeight="1" x14ac:dyDescent="0.2">
      <c r="G2157" s="12" t="str">
        <f t="shared" si="266"/>
        <v/>
      </c>
      <c r="H2157" s="12"/>
      <c r="I2157" s="22" t="str">
        <f>IFERROR(VLOOKUP('движение ДВС'!C2157,нормативы!$B$2:$C$32,2,FALSE),"")</f>
        <v/>
      </c>
      <c r="K2157" s="13" t="str">
        <f t="shared" si="270"/>
        <v/>
      </c>
      <c r="L2157" s="13"/>
      <c r="M2157" s="22" t="str">
        <f t="shared" si="267"/>
        <v/>
      </c>
      <c r="N2157" s="22" t="str">
        <f t="shared" si="271"/>
        <v/>
      </c>
      <c r="P2157" s="11" t="str">
        <f t="shared" si="272"/>
        <v xml:space="preserve"> </v>
      </c>
      <c r="Q2157" s="11" t="e">
        <f>VLOOKUP(B2157,'Комментарии к ремонту'!A:C,2,FALSE)</f>
        <v>#N/A</v>
      </c>
      <c r="R2157" s="21" t="str">
        <f t="shared" si="273"/>
        <v/>
      </c>
      <c r="T2157" s="44" t="str">
        <f t="shared" si="268"/>
        <v/>
      </c>
      <c r="W2157" s="18">
        <f t="shared" si="269"/>
        <v>0</v>
      </c>
    </row>
    <row r="2158" spans="7:23" ht="25.5" customHeight="1" x14ac:dyDescent="0.2">
      <c r="G2158" s="12" t="str">
        <f t="shared" si="266"/>
        <v/>
      </c>
      <c r="H2158" s="12"/>
      <c r="I2158" s="22" t="str">
        <f>IFERROR(VLOOKUP('движение ДВС'!C2158,нормативы!$B$2:$C$32,2,FALSE),"")</f>
        <v/>
      </c>
      <c r="K2158" s="13" t="str">
        <f t="shared" si="270"/>
        <v/>
      </c>
      <c r="L2158" s="13"/>
      <c r="M2158" s="22" t="str">
        <f t="shared" si="267"/>
        <v/>
      </c>
      <c r="N2158" s="22" t="str">
        <f t="shared" si="271"/>
        <v/>
      </c>
      <c r="P2158" s="11" t="str">
        <f t="shared" si="272"/>
        <v xml:space="preserve"> </v>
      </c>
      <c r="Q2158" s="11" t="e">
        <f>VLOOKUP(B2158,'Комментарии к ремонту'!A:C,2,FALSE)</f>
        <v>#N/A</v>
      </c>
      <c r="R2158" s="21" t="str">
        <f t="shared" si="273"/>
        <v/>
      </c>
      <c r="T2158" s="44" t="str">
        <f t="shared" si="268"/>
        <v/>
      </c>
      <c r="W2158" s="18">
        <f t="shared" si="269"/>
        <v>0</v>
      </c>
    </row>
    <row r="2159" spans="7:23" ht="25.5" customHeight="1" x14ac:dyDescent="0.2">
      <c r="G2159" s="12" t="str">
        <f t="shared" si="266"/>
        <v/>
      </c>
      <c r="H2159" s="12"/>
      <c r="I2159" s="22" t="str">
        <f>IFERROR(VLOOKUP('движение ДВС'!C2159,нормативы!$B$2:$C$32,2,FALSE),"")</f>
        <v/>
      </c>
      <c r="K2159" s="13" t="str">
        <f t="shared" si="270"/>
        <v/>
      </c>
      <c r="L2159" s="13"/>
      <c r="M2159" s="22" t="str">
        <f t="shared" si="267"/>
        <v/>
      </c>
      <c r="N2159" s="22" t="str">
        <f t="shared" si="271"/>
        <v/>
      </c>
      <c r="P2159" s="11" t="str">
        <f t="shared" si="272"/>
        <v xml:space="preserve"> </v>
      </c>
      <c r="Q2159" s="11" t="e">
        <f>VLOOKUP(B2159,'Комментарии к ремонту'!A:C,2,FALSE)</f>
        <v>#N/A</v>
      </c>
      <c r="R2159" s="21" t="str">
        <f t="shared" si="273"/>
        <v/>
      </c>
      <c r="T2159" s="44" t="str">
        <f t="shared" si="268"/>
        <v/>
      </c>
      <c r="W2159" s="18">
        <f t="shared" si="269"/>
        <v>0</v>
      </c>
    </row>
    <row r="2160" spans="7:23" ht="25.5" customHeight="1" x14ac:dyDescent="0.2">
      <c r="G2160" s="12" t="str">
        <f t="shared" si="266"/>
        <v/>
      </c>
      <c r="H2160" s="12"/>
      <c r="I2160" s="22" t="str">
        <f>IFERROR(VLOOKUP('движение ДВС'!C2160,нормативы!$B$2:$C$32,2,FALSE),"")</f>
        <v/>
      </c>
      <c r="K2160" s="13" t="str">
        <f t="shared" si="270"/>
        <v/>
      </c>
      <c r="L2160" s="13"/>
      <c r="M2160" s="22" t="str">
        <f t="shared" si="267"/>
        <v/>
      </c>
      <c r="N2160" s="22" t="str">
        <f t="shared" si="271"/>
        <v/>
      </c>
      <c r="P2160" s="11" t="str">
        <f t="shared" si="272"/>
        <v xml:space="preserve"> </v>
      </c>
      <c r="Q2160" s="11" t="e">
        <f>VLOOKUP(B2160,'Комментарии к ремонту'!A:C,2,FALSE)</f>
        <v>#N/A</v>
      </c>
      <c r="R2160" s="21" t="str">
        <f t="shared" si="273"/>
        <v/>
      </c>
      <c r="T2160" s="44" t="str">
        <f t="shared" si="268"/>
        <v/>
      </c>
      <c r="W2160" s="18">
        <f t="shared" si="269"/>
        <v>0</v>
      </c>
    </row>
    <row r="2161" spans="7:23" ht="25.5" customHeight="1" x14ac:dyDescent="0.2">
      <c r="G2161" s="12" t="str">
        <f t="shared" si="266"/>
        <v/>
      </c>
      <c r="H2161" s="12"/>
      <c r="I2161" s="22" t="str">
        <f>IFERROR(VLOOKUP('движение ДВС'!C2161,нормативы!$B$2:$C$32,2,FALSE),"")</f>
        <v/>
      </c>
      <c r="K2161" s="13" t="str">
        <f t="shared" si="270"/>
        <v/>
      </c>
      <c r="L2161" s="13"/>
      <c r="M2161" s="22" t="str">
        <f t="shared" si="267"/>
        <v/>
      </c>
      <c r="N2161" s="22" t="str">
        <f t="shared" si="271"/>
        <v/>
      </c>
      <c r="P2161" s="11" t="str">
        <f t="shared" si="272"/>
        <v xml:space="preserve"> </v>
      </c>
      <c r="Q2161" s="11" t="e">
        <f>VLOOKUP(B2161,'Комментарии к ремонту'!A:C,2,FALSE)</f>
        <v>#N/A</v>
      </c>
      <c r="R2161" s="21" t="str">
        <f t="shared" si="273"/>
        <v/>
      </c>
      <c r="T2161" s="44" t="str">
        <f t="shared" si="268"/>
        <v/>
      </c>
      <c r="W2161" s="18">
        <f t="shared" si="269"/>
        <v>0</v>
      </c>
    </row>
    <row r="2162" spans="7:23" ht="25.5" customHeight="1" x14ac:dyDescent="0.2">
      <c r="G2162" s="12" t="str">
        <f t="shared" si="266"/>
        <v/>
      </c>
      <c r="H2162" s="12"/>
      <c r="I2162" s="22" t="str">
        <f>IFERROR(VLOOKUP('движение ДВС'!C2162,нормативы!$B$2:$C$32,2,FALSE),"")</f>
        <v/>
      </c>
      <c r="K2162" s="13" t="str">
        <f t="shared" si="270"/>
        <v/>
      </c>
      <c r="L2162" s="13"/>
      <c r="M2162" s="22" t="str">
        <f t="shared" si="267"/>
        <v/>
      </c>
      <c r="N2162" s="22" t="str">
        <f t="shared" si="271"/>
        <v/>
      </c>
      <c r="P2162" s="11" t="str">
        <f t="shared" si="272"/>
        <v xml:space="preserve"> </v>
      </c>
      <c r="Q2162" s="11" t="e">
        <f>VLOOKUP(B2162,'Комментарии к ремонту'!A:C,2,FALSE)</f>
        <v>#N/A</v>
      </c>
      <c r="R2162" s="21" t="str">
        <f t="shared" si="273"/>
        <v/>
      </c>
      <c r="T2162" s="44" t="str">
        <f t="shared" si="268"/>
        <v/>
      </c>
      <c r="W2162" s="18">
        <f t="shared" si="269"/>
        <v>0</v>
      </c>
    </row>
    <row r="2163" spans="7:23" ht="25.5" customHeight="1" x14ac:dyDescent="0.2">
      <c r="G2163" s="12" t="str">
        <f t="shared" si="266"/>
        <v/>
      </c>
      <c r="H2163" s="12"/>
      <c r="I2163" s="22" t="str">
        <f>IFERROR(VLOOKUP('движение ДВС'!C2163,нормативы!$B$2:$C$32,2,FALSE),"")</f>
        <v/>
      </c>
      <c r="K2163" s="13" t="str">
        <f t="shared" si="270"/>
        <v/>
      </c>
      <c r="L2163" s="13"/>
      <c r="M2163" s="22" t="str">
        <f t="shared" si="267"/>
        <v/>
      </c>
      <c r="N2163" s="22" t="str">
        <f t="shared" si="271"/>
        <v/>
      </c>
      <c r="P2163" s="11" t="str">
        <f t="shared" si="272"/>
        <v xml:space="preserve"> </v>
      </c>
      <c r="Q2163" s="11" t="e">
        <f>VLOOKUP(B2163,'Комментарии к ремонту'!A:C,2,FALSE)</f>
        <v>#N/A</v>
      </c>
      <c r="R2163" s="21" t="str">
        <f t="shared" si="273"/>
        <v/>
      </c>
      <c r="T2163" s="44" t="str">
        <f t="shared" si="268"/>
        <v/>
      </c>
      <c r="W2163" s="18">
        <f t="shared" si="269"/>
        <v>0</v>
      </c>
    </row>
    <row r="2164" spans="7:23" ht="25.5" customHeight="1" x14ac:dyDescent="0.2">
      <c r="G2164" s="12" t="str">
        <f t="shared" si="266"/>
        <v/>
      </c>
      <c r="H2164" s="12"/>
      <c r="I2164" s="22" t="str">
        <f>IFERROR(VLOOKUP('движение ДВС'!C2164,нормативы!$B$2:$C$32,2,FALSE),"")</f>
        <v/>
      </c>
      <c r="K2164" s="13" t="str">
        <f t="shared" si="270"/>
        <v/>
      </c>
      <c r="L2164" s="13"/>
      <c r="M2164" s="22" t="str">
        <f t="shared" si="267"/>
        <v/>
      </c>
      <c r="N2164" s="22" t="str">
        <f t="shared" si="271"/>
        <v/>
      </c>
      <c r="P2164" s="11" t="str">
        <f t="shared" si="272"/>
        <v xml:space="preserve"> </v>
      </c>
      <c r="Q2164" s="11" t="e">
        <f>VLOOKUP(B2164,'Комментарии к ремонту'!A:C,2,FALSE)</f>
        <v>#N/A</v>
      </c>
      <c r="R2164" s="21" t="str">
        <f t="shared" si="273"/>
        <v/>
      </c>
      <c r="T2164" s="44" t="str">
        <f t="shared" si="268"/>
        <v/>
      </c>
      <c r="W2164" s="18">
        <f t="shared" si="269"/>
        <v>0</v>
      </c>
    </row>
    <row r="2165" spans="7:23" ht="25.5" customHeight="1" x14ac:dyDescent="0.2">
      <c r="G2165" s="12" t="str">
        <f t="shared" si="266"/>
        <v/>
      </c>
      <c r="H2165" s="12"/>
      <c r="I2165" s="22" t="str">
        <f>IFERROR(VLOOKUP('движение ДВС'!C2165,нормативы!$B$2:$C$32,2,FALSE),"")</f>
        <v/>
      </c>
      <c r="K2165" s="13" t="str">
        <f t="shared" si="270"/>
        <v/>
      </c>
      <c r="L2165" s="13"/>
      <c r="M2165" s="22" t="str">
        <f t="shared" si="267"/>
        <v/>
      </c>
      <c r="N2165" s="22" t="str">
        <f t="shared" si="271"/>
        <v/>
      </c>
      <c r="P2165" s="11" t="str">
        <f t="shared" si="272"/>
        <v xml:space="preserve"> </v>
      </c>
      <c r="Q2165" s="11" t="e">
        <f>VLOOKUP(B2165,'Комментарии к ремонту'!A:C,2,FALSE)</f>
        <v>#N/A</v>
      </c>
      <c r="R2165" s="21" t="str">
        <f t="shared" si="273"/>
        <v/>
      </c>
      <c r="T2165" s="44" t="str">
        <f t="shared" si="268"/>
        <v/>
      </c>
      <c r="W2165" s="18">
        <f t="shared" si="269"/>
        <v>0</v>
      </c>
    </row>
    <row r="2166" spans="7:23" ht="25.5" customHeight="1" x14ac:dyDescent="0.2">
      <c r="G2166" s="12" t="str">
        <f t="shared" si="266"/>
        <v/>
      </c>
      <c r="H2166" s="12"/>
      <c r="I2166" s="22" t="str">
        <f>IFERROR(VLOOKUP('движение ДВС'!C2166,нормативы!$B$2:$C$32,2,FALSE),"")</f>
        <v/>
      </c>
      <c r="K2166" s="13" t="str">
        <f t="shared" si="270"/>
        <v/>
      </c>
      <c r="L2166" s="13"/>
      <c r="M2166" s="22" t="str">
        <f t="shared" si="267"/>
        <v/>
      </c>
      <c r="N2166" s="22" t="str">
        <f t="shared" si="271"/>
        <v/>
      </c>
      <c r="P2166" s="11" t="str">
        <f t="shared" si="272"/>
        <v xml:space="preserve"> </v>
      </c>
      <c r="Q2166" s="11" t="e">
        <f>VLOOKUP(B2166,'Комментарии к ремонту'!A:C,2,FALSE)</f>
        <v>#N/A</v>
      </c>
      <c r="R2166" s="21" t="str">
        <f t="shared" si="273"/>
        <v/>
      </c>
      <c r="T2166" s="44" t="str">
        <f t="shared" si="268"/>
        <v/>
      </c>
      <c r="W2166" s="18">
        <f t="shared" si="269"/>
        <v>0</v>
      </c>
    </row>
    <row r="2167" spans="7:23" ht="25.5" customHeight="1" x14ac:dyDescent="0.2">
      <c r="G2167" s="12" t="str">
        <f t="shared" si="266"/>
        <v/>
      </c>
      <c r="H2167" s="12"/>
      <c r="I2167" s="22" t="str">
        <f>IFERROR(VLOOKUP('движение ДВС'!C2167,нормативы!$B$2:$C$32,2,FALSE),"")</f>
        <v/>
      </c>
      <c r="K2167" s="13" t="str">
        <f t="shared" si="270"/>
        <v/>
      </c>
      <c r="L2167" s="13"/>
      <c r="M2167" s="22" t="str">
        <f t="shared" si="267"/>
        <v/>
      </c>
      <c r="N2167" s="22" t="str">
        <f t="shared" si="271"/>
        <v/>
      </c>
      <c r="P2167" s="11" t="str">
        <f t="shared" si="272"/>
        <v xml:space="preserve"> </v>
      </c>
      <c r="Q2167" s="11" t="e">
        <f>VLOOKUP(B2167,'Комментарии к ремонту'!A:C,2,FALSE)</f>
        <v>#N/A</v>
      </c>
      <c r="R2167" s="21" t="str">
        <f t="shared" si="273"/>
        <v/>
      </c>
      <c r="T2167" s="44" t="str">
        <f t="shared" si="268"/>
        <v/>
      </c>
      <c r="W2167" s="18">
        <f t="shared" si="269"/>
        <v>0</v>
      </c>
    </row>
    <row r="2168" spans="7:23" ht="25.5" customHeight="1" x14ac:dyDescent="0.2">
      <c r="G2168" s="12" t="str">
        <f t="shared" si="266"/>
        <v/>
      </c>
      <c r="H2168" s="12"/>
      <c r="I2168" s="22" t="str">
        <f>IFERROR(VLOOKUP('движение ДВС'!C2168,нормативы!$B$2:$C$32,2,FALSE),"")</f>
        <v/>
      </c>
      <c r="K2168" s="13" t="str">
        <f t="shared" si="270"/>
        <v/>
      </c>
      <c r="L2168" s="13"/>
      <c r="M2168" s="22" t="str">
        <f t="shared" si="267"/>
        <v/>
      </c>
      <c r="N2168" s="22" t="str">
        <f t="shared" si="271"/>
        <v/>
      </c>
      <c r="P2168" s="11" t="str">
        <f t="shared" si="272"/>
        <v xml:space="preserve"> </v>
      </c>
      <c r="Q2168" s="11" t="e">
        <f>VLOOKUP(B2168,'Комментарии к ремонту'!A:C,2,FALSE)</f>
        <v>#N/A</v>
      </c>
      <c r="R2168" s="21" t="str">
        <f t="shared" si="273"/>
        <v/>
      </c>
      <c r="T2168" s="44" t="str">
        <f t="shared" si="268"/>
        <v/>
      </c>
      <c r="W2168" s="18">
        <f t="shared" si="269"/>
        <v>0</v>
      </c>
    </row>
    <row r="2169" spans="7:23" ht="25.5" customHeight="1" x14ac:dyDescent="0.2">
      <c r="G2169" s="12" t="str">
        <f t="shared" si="266"/>
        <v/>
      </c>
      <c r="H2169" s="12"/>
      <c r="I2169" s="22" t="str">
        <f>IFERROR(VLOOKUP('движение ДВС'!C2169,нормативы!$B$2:$C$32,2,FALSE),"")</f>
        <v/>
      </c>
      <c r="K2169" s="13" t="str">
        <f t="shared" si="270"/>
        <v/>
      </c>
      <c r="L2169" s="13"/>
      <c r="M2169" s="22" t="str">
        <f t="shared" si="267"/>
        <v/>
      </c>
      <c r="N2169" s="22" t="str">
        <f t="shared" si="271"/>
        <v/>
      </c>
      <c r="P2169" s="11" t="str">
        <f t="shared" si="272"/>
        <v xml:space="preserve"> </v>
      </c>
      <c r="Q2169" s="11" t="e">
        <f>VLOOKUP(B2169,'Комментарии к ремонту'!A:C,2,FALSE)</f>
        <v>#N/A</v>
      </c>
      <c r="R2169" s="21" t="str">
        <f t="shared" si="273"/>
        <v/>
      </c>
      <c r="T2169" s="44" t="str">
        <f t="shared" si="268"/>
        <v/>
      </c>
      <c r="W2169" s="18">
        <f t="shared" si="269"/>
        <v>0</v>
      </c>
    </row>
    <row r="2170" spans="7:23" ht="25.5" customHeight="1" x14ac:dyDescent="0.2">
      <c r="G2170" s="12" t="str">
        <f t="shared" si="266"/>
        <v/>
      </c>
      <c r="H2170" s="12"/>
      <c r="I2170" s="22" t="str">
        <f>IFERROR(VLOOKUP('движение ДВС'!C2170,нормативы!$B$2:$C$32,2,FALSE),"")</f>
        <v/>
      </c>
      <c r="K2170" s="13" t="str">
        <f t="shared" si="270"/>
        <v/>
      </c>
      <c r="L2170" s="13"/>
      <c r="M2170" s="22" t="str">
        <f t="shared" si="267"/>
        <v/>
      </c>
      <c r="N2170" s="22" t="str">
        <f t="shared" si="271"/>
        <v/>
      </c>
      <c r="P2170" s="11" t="str">
        <f t="shared" si="272"/>
        <v xml:space="preserve"> </v>
      </c>
      <c r="Q2170" s="11" t="e">
        <f>VLOOKUP(B2170,'Комментарии к ремонту'!A:C,2,FALSE)</f>
        <v>#N/A</v>
      </c>
      <c r="R2170" s="21" t="str">
        <f t="shared" si="273"/>
        <v/>
      </c>
      <c r="T2170" s="44" t="str">
        <f t="shared" si="268"/>
        <v/>
      </c>
      <c r="W2170" s="18">
        <f t="shared" si="269"/>
        <v>0</v>
      </c>
    </row>
    <row r="2171" spans="7:23" ht="25.5" customHeight="1" x14ac:dyDescent="0.2">
      <c r="G2171" s="12" t="str">
        <f t="shared" si="266"/>
        <v/>
      </c>
      <c r="H2171" s="12"/>
      <c r="I2171" s="22" t="str">
        <f>IFERROR(VLOOKUP('движение ДВС'!C2171,нормативы!$B$2:$C$32,2,FALSE),"")</f>
        <v/>
      </c>
      <c r="K2171" s="13" t="str">
        <f t="shared" si="270"/>
        <v/>
      </c>
      <c r="L2171" s="13"/>
      <c r="M2171" s="22" t="str">
        <f t="shared" si="267"/>
        <v/>
      </c>
      <c r="N2171" s="22" t="str">
        <f t="shared" si="271"/>
        <v/>
      </c>
      <c r="P2171" s="11" t="str">
        <f t="shared" si="272"/>
        <v xml:space="preserve"> </v>
      </c>
      <c r="Q2171" s="11" t="e">
        <f>VLOOKUP(B2171,'Комментарии к ремонту'!A:C,2,FALSE)</f>
        <v>#N/A</v>
      </c>
      <c r="R2171" s="21" t="str">
        <f t="shared" si="273"/>
        <v/>
      </c>
      <c r="T2171" s="44" t="str">
        <f t="shared" si="268"/>
        <v/>
      </c>
      <c r="W2171" s="18">
        <f t="shared" si="269"/>
        <v>0</v>
      </c>
    </row>
    <row r="2172" spans="7:23" ht="25.5" customHeight="1" x14ac:dyDescent="0.2">
      <c r="G2172" s="12" t="str">
        <f t="shared" si="266"/>
        <v/>
      </c>
      <c r="H2172" s="12"/>
      <c r="I2172" s="22" t="str">
        <f>IFERROR(VLOOKUP('движение ДВС'!C2172,нормативы!$B$2:$C$32,2,FALSE),"")</f>
        <v/>
      </c>
      <c r="K2172" s="13" t="str">
        <f t="shared" si="270"/>
        <v/>
      </c>
      <c r="L2172" s="13"/>
      <c r="M2172" s="22" t="str">
        <f t="shared" si="267"/>
        <v/>
      </c>
      <c r="N2172" s="22" t="str">
        <f t="shared" si="271"/>
        <v/>
      </c>
      <c r="P2172" s="11" t="str">
        <f t="shared" si="272"/>
        <v xml:space="preserve"> </v>
      </c>
      <c r="Q2172" s="11" t="e">
        <f>VLOOKUP(B2172,'Комментарии к ремонту'!A:C,2,FALSE)</f>
        <v>#N/A</v>
      </c>
      <c r="R2172" s="21" t="str">
        <f t="shared" si="273"/>
        <v/>
      </c>
      <c r="T2172" s="44" t="str">
        <f t="shared" si="268"/>
        <v/>
      </c>
      <c r="W2172" s="18">
        <f t="shared" si="269"/>
        <v>0</v>
      </c>
    </row>
    <row r="2173" spans="7:23" ht="25.5" customHeight="1" x14ac:dyDescent="0.2">
      <c r="G2173" s="12" t="str">
        <f t="shared" si="266"/>
        <v/>
      </c>
      <c r="H2173" s="12"/>
      <c r="I2173" s="22" t="str">
        <f>IFERROR(VLOOKUP('движение ДВС'!C2173,нормативы!$B$2:$C$32,2,FALSE),"")</f>
        <v/>
      </c>
      <c r="K2173" s="13" t="str">
        <f t="shared" si="270"/>
        <v/>
      </c>
      <c r="L2173" s="13"/>
      <c r="M2173" s="22" t="str">
        <f t="shared" si="267"/>
        <v/>
      </c>
      <c r="N2173" s="22" t="str">
        <f t="shared" si="271"/>
        <v/>
      </c>
      <c r="P2173" s="11" t="str">
        <f t="shared" si="272"/>
        <v xml:space="preserve"> </v>
      </c>
      <c r="Q2173" s="11" t="e">
        <f>VLOOKUP(B2173,'Комментарии к ремонту'!A:C,2,FALSE)</f>
        <v>#N/A</v>
      </c>
      <c r="R2173" s="21" t="str">
        <f t="shared" si="273"/>
        <v/>
      </c>
      <c r="T2173" s="44" t="str">
        <f t="shared" si="268"/>
        <v/>
      </c>
      <c r="W2173" s="18">
        <f t="shared" si="269"/>
        <v>0</v>
      </c>
    </row>
    <row r="2174" spans="7:23" ht="25.5" customHeight="1" x14ac:dyDescent="0.2">
      <c r="G2174" s="12" t="str">
        <f t="shared" si="266"/>
        <v/>
      </c>
      <c r="H2174" s="12"/>
      <c r="I2174" s="22" t="str">
        <f>IFERROR(VLOOKUP('движение ДВС'!C2174,нормативы!$B$2:$C$32,2,FALSE),"")</f>
        <v/>
      </c>
      <c r="K2174" s="13" t="str">
        <f t="shared" si="270"/>
        <v/>
      </c>
      <c r="L2174" s="13"/>
      <c r="M2174" s="22" t="str">
        <f t="shared" si="267"/>
        <v/>
      </c>
      <c r="N2174" s="22" t="str">
        <f t="shared" si="271"/>
        <v/>
      </c>
      <c r="P2174" s="11" t="str">
        <f t="shared" si="272"/>
        <v xml:space="preserve"> </v>
      </c>
      <c r="Q2174" s="11" t="e">
        <f>VLOOKUP(B2174,'Комментарии к ремонту'!A:C,2,FALSE)</f>
        <v>#N/A</v>
      </c>
      <c r="R2174" s="21" t="str">
        <f t="shared" si="273"/>
        <v/>
      </c>
      <c r="T2174" s="44" t="str">
        <f t="shared" si="268"/>
        <v/>
      </c>
      <c r="W2174" s="18">
        <f t="shared" si="269"/>
        <v>0</v>
      </c>
    </row>
    <row r="2175" spans="7:23" ht="25.5" customHeight="1" x14ac:dyDescent="0.2">
      <c r="G2175" s="12" t="str">
        <f t="shared" si="266"/>
        <v/>
      </c>
      <c r="H2175" s="12"/>
      <c r="I2175" s="22" t="str">
        <f>IFERROR(VLOOKUP('движение ДВС'!C2175,нормативы!$B$2:$C$32,2,FALSE),"")</f>
        <v/>
      </c>
      <c r="K2175" s="13" t="str">
        <f t="shared" si="270"/>
        <v/>
      </c>
      <c r="L2175" s="13"/>
      <c r="M2175" s="22" t="str">
        <f t="shared" si="267"/>
        <v/>
      </c>
      <c r="N2175" s="22" t="str">
        <f t="shared" si="271"/>
        <v/>
      </c>
      <c r="P2175" s="11" t="str">
        <f t="shared" si="272"/>
        <v xml:space="preserve"> </v>
      </c>
      <c r="Q2175" s="11" t="e">
        <f>VLOOKUP(B2175,'Комментарии к ремонту'!A:C,2,FALSE)</f>
        <v>#N/A</v>
      </c>
      <c r="R2175" s="21" t="str">
        <f t="shared" si="273"/>
        <v/>
      </c>
      <c r="T2175" s="44" t="str">
        <f t="shared" si="268"/>
        <v/>
      </c>
      <c r="W2175" s="18">
        <f t="shared" si="269"/>
        <v>0</v>
      </c>
    </row>
    <row r="2176" spans="7:23" ht="25.5" customHeight="1" x14ac:dyDescent="0.2">
      <c r="G2176" s="12" t="str">
        <f t="shared" si="266"/>
        <v/>
      </c>
      <c r="H2176" s="12"/>
      <c r="I2176" s="22" t="str">
        <f>IFERROR(VLOOKUP('движение ДВС'!C2176,нормативы!$B$2:$C$32,2,FALSE),"")</f>
        <v/>
      </c>
      <c r="K2176" s="13" t="str">
        <f t="shared" si="270"/>
        <v/>
      </c>
      <c r="L2176" s="13"/>
      <c r="M2176" s="22" t="str">
        <f t="shared" si="267"/>
        <v/>
      </c>
      <c r="N2176" s="22" t="str">
        <f t="shared" si="271"/>
        <v/>
      </c>
      <c r="P2176" s="11" t="str">
        <f t="shared" si="272"/>
        <v xml:space="preserve"> </v>
      </c>
      <c r="Q2176" s="11" t="e">
        <f>VLOOKUP(B2176,'Комментарии к ремонту'!A:C,2,FALSE)</f>
        <v>#N/A</v>
      </c>
      <c r="R2176" s="21" t="str">
        <f t="shared" si="273"/>
        <v/>
      </c>
      <c r="T2176" s="44" t="str">
        <f t="shared" si="268"/>
        <v/>
      </c>
      <c r="W2176" s="18">
        <f t="shared" si="269"/>
        <v>0</v>
      </c>
    </row>
    <row r="2177" spans="7:23" ht="25.5" customHeight="1" x14ac:dyDescent="0.2">
      <c r="G2177" s="12" t="str">
        <f t="shared" si="266"/>
        <v/>
      </c>
      <c r="H2177" s="12"/>
      <c r="I2177" s="22" t="str">
        <f>IFERROR(VLOOKUP('движение ДВС'!C2177,нормативы!$B$2:$C$32,2,FALSE),"")</f>
        <v/>
      </c>
      <c r="K2177" s="13" t="str">
        <f t="shared" si="270"/>
        <v/>
      </c>
      <c r="L2177" s="13"/>
      <c r="M2177" s="22" t="str">
        <f t="shared" si="267"/>
        <v/>
      </c>
      <c r="N2177" s="22" t="str">
        <f t="shared" si="271"/>
        <v/>
      </c>
      <c r="P2177" s="11" t="str">
        <f t="shared" si="272"/>
        <v xml:space="preserve"> </v>
      </c>
      <c r="Q2177" s="11" t="e">
        <f>VLOOKUP(B2177,'Комментарии к ремонту'!A:C,2,FALSE)</f>
        <v>#N/A</v>
      </c>
      <c r="R2177" s="21" t="str">
        <f t="shared" si="273"/>
        <v/>
      </c>
      <c r="T2177" s="44" t="str">
        <f t="shared" si="268"/>
        <v/>
      </c>
      <c r="W2177" s="18">
        <f t="shared" si="269"/>
        <v>0</v>
      </c>
    </row>
    <row r="2178" spans="7:23" ht="25.5" customHeight="1" x14ac:dyDescent="0.2">
      <c r="G2178" s="12" t="str">
        <f t="shared" si="266"/>
        <v/>
      </c>
      <c r="H2178" s="12"/>
      <c r="I2178" s="22" t="str">
        <f>IFERROR(VLOOKUP('движение ДВС'!C2178,нормативы!$B$2:$C$32,2,FALSE),"")</f>
        <v/>
      </c>
      <c r="K2178" s="13" t="str">
        <f t="shared" si="270"/>
        <v/>
      </c>
      <c r="L2178" s="13"/>
      <c r="M2178" s="22" t="str">
        <f t="shared" si="267"/>
        <v/>
      </c>
      <c r="N2178" s="22" t="str">
        <f t="shared" si="271"/>
        <v/>
      </c>
      <c r="P2178" s="11" t="str">
        <f t="shared" si="272"/>
        <v xml:space="preserve"> </v>
      </c>
      <c r="Q2178" s="11" t="e">
        <f>VLOOKUP(B2178,'Комментарии к ремонту'!A:C,2,FALSE)</f>
        <v>#N/A</v>
      </c>
      <c r="R2178" s="21" t="str">
        <f t="shared" si="273"/>
        <v/>
      </c>
      <c r="T2178" s="44" t="str">
        <f t="shared" si="268"/>
        <v/>
      </c>
      <c r="W2178" s="18">
        <f t="shared" si="269"/>
        <v>0</v>
      </c>
    </row>
    <row r="2179" spans="7:23" ht="25.5" customHeight="1" x14ac:dyDescent="0.2">
      <c r="G2179" s="12" t="str">
        <f t="shared" ref="G2179:G2242" si="274">IFERROR(IF(SEARCH("Ожидается",O2179),"введите дату",""),"")</f>
        <v/>
      </c>
      <c r="H2179" s="12"/>
      <c r="I2179" s="22" t="str">
        <f>IFERROR(VLOOKUP('движение ДВС'!C2179,нормативы!$B$2:$C$32,2,FALSE),"")</f>
        <v/>
      </c>
      <c r="K2179" s="13" t="str">
        <f t="shared" si="270"/>
        <v/>
      </c>
      <c r="L2179" s="13"/>
      <c r="M2179" s="22" t="str">
        <f t="shared" ref="M2179:M2242" si="275">IFERROR(IF(ISBLANK(G2179),"",_xlfn.ISOWEEKNUM(G2179)),"")</f>
        <v/>
      </c>
      <c r="N2179" s="22" t="str">
        <f t="shared" si="271"/>
        <v/>
      </c>
      <c r="P2179" s="11" t="str">
        <f t="shared" si="272"/>
        <v xml:space="preserve"> </v>
      </c>
      <c r="Q2179" s="11" t="e">
        <f>VLOOKUP(B2179,'Комментарии к ремонту'!A:C,2,FALSE)</f>
        <v>#N/A</v>
      </c>
      <c r="R2179" s="21" t="str">
        <f t="shared" si="273"/>
        <v/>
      </c>
      <c r="T2179" s="44" t="str">
        <f t="shared" ref="T2179:T2242" si="276">IF(O2179="Отказной","Опишите причину отказа",IF(O2179="Транзит","Опишите инф. о транзите",""))</f>
        <v/>
      </c>
      <c r="W2179" s="18">
        <f t="shared" ref="W2179:W2242" si="277">IFERROR(IF(SEARCH(", заказ",V2179),"укажите дату поставки зап. частей",""),0)</f>
        <v>0</v>
      </c>
    </row>
    <row r="2180" spans="7:23" ht="25.5" customHeight="1" x14ac:dyDescent="0.2">
      <c r="G2180" s="12" t="str">
        <f t="shared" si="274"/>
        <v/>
      </c>
      <c r="H2180" s="12"/>
      <c r="I2180" s="22" t="str">
        <f>IFERROR(VLOOKUP('движение ДВС'!C2180,нормативы!$B$2:$C$32,2,FALSE),"")</f>
        <v/>
      </c>
      <c r="K2180" s="13" t="str">
        <f t="shared" ref="K2180:K2243" si="278">IFERROR(IF(H2180&lt;&gt;0,H2180+(I2180/J2180)/8*7/5,""),IF(H2180&lt;&gt;0,H2180+I2180/8*7/5,""))</f>
        <v/>
      </c>
      <c r="L2180" s="13"/>
      <c r="M2180" s="22" t="str">
        <f t="shared" si="275"/>
        <v/>
      </c>
      <c r="N2180" s="22" t="str">
        <f t="shared" ref="N2180:N2243" si="279">IFERROR(INT((MONTH(G2180)+2)/3),"")</f>
        <v/>
      </c>
      <c r="P2180" s="11" t="str">
        <f t="shared" ref="P2180:P2243" si="280">B2180&amp;" "&amp;C2180</f>
        <v xml:space="preserve"> </v>
      </c>
      <c r="Q2180" s="11" t="e">
        <f>VLOOKUP(B2180,'Комментарии к ремонту'!A:C,2,FALSE)</f>
        <v>#N/A</v>
      </c>
      <c r="R2180" s="21" t="str">
        <f t="shared" ref="R2180:R2243" si="281">IF(ISBLANK(B2180),"",IF(O2180="Ремонт остановлен","Укажите причину остановки работ",IF(O2180="Отказной","Опишите причину отказа",IF(O2180="Транзит","Опишите инф. о транзите",IF(ISNA(Q2180),"НЕТ","ЕСТЬ")))))</f>
        <v/>
      </c>
      <c r="T2180" s="44" t="str">
        <f t="shared" si="276"/>
        <v/>
      </c>
      <c r="W2180" s="18">
        <f t="shared" si="277"/>
        <v>0</v>
      </c>
    </row>
    <row r="2181" spans="7:23" ht="25.5" customHeight="1" x14ac:dyDescent="0.2">
      <c r="G2181" s="12" t="str">
        <f t="shared" si="274"/>
        <v/>
      </c>
      <c r="H2181" s="12"/>
      <c r="I2181" s="22" t="str">
        <f>IFERROR(VLOOKUP('движение ДВС'!C2181,нормативы!$B$2:$C$32,2,FALSE),"")</f>
        <v/>
      </c>
      <c r="K2181" s="13" t="str">
        <f t="shared" si="278"/>
        <v/>
      </c>
      <c r="L2181" s="13"/>
      <c r="M2181" s="22" t="str">
        <f t="shared" si="275"/>
        <v/>
      </c>
      <c r="N2181" s="22" t="str">
        <f t="shared" si="279"/>
        <v/>
      </c>
      <c r="P2181" s="11" t="str">
        <f t="shared" si="280"/>
        <v xml:space="preserve"> </v>
      </c>
      <c r="Q2181" s="11" t="e">
        <f>VLOOKUP(B2181,'Комментарии к ремонту'!A:C,2,FALSE)</f>
        <v>#N/A</v>
      </c>
      <c r="R2181" s="21" t="str">
        <f t="shared" si="281"/>
        <v/>
      </c>
      <c r="T2181" s="44" t="str">
        <f t="shared" si="276"/>
        <v/>
      </c>
      <c r="W2181" s="18">
        <f t="shared" si="277"/>
        <v>0</v>
      </c>
    </row>
    <row r="2182" spans="7:23" ht="25.5" customHeight="1" x14ac:dyDescent="0.2">
      <c r="G2182" s="12" t="str">
        <f t="shared" si="274"/>
        <v/>
      </c>
      <c r="H2182" s="12"/>
      <c r="I2182" s="22" t="str">
        <f>IFERROR(VLOOKUP('движение ДВС'!C2182,нормативы!$B$2:$C$32,2,FALSE),"")</f>
        <v/>
      </c>
      <c r="K2182" s="13" t="str">
        <f t="shared" si="278"/>
        <v/>
      </c>
      <c r="L2182" s="13"/>
      <c r="M2182" s="22" t="str">
        <f t="shared" si="275"/>
        <v/>
      </c>
      <c r="N2182" s="22" t="str">
        <f t="shared" si="279"/>
        <v/>
      </c>
      <c r="P2182" s="11" t="str">
        <f t="shared" si="280"/>
        <v xml:space="preserve"> </v>
      </c>
      <c r="Q2182" s="11" t="e">
        <f>VLOOKUP(B2182,'Комментарии к ремонту'!A:C,2,FALSE)</f>
        <v>#N/A</v>
      </c>
      <c r="R2182" s="21" t="str">
        <f t="shared" si="281"/>
        <v/>
      </c>
      <c r="T2182" s="44" t="str">
        <f t="shared" si="276"/>
        <v/>
      </c>
      <c r="W2182" s="18">
        <f t="shared" si="277"/>
        <v>0</v>
      </c>
    </row>
    <row r="2183" spans="7:23" ht="25.5" customHeight="1" x14ac:dyDescent="0.2">
      <c r="G2183" s="12" t="str">
        <f t="shared" si="274"/>
        <v/>
      </c>
      <c r="H2183" s="12"/>
      <c r="I2183" s="22" t="str">
        <f>IFERROR(VLOOKUP('движение ДВС'!C2183,нормативы!$B$2:$C$32,2,FALSE),"")</f>
        <v/>
      </c>
      <c r="K2183" s="13" t="str">
        <f t="shared" si="278"/>
        <v/>
      </c>
      <c r="L2183" s="13"/>
      <c r="M2183" s="22" t="str">
        <f t="shared" si="275"/>
        <v/>
      </c>
      <c r="N2183" s="22" t="str">
        <f t="shared" si="279"/>
        <v/>
      </c>
      <c r="P2183" s="11" t="str">
        <f t="shared" si="280"/>
        <v xml:space="preserve"> </v>
      </c>
      <c r="Q2183" s="11" t="e">
        <f>VLOOKUP(B2183,'Комментарии к ремонту'!A:C,2,FALSE)</f>
        <v>#N/A</v>
      </c>
      <c r="R2183" s="21" t="str">
        <f t="shared" si="281"/>
        <v/>
      </c>
      <c r="T2183" s="44" t="str">
        <f t="shared" si="276"/>
        <v/>
      </c>
      <c r="W2183" s="18">
        <f t="shared" si="277"/>
        <v>0</v>
      </c>
    </row>
    <row r="2184" spans="7:23" ht="25.5" customHeight="1" x14ac:dyDescent="0.2">
      <c r="G2184" s="12" t="str">
        <f t="shared" si="274"/>
        <v/>
      </c>
      <c r="H2184" s="12"/>
      <c r="I2184" s="22" t="str">
        <f>IFERROR(VLOOKUP('движение ДВС'!C2184,нормативы!$B$2:$C$32,2,FALSE),"")</f>
        <v/>
      </c>
      <c r="K2184" s="13" t="str">
        <f t="shared" si="278"/>
        <v/>
      </c>
      <c r="L2184" s="13"/>
      <c r="M2184" s="22" t="str">
        <f t="shared" si="275"/>
        <v/>
      </c>
      <c r="N2184" s="22" t="str">
        <f t="shared" si="279"/>
        <v/>
      </c>
      <c r="P2184" s="11" t="str">
        <f t="shared" si="280"/>
        <v xml:space="preserve"> </v>
      </c>
      <c r="Q2184" s="11" t="e">
        <f>VLOOKUP(B2184,'Комментарии к ремонту'!A:C,2,FALSE)</f>
        <v>#N/A</v>
      </c>
      <c r="R2184" s="21" t="str">
        <f t="shared" si="281"/>
        <v/>
      </c>
      <c r="T2184" s="44" t="str">
        <f t="shared" si="276"/>
        <v/>
      </c>
      <c r="W2184" s="18">
        <f t="shared" si="277"/>
        <v>0</v>
      </c>
    </row>
    <row r="2185" spans="7:23" ht="25.5" customHeight="1" x14ac:dyDescent="0.2">
      <c r="G2185" s="12" t="str">
        <f t="shared" si="274"/>
        <v/>
      </c>
      <c r="H2185" s="12"/>
      <c r="I2185" s="22" t="str">
        <f>IFERROR(VLOOKUP('движение ДВС'!C2185,нормативы!$B$2:$C$32,2,FALSE),"")</f>
        <v/>
      </c>
      <c r="K2185" s="13" t="str">
        <f t="shared" si="278"/>
        <v/>
      </c>
      <c r="L2185" s="13"/>
      <c r="M2185" s="22" t="str">
        <f t="shared" si="275"/>
        <v/>
      </c>
      <c r="N2185" s="22" t="str">
        <f t="shared" si="279"/>
        <v/>
      </c>
      <c r="P2185" s="11" t="str">
        <f t="shared" si="280"/>
        <v xml:space="preserve"> </v>
      </c>
      <c r="Q2185" s="11" t="e">
        <f>VLOOKUP(B2185,'Комментарии к ремонту'!A:C,2,FALSE)</f>
        <v>#N/A</v>
      </c>
      <c r="R2185" s="21" t="str">
        <f t="shared" si="281"/>
        <v/>
      </c>
      <c r="T2185" s="44" t="str">
        <f t="shared" si="276"/>
        <v/>
      </c>
      <c r="W2185" s="18">
        <f t="shared" si="277"/>
        <v>0</v>
      </c>
    </row>
    <row r="2186" spans="7:23" ht="25.5" customHeight="1" x14ac:dyDescent="0.2">
      <c r="G2186" s="12" t="str">
        <f t="shared" si="274"/>
        <v/>
      </c>
      <c r="H2186" s="12"/>
      <c r="I2186" s="22" t="str">
        <f>IFERROR(VLOOKUP('движение ДВС'!C2186,нормативы!$B$2:$C$32,2,FALSE),"")</f>
        <v/>
      </c>
      <c r="K2186" s="13" t="str">
        <f t="shared" si="278"/>
        <v/>
      </c>
      <c r="L2186" s="13"/>
      <c r="M2186" s="22" t="str">
        <f t="shared" si="275"/>
        <v/>
      </c>
      <c r="N2186" s="22" t="str">
        <f t="shared" si="279"/>
        <v/>
      </c>
      <c r="P2186" s="11" t="str">
        <f t="shared" si="280"/>
        <v xml:space="preserve"> </v>
      </c>
      <c r="Q2186" s="11" t="e">
        <f>VLOOKUP(B2186,'Комментарии к ремонту'!A:C,2,FALSE)</f>
        <v>#N/A</v>
      </c>
      <c r="R2186" s="21" t="str">
        <f t="shared" si="281"/>
        <v/>
      </c>
      <c r="T2186" s="44" t="str">
        <f t="shared" si="276"/>
        <v/>
      </c>
      <c r="W2186" s="18">
        <f t="shared" si="277"/>
        <v>0</v>
      </c>
    </row>
    <row r="2187" spans="7:23" ht="25.5" customHeight="1" x14ac:dyDescent="0.2">
      <c r="G2187" s="12" t="str">
        <f t="shared" si="274"/>
        <v/>
      </c>
      <c r="H2187" s="12"/>
      <c r="I2187" s="22" t="str">
        <f>IFERROR(VLOOKUP('движение ДВС'!C2187,нормативы!$B$2:$C$32,2,FALSE),"")</f>
        <v/>
      </c>
      <c r="K2187" s="13" t="str">
        <f t="shared" si="278"/>
        <v/>
      </c>
      <c r="L2187" s="13"/>
      <c r="M2187" s="22" t="str">
        <f t="shared" si="275"/>
        <v/>
      </c>
      <c r="N2187" s="22" t="str">
        <f t="shared" si="279"/>
        <v/>
      </c>
      <c r="P2187" s="11" t="str">
        <f t="shared" si="280"/>
        <v xml:space="preserve"> </v>
      </c>
      <c r="Q2187" s="11" t="e">
        <f>VLOOKUP(B2187,'Комментарии к ремонту'!A:C,2,FALSE)</f>
        <v>#N/A</v>
      </c>
      <c r="R2187" s="21" t="str">
        <f t="shared" si="281"/>
        <v/>
      </c>
      <c r="T2187" s="44" t="str">
        <f t="shared" si="276"/>
        <v/>
      </c>
      <c r="W2187" s="18">
        <f t="shared" si="277"/>
        <v>0</v>
      </c>
    </row>
    <row r="2188" spans="7:23" ht="25.5" customHeight="1" x14ac:dyDescent="0.2">
      <c r="G2188" s="12" t="str">
        <f t="shared" si="274"/>
        <v/>
      </c>
      <c r="H2188" s="12"/>
      <c r="I2188" s="22" t="str">
        <f>IFERROR(VLOOKUP('движение ДВС'!C2188,нормативы!$B$2:$C$32,2,FALSE),"")</f>
        <v/>
      </c>
      <c r="K2188" s="13" t="str">
        <f t="shared" si="278"/>
        <v/>
      </c>
      <c r="L2188" s="13"/>
      <c r="M2188" s="22" t="str">
        <f t="shared" si="275"/>
        <v/>
      </c>
      <c r="N2188" s="22" t="str">
        <f t="shared" si="279"/>
        <v/>
      </c>
      <c r="P2188" s="11" t="str">
        <f t="shared" si="280"/>
        <v xml:space="preserve"> </v>
      </c>
      <c r="Q2188" s="11" t="e">
        <f>VLOOKUP(B2188,'Комментарии к ремонту'!A:C,2,FALSE)</f>
        <v>#N/A</v>
      </c>
      <c r="R2188" s="21" t="str">
        <f t="shared" si="281"/>
        <v/>
      </c>
      <c r="T2188" s="44" t="str">
        <f t="shared" si="276"/>
        <v/>
      </c>
      <c r="W2188" s="18">
        <f t="shared" si="277"/>
        <v>0</v>
      </c>
    </row>
    <row r="2189" spans="7:23" ht="25.5" customHeight="1" x14ac:dyDescent="0.2">
      <c r="G2189" s="12" t="str">
        <f t="shared" si="274"/>
        <v/>
      </c>
      <c r="H2189" s="12"/>
      <c r="I2189" s="22" t="str">
        <f>IFERROR(VLOOKUP('движение ДВС'!C2189,нормативы!$B$2:$C$32,2,FALSE),"")</f>
        <v/>
      </c>
      <c r="K2189" s="13" t="str">
        <f t="shared" si="278"/>
        <v/>
      </c>
      <c r="L2189" s="13"/>
      <c r="M2189" s="22" t="str">
        <f t="shared" si="275"/>
        <v/>
      </c>
      <c r="N2189" s="22" t="str">
        <f t="shared" si="279"/>
        <v/>
      </c>
      <c r="P2189" s="11" t="str">
        <f t="shared" si="280"/>
        <v xml:space="preserve"> </v>
      </c>
      <c r="Q2189" s="11" t="e">
        <f>VLOOKUP(B2189,'Комментарии к ремонту'!A:C,2,FALSE)</f>
        <v>#N/A</v>
      </c>
      <c r="R2189" s="21" t="str">
        <f t="shared" si="281"/>
        <v/>
      </c>
      <c r="T2189" s="44" t="str">
        <f t="shared" si="276"/>
        <v/>
      </c>
      <c r="W2189" s="18">
        <f t="shared" si="277"/>
        <v>0</v>
      </c>
    </row>
    <row r="2190" spans="7:23" ht="25.5" customHeight="1" x14ac:dyDescent="0.2">
      <c r="G2190" s="12" t="str">
        <f t="shared" si="274"/>
        <v/>
      </c>
      <c r="H2190" s="12"/>
      <c r="I2190" s="22" t="str">
        <f>IFERROR(VLOOKUP('движение ДВС'!C2190,нормативы!$B$2:$C$32,2,FALSE),"")</f>
        <v/>
      </c>
      <c r="K2190" s="13" t="str">
        <f t="shared" si="278"/>
        <v/>
      </c>
      <c r="L2190" s="13"/>
      <c r="M2190" s="22" t="str">
        <f t="shared" si="275"/>
        <v/>
      </c>
      <c r="N2190" s="22" t="str">
        <f t="shared" si="279"/>
        <v/>
      </c>
      <c r="P2190" s="11" t="str">
        <f t="shared" si="280"/>
        <v xml:space="preserve"> </v>
      </c>
      <c r="Q2190" s="11" t="e">
        <f>VLOOKUP(B2190,'Комментарии к ремонту'!A:C,2,FALSE)</f>
        <v>#N/A</v>
      </c>
      <c r="R2190" s="21" t="str">
        <f t="shared" si="281"/>
        <v/>
      </c>
      <c r="T2190" s="44" t="str">
        <f t="shared" si="276"/>
        <v/>
      </c>
      <c r="W2190" s="18">
        <f t="shared" si="277"/>
        <v>0</v>
      </c>
    </row>
    <row r="2191" spans="7:23" ht="25.5" customHeight="1" x14ac:dyDescent="0.2">
      <c r="G2191" s="12" t="str">
        <f t="shared" si="274"/>
        <v/>
      </c>
      <c r="H2191" s="12"/>
      <c r="I2191" s="22" t="str">
        <f>IFERROR(VLOOKUP('движение ДВС'!C2191,нормативы!$B$2:$C$32,2,FALSE),"")</f>
        <v/>
      </c>
      <c r="K2191" s="13" t="str">
        <f t="shared" si="278"/>
        <v/>
      </c>
      <c r="L2191" s="13"/>
      <c r="M2191" s="22" t="str">
        <f t="shared" si="275"/>
        <v/>
      </c>
      <c r="N2191" s="22" t="str">
        <f t="shared" si="279"/>
        <v/>
      </c>
      <c r="P2191" s="11" t="str">
        <f t="shared" si="280"/>
        <v xml:space="preserve"> </v>
      </c>
      <c r="Q2191" s="11" t="e">
        <f>VLOOKUP(B2191,'Комментарии к ремонту'!A:C,2,FALSE)</f>
        <v>#N/A</v>
      </c>
      <c r="R2191" s="21" t="str">
        <f t="shared" si="281"/>
        <v/>
      </c>
      <c r="T2191" s="44" t="str">
        <f t="shared" si="276"/>
        <v/>
      </c>
      <c r="W2191" s="18">
        <f t="shared" si="277"/>
        <v>0</v>
      </c>
    </row>
    <row r="2192" spans="7:23" ht="25.5" customHeight="1" x14ac:dyDescent="0.2">
      <c r="G2192" s="12" t="str">
        <f t="shared" si="274"/>
        <v/>
      </c>
      <c r="H2192" s="12"/>
      <c r="I2192" s="22" t="str">
        <f>IFERROR(VLOOKUP('движение ДВС'!C2192,нормативы!$B$2:$C$32,2,FALSE),"")</f>
        <v/>
      </c>
      <c r="K2192" s="13" t="str">
        <f t="shared" si="278"/>
        <v/>
      </c>
      <c r="L2192" s="13"/>
      <c r="M2192" s="22" t="str">
        <f t="shared" si="275"/>
        <v/>
      </c>
      <c r="N2192" s="22" t="str">
        <f t="shared" si="279"/>
        <v/>
      </c>
      <c r="P2192" s="11" t="str">
        <f t="shared" si="280"/>
        <v xml:space="preserve"> </v>
      </c>
      <c r="Q2192" s="11" t="e">
        <f>VLOOKUP(B2192,'Комментарии к ремонту'!A:C,2,FALSE)</f>
        <v>#N/A</v>
      </c>
      <c r="R2192" s="21" t="str">
        <f t="shared" si="281"/>
        <v/>
      </c>
      <c r="T2192" s="44" t="str">
        <f t="shared" si="276"/>
        <v/>
      </c>
      <c r="W2192" s="18">
        <f t="shared" si="277"/>
        <v>0</v>
      </c>
    </row>
    <row r="2193" spans="7:23" ht="25.5" customHeight="1" x14ac:dyDescent="0.2">
      <c r="G2193" s="12" t="str">
        <f t="shared" si="274"/>
        <v/>
      </c>
      <c r="H2193" s="12"/>
      <c r="I2193" s="22" t="str">
        <f>IFERROR(VLOOKUP('движение ДВС'!C2193,нормативы!$B$2:$C$32,2,FALSE),"")</f>
        <v/>
      </c>
      <c r="K2193" s="13" t="str">
        <f t="shared" si="278"/>
        <v/>
      </c>
      <c r="L2193" s="13"/>
      <c r="M2193" s="22" t="str">
        <f t="shared" si="275"/>
        <v/>
      </c>
      <c r="N2193" s="22" t="str">
        <f t="shared" si="279"/>
        <v/>
      </c>
      <c r="P2193" s="11" t="str">
        <f t="shared" si="280"/>
        <v xml:space="preserve"> </v>
      </c>
      <c r="Q2193" s="11" t="e">
        <f>VLOOKUP(B2193,'Комментарии к ремонту'!A:C,2,FALSE)</f>
        <v>#N/A</v>
      </c>
      <c r="R2193" s="21" t="str">
        <f t="shared" si="281"/>
        <v/>
      </c>
      <c r="T2193" s="44" t="str">
        <f t="shared" si="276"/>
        <v/>
      </c>
      <c r="W2193" s="18">
        <f t="shared" si="277"/>
        <v>0</v>
      </c>
    </row>
    <row r="2194" spans="7:23" ht="25.5" customHeight="1" x14ac:dyDescent="0.2">
      <c r="G2194" s="12" t="str">
        <f t="shared" si="274"/>
        <v/>
      </c>
      <c r="H2194" s="12"/>
      <c r="I2194" s="22" t="str">
        <f>IFERROR(VLOOKUP('движение ДВС'!C2194,нормативы!$B$2:$C$32,2,FALSE),"")</f>
        <v/>
      </c>
      <c r="K2194" s="13" t="str">
        <f t="shared" si="278"/>
        <v/>
      </c>
      <c r="L2194" s="13"/>
      <c r="M2194" s="22" t="str">
        <f t="shared" si="275"/>
        <v/>
      </c>
      <c r="N2194" s="22" t="str">
        <f t="shared" si="279"/>
        <v/>
      </c>
      <c r="P2194" s="11" t="str">
        <f t="shared" si="280"/>
        <v xml:space="preserve"> </v>
      </c>
      <c r="Q2194" s="11" t="e">
        <f>VLOOKUP(B2194,'Комментарии к ремонту'!A:C,2,FALSE)</f>
        <v>#N/A</v>
      </c>
      <c r="R2194" s="21" t="str">
        <f t="shared" si="281"/>
        <v/>
      </c>
      <c r="T2194" s="44" t="str">
        <f t="shared" si="276"/>
        <v/>
      </c>
      <c r="W2194" s="18">
        <f t="shared" si="277"/>
        <v>0</v>
      </c>
    </row>
    <row r="2195" spans="7:23" ht="25.5" customHeight="1" x14ac:dyDescent="0.2">
      <c r="G2195" s="12" t="str">
        <f t="shared" si="274"/>
        <v/>
      </c>
      <c r="H2195" s="12"/>
      <c r="I2195" s="22" t="str">
        <f>IFERROR(VLOOKUP('движение ДВС'!C2195,нормативы!$B$2:$C$32,2,FALSE),"")</f>
        <v/>
      </c>
      <c r="K2195" s="13" t="str">
        <f t="shared" si="278"/>
        <v/>
      </c>
      <c r="L2195" s="13"/>
      <c r="M2195" s="22" t="str">
        <f t="shared" si="275"/>
        <v/>
      </c>
      <c r="N2195" s="22" t="str">
        <f t="shared" si="279"/>
        <v/>
      </c>
      <c r="P2195" s="11" t="str">
        <f t="shared" si="280"/>
        <v xml:space="preserve"> </v>
      </c>
      <c r="Q2195" s="11" t="e">
        <f>VLOOKUP(B2195,'Комментарии к ремонту'!A:C,2,FALSE)</f>
        <v>#N/A</v>
      </c>
      <c r="R2195" s="21" t="str">
        <f t="shared" si="281"/>
        <v/>
      </c>
      <c r="T2195" s="44" t="str">
        <f t="shared" si="276"/>
        <v/>
      </c>
      <c r="W2195" s="18">
        <f t="shared" si="277"/>
        <v>0</v>
      </c>
    </row>
    <row r="2196" spans="7:23" ht="25.5" customHeight="1" x14ac:dyDescent="0.2">
      <c r="G2196" s="12" t="str">
        <f t="shared" si="274"/>
        <v/>
      </c>
      <c r="H2196" s="12"/>
      <c r="I2196" s="22" t="str">
        <f>IFERROR(VLOOKUP('движение ДВС'!C2196,нормативы!$B$2:$C$32,2,FALSE),"")</f>
        <v/>
      </c>
      <c r="K2196" s="13" t="str">
        <f t="shared" si="278"/>
        <v/>
      </c>
      <c r="L2196" s="13"/>
      <c r="M2196" s="22" t="str">
        <f t="shared" si="275"/>
        <v/>
      </c>
      <c r="N2196" s="22" t="str">
        <f t="shared" si="279"/>
        <v/>
      </c>
      <c r="P2196" s="11" t="str">
        <f t="shared" si="280"/>
        <v xml:space="preserve"> </v>
      </c>
      <c r="Q2196" s="11" t="e">
        <f>VLOOKUP(B2196,'Комментарии к ремонту'!A:C,2,FALSE)</f>
        <v>#N/A</v>
      </c>
      <c r="R2196" s="21" t="str">
        <f t="shared" si="281"/>
        <v/>
      </c>
      <c r="T2196" s="44" t="str">
        <f t="shared" si="276"/>
        <v/>
      </c>
      <c r="W2196" s="18">
        <f t="shared" si="277"/>
        <v>0</v>
      </c>
    </row>
    <row r="2197" spans="7:23" ht="25.5" customHeight="1" x14ac:dyDescent="0.2">
      <c r="G2197" s="12" t="str">
        <f t="shared" si="274"/>
        <v/>
      </c>
      <c r="H2197" s="12"/>
      <c r="I2197" s="22" t="str">
        <f>IFERROR(VLOOKUP('движение ДВС'!C2197,нормативы!$B$2:$C$32,2,FALSE),"")</f>
        <v/>
      </c>
      <c r="K2197" s="13" t="str">
        <f t="shared" si="278"/>
        <v/>
      </c>
      <c r="L2197" s="13"/>
      <c r="M2197" s="22" t="str">
        <f t="shared" si="275"/>
        <v/>
      </c>
      <c r="N2197" s="22" t="str">
        <f t="shared" si="279"/>
        <v/>
      </c>
      <c r="P2197" s="11" t="str">
        <f t="shared" si="280"/>
        <v xml:space="preserve"> </v>
      </c>
      <c r="Q2197" s="11" t="e">
        <f>VLOOKUP(B2197,'Комментарии к ремонту'!A:C,2,FALSE)</f>
        <v>#N/A</v>
      </c>
      <c r="R2197" s="21" t="str">
        <f t="shared" si="281"/>
        <v/>
      </c>
      <c r="T2197" s="44" t="str">
        <f t="shared" si="276"/>
        <v/>
      </c>
      <c r="W2197" s="18">
        <f t="shared" si="277"/>
        <v>0</v>
      </c>
    </row>
    <row r="2198" spans="7:23" ht="25.5" customHeight="1" x14ac:dyDescent="0.2">
      <c r="G2198" s="12" t="str">
        <f t="shared" si="274"/>
        <v/>
      </c>
      <c r="H2198" s="12"/>
      <c r="I2198" s="22" t="str">
        <f>IFERROR(VLOOKUP('движение ДВС'!C2198,нормативы!$B$2:$C$32,2,FALSE),"")</f>
        <v/>
      </c>
      <c r="K2198" s="13" t="str">
        <f t="shared" si="278"/>
        <v/>
      </c>
      <c r="L2198" s="13"/>
      <c r="M2198" s="22" t="str">
        <f t="shared" si="275"/>
        <v/>
      </c>
      <c r="N2198" s="22" t="str">
        <f t="shared" si="279"/>
        <v/>
      </c>
      <c r="P2198" s="11" t="str">
        <f t="shared" si="280"/>
        <v xml:space="preserve"> </v>
      </c>
      <c r="Q2198" s="11" t="e">
        <f>VLOOKUP(B2198,'Комментарии к ремонту'!A:C,2,FALSE)</f>
        <v>#N/A</v>
      </c>
      <c r="R2198" s="21" t="str">
        <f t="shared" si="281"/>
        <v/>
      </c>
      <c r="T2198" s="44" t="str">
        <f t="shared" si="276"/>
        <v/>
      </c>
      <c r="W2198" s="18">
        <f t="shared" si="277"/>
        <v>0</v>
      </c>
    </row>
    <row r="2199" spans="7:23" ht="25.5" customHeight="1" x14ac:dyDescent="0.2">
      <c r="G2199" s="12" t="str">
        <f t="shared" si="274"/>
        <v/>
      </c>
      <c r="H2199" s="12"/>
      <c r="I2199" s="22" t="str">
        <f>IFERROR(VLOOKUP('движение ДВС'!C2199,нормативы!$B$2:$C$32,2,FALSE),"")</f>
        <v/>
      </c>
      <c r="K2199" s="13" t="str">
        <f t="shared" si="278"/>
        <v/>
      </c>
      <c r="L2199" s="13"/>
      <c r="M2199" s="22" t="str">
        <f t="shared" si="275"/>
        <v/>
      </c>
      <c r="N2199" s="22" t="str">
        <f t="shared" si="279"/>
        <v/>
      </c>
      <c r="P2199" s="11" t="str">
        <f t="shared" si="280"/>
        <v xml:space="preserve"> </v>
      </c>
      <c r="Q2199" s="11" t="e">
        <f>VLOOKUP(B2199,'Комментарии к ремонту'!A:C,2,FALSE)</f>
        <v>#N/A</v>
      </c>
      <c r="R2199" s="21" t="str">
        <f t="shared" si="281"/>
        <v/>
      </c>
      <c r="T2199" s="44" t="str">
        <f t="shared" si="276"/>
        <v/>
      </c>
      <c r="W2199" s="18">
        <f t="shared" si="277"/>
        <v>0</v>
      </c>
    </row>
    <row r="2200" spans="7:23" ht="25.5" customHeight="1" x14ac:dyDescent="0.2">
      <c r="G2200" s="12" t="str">
        <f t="shared" si="274"/>
        <v/>
      </c>
      <c r="H2200" s="12"/>
      <c r="I2200" s="22" t="str">
        <f>IFERROR(VLOOKUP('движение ДВС'!C2200,нормативы!$B$2:$C$32,2,FALSE),"")</f>
        <v/>
      </c>
      <c r="K2200" s="13" t="str">
        <f t="shared" si="278"/>
        <v/>
      </c>
      <c r="L2200" s="13"/>
      <c r="M2200" s="22" t="str">
        <f t="shared" si="275"/>
        <v/>
      </c>
      <c r="N2200" s="22" t="str">
        <f t="shared" si="279"/>
        <v/>
      </c>
      <c r="P2200" s="11" t="str">
        <f t="shared" si="280"/>
        <v xml:space="preserve"> </v>
      </c>
      <c r="Q2200" s="11" t="e">
        <f>VLOOKUP(B2200,'Комментарии к ремонту'!A:C,2,FALSE)</f>
        <v>#N/A</v>
      </c>
      <c r="R2200" s="21" t="str">
        <f t="shared" si="281"/>
        <v/>
      </c>
      <c r="T2200" s="44" t="str">
        <f t="shared" si="276"/>
        <v/>
      </c>
      <c r="W2200" s="18">
        <f t="shared" si="277"/>
        <v>0</v>
      </c>
    </row>
    <row r="2201" spans="7:23" ht="25.5" customHeight="1" x14ac:dyDescent="0.2">
      <c r="G2201" s="12" t="str">
        <f t="shared" si="274"/>
        <v/>
      </c>
      <c r="H2201" s="12"/>
      <c r="I2201" s="22" t="str">
        <f>IFERROR(VLOOKUP('движение ДВС'!C2201,нормативы!$B$2:$C$32,2,FALSE),"")</f>
        <v/>
      </c>
      <c r="K2201" s="13" t="str">
        <f t="shared" si="278"/>
        <v/>
      </c>
      <c r="L2201" s="13"/>
      <c r="M2201" s="22" t="str">
        <f t="shared" si="275"/>
        <v/>
      </c>
      <c r="N2201" s="22" t="str">
        <f t="shared" si="279"/>
        <v/>
      </c>
      <c r="P2201" s="11" t="str">
        <f t="shared" si="280"/>
        <v xml:space="preserve"> </v>
      </c>
      <c r="Q2201" s="11" t="e">
        <f>VLOOKUP(B2201,'Комментарии к ремонту'!A:C,2,FALSE)</f>
        <v>#N/A</v>
      </c>
      <c r="R2201" s="21" t="str">
        <f t="shared" si="281"/>
        <v/>
      </c>
      <c r="T2201" s="44" t="str">
        <f t="shared" si="276"/>
        <v/>
      </c>
      <c r="W2201" s="18">
        <f t="shared" si="277"/>
        <v>0</v>
      </c>
    </row>
    <row r="2202" spans="7:23" ht="25.5" customHeight="1" x14ac:dyDescent="0.2">
      <c r="G2202" s="12" t="str">
        <f t="shared" si="274"/>
        <v/>
      </c>
      <c r="H2202" s="12"/>
      <c r="I2202" s="22" t="str">
        <f>IFERROR(VLOOKUP('движение ДВС'!C2202,нормативы!$B$2:$C$32,2,FALSE),"")</f>
        <v/>
      </c>
      <c r="K2202" s="13" t="str">
        <f t="shared" si="278"/>
        <v/>
      </c>
      <c r="L2202" s="13"/>
      <c r="M2202" s="22" t="str">
        <f t="shared" si="275"/>
        <v/>
      </c>
      <c r="N2202" s="22" t="str">
        <f t="shared" si="279"/>
        <v/>
      </c>
      <c r="P2202" s="11" t="str">
        <f t="shared" si="280"/>
        <v xml:space="preserve"> </v>
      </c>
      <c r="Q2202" s="11" t="e">
        <f>VLOOKUP(B2202,'Комментарии к ремонту'!A:C,2,FALSE)</f>
        <v>#N/A</v>
      </c>
      <c r="R2202" s="21" t="str">
        <f t="shared" si="281"/>
        <v/>
      </c>
      <c r="T2202" s="44" t="str">
        <f t="shared" si="276"/>
        <v/>
      </c>
      <c r="W2202" s="18">
        <f t="shared" si="277"/>
        <v>0</v>
      </c>
    </row>
    <row r="2203" spans="7:23" ht="25.5" customHeight="1" x14ac:dyDescent="0.2">
      <c r="G2203" s="12" t="str">
        <f t="shared" si="274"/>
        <v/>
      </c>
      <c r="H2203" s="12"/>
      <c r="I2203" s="22" t="str">
        <f>IFERROR(VLOOKUP('движение ДВС'!C2203,нормативы!$B$2:$C$32,2,FALSE),"")</f>
        <v/>
      </c>
      <c r="K2203" s="13" t="str">
        <f t="shared" si="278"/>
        <v/>
      </c>
      <c r="L2203" s="13"/>
      <c r="M2203" s="22" t="str">
        <f t="shared" si="275"/>
        <v/>
      </c>
      <c r="N2203" s="22" t="str">
        <f t="shared" si="279"/>
        <v/>
      </c>
      <c r="P2203" s="11" t="str">
        <f t="shared" si="280"/>
        <v xml:space="preserve"> </v>
      </c>
      <c r="Q2203" s="11" t="e">
        <f>VLOOKUP(B2203,'Комментарии к ремонту'!A:C,2,FALSE)</f>
        <v>#N/A</v>
      </c>
      <c r="R2203" s="21" t="str">
        <f t="shared" si="281"/>
        <v/>
      </c>
      <c r="T2203" s="44" t="str">
        <f t="shared" si="276"/>
        <v/>
      </c>
      <c r="W2203" s="18">
        <f t="shared" si="277"/>
        <v>0</v>
      </c>
    </row>
    <row r="2204" spans="7:23" ht="25.5" customHeight="1" x14ac:dyDescent="0.2">
      <c r="G2204" s="12" t="str">
        <f t="shared" si="274"/>
        <v/>
      </c>
      <c r="H2204" s="12"/>
      <c r="I2204" s="22" t="str">
        <f>IFERROR(VLOOKUP('движение ДВС'!C2204,нормативы!$B$2:$C$32,2,FALSE),"")</f>
        <v/>
      </c>
      <c r="K2204" s="13" t="str">
        <f t="shared" si="278"/>
        <v/>
      </c>
      <c r="L2204" s="13"/>
      <c r="M2204" s="22" t="str">
        <f t="shared" si="275"/>
        <v/>
      </c>
      <c r="N2204" s="22" t="str">
        <f t="shared" si="279"/>
        <v/>
      </c>
      <c r="P2204" s="11" t="str">
        <f t="shared" si="280"/>
        <v xml:space="preserve"> </v>
      </c>
      <c r="Q2204" s="11" t="e">
        <f>VLOOKUP(B2204,'Комментарии к ремонту'!A:C,2,FALSE)</f>
        <v>#N/A</v>
      </c>
      <c r="R2204" s="21" t="str">
        <f t="shared" si="281"/>
        <v/>
      </c>
      <c r="T2204" s="44" t="str">
        <f t="shared" si="276"/>
        <v/>
      </c>
      <c r="W2204" s="18">
        <f t="shared" si="277"/>
        <v>0</v>
      </c>
    </row>
    <row r="2205" spans="7:23" ht="25.5" customHeight="1" x14ac:dyDescent="0.2">
      <c r="G2205" s="12" t="str">
        <f t="shared" si="274"/>
        <v/>
      </c>
      <c r="H2205" s="12"/>
      <c r="I2205" s="22" t="str">
        <f>IFERROR(VLOOKUP('движение ДВС'!C2205,нормативы!$B$2:$C$32,2,FALSE),"")</f>
        <v/>
      </c>
      <c r="K2205" s="13" t="str">
        <f t="shared" si="278"/>
        <v/>
      </c>
      <c r="L2205" s="13"/>
      <c r="M2205" s="22" t="str">
        <f t="shared" si="275"/>
        <v/>
      </c>
      <c r="N2205" s="22" t="str">
        <f t="shared" si="279"/>
        <v/>
      </c>
      <c r="P2205" s="11" t="str">
        <f t="shared" si="280"/>
        <v xml:space="preserve"> </v>
      </c>
      <c r="Q2205" s="11" t="e">
        <f>VLOOKUP(B2205,'Комментарии к ремонту'!A:C,2,FALSE)</f>
        <v>#N/A</v>
      </c>
      <c r="R2205" s="21" t="str">
        <f t="shared" si="281"/>
        <v/>
      </c>
      <c r="T2205" s="44" t="str">
        <f t="shared" si="276"/>
        <v/>
      </c>
      <c r="W2205" s="18">
        <f t="shared" si="277"/>
        <v>0</v>
      </c>
    </row>
    <row r="2206" spans="7:23" ht="25.5" customHeight="1" x14ac:dyDescent="0.2">
      <c r="G2206" s="12" t="str">
        <f t="shared" si="274"/>
        <v/>
      </c>
      <c r="H2206" s="12"/>
      <c r="I2206" s="22" t="str">
        <f>IFERROR(VLOOKUP('движение ДВС'!C2206,нормативы!$B$2:$C$32,2,FALSE),"")</f>
        <v/>
      </c>
      <c r="K2206" s="13" t="str">
        <f t="shared" si="278"/>
        <v/>
      </c>
      <c r="L2206" s="13"/>
      <c r="M2206" s="22" t="str">
        <f t="shared" si="275"/>
        <v/>
      </c>
      <c r="N2206" s="22" t="str">
        <f t="shared" si="279"/>
        <v/>
      </c>
      <c r="P2206" s="11" t="str">
        <f t="shared" si="280"/>
        <v xml:space="preserve"> </v>
      </c>
      <c r="Q2206" s="11" t="e">
        <f>VLOOKUP(B2206,'Комментарии к ремонту'!A:C,2,FALSE)</f>
        <v>#N/A</v>
      </c>
      <c r="R2206" s="21" t="str">
        <f t="shared" si="281"/>
        <v/>
      </c>
      <c r="T2206" s="44" t="str">
        <f t="shared" si="276"/>
        <v/>
      </c>
      <c r="W2206" s="18">
        <f t="shared" si="277"/>
        <v>0</v>
      </c>
    </row>
    <row r="2207" spans="7:23" ht="25.5" customHeight="1" x14ac:dyDescent="0.2">
      <c r="G2207" s="12" t="str">
        <f t="shared" si="274"/>
        <v/>
      </c>
      <c r="H2207" s="12"/>
      <c r="I2207" s="22" t="str">
        <f>IFERROR(VLOOKUP('движение ДВС'!C2207,нормативы!$B$2:$C$32,2,FALSE),"")</f>
        <v/>
      </c>
      <c r="K2207" s="13" t="str">
        <f t="shared" si="278"/>
        <v/>
      </c>
      <c r="L2207" s="13"/>
      <c r="M2207" s="22" t="str">
        <f t="shared" si="275"/>
        <v/>
      </c>
      <c r="N2207" s="22" t="str">
        <f t="shared" si="279"/>
        <v/>
      </c>
      <c r="P2207" s="11" t="str">
        <f t="shared" si="280"/>
        <v xml:space="preserve"> </v>
      </c>
      <c r="Q2207" s="11" t="e">
        <f>VLOOKUP(B2207,'Комментарии к ремонту'!A:C,2,FALSE)</f>
        <v>#N/A</v>
      </c>
      <c r="R2207" s="21" t="str">
        <f t="shared" si="281"/>
        <v/>
      </c>
      <c r="T2207" s="44" t="str">
        <f t="shared" si="276"/>
        <v/>
      </c>
      <c r="W2207" s="18">
        <f t="shared" si="277"/>
        <v>0</v>
      </c>
    </row>
    <row r="2208" spans="7:23" ht="25.5" customHeight="1" x14ac:dyDescent="0.2">
      <c r="G2208" s="12" t="str">
        <f t="shared" si="274"/>
        <v/>
      </c>
      <c r="H2208" s="12"/>
      <c r="I2208" s="22" t="str">
        <f>IFERROR(VLOOKUP('движение ДВС'!C2208,нормативы!$B$2:$C$32,2,FALSE),"")</f>
        <v/>
      </c>
      <c r="K2208" s="13" t="str">
        <f t="shared" si="278"/>
        <v/>
      </c>
      <c r="L2208" s="13"/>
      <c r="M2208" s="22" t="str">
        <f t="shared" si="275"/>
        <v/>
      </c>
      <c r="N2208" s="22" t="str">
        <f t="shared" si="279"/>
        <v/>
      </c>
      <c r="P2208" s="11" t="str">
        <f t="shared" si="280"/>
        <v xml:space="preserve"> </v>
      </c>
      <c r="Q2208" s="11" t="e">
        <f>VLOOKUP(B2208,'Комментарии к ремонту'!A:C,2,FALSE)</f>
        <v>#N/A</v>
      </c>
      <c r="R2208" s="21" t="str">
        <f t="shared" si="281"/>
        <v/>
      </c>
      <c r="T2208" s="44" t="str">
        <f t="shared" si="276"/>
        <v/>
      </c>
      <c r="W2208" s="18">
        <f t="shared" si="277"/>
        <v>0</v>
      </c>
    </row>
    <row r="2209" spans="7:23" ht="25.5" customHeight="1" x14ac:dyDescent="0.2">
      <c r="G2209" s="12" t="str">
        <f t="shared" si="274"/>
        <v/>
      </c>
      <c r="H2209" s="12"/>
      <c r="I2209" s="22" t="str">
        <f>IFERROR(VLOOKUP('движение ДВС'!C2209,нормативы!$B$2:$C$32,2,FALSE),"")</f>
        <v/>
      </c>
      <c r="K2209" s="13" t="str">
        <f t="shared" si="278"/>
        <v/>
      </c>
      <c r="L2209" s="13"/>
      <c r="M2209" s="22" t="str">
        <f t="shared" si="275"/>
        <v/>
      </c>
      <c r="N2209" s="22" t="str">
        <f t="shared" si="279"/>
        <v/>
      </c>
      <c r="P2209" s="11" t="str">
        <f t="shared" si="280"/>
        <v xml:space="preserve"> </v>
      </c>
      <c r="Q2209" s="11" t="e">
        <f>VLOOKUP(B2209,'Комментарии к ремонту'!A:C,2,FALSE)</f>
        <v>#N/A</v>
      </c>
      <c r="R2209" s="21" t="str">
        <f t="shared" si="281"/>
        <v/>
      </c>
      <c r="T2209" s="44" t="str">
        <f t="shared" si="276"/>
        <v/>
      </c>
      <c r="W2209" s="18">
        <f t="shared" si="277"/>
        <v>0</v>
      </c>
    </row>
    <row r="2210" spans="7:23" ht="25.5" customHeight="1" x14ac:dyDescent="0.2">
      <c r="G2210" s="12" t="str">
        <f t="shared" si="274"/>
        <v/>
      </c>
      <c r="H2210" s="12"/>
      <c r="I2210" s="22" t="str">
        <f>IFERROR(VLOOKUP('движение ДВС'!C2210,нормативы!$B$2:$C$32,2,FALSE),"")</f>
        <v/>
      </c>
      <c r="K2210" s="13" t="str">
        <f t="shared" si="278"/>
        <v/>
      </c>
      <c r="L2210" s="13"/>
      <c r="M2210" s="22" t="str">
        <f t="shared" si="275"/>
        <v/>
      </c>
      <c r="N2210" s="22" t="str">
        <f t="shared" si="279"/>
        <v/>
      </c>
      <c r="P2210" s="11" t="str">
        <f t="shared" si="280"/>
        <v xml:space="preserve"> </v>
      </c>
      <c r="Q2210" s="11" t="e">
        <f>VLOOKUP(B2210,'Комментарии к ремонту'!A:C,2,FALSE)</f>
        <v>#N/A</v>
      </c>
      <c r="R2210" s="21" t="str">
        <f t="shared" si="281"/>
        <v/>
      </c>
      <c r="T2210" s="44" t="str">
        <f t="shared" si="276"/>
        <v/>
      </c>
      <c r="W2210" s="18">
        <f t="shared" si="277"/>
        <v>0</v>
      </c>
    </row>
    <row r="2211" spans="7:23" ht="25.5" customHeight="1" x14ac:dyDescent="0.2">
      <c r="G2211" s="12" t="str">
        <f t="shared" si="274"/>
        <v/>
      </c>
      <c r="H2211" s="12"/>
      <c r="I2211" s="22" t="str">
        <f>IFERROR(VLOOKUP('движение ДВС'!C2211,нормативы!$B$2:$C$32,2,FALSE),"")</f>
        <v/>
      </c>
      <c r="K2211" s="13" t="str">
        <f t="shared" si="278"/>
        <v/>
      </c>
      <c r="L2211" s="13"/>
      <c r="M2211" s="22" t="str">
        <f t="shared" si="275"/>
        <v/>
      </c>
      <c r="N2211" s="22" t="str">
        <f t="shared" si="279"/>
        <v/>
      </c>
      <c r="P2211" s="11" t="str">
        <f t="shared" si="280"/>
        <v xml:space="preserve"> </v>
      </c>
      <c r="Q2211" s="11" t="e">
        <f>VLOOKUP(B2211,'Комментарии к ремонту'!A:C,2,FALSE)</f>
        <v>#N/A</v>
      </c>
      <c r="R2211" s="21" t="str">
        <f t="shared" si="281"/>
        <v/>
      </c>
      <c r="T2211" s="44" t="str">
        <f t="shared" si="276"/>
        <v/>
      </c>
      <c r="W2211" s="18">
        <f t="shared" si="277"/>
        <v>0</v>
      </c>
    </row>
    <row r="2212" spans="7:23" ht="25.5" customHeight="1" x14ac:dyDescent="0.2">
      <c r="G2212" s="12" t="str">
        <f t="shared" si="274"/>
        <v/>
      </c>
      <c r="H2212" s="12"/>
      <c r="I2212" s="22" t="str">
        <f>IFERROR(VLOOKUP('движение ДВС'!C2212,нормативы!$B$2:$C$32,2,FALSE),"")</f>
        <v/>
      </c>
      <c r="K2212" s="13" t="str">
        <f t="shared" si="278"/>
        <v/>
      </c>
      <c r="L2212" s="13"/>
      <c r="M2212" s="22" t="str">
        <f t="shared" si="275"/>
        <v/>
      </c>
      <c r="N2212" s="22" t="str">
        <f t="shared" si="279"/>
        <v/>
      </c>
      <c r="P2212" s="11" t="str">
        <f t="shared" si="280"/>
        <v xml:space="preserve"> </v>
      </c>
      <c r="Q2212" s="11" t="e">
        <f>VLOOKUP(B2212,'Комментарии к ремонту'!A:C,2,FALSE)</f>
        <v>#N/A</v>
      </c>
      <c r="R2212" s="21" t="str">
        <f t="shared" si="281"/>
        <v/>
      </c>
      <c r="T2212" s="44" t="str">
        <f t="shared" si="276"/>
        <v/>
      </c>
      <c r="W2212" s="18">
        <f t="shared" si="277"/>
        <v>0</v>
      </c>
    </row>
    <row r="2213" spans="7:23" ht="25.5" customHeight="1" x14ac:dyDescent="0.2">
      <c r="G2213" s="12" t="str">
        <f t="shared" si="274"/>
        <v/>
      </c>
      <c r="H2213" s="12"/>
      <c r="I2213" s="22" t="str">
        <f>IFERROR(VLOOKUP('движение ДВС'!C2213,нормативы!$B$2:$C$32,2,FALSE),"")</f>
        <v/>
      </c>
      <c r="K2213" s="13" t="str">
        <f t="shared" si="278"/>
        <v/>
      </c>
      <c r="L2213" s="13"/>
      <c r="M2213" s="22" t="str">
        <f t="shared" si="275"/>
        <v/>
      </c>
      <c r="N2213" s="22" t="str">
        <f t="shared" si="279"/>
        <v/>
      </c>
      <c r="P2213" s="11" t="str">
        <f t="shared" si="280"/>
        <v xml:space="preserve"> </v>
      </c>
      <c r="Q2213" s="11" t="e">
        <f>VLOOKUP(B2213,'Комментарии к ремонту'!A:C,2,FALSE)</f>
        <v>#N/A</v>
      </c>
      <c r="R2213" s="21" t="str">
        <f t="shared" si="281"/>
        <v/>
      </c>
      <c r="T2213" s="44" t="str">
        <f t="shared" si="276"/>
        <v/>
      </c>
      <c r="W2213" s="18">
        <f t="shared" si="277"/>
        <v>0</v>
      </c>
    </row>
    <row r="2214" spans="7:23" ht="25.5" customHeight="1" x14ac:dyDescent="0.2">
      <c r="G2214" s="12" t="str">
        <f t="shared" si="274"/>
        <v/>
      </c>
      <c r="H2214" s="12"/>
      <c r="I2214" s="22" t="str">
        <f>IFERROR(VLOOKUP('движение ДВС'!C2214,нормативы!$B$2:$C$32,2,FALSE),"")</f>
        <v/>
      </c>
      <c r="K2214" s="13" t="str">
        <f t="shared" si="278"/>
        <v/>
      </c>
      <c r="L2214" s="13"/>
      <c r="M2214" s="22" t="str">
        <f t="shared" si="275"/>
        <v/>
      </c>
      <c r="N2214" s="22" t="str">
        <f t="shared" si="279"/>
        <v/>
      </c>
      <c r="P2214" s="11" t="str">
        <f t="shared" si="280"/>
        <v xml:space="preserve"> </v>
      </c>
      <c r="Q2214" s="11" t="e">
        <f>VLOOKUP(B2214,'Комментарии к ремонту'!A:C,2,FALSE)</f>
        <v>#N/A</v>
      </c>
      <c r="R2214" s="21" t="str">
        <f t="shared" si="281"/>
        <v/>
      </c>
      <c r="T2214" s="44" t="str">
        <f t="shared" si="276"/>
        <v/>
      </c>
      <c r="W2214" s="18">
        <f t="shared" si="277"/>
        <v>0</v>
      </c>
    </row>
    <row r="2215" spans="7:23" ht="25.5" customHeight="1" x14ac:dyDescent="0.2">
      <c r="G2215" s="12" t="str">
        <f t="shared" si="274"/>
        <v/>
      </c>
      <c r="H2215" s="12"/>
      <c r="I2215" s="22" t="str">
        <f>IFERROR(VLOOKUP('движение ДВС'!C2215,нормативы!$B$2:$C$32,2,FALSE),"")</f>
        <v/>
      </c>
      <c r="K2215" s="13" t="str">
        <f t="shared" si="278"/>
        <v/>
      </c>
      <c r="L2215" s="13"/>
      <c r="M2215" s="22" t="str">
        <f t="shared" si="275"/>
        <v/>
      </c>
      <c r="N2215" s="22" t="str">
        <f t="shared" si="279"/>
        <v/>
      </c>
      <c r="P2215" s="11" t="str">
        <f t="shared" si="280"/>
        <v xml:space="preserve"> </v>
      </c>
      <c r="Q2215" s="11" t="e">
        <f>VLOOKUP(B2215,'Комментарии к ремонту'!A:C,2,FALSE)</f>
        <v>#N/A</v>
      </c>
      <c r="R2215" s="21" t="str">
        <f t="shared" si="281"/>
        <v/>
      </c>
      <c r="T2215" s="44" t="str">
        <f t="shared" si="276"/>
        <v/>
      </c>
      <c r="W2215" s="18">
        <f t="shared" si="277"/>
        <v>0</v>
      </c>
    </row>
    <row r="2216" spans="7:23" ht="25.5" customHeight="1" x14ac:dyDescent="0.2">
      <c r="G2216" s="12" t="str">
        <f t="shared" si="274"/>
        <v/>
      </c>
      <c r="H2216" s="12"/>
      <c r="I2216" s="22" t="str">
        <f>IFERROR(VLOOKUP('движение ДВС'!C2216,нормативы!$B$2:$C$32,2,FALSE),"")</f>
        <v/>
      </c>
      <c r="K2216" s="13" t="str">
        <f t="shared" si="278"/>
        <v/>
      </c>
      <c r="L2216" s="13"/>
      <c r="M2216" s="22" t="str">
        <f t="shared" si="275"/>
        <v/>
      </c>
      <c r="N2216" s="22" t="str">
        <f t="shared" si="279"/>
        <v/>
      </c>
      <c r="P2216" s="11" t="str">
        <f t="shared" si="280"/>
        <v xml:space="preserve"> </v>
      </c>
      <c r="Q2216" s="11" t="e">
        <f>VLOOKUP(B2216,'Комментарии к ремонту'!A:C,2,FALSE)</f>
        <v>#N/A</v>
      </c>
      <c r="R2216" s="21" t="str">
        <f t="shared" si="281"/>
        <v/>
      </c>
      <c r="T2216" s="44" t="str">
        <f t="shared" si="276"/>
        <v/>
      </c>
      <c r="W2216" s="18">
        <f t="shared" si="277"/>
        <v>0</v>
      </c>
    </row>
    <row r="2217" spans="7:23" ht="25.5" customHeight="1" x14ac:dyDescent="0.2">
      <c r="G2217" s="12" t="str">
        <f t="shared" si="274"/>
        <v/>
      </c>
      <c r="H2217" s="12"/>
      <c r="I2217" s="22" t="str">
        <f>IFERROR(VLOOKUP('движение ДВС'!C2217,нормативы!$B$2:$C$32,2,FALSE),"")</f>
        <v/>
      </c>
      <c r="K2217" s="13" t="str">
        <f t="shared" si="278"/>
        <v/>
      </c>
      <c r="L2217" s="13"/>
      <c r="M2217" s="22" t="str">
        <f t="shared" si="275"/>
        <v/>
      </c>
      <c r="N2217" s="22" t="str">
        <f t="shared" si="279"/>
        <v/>
      </c>
      <c r="P2217" s="11" t="str">
        <f t="shared" si="280"/>
        <v xml:space="preserve"> </v>
      </c>
      <c r="Q2217" s="11" t="e">
        <f>VLOOKUP(B2217,'Комментарии к ремонту'!A:C,2,FALSE)</f>
        <v>#N/A</v>
      </c>
      <c r="R2217" s="21" t="str">
        <f t="shared" si="281"/>
        <v/>
      </c>
      <c r="T2217" s="44" t="str">
        <f t="shared" si="276"/>
        <v/>
      </c>
      <c r="W2217" s="18">
        <f t="shared" si="277"/>
        <v>0</v>
      </c>
    </row>
    <row r="2218" spans="7:23" ht="25.5" customHeight="1" x14ac:dyDescent="0.2">
      <c r="G2218" s="12" t="str">
        <f t="shared" si="274"/>
        <v/>
      </c>
      <c r="H2218" s="12"/>
      <c r="I2218" s="22" t="str">
        <f>IFERROR(VLOOKUP('движение ДВС'!C2218,нормативы!$B$2:$C$32,2,FALSE),"")</f>
        <v/>
      </c>
      <c r="K2218" s="13" t="str">
        <f t="shared" si="278"/>
        <v/>
      </c>
      <c r="L2218" s="13"/>
      <c r="M2218" s="22" t="str">
        <f t="shared" si="275"/>
        <v/>
      </c>
      <c r="N2218" s="22" t="str">
        <f t="shared" si="279"/>
        <v/>
      </c>
      <c r="P2218" s="11" t="str">
        <f t="shared" si="280"/>
        <v xml:space="preserve"> </v>
      </c>
      <c r="Q2218" s="11" t="e">
        <f>VLOOKUP(B2218,'Комментарии к ремонту'!A:C,2,FALSE)</f>
        <v>#N/A</v>
      </c>
      <c r="R2218" s="21" t="str">
        <f t="shared" si="281"/>
        <v/>
      </c>
      <c r="T2218" s="44" t="str">
        <f t="shared" si="276"/>
        <v/>
      </c>
      <c r="W2218" s="18">
        <f t="shared" si="277"/>
        <v>0</v>
      </c>
    </row>
    <row r="2219" spans="7:23" ht="25.5" customHeight="1" x14ac:dyDescent="0.2">
      <c r="G2219" s="12" t="str">
        <f t="shared" si="274"/>
        <v/>
      </c>
      <c r="H2219" s="12"/>
      <c r="I2219" s="22" t="str">
        <f>IFERROR(VLOOKUP('движение ДВС'!C2219,нормативы!$B$2:$C$32,2,FALSE),"")</f>
        <v/>
      </c>
      <c r="K2219" s="13" t="str">
        <f t="shared" si="278"/>
        <v/>
      </c>
      <c r="L2219" s="13"/>
      <c r="M2219" s="22" t="str">
        <f t="shared" si="275"/>
        <v/>
      </c>
      <c r="N2219" s="22" t="str">
        <f t="shared" si="279"/>
        <v/>
      </c>
      <c r="P2219" s="11" t="str">
        <f t="shared" si="280"/>
        <v xml:space="preserve"> </v>
      </c>
      <c r="Q2219" s="11" t="e">
        <f>VLOOKUP(B2219,'Комментарии к ремонту'!A:C,2,FALSE)</f>
        <v>#N/A</v>
      </c>
      <c r="R2219" s="21" t="str">
        <f t="shared" si="281"/>
        <v/>
      </c>
      <c r="T2219" s="44" t="str">
        <f t="shared" si="276"/>
        <v/>
      </c>
      <c r="W2219" s="18">
        <f t="shared" si="277"/>
        <v>0</v>
      </c>
    </row>
    <row r="2220" spans="7:23" ht="25.5" customHeight="1" x14ac:dyDescent="0.2">
      <c r="G2220" s="12" t="str">
        <f t="shared" si="274"/>
        <v/>
      </c>
      <c r="H2220" s="12"/>
      <c r="I2220" s="22" t="str">
        <f>IFERROR(VLOOKUP('движение ДВС'!C2220,нормативы!$B$2:$C$32,2,FALSE),"")</f>
        <v/>
      </c>
      <c r="K2220" s="13" t="str">
        <f t="shared" si="278"/>
        <v/>
      </c>
      <c r="L2220" s="13"/>
      <c r="M2220" s="22" t="str">
        <f t="shared" si="275"/>
        <v/>
      </c>
      <c r="N2220" s="22" t="str">
        <f t="shared" si="279"/>
        <v/>
      </c>
      <c r="P2220" s="11" t="str">
        <f t="shared" si="280"/>
        <v xml:space="preserve"> </v>
      </c>
      <c r="Q2220" s="11" t="e">
        <f>VLOOKUP(B2220,'Комментарии к ремонту'!A:C,2,FALSE)</f>
        <v>#N/A</v>
      </c>
      <c r="R2220" s="21" t="str">
        <f t="shared" si="281"/>
        <v/>
      </c>
      <c r="T2220" s="44" t="str">
        <f t="shared" si="276"/>
        <v/>
      </c>
      <c r="W2220" s="18">
        <f t="shared" si="277"/>
        <v>0</v>
      </c>
    </row>
    <row r="2221" spans="7:23" ht="25.5" customHeight="1" x14ac:dyDescent="0.2">
      <c r="G2221" s="12" t="str">
        <f t="shared" si="274"/>
        <v/>
      </c>
      <c r="H2221" s="12"/>
      <c r="I2221" s="22" t="str">
        <f>IFERROR(VLOOKUP('движение ДВС'!C2221,нормативы!$B$2:$C$32,2,FALSE),"")</f>
        <v/>
      </c>
      <c r="K2221" s="13" t="str">
        <f t="shared" si="278"/>
        <v/>
      </c>
      <c r="L2221" s="13"/>
      <c r="M2221" s="22" t="str">
        <f t="shared" si="275"/>
        <v/>
      </c>
      <c r="N2221" s="22" t="str">
        <f t="shared" si="279"/>
        <v/>
      </c>
      <c r="P2221" s="11" t="str">
        <f t="shared" si="280"/>
        <v xml:space="preserve"> </v>
      </c>
      <c r="Q2221" s="11" t="e">
        <f>VLOOKUP(B2221,'Комментарии к ремонту'!A:C,2,FALSE)</f>
        <v>#N/A</v>
      </c>
      <c r="R2221" s="21" t="str">
        <f t="shared" si="281"/>
        <v/>
      </c>
      <c r="T2221" s="44" t="str">
        <f t="shared" si="276"/>
        <v/>
      </c>
      <c r="W2221" s="18">
        <f t="shared" si="277"/>
        <v>0</v>
      </c>
    </row>
    <row r="2222" spans="7:23" ht="25.5" customHeight="1" x14ac:dyDescent="0.2">
      <c r="G2222" s="12" t="str">
        <f t="shared" si="274"/>
        <v/>
      </c>
      <c r="H2222" s="12"/>
      <c r="I2222" s="22" t="str">
        <f>IFERROR(VLOOKUP('движение ДВС'!C2222,нормативы!$B$2:$C$32,2,FALSE),"")</f>
        <v/>
      </c>
      <c r="K2222" s="13" t="str">
        <f t="shared" si="278"/>
        <v/>
      </c>
      <c r="L2222" s="13"/>
      <c r="M2222" s="22" t="str">
        <f t="shared" si="275"/>
        <v/>
      </c>
      <c r="N2222" s="22" t="str">
        <f t="shared" si="279"/>
        <v/>
      </c>
      <c r="P2222" s="11" t="str">
        <f t="shared" si="280"/>
        <v xml:space="preserve"> </v>
      </c>
      <c r="Q2222" s="11" t="e">
        <f>VLOOKUP(B2222,'Комментарии к ремонту'!A:C,2,FALSE)</f>
        <v>#N/A</v>
      </c>
      <c r="R2222" s="21" t="str">
        <f t="shared" si="281"/>
        <v/>
      </c>
      <c r="T2222" s="44" t="str">
        <f t="shared" si="276"/>
        <v/>
      </c>
      <c r="W2222" s="18">
        <f t="shared" si="277"/>
        <v>0</v>
      </c>
    </row>
    <row r="2223" spans="7:23" ht="25.5" customHeight="1" x14ac:dyDescent="0.2">
      <c r="G2223" s="12" t="str">
        <f t="shared" si="274"/>
        <v/>
      </c>
      <c r="H2223" s="12"/>
      <c r="I2223" s="22" t="str">
        <f>IFERROR(VLOOKUP('движение ДВС'!C2223,нормативы!$B$2:$C$32,2,FALSE),"")</f>
        <v/>
      </c>
      <c r="K2223" s="13" t="str">
        <f t="shared" si="278"/>
        <v/>
      </c>
      <c r="L2223" s="13"/>
      <c r="M2223" s="22" t="str">
        <f t="shared" si="275"/>
        <v/>
      </c>
      <c r="N2223" s="22" t="str">
        <f t="shared" si="279"/>
        <v/>
      </c>
      <c r="P2223" s="11" t="str">
        <f t="shared" si="280"/>
        <v xml:space="preserve"> </v>
      </c>
      <c r="Q2223" s="11" t="e">
        <f>VLOOKUP(B2223,'Комментарии к ремонту'!A:C,2,FALSE)</f>
        <v>#N/A</v>
      </c>
      <c r="R2223" s="21" t="str">
        <f t="shared" si="281"/>
        <v/>
      </c>
      <c r="T2223" s="44" t="str">
        <f t="shared" si="276"/>
        <v/>
      </c>
      <c r="W2223" s="18">
        <f t="shared" si="277"/>
        <v>0</v>
      </c>
    </row>
    <row r="2224" spans="7:23" ht="25.5" customHeight="1" x14ac:dyDescent="0.2">
      <c r="G2224" s="12" t="str">
        <f t="shared" si="274"/>
        <v/>
      </c>
      <c r="H2224" s="12"/>
      <c r="I2224" s="22" t="str">
        <f>IFERROR(VLOOKUP('движение ДВС'!C2224,нормативы!$B$2:$C$32,2,FALSE),"")</f>
        <v/>
      </c>
      <c r="K2224" s="13" t="str">
        <f t="shared" si="278"/>
        <v/>
      </c>
      <c r="L2224" s="13"/>
      <c r="M2224" s="22" t="str">
        <f t="shared" si="275"/>
        <v/>
      </c>
      <c r="N2224" s="22" t="str">
        <f t="shared" si="279"/>
        <v/>
      </c>
      <c r="P2224" s="11" t="str">
        <f t="shared" si="280"/>
        <v xml:space="preserve"> </v>
      </c>
      <c r="Q2224" s="11" t="e">
        <f>VLOOKUP(B2224,'Комментарии к ремонту'!A:C,2,FALSE)</f>
        <v>#N/A</v>
      </c>
      <c r="R2224" s="21" t="str">
        <f t="shared" si="281"/>
        <v/>
      </c>
      <c r="T2224" s="44" t="str">
        <f t="shared" si="276"/>
        <v/>
      </c>
      <c r="W2224" s="18">
        <f t="shared" si="277"/>
        <v>0</v>
      </c>
    </row>
    <row r="2225" spans="7:23" ht="25.5" customHeight="1" x14ac:dyDescent="0.2">
      <c r="G2225" s="12" t="str">
        <f t="shared" si="274"/>
        <v/>
      </c>
      <c r="H2225" s="12"/>
      <c r="I2225" s="22" t="str">
        <f>IFERROR(VLOOKUP('движение ДВС'!C2225,нормативы!$B$2:$C$32,2,FALSE),"")</f>
        <v/>
      </c>
      <c r="K2225" s="13" t="str">
        <f t="shared" si="278"/>
        <v/>
      </c>
      <c r="L2225" s="13"/>
      <c r="M2225" s="22" t="str">
        <f t="shared" si="275"/>
        <v/>
      </c>
      <c r="N2225" s="22" t="str">
        <f t="shared" si="279"/>
        <v/>
      </c>
      <c r="P2225" s="11" t="str">
        <f t="shared" si="280"/>
        <v xml:space="preserve"> </v>
      </c>
      <c r="Q2225" s="11" t="e">
        <f>VLOOKUP(B2225,'Комментарии к ремонту'!A:C,2,FALSE)</f>
        <v>#N/A</v>
      </c>
      <c r="R2225" s="21" t="str">
        <f t="shared" si="281"/>
        <v/>
      </c>
      <c r="T2225" s="44" t="str">
        <f t="shared" si="276"/>
        <v/>
      </c>
      <c r="W2225" s="18">
        <f t="shared" si="277"/>
        <v>0</v>
      </c>
    </row>
    <row r="2226" spans="7:23" ht="25.5" customHeight="1" x14ac:dyDescent="0.2">
      <c r="G2226" s="12" t="str">
        <f t="shared" si="274"/>
        <v/>
      </c>
      <c r="H2226" s="12"/>
      <c r="I2226" s="22" t="str">
        <f>IFERROR(VLOOKUP('движение ДВС'!C2226,нормативы!$B$2:$C$32,2,FALSE),"")</f>
        <v/>
      </c>
      <c r="K2226" s="13" t="str">
        <f t="shared" si="278"/>
        <v/>
      </c>
      <c r="L2226" s="13"/>
      <c r="M2226" s="22" t="str">
        <f t="shared" si="275"/>
        <v/>
      </c>
      <c r="N2226" s="22" t="str">
        <f t="shared" si="279"/>
        <v/>
      </c>
      <c r="P2226" s="11" t="str">
        <f t="shared" si="280"/>
        <v xml:space="preserve"> </v>
      </c>
      <c r="Q2226" s="11" t="e">
        <f>VLOOKUP(B2226,'Комментарии к ремонту'!A:C,2,FALSE)</f>
        <v>#N/A</v>
      </c>
      <c r="R2226" s="21" t="str">
        <f t="shared" si="281"/>
        <v/>
      </c>
      <c r="T2226" s="44" t="str">
        <f t="shared" si="276"/>
        <v/>
      </c>
      <c r="W2226" s="18">
        <f t="shared" si="277"/>
        <v>0</v>
      </c>
    </row>
    <row r="2227" spans="7:23" ht="25.5" customHeight="1" x14ac:dyDescent="0.2">
      <c r="G2227" s="12" t="str">
        <f t="shared" si="274"/>
        <v/>
      </c>
      <c r="H2227" s="12"/>
      <c r="I2227" s="22" t="str">
        <f>IFERROR(VLOOKUP('движение ДВС'!C2227,нормативы!$B$2:$C$32,2,FALSE),"")</f>
        <v/>
      </c>
      <c r="K2227" s="13" t="str">
        <f t="shared" si="278"/>
        <v/>
      </c>
      <c r="L2227" s="13"/>
      <c r="M2227" s="22" t="str">
        <f t="shared" si="275"/>
        <v/>
      </c>
      <c r="N2227" s="22" t="str">
        <f t="shared" si="279"/>
        <v/>
      </c>
      <c r="P2227" s="11" t="str">
        <f t="shared" si="280"/>
        <v xml:space="preserve"> </v>
      </c>
      <c r="Q2227" s="11" t="e">
        <f>VLOOKUP(B2227,'Комментарии к ремонту'!A:C,2,FALSE)</f>
        <v>#N/A</v>
      </c>
      <c r="R2227" s="21" t="str">
        <f t="shared" si="281"/>
        <v/>
      </c>
      <c r="T2227" s="44" t="str">
        <f t="shared" si="276"/>
        <v/>
      </c>
      <c r="W2227" s="18">
        <f t="shared" si="277"/>
        <v>0</v>
      </c>
    </row>
    <row r="2228" spans="7:23" ht="25.5" customHeight="1" x14ac:dyDescent="0.2">
      <c r="G2228" s="12" t="str">
        <f t="shared" si="274"/>
        <v/>
      </c>
      <c r="H2228" s="12"/>
      <c r="I2228" s="22" t="str">
        <f>IFERROR(VLOOKUP('движение ДВС'!C2228,нормативы!$B$2:$C$32,2,FALSE),"")</f>
        <v/>
      </c>
      <c r="K2228" s="13" t="str">
        <f t="shared" si="278"/>
        <v/>
      </c>
      <c r="L2228" s="13"/>
      <c r="M2228" s="22" t="str">
        <f t="shared" si="275"/>
        <v/>
      </c>
      <c r="N2228" s="22" t="str">
        <f t="shared" si="279"/>
        <v/>
      </c>
      <c r="P2228" s="11" t="str">
        <f t="shared" si="280"/>
        <v xml:space="preserve"> </v>
      </c>
      <c r="Q2228" s="11" t="e">
        <f>VLOOKUP(B2228,'Комментарии к ремонту'!A:C,2,FALSE)</f>
        <v>#N/A</v>
      </c>
      <c r="R2228" s="21" t="str">
        <f t="shared" si="281"/>
        <v/>
      </c>
      <c r="T2228" s="44" t="str">
        <f t="shared" si="276"/>
        <v/>
      </c>
      <c r="W2228" s="18">
        <f t="shared" si="277"/>
        <v>0</v>
      </c>
    </row>
    <row r="2229" spans="7:23" ht="25.5" customHeight="1" x14ac:dyDescent="0.2">
      <c r="G2229" s="12" t="str">
        <f t="shared" si="274"/>
        <v/>
      </c>
      <c r="H2229" s="12"/>
      <c r="I2229" s="22" t="str">
        <f>IFERROR(VLOOKUP('движение ДВС'!C2229,нормативы!$B$2:$C$32,2,FALSE),"")</f>
        <v/>
      </c>
      <c r="K2229" s="13" t="str">
        <f t="shared" si="278"/>
        <v/>
      </c>
      <c r="L2229" s="13"/>
      <c r="M2229" s="22" t="str">
        <f t="shared" si="275"/>
        <v/>
      </c>
      <c r="N2229" s="22" t="str">
        <f t="shared" si="279"/>
        <v/>
      </c>
      <c r="P2229" s="11" t="str">
        <f t="shared" si="280"/>
        <v xml:space="preserve"> </v>
      </c>
      <c r="Q2229" s="11" t="e">
        <f>VLOOKUP(B2229,'Комментарии к ремонту'!A:C,2,FALSE)</f>
        <v>#N/A</v>
      </c>
      <c r="R2229" s="21" t="str">
        <f t="shared" si="281"/>
        <v/>
      </c>
      <c r="T2229" s="44" t="str">
        <f t="shared" si="276"/>
        <v/>
      </c>
      <c r="W2229" s="18">
        <f t="shared" si="277"/>
        <v>0</v>
      </c>
    </row>
    <row r="2230" spans="7:23" ht="25.5" customHeight="1" x14ac:dyDescent="0.2">
      <c r="G2230" s="12" t="str">
        <f t="shared" si="274"/>
        <v/>
      </c>
      <c r="H2230" s="12"/>
      <c r="I2230" s="22" t="str">
        <f>IFERROR(VLOOKUP('движение ДВС'!C2230,нормативы!$B$2:$C$32,2,FALSE),"")</f>
        <v/>
      </c>
      <c r="K2230" s="13" t="str">
        <f t="shared" si="278"/>
        <v/>
      </c>
      <c r="L2230" s="13"/>
      <c r="M2230" s="22" t="str">
        <f t="shared" si="275"/>
        <v/>
      </c>
      <c r="N2230" s="22" t="str">
        <f t="shared" si="279"/>
        <v/>
      </c>
      <c r="P2230" s="11" t="str">
        <f t="shared" si="280"/>
        <v xml:space="preserve"> </v>
      </c>
      <c r="Q2230" s="11" t="e">
        <f>VLOOKUP(B2230,'Комментарии к ремонту'!A:C,2,FALSE)</f>
        <v>#N/A</v>
      </c>
      <c r="R2230" s="21" t="str">
        <f t="shared" si="281"/>
        <v/>
      </c>
      <c r="T2230" s="44" t="str">
        <f t="shared" si="276"/>
        <v/>
      </c>
      <c r="W2230" s="18">
        <f t="shared" si="277"/>
        <v>0</v>
      </c>
    </row>
    <row r="2231" spans="7:23" ht="25.5" customHeight="1" x14ac:dyDescent="0.2">
      <c r="G2231" s="12" t="str">
        <f t="shared" si="274"/>
        <v/>
      </c>
      <c r="H2231" s="12"/>
      <c r="I2231" s="22" t="str">
        <f>IFERROR(VLOOKUP('движение ДВС'!C2231,нормативы!$B$2:$C$32,2,FALSE),"")</f>
        <v/>
      </c>
      <c r="K2231" s="13" t="str">
        <f t="shared" si="278"/>
        <v/>
      </c>
      <c r="L2231" s="13"/>
      <c r="M2231" s="22" t="str">
        <f t="shared" si="275"/>
        <v/>
      </c>
      <c r="N2231" s="22" t="str">
        <f t="shared" si="279"/>
        <v/>
      </c>
      <c r="P2231" s="11" t="str">
        <f t="shared" si="280"/>
        <v xml:space="preserve"> </v>
      </c>
      <c r="Q2231" s="11" t="e">
        <f>VLOOKUP(B2231,'Комментарии к ремонту'!A:C,2,FALSE)</f>
        <v>#N/A</v>
      </c>
      <c r="R2231" s="21" t="str">
        <f t="shared" si="281"/>
        <v/>
      </c>
      <c r="T2231" s="44" t="str">
        <f t="shared" si="276"/>
        <v/>
      </c>
      <c r="W2231" s="18">
        <f t="shared" si="277"/>
        <v>0</v>
      </c>
    </row>
    <row r="2232" spans="7:23" ht="25.5" customHeight="1" x14ac:dyDescent="0.2">
      <c r="G2232" s="12" t="str">
        <f t="shared" si="274"/>
        <v/>
      </c>
      <c r="H2232" s="12"/>
      <c r="I2232" s="22" t="str">
        <f>IFERROR(VLOOKUP('движение ДВС'!C2232,нормативы!$B$2:$C$32,2,FALSE),"")</f>
        <v/>
      </c>
      <c r="K2232" s="13" t="str">
        <f t="shared" si="278"/>
        <v/>
      </c>
      <c r="L2232" s="13"/>
      <c r="M2232" s="22" t="str">
        <f t="shared" si="275"/>
        <v/>
      </c>
      <c r="N2232" s="22" t="str">
        <f t="shared" si="279"/>
        <v/>
      </c>
      <c r="P2232" s="11" t="str">
        <f t="shared" si="280"/>
        <v xml:space="preserve"> </v>
      </c>
      <c r="Q2232" s="11" t="e">
        <f>VLOOKUP(B2232,'Комментарии к ремонту'!A:C,2,FALSE)</f>
        <v>#N/A</v>
      </c>
      <c r="R2232" s="21" t="str">
        <f t="shared" si="281"/>
        <v/>
      </c>
      <c r="T2232" s="44" t="str">
        <f t="shared" si="276"/>
        <v/>
      </c>
      <c r="W2232" s="18">
        <f t="shared" si="277"/>
        <v>0</v>
      </c>
    </row>
    <row r="2233" spans="7:23" ht="25.5" customHeight="1" x14ac:dyDescent="0.2">
      <c r="G2233" s="12" t="str">
        <f t="shared" si="274"/>
        <v/>
      </c>
      <c r="H2233" s="12"/>
      <c r="I2233" s="22" t="str">
        <f>IFERROR(VLOOKUP('движение ДВС'!C2233,нормативы!$B$2:$C$32,2,FALSE),"")</f>
        <v/>
      </c>
      <c r="K2233" s="13" t="str">
        <f t="shared" si="278"/>
        <v/>
      </c>
      <c r="L2233" s="13"/>
      <c r="M2233" s="22" t="str">
        <f t="shared" si="275"/>
        <v/>
      </c>
      <c r="N2233" s="22" t="str">
        <f t="shared" si="279"/>
        <v/>
      </c>
      <c r="P2233" s="11" t="str">
        <f t="shared" si="280"/>
        <v xml:space="preserve"> </v>
      </c>
      <c r="Q2233" s="11" t="e">
        <f>VLOOKUP(B2233,'Комментарии к ремонту'!A:C,2,FALSE)</f>
        <v>#N/A</v>
      </c>
      <c r="R2233" s="21" t="str">
        <f t="shared" si="281"/>
        <v/>
      </c>
      <c r="T2233" s="44" t="str">
        <f t="shared" si="276"/>
        <v/>
      </c>
      <c r="W2233" s="18">
        <f t="shared" si="277"/>
        <v>0</v>
      </c>
    </row>
    <row r="2234" spans="7:23" ht="25.5" customHeight="1" x14ac:dyDescent="0.2">
      <c r="G2234" s="12" t="str">
        <f t="shared" si="274"/>
        <v/>
      </c>
      <c r="H2234" s="12"/>
      <c r="I2234" s="22" t="str">
        <f>IFERROR(VLOOKUP('движение ДВС'!C2234,нормативы!$B$2:$C$32,2,FALSE),"")</f>
        <v/>
      </c>
      <c r="K2234" s="13" t="str">
        <f t="shared" si="278"/>
        <v/>
      </c>
      <c r="L2234" s="13"/>
      <c r="M2234" s="22" t="str">
        <f t="shared" si="275"/>
        <v/>
      </c>
      <c r="N2234" s="22" t="str">
        <f t="shared" si="279"/>
        <v/>
      </c>
      <c r="P2234" s="11" t="str">
        <f t="shared" si="280"/>
        <v xml:space="preserve"> </v>
      </c>
      <c r="Q2234" s="11" t="e">
        <f>VLOOKUP(B2234,'Комментарии к ремонту'!A:C,2,FALSE)</f>
        <v>#N/A</v>
      </c>
      <c r="R2234" s="21" t="str">
        <f t="shared" si="281"/>
        <v/>
      </c>
      <c r="T2234" s="44" t="str">
        <f t="shared" si="276"/>
        <v/>
      </c>
      <c r="W2234" s="18">
        <f t="shared" si="277"/>
        <v>0</v>
      </c>
    </row>
    <row r="2235" spans="7:23" ht="25.5" customHeight="1" x14ac:dyDescent="0.2">
      <c r="G2235" s="12" t="str">
        <f t="shared" si="274"/>
        <v/>
      </c>
      <c r="H2235" s="12"/>
      <c r="I2235" s="22" t="str">
        <f>IFERROR(VLOOKUP('движение ДВС'!C2235,нормативы!$B$2:$C$32,2,FALSE),"")</f>
        <v/>
      </c>
      <c r="K2235" s="13" t="str">
        <f t="shared" si="278"/>
        <v/>
      </c>
      <c r="L2235" s="13"/>
      <c r="M2235" s="22" t="str">
        <f t="shared" si="275"/>
        <v/>
      </c>
      <c r="N2235" s="22" t="str">
        <f t="shared" si="279"/>
        <v/>
      </c>
      <c r="P2235" s="11" t="str">
        <f t="shared" si="280"/>
        <v xml:space="preserve"> </v>
      </c>
      <c r="Q2235" s="11" t="e">
        <f>VLOOKUP(B2235,'Комментарии к ремонту'!A:C,2,FALSE)</f>
        <v>#N/A</v>
      </c>
      <c r="R2235" s="21" t="str">
        <f t="shared" si="281"/>
        <v/>
      </c>
      <c r="T2235" s="44" t="str">
        <f t="shared" si="276"/>
        <v/>
      </c>
      <c r="W2235" s="18">
        <f t="shared" si="277"/>
        <v>0</v>
      </c>
    </row>
    <row r="2236" spans="7:23" ht="25.5" customHeight="1" x14ac:dyDescent="0.2">
      <c r="G2236" s="12" t="str">
        <f t="shared" si="274"/>
        <v/>
      </c>
      <c r="H2236" s="12"/>
      <c r="I2236" s="22" t="str">
        <f>IFERROR(VLOOKUP('движение ДВС'!C2236,нормативы!$B$2:$C$32,2,FALSE),"")</f>
        <v/>
      </c>
      <c r="K2236" s="13" t="str">
        <f t="shared" si="278"/>
        <v/>
      </c>
      <c r="L2236" s="13"/>
      <c r="M2236" s="22" t="str">
        <f t="shared" si="275"/>
        <v/>
      </c>
      <c r="N2236" s="22" t="str">
        <f t="shared" si="279"/>
        <v/>
      </c>
      <c r="P2236" s="11" t="str">
        <f t="shared" si="280"/>
        <v xml:space="preserve"> </v>
      </c>
      <c r="Q2236" s="11" t="e">
        <f>VLOOKUP(B2236,'Комментарии к ремонту'!A:C,2,FALSE)</f>
        <v>#N/A</v>
      </c>
      <c r="R2236" s="21" t="str">
        <f t="shared" si="281"/>
        <v/>
      </c>
      <c r="T2236" s="44" t="str">
        <f t="shared" si="276"/>
        <v/>
      </c>
      <c r="W2236" s="18">
        <f t="shared" si="277"/>
        <v>0</v>
      </c>
    </row>
    <row r="2237" spans="7:23" ht="25.5" customHeight="1" x14ac:dyDescent="0.2">
      <c r="G2237" s="12" t="str">
        <f t="shared" si="274"/>
        <v/>
      </c>
      <c r="H2237" s="12"/>
      <c r="I2237" s="22" t="str">
        <f>IFERROR(VLOOKUP('движение ДВС'!C2237,нормативы!$B$2:$C$32,2,FALSE),"")</f>
        <v/>
      </c>
      <c r="K2237" s="13" t="str">
        <f t="shared" si="278"/>
        <v/>
      </c>
      <c r="L2237" s="13"/>
      <c r="M2237" s="22" t="str">
        <f t="shared" si="275"/>
        <v/>
      </c>
      <c r="N2237" s="22" t="str">
        <f t="shared" si="279"/>
        <v/>
      </c>
      <c r="P2237" s="11" t="str">
        <f t="shared" si="280"/>
        <v xml:space="preserve"> </v>
      </c>
      <c r="Q2237" s="11" t="e">
        <f>VLOOKUP(B2237,'Комментарии к ремонту'!A:C,2,FALSE)</f>
        <v>#N/A</v>
      </c>
      <c r="R2237" s="21" t="str">
        <f t="shared" si="281"/>
        <v/>
      </c>
      <c r="T2237" s="44" t="str">
        <f t="shared" si="276"/>
        <v/>
      </c>
      <c r="W2237" s="18">
        <f t="shared" si="277"/>
        <v>0</v>
      </c>
    </row>
    <row r="2238" spans="7:23" ht="25.5" customHeight="1" x14ac:dyDescent="0.2">
      <c r="G2238" s="12" t="str">
        <f t="shared" si="274"/>
        <v/>
      </c>
      <c r="H2238" s="12"/>
      <c r="I2238" s="22" t="str">
        <f>IFERROR(VLOOKUP('движение ДВС'!C2238,нормативы!$B$2:$C$32,2,FALSE),"")</f>
        <v/>
      </c>
      <c r="K2238" s="13" t="str">
        <f t="shared" si="278"/>
        <v/>
      </c>
      <c r="L2238" s="13"/>
      <c r="M2238" s="22" t="str">
        <f t="shared" si="275"/>
        <v/>
      </c>
      <c r="N2238" s="22" t="str">
        <f t="shared" si="279"/>
        <v/>
      </c>
      <c r="P2238" s="11" t="str">
        <f t="shared" si="280"/>
        <v xml:space="preserve"> </v>
      </c>
      <c r="Q2238" s="11" t="e">
        <f>VLOOKUP(B2238,'Комментарии к ремонту'!A:C,2,FALSE)</f>
        <v>#N/A</v>
      </c>
      <c r="R2238" s="21" t="str">
        <f t="shared" si="281"/>
        <v/>
      </c>
      <c r="T2238" s="44" t="str">
        <f t="shared" si="276"/>
        <v/>
      </c>
      <c r="W2238" s="18">
        <f t="shared" si="277"/>
        <v>0</v>
      </c>
    </row>
    <row r="2239" spans="7:23" ht="25.5" customHeight="1" x14ac:dyDescent="0.2">
      <c r="G2239" s="12" t="str">
        <f t="shared" si="274"/>
        <v/>
      </c>
      <c r="H2239" s="12"/>
      <c r="I2239" s="22" t="str">
        <f>IFERROR(VLOOKUP('движение ДВС'!C2239,нормативы!$B$2:$C$32,2,FALSE),"")</f>
        <v/>
      </c>
      <c r="K2239" s="13" t="str">
        <f t="shared" si="278"/>
        <v/>
      </c>
      <c r="L2239" s="13"/>
      <c r="M2239" s="22" t="str">
        <f t="shared" si="275"/>
        <v/>
      </c>
      <c r="N2239" s="22" t="str">
        <f t="shared" si="279"/>
        <v/>
      </c>
      <c r="P2239" s="11" t="str">
        <f t="shared" si="280"/>
        <v xml:space="preserve"> </v>
      </c>
      <c r="Q2239" s="11" t="e">
        <f>VLOOKUP(B2239,'Комментарии к ремонту'!A:C,2,FALSE)</f>
        <v>#N/A</v>
      </c>
      <c r="R2239" s="21" t="str">
        <f t="shared" si="281"/>
        <v/>
      </c>
      <c r="T2239" s="44" t="str">
        <f t="shared" si="276"/>
        <v/>
      </c>
      <c r="W2239" s="18">
        <f t="shared" si="277"/>
        <v>0</v>
      </c>
    </row>
    <row r="2240" spans="7:23" ht="25.5" customHeight="1" x14ac:dyDescent="0.2">
      <c r="G2240" s="12" t="str">
        <f t="shared" si="274"/>
        <v/>
      </c>
      <c r="H2240" s="12"/>
      <c r="I2240" s="22" t="str">
        <f>IFERROR(VLOOKUP('движение ДВС'!C2240,нормативы!$B$2:$C$32,2,FALSE),"")</f>
        <v/>
      </c>
      <c r="K2240" s="13" t="str">
        <f t="shared" si="278"/>
        <v/>
      </c>
      <c r="L2240" s="13"/>
      <c r="M2240" s="22" t="str">
        <f t="shared" si="275"/>
        <v/>
      </c>
      <c r="N2240" s="22" t="str">
        <f t="shared" si="279"/>
        <v/>
      </c>
      <c r="P2240" s="11" t="str">
        <f t="shared" si="280"/>
        <v xml:space="preserve"> </v>
      </c>
      <c r="Q2240" s="11" t="e">
        <f>VLOOKUP(B2240,'Комментарии к ремонту'!A:C,2,FALSE)</f>
        <v>#N/A</v>
      </c>
      <c r="R2240" s="21" t="str">
        <f t="shared" si="281"/>
        <v/>
      </c>
      <c r="T2240" s="44" t="str">
        <f t="shared" si="276"/>
        <v/>
      </c>
      <c r="W2240" s="18">
        <f t="shared" si="277"/>
        <v>0</v>
      </c>
    </row>
    <row r="2241" spans="7:23" ht="25.5" customHeight="1" x14ac:dyDescent="0.2">
      <c r="G2241" s="12" t="str">
        <f t="shared" si="274"/>
        <v/>
      </c>
      <c r="H2241" s="12"/>
      <c r="I2241" s="22" t="str">
        <f>IFERROR(VLOOKUP('движение ДВС'!C2241,нормативы!$B$2:$C$32,2,FALSE),"")</f>
        <v/>
      </c>
      <c r="K2241" s="13" t="str">
        <f t="shared" si="278"/>
        <v/>
      </c>
      <c r="L2241" s="13"/>
      <c r="M2241" s="22" t="str">
        <f t="shared" si="275"/>
        <v/>
      </c>
      <c r="N2241" s="22" t="str">
        <f t="shared" si="279"/>
        <v/>
      </c>
      <c r="P2241" s="11" t="str">
        <f t="shared" si="280"/>
        <v xml:space="preserve"> </v>
      </c>
      <c r="Q2241" s="11" t="e">
        <f>VLOOKUP(B2241,'Комментарии к ремонту'!A:C,2,FALSE)</f>
        <v>#N/A</v>
      </c>
      <c r="R2241" s="21" t="str">
        <f t="shared" si="281"/>
        <v/>
      </c>
      <c r="T2241" s="44" t="str">
        <f t="shared" si="276"/>
        <v/>
      </c>
      <c r="W2241" s="18">
        <f t="shared" si="277"/>
        <v>0</v>
      </c>
    </row>
    <row r="2242" spans="7:23" ht="25.5" customHeight="1" x14ac:dyDescent="0.2">
      <c r="G2242" s="12" t="str">
        <f t="shared" si="274"/>
        <v/>
      </c>
      <c r="H2242" s="12"/>
      <c r="I2242" s="22" t="str">
        <f>IFERROR(VLOOKUP('движение ДВС'!C2242,нормативы!$B$2:$C$32,2,FALSE),"")</f>
        <v/>
      </c>
      <c r="K2242" s="13" t="str">
        <f t="shared" si="278"/>
        <v/>
      </c>
      <c r="L2242" s="13"/>
      <c r="M2242" s="22" t="str">
        <f t="shared" si="275"/>
        <v/>
      </c>
      <c r="N2242" s="22" t="str">
        <f t="shared" si="279"/>
        <v/>
      </c>
      <c r="P2242" s="11" t="str">
        <f t="shared" si="280"/>
        <v xml:space="preserve"> </v>
      </c>
      <c r="Q2242" s="11" t="e">
        <f>VLOOKUP(B2242,'Комментарии к ремонту'!A:C,2,FALSE)</f>
        <v>#N/A</v>
      </c>
      <c r="R2242" s="21" t="str">
        <f t="shared" si="281"/>
        <v/>
      </c>
      <c r="T2242" s="44" t="str">
        <f t="shared" si="276"/>
        <v/>
      </c>
      <c r="W2242" s="18">
        <f t="shared" si="277"/>
        <v>0</v>
      </c>
    </row>
    <row r="2243" spans="7:23" ht="25.5" customHeight="1" x14ac:dyDescent="0.2">
      <c r="G2243" s="12" t="str">
        <f t="shared" ref="G2243:G2306" si="282">IFERROR(IF(SEARCH("Ожидается",O2243),"введите дату",""),"")</f>
        <v/>
      </c>
      <c r="H2243" s="12"/>
      <c r="I2243" s="22" t="str">
        <f>IFERROR(VLOOKUP('движение ДВС'!C2243,нормативы!$B$2:$C$32,2,FALSE),"")</f>
        <v/>
      </c>
      <c r="K2243" s="13" t="str">
        <f t="shared" si="278"/>
        <v/>
      </c>
      <c r="L2243" s="13"/>
      <c r="M2243" s="22" t="str">
        <f t="shared" ref="M2243:M2306" si="283">IFERROR(IF(ISBLANK(G2243),"",_xlfn.ISOWEEKNUM(G2243)),"")</f>
        <v/>
      </c>
      <c r="N2243" s="22" t="str">
        <f t="shared" si="279"/>
        <v/>
      </c>
      <c r="P2243" s="11" t="str">
        <f t="shared" si="280"/>
        <v xml:space="preserve"> </v>
      </c>
      <c r="Q2243" s="11" t="e">
        <f>VLOOKUP(B2243,'Комментарии к ремонту'!A:C,2,FALSE)</f>
        <v>#N/A</v>
      </c>
      <c r="R2243" s="21" t="str">
        <f t="shared" si="281"/>
        <v/>
      </c>
      <c r="T2243" s="44" t="str">
        <f t="shared" ref="T2243:T2306" si="284">IF(O2243="Отказной","Опишите причину отказа",IF(O2243="Транзит","Опишите инф. о транзите",""))</f>
        <v/>
      </c>
      <c r="W2243" s="18">
        <f t="shared" ref="W2243:W2306" si="285">IFERROR(IF(SEARCH(", заказ",V2243),"укажите дату поставки зап. частей",""),0)</f>
        <v>0</v>
      </c>
    </row>
    <row r="2244" spans="7:23" ht="25.5" customHeight="1" x14ac:dyDescent="0.2">
      <c r="G2244" s="12" t="str">
        <f t="shared" si="282"/>
        <v/>
      </c>
      <c r="H2244" s="12"/>
      <c r="I2244" s="22" t="str">
        <f>IFERROR(VLOOKUP('движение ДВС'!C2244,нормативы!$B$2:$C$32,2,FALSE),"")</f>
        <v/>
      </c>
      <c r="K2244" s="13" t="str">
        <f t="shared" ref="K2244:K2307" si="286">IFERROR(IF(H2244&lt;&gt;0,H2244+(I2244/J2244)/8*7/5,""),IF(H2244&lt;&gt;0,H2244+I2244/8*7/5,""))</f>
        <v/>
      </c>
      <c r="L2244" s="13"/>
      <c r="M2244" s="22" t="str">
        <f t="shared" si="283"/>
        <v/>
      </c>
      <c r="N2244" s="22" t="str">
        <f t="shared" ref="N2244:N2307" si="287">IFERROR(INT((MONTH(G2244)+2)/3),"")</f>
        <v/>
      </c>
      <c r="P2244" s="11" t="str">
        <f t="shared" ref="P2244:P2307" si="288">B2244&amp;" "&amp;C2244</f>
        <v xml:space="preserve"> </v>
      </c>
      <c r="Q2244" s="11" t="e">
        <f>VLOOKUP(B2244,'Комментарии к ремонту'!A:C,2,FALSE)</f>
        <v>#N/A</v>
      </c>
      <c r="R2244" s="21" t="str">
        <f t="shared" ref="R2244:R2307" si="289">IF(ISBLANK(B2244),"",IF(O2244="Ремонт остановлен","Укажите причину остановки работ",IF(O2244="Отказной","Опишите причину отказа",IF(O2244="Транзит","Опишите инф. о транзите",IF(ISNA(Q2244),"НЕТ","ЕСТЬ")))))</f>
        <v/>
      </c>
      <c r="T2244" s="44" t="str">
        <f t="shared" si="284"/>
        <v/>
      </c>
      <c r="W2244" s="18">
        <f t="shared" si="285"/>
        <v>0</v>
      </c>
    </row>
    <row r="2245" spans="7:23" ht="25.5" customHeight="1" x14ac:dyDescent="0.2">
      <c r="G2245" s="12" t="str">
        <f t="shared" si="282"/>
        <v/>
      </c>
      <c r="H2245" s="12"/>
      <c r="I2245" s="22" t="str">
        <f>IFERROR(VLOOKUP('движение ДВС'!C2245,нормативы!$B$2:$C$32,2,FALSE),"")</f>
        <v/>
      </c>
      <c r="K2245" s="13" t="str">
        <f t="shared" si="286"/>
        <v/>
      </c>
      <c r="L2245" s="13"/>
      <c r="M2245" s="22" t="str">
        <f t="shared" si="283"/>
        <v/>
      </c>
      <c r="N2245" s="22" t="str">
        <f t="shared" si="287"/>
        <v/>
      </c>
      <c r="P2245" s="11" t="str">
        <f t="shared" si="288"/>
        <v xml:space="preserve"> </v>
      </c>
      <c r="Q2245" s="11" t="e">
        <f>VLOOKUP(B2245,'Комментарии к ремонту'!A:C,2,FALSE)</f>
        <v>#N/A</v>
      </c>
      <c r="R2245" s="21" t="str">
        <f t="shared" si="289"/>
        <v/>
      </c>
      <c r="T2245" s="44" t="str">
        <f t="shared" si="284"/>
        <v/>
      </c>
      <c r="W2245" s="18">
        <f t="shared" si="285"/>
        <v>0</v>
      </c>
    </row>
    <row r="2246" spans="7:23" ht="25.5" customHeight="1" x14ac:dyDescent="0.2">
      <c r="G2246" s="12" t="str">
        <f t="shared" si="282"/>
        <v/>
      </c>
      <c r="H2246" s="12"/>
      <c r="I2246" s="22" t="str">
        <f>IFERROR(VLOOKUP('движение ДВС'!C2246,нормативы!$B$2:$C$32,2,FALSE),"")</f>
        <v/>
      </c>
      <c r="K2246" s="13" t="str">
        <f t="shared" si="286"/>
        <v/>
      </c>
      <c r="L2246" s="13"/>
      <c r="M2246" s="22" t="str">
        <f t="shared" si="283"/>
        <v/>
      </c>
      <c r="N2246" s="22" t="str">
        <f t="shared" si="287"/>
        <v/>
      </c>
      <c r="P2246" s="11" t="str">
        <f t="shared" si="288"/>
        <v xml:space="preserve"> </v>
      </c>
      <c r="Q2246" s="11" t="e">
        <f>VLOOKUP(B2246,'Комментарии к ремонту'!A:C,2,FALSE)</f>
        <v>#N/A</v>
      </c>
      <c r="R2246" s="21" t="str">
        <f t="shared" si="289"/>
        <v/>
      </c>
      <c r="T2246" s="44" t="str">
        <f t="shared" si="284"/>
        <v/>
      </c>
      <c r="W2246" s="18">
        <f t="shared" si="285"/>
        <v>0</v>
      </c>
    </row>
    <row r="2247" spans="7:23" ht="25.5" customHeight="1" x14ac:dyDescent="0.2">
      <c r="G2247" s="12" t="str">
        <f t="shared" si="282"/>
        <v/>
      </c>
      <c r="H2247" s="12"/>
      <c r="I2247" s="22" t="str">
        <f>IFERROR(VLOOKUP('движение ДВС'!C2247,нормативы!$B$2:$C$32,2,FALSE),"")</f>
        <v/>
      </c>
      <c r="K2247" s="13" t="str">
        <f t="shared" si="286"/>
        <v/>
      </c>
      <c r="L2247" s="13"/>
      <c r="M2247" s="22" t="str">
        <f t="shared" si="283"/>
        <v/>
      </c>
      <c r="N2247" s="22" t="str">
        <f t="shared" si="287"/>
        <v/>
      </c>
      <c r="P2247" s="11" t="str">
        <f t="shared" si="288"/>
        <v xml:space="preserve"> </v>
      </c>
      <c r="Q2247" s="11" t="e">
        <f>VLOOKUP(B2247,'Комментарии к ремонту'!A:C,2,FALSE)</f>
        <v>#N/A</v>
      </c>
      <c r="R2247" s="21" t="str">
        <f t="shared" si="289"/>
        <v/>
      </c>
      <c r="T2247" s="44" t="str">
        <f t="shared" si="284"/>
        <v/>
      </c>
      <c r="W2247" s="18">
        <f t="shared" si="285"/>
        <v>0</v>
      </c>
    </row>
    <row r="2248" spans="7:23" ht="25.5" customHeight="1" x14ac:dyDescent="0.2">
      <c r="G2248" s="12" t="str">
        <f t="shared" si="282"/>
        <v/>
      </c>
      <c r="H2248" s="12"/>
      <c r="I2248" s="22" t="str">
        <f>IFERROR(VLOOKUP('движение ДВС'!C2248,нормативы!$B$2:$C$32,2,FALSE),"")</f>
        <v/>
      </c>
      <c r="K2248" s="13" t="str">
        <f t="shared" si="286"/>
        <v/>
      </c>
      <c r="L2248" s="13"/>
      <c r="M2248" s="22" t="str">
        <f t="shared" si="283"/>
        <v/>
      </c>
      <c r="N2248" s="22" t="str">
        <f t="shared" si="287"/>
        <v/>
      </c>
      <c r="P2248" s="11" t="str">
        <f t="shared" si="288"/>
        <v xml:space="preserve"> </v>
      </c>
      <c r="Q2248" s="11" t="e">
        <f>VLOOKUP(B2248,'Комментарии к ремонту'!A:C,2,FALSE)</f>
        <v>#N/A</v>
      </c>
      <c r="R2248" s="21" t="str">
        <f t="shared" si="289"/>
        <v/>
      </c>
      <c r="T2248" s="44" t="str">
        <f t="shared" si="284"/>
        <v/>
      </c>
      <c r="W2248" s="18">
        <f t="shared" si="285"/>
        <v>0</v>
      </c>
    </row>
    <row r="2249" spans="7:23" ht="25.5" customHeight="1" x14ac:dyDescent="0.2">
      <c r="G2249" s="12" t="str">
        <f t="shared" si="282"/>
        <v/>
      </c>
      <c r="H2249" s="12"/>
      <c r="I2249" s="22" t="str">
        <f>IFERROR(VLOOKUP('движение ДВС'!C2249,нормативы!$B$2:$C$32,2,FALSE),"")</f>
        <v/>
      </c>
      <c r="K2249" s="13" t="str">
        <f t="shared" si="286"/>
        <v/>
      </c>
      <c r="L2249" s="13"/>
      <c r="M2249" s="22" t="str">
        <f t="shared" si="283"/>
        <v/>
      </c>
      <c r="N2249" s="22" t="str">
        <f t="shared" si="287"/>
        <v/>
      </c>
      <c r="P2249" s="11" t="str">
        <f t="shared" si="288"/>
        <v xml:space="preserve"> </v>
      </c>
      <c r="Q2249" s="11" t="e">
        <f>VLOOKUP(B2249,'Комментарии к ремонту'!A:C,2,FALSE)</f>
        <v>#N/A</v>
      </c>
      <c r="R2249" s="21" t="str">
        <f t="shared" si="289"/>
        <v/>
      </c>
      <c r="T2249" s="44" t="str">
        <f t="shared" si="284"/>
        <v/>
      </c>
      <c r="W2249" s="18">
        <f t="shared" si="285"/>
        <v>0</v>
      </c>
    </row>
    <row r="2250" spans="7:23" ht="25.5" customHeight="1" x14ac:dyDescent="0.2">
      <c r="G2250" s="12" t="str">
        <f t="shared" si="282"/>
        <v/>
      </c>
      <c r="H2250" s="12"/>
      <c r="I2250" s="22" t="str">
        <f>IFERROR(VLOOKUP('движение ДВС'!C2250,нормативы!$B$2:$C$32,2,FALSE),"")</f>
        <v/>
      </c>
      <c r="K2250" s="13" t="str">
        <f t="shared" si="286"/>
        <v/>
      </c>
      <c r="L2250" s="13"/>
      <c r="M2250" s="22" t="str">
        <f t="shared" si="283"/>
        <v/>
      </c>
      <c r="N2250" s="22" t="str">
        <f t="shared" si="287"/>
        <v/>
      </c>
      <c r="P2250" s="11" t="str">
        <f t="shared" si="288"/>
        <v xml:space="preserve"> </v>
      </c>
      <c r="Q2250" s="11" t="e">
        <f>VLOOKUP(B2250,'Комментарии к ремонту'!A:C,2,FALSE)</f>
        <v>#N/A</v>
      </c>
      <c r="R2250" s="21" t="str">
        <f t="shared" si="289"/>
        <v/>
      </c>
      <c r="T2250" s="44" t="str">
        <f t="shared" si="284"/>
        <v/>
      </c>
      <c r="W2250" s="18">
        <f t="shared" si="285"/>
        <v>0</v>
      </c>
    </row>
    <row r="2251" spans="7:23" ht="25.5" customHeight="1" x14ac:dyDescent="0.2">
      <c r="G2251" s="12" t="str">
        <f t="shared" si="282"/>
        <v/>
      </c>
      <c r="H2251" s="12"/>
      <c r="I2251" s="22" t="str">
        <f>IFERROR(VLOOKUP('движение ДВС'!C2251,нормативы!$B$2:$C$32,2,FALSE),"")</f>
        <v/>
      </c>
      <c r="K2251" s="13" t="str">
        <f t="shared" si="286"/>
        <v/>
      </c>
      <c r="L2251" s="13"/>
      <c r="M2251" s="22" t="str">
        <f t="shared" si="283"/>
        <v/>
      </c>
      <c r="N2251" s="22" t="str">
        <f t="shared" si="287"/>
        <v/>
      </c>
      <c r="P2251" s="11" t="str">
        <f t="shared" si="288"/>
        <v xml:space="preserve"> </v>
      </c>
      <c r="Q2251" s="11" t="e">
        <f>VLOOKUP(B2251,'Комментарии к ремонту'!A:C,2,FALSE)</f>
        <v>#N/A</v>
      </c>
      <c r="R2251" s="21" t="str">
        <f t="shared" si="289"/>
        <v/>
      </c>
      <c r="T2251" s="44" t="str">
        <f t="shared" si="284"/>
        <v/>
      </c>
      <c r="W2251" s="18">
        <f t="shared" si="285"/>
        <v>0</v>
      </c>
    </row>
    <row r="2252" spans="7:23" ht="25.5" customHeight="1" x14ac:dyDescent="0.2">
      <c r="G2252" s="12" t="str">
        <f t="shared" si="282"/>
        <v/>
      </c>
      <c r="H2252" s="12"/>
      <c r="I2252" s="22" t="str">
        <f>IFERROR(VLOOKUP('движение ДВС'!C2252,нормативы!$B$2:$C$32,2,FALSE),"")</f>
        <v/>
      </c>
      <c r="K2252" s="13" t="str">
        <f t="shared" si="286"/>
        <v/>
      </c>
      <c r="L2252" s="13"/>
      <c r="M2252" s="22" t="str">
        <f t="shared" si="283"/>
        <v/>
      </c>
      <c r="N2252" s="22" t="str">
        <f t="shared" si="287"/>
        <v/>
      </c>
      <c r="P2252" s="11" t="str">
        <f t="shared" si="288"/>
        <v xml:space="preserve"> </v>
      </c>
      <c r="Q2252" s="11" t="e">
        <f>VLOOKUP(B2252,'Комментарии к ремонту'!A:C,2,FALSE)</f>
        <v>#N/A</v>
      </c>
      <c r="R2252" s="21" t="str">
        <f t="shared" si="289"/>
        <v/>
      </c>
      <c r="T2252" s="44" t="str">
        <f t="shared" si="284"/>
        <v/>
      </c>
      <c r="W2252" s="18">
        <f t="shared" si="285"/>
        <v>0</v>
      </c>
    </row>
    <row r="2253" spans="7:23" ht="25.5" customHeight="1" x14ac:dyDescent="0.2">
      <c r="G2253" s="12" t="str">
        <f t="shared" si="282"/>
        <v/>
      </c>
      <c r="H2253" s="12"/>
      <c r="I2253" s="22" t="str">
        <f>IFERROR(VLOOKUP('движение ДВС'!C2253,нормативы!$B$2:$C$32,2,FALSE),"")</f>
        <v/>
      </c>
      <c r="K2253" s="13" t="str">
        <f t="shared" si="286"/>
        <v/>
      </c>
      <c r="L2253" s="13"/>
      <c r="M2253" s="22" t="str">
        <f t="shared" si="283"/>
        <v/>
      </c>
      <c r="N2253" s="22" t="str">
        <f t="shared" si="287"/>
        <v/>
      </c>
      <c r="P2253" s="11" t="str">
        <f t="shared" si="288"/>
        <v xml:space="preserve"> </v>
      </c>
      <c r="Q2253" s="11" t="e">
        <f>VLOOKUP(B2253,'Комментарии к ремонту'!A:C,2,FALSE)</f>
        <v>#N/A</v>
      </c>
      <c r="R2253" s="21" t="str">
        <f t="shared" si="289"/>
        <v/>
      </c>
      <c r="T2253" s="44" t="str">
        <f t="shared" si="284"/>
        <v/>
      </c>
      <c r="W2253" s="18">
        <f t="shared" si="285"/>
        <v>0</v>
      </c>
    </row>
    <row r="2254" spans="7:23" ht="25.5" customHeight="1" x14ac:dyDescent="0.2">
      <c r="G2254" s="12" t="str">
        <f t="shared" si="282"/>
        <v/>
      </c>
      <c r="H2254" s="12"/>
      <c r="I2254" s="22" t="str">
        <f>IFERROR(VLOOKUP('движение ДВС'!C2254,нормативы!$B$2:$C$32,2,FALSE),"")</f>
        <v/>
      </c>
      <c r="K2254" s="13" t="str">
        <f t="shared" si="286"/>
        <v/>
      </c>
      <c r="L2254" s="13"/>
      <c r="M2254" s="22" t="str">
        <f t="shared" si="283"/>
        <v/>
      </c>
      <c r="N2254" s="22" t="str">
        <f t="shared" si="287"/>
        <v/>
      </c>
      <c r="P2254" s="11" t="str">
        <f t="shared" si="288"/>
        <v xml:space="preserve"> </v>
      </c>
      <c r="Q2254" s="11" t="e">
        <f>VLOOKUP(B2254,'Комментарии к ремонту'!A:C,2,FALSE)</f>
        <v>#N/A</v>
      </c>
      <c r="R2254" s="21" t="str">
        <f t="shared" si="289"/>
        <v/>
      </c>
      <c r="T2254" s="44" t="str">
        <f t="shared" si="284"/>
        <v/>
      </c>
      <c r="W2254" s="18">
        <f t="shared" si="285"/>
        <v>0</v>
      </c>
    </row>
    <row r="2255" spans="7:23" ht="25.5" customHeight="1" x14ac:dyDescent="0.2">
      <c r="G2255" s="12" t="str">
        <f t="shared" si="282"/>
        <v/>
      </c>
      <c r="H2255" s="12"/>
      <c r="I2255" s="22" t="str">
        <f>IFERROR(VLOOKUP('движение ДВС'!C2255,нормативы!$B$2:$C$32,2,FALSE),"")</f>
        <v/>
      </c>
      <c r="K2255" s="13" t="str">
        <f t="shared" si="286"/>
        <v/>
      </c>
      <c r="L2255" s="13"/>
      <c r="M2255" s="22" t="str">
        <f t="shared" si="283"/>
        <v/>
      </c>
      <c r="N2255" s="22" t="str">
        <f t="shared" si="287"/>
        <v/>
      </c>
      <c r="P2255" s="11" t="str">
        <f t="shared" si="288"/>
        <v xml:space="preserve"> </v>
      </c>
      <c r="Q2255" s="11" t="e">
        <f>VLOOKUP(B2255,'Комментарии к ремонту'!A:C,2,FALSE)</f>
        <v>#N/A</v>
      </c>
      <c r="R2255" s="21" t="str">
        <f t="shared" si="289"/>
        <v/>
      </c>
      <c r="T2255" s="44" t="str">
        <f t="shared" si="284"/>
        <v/>
      </c>
      <c r="W2255" s="18">
        <f t="shared" si="285"/>
        <v>0</v>
      </c>
    </row>
    <row r="2256" spans="7:23" ht="25.5" customHeight="1" x14ac:dyDescent="0.2">
      <c r="G2256" s="12" t="str">
        <f t="shared" si="282"/>
        <v/>
      </c>
      <c r="H2256" s="12"/>
      <c r="I2256" s="22" t="str">
        <f>IFERROR(VLOOKUP('движение ДВС'!C2256,нормативы!$B$2:$C$32,2,FALSE),"")</f>
        <v/>
      </c>
      <c r="K2256" s="13" t="str">
        <f t="shared" si="286"/>
        <v/>
      </c>
      <c r="L2256" s="13"/>
      <c r="M2256" s="22" t="str">
        <f t="shared" si="283"/>
        <v/>
      </c>
      <c r="N2256" s="22" t="str">
        <f t="shared" si="287"/>
        <v/>
      </c>
      <c r="P2256" s="11" t="str">
        <f t="shared" si="288"/>
        <v xml:space="preserve"> </v>
      </c>
      <c r="Q2256" s="11" t="e">
        <f>VLOOKUP(B2256,'Комментарии к ремонту'!A:C,2,FALSE)</f>
        <v>#N/A</v>
      </c>
      <c r="R2256" s="21" t="str">
        <f t="shared" si="289"/>
        <v/>
      </c>
      <c r="T2256" s="44" t="str">
        <f t="shared" si="284"/>
        <v/>
      </c>
      <c r="W2256" s="18">
        <f t="shared" si="285"/>
        <v>0</v>
      </c>
    </row>
    <row r="2257" spans="7:23" ht="25.5" customHeight="1" x14ac:dyDescent="0.2">
      <c r="G2257" s="12" t="str">
        <f t="shared" si="282"/>
        <v/>
      </c>
      <c r="H2257" s="12"/>
      <c r="I2257" s="22" t="str">
        <f>IFERROR(VLOOKUP('движение ДВС'!C2257,нормативы!$B$2:$C$32,2,FALSE),"")</f>
        <v/>
      </c>
      <c r="K2257" s="13" t="str">
        <f t="shared" si="286"/>
        <v/>
      </c>
      <c r="L2257" s="13"/>
      <c r="M2257" s="22" t="str">
        <f t="shared" si="283"/>
        <v/>
      </c>
      <c r="N2257" s="22" t="str">
        <f t="shared" si="287"/>
        <v/>
      </c>
      <c r="P2257" s="11" t="str">
        <f t="shared" si="288"/>
        <v xml:space="preserve"> </v>
      </c>
      <c r="Q2257" s="11" t="e">
        <f>VLOOKUP(B2257,'Комментарии к ремонту'!A:C,2,FALSE)</f>
        <v>#N/A</v>
      </c>
      <c r="R2257" s="21" t="str">
        <f t="shared" si="289"/>
        <v/>
      </c>
      <c r="T2257" s="44" t="str">
        <f t="shared" si="284"/>
        <v/>
      </c>
      <c r="W2257" s="18">
        <f t="shared" si="285"/>
        <v>0</v>
      </c>
    </row>
    <row r="2258" spans="7:23" ht="25.5" customHeight="1" x14ac:dyDescent="0.2">
      <c r="G2258" s="12" t="str">
        <f t="shared" si="282"/>
        <v/>
      </c>
      <c r="H2258" s="12"/>
      <c r="I2258" s="22" t="str">
        <f>IFERROR(VLOOKUP('движение ДВС'!C2258,нормативы!$B$2:$C$32,2,FALSE),"")</f>
        <v/>
      </c>
      <c r="K2258" s="13" t="str">
        <f t="shared" si="286"/>
        <v/>
      </c>
      <c r="L2258" s="13"/>
      <c r="M2258" s="22" t="str">
        <f t="shared" si="283"/>
        <v/>
      </c>
      <c r="N2258" s="22" t="str">
        <f t="shared" si="287"/>
        <v/>
      </c>
      <c r="P2258" s="11" t="str">
        <f t="shared" si="288"/>
        <v xml:space="preserve"> </v>
      </c>
      <c r="Q2258" s="11" t="e">
        <f>VLOOKUP(B2258,'Комментарии к ремонту'!A:C,2,FALSE)</f>
        <v>#N/A</v>
      </c>
      <c r="R2258" s="21" t="str">
        <f t="shared" si="289"/>
        <v/>
      </c>
      <c r="T2258" s="44" t="str">
        <f t="shared" si="284"/>
        <v/>
      </c>
      <c r="W2258" s="18">
        <f t="shared" si="285"/>
        <v>0</v>
      </c>
    </row>
    <row r="2259" spans="7:23" ht="25.5" customHeight="1" x14ac:dyDescent="0.2">
      <c r="G2259" s="12" t="str">
        <f t="shared" si="282"/>
        <v/>
      </c>
      <c r="H2259" s="12"/>
      <c r="I2259" s="22" t="str">
        <f>IFERROR(VLOOKUP('движение ДВС'!C2259,нормативы!$B$2:$C$32,2,FALSE),"")</f>
        <v/>
      </c>
      <c r="K2259" s="13" t="str">
        <f t="shared" si="286"/>
        <v/>
      </c>
      <c r="L2259" s="13"/>
      <c r="M2259" s="22" t="str">
        <f t="shared" si="283"/>
        <v/>
      </c>
      <c r="N2259" s="22" t="str">
        <f t="shared" si="287"/>
        <v/>
      </c>
      <c r="P2259" s="11" t="str">
        <f t="shared" si="288"/>
        <v xml:space="preserve"> </v>
      </c>
      <c r="Q2259" s="11" t="e">
        <f>VLOOKUP(B2259,'Комментарии к ремонту'!A:C,2,FALSE)</f>
        <v>#N/A</v>
      </c>
      <c r="R2259" s="21" t="str">
        <f t="shared" si="289"/>
        <v/>
      </c>
      <c r="T2259" s="44" t="str">
        <f t="shared" si="284"/>
        <v/>
      </c>
      <c r="W2259" s="18">
        <f t="shared" si="285"/>
        <v>0</v>
      </c>
    </row>
    <row r="2260" spans="7:23" ht="25.5" customHeight="1" x14ac:dyDescent="0.2">
      <c r="G2260" s="12" t="str">
        <f t="shared" si="282"/>
        <v/>
      </c>
      <c r="H2260" s="12"/>
      <c r="I2260" s="22" t="str">
        <f>IFERROR(VLOOKUP('движение ДВС'!C2260,нормативы!$B$2:$C$32,2,FALSE),"")</f>
        <v/>
      </c>
      <c r="K2260" s="13" t="str">
        <f t="shared" si="286"/>
        <v/>
      </c>
      <c r="L2260" s="13"/>
      <c r="M2260" s="22" t="str">
        <f t="shared" si="283"/>
        <v/>
      </c>
      <c r="N2260" s="22" t="str">
        <f t="shared" si="287"/>
        <v/>
      </c>
      <c r="P2260" s="11" t="str">
        <f t="shared" si="288"/>
        <v xml:space="preserve"> </v>
      </c>
      <c r="Q2260" s="11" t="e">
        <f>VLOOKUP(B2260,'Комментарии к ремонту'!A:C,2,FALSE)</f>
        <v>#N/A</v>
      </c>
      <c r="R2260" s="21" t="str">
        <f t="shared" si="289"/>
        <v/>
      </c>
      <c r="T2260" s="44" t="str">
        <f t="shared" si="284"/>
        <v/>
      </c>
      <c r="W2260" s="18">
        <f t="shared" si="285"/>
        <v>0</v>
      </c>
    </row>
    <row r="2261" spans="7:23" ht="25.5" customHeight="1" x14ac:dyDescent="0.2">
      <c r="G2261" s="12" t="str">
        <f t="shared" si="282"/>
        <v/>
      </c>
      <c r="H2261" s="12"/>
      <c r="I2261" s="22" t="str">
        <f>IFERROR(VLOOKUP('движение ДВС'!C2261,нормативы!$B$2:$C$32,2,FALSE),"")</f>
        <v/>
      </c>
      <c r="K2261" s="13" t="str">
        <f t="shared" si="286"/>
        <v/>
      </c>
      <c r="L2261" s="13"/>
      <c r="M2261" s="22" t="str">
        <f t="shared" si="283"/>
        <v/>
      </c>
      <c r="N2261" s="22" t="str">
        <f t="shared" si="287"/>
        <v/>
      </c>
      <c r="P2261" s="11" t="str">
        <f t="shared" si="288"/>
        <v xml:space="preserve"> </v>
      </c>
      <c r="Q2261" s="11" t="e">
        <f>VLOOKUP(B2261,'Комментарии к ремонту'!A:C,2,FALSE)</f>
        <v>#N/A</v>
      </c>
      <c r="R2261" s="21" t="str">
        <f t="shared" si="289"/>
        <v/>
      </c>
      <c r="T2261" s="44" t="str">
        <f t="shared" si="284"/>
        <v/>
      </c>
      <c r="W2261" s="18">
        <f t="shared" si="285"/>
        <v>0</v>
      </c>
    </row>
    <row r="2262" spans="7:23" ht="25.5" customHeight="1" x14ac:dyDescent="0.2">
      <c r="G2262" s="12" t="str">
        <f t="shared" si="282"/>
        <v/>
      </c>
      <c r="H2262" s="12"/>
      <c r="I2262" s="22" t="str">
        <f>IFERROR(VLOOKUP('движение ДВС'!C2262,нормативы!$B$2:$C$32,2,FALSE),"")</f>
        <v/>
      </c>
      <c r="K2262" s="13" t="str">
        <f t="shared" si="286"/>
        <v/>
      </c>
      <c r="L2262" s="13"/>
      <c r="M2262" s="22" t="str">
        <f t="shared" si="283"/>
        <v/>
      </c>
      <c r="N2262" s="22" t="str">
        <f t="shared" si="287"/>
        <v/>
      </c>
      <c r="P2262" s="11" t="str">
        <f t="shared" si="288"/>
        <v xml:space="preserve"> </v>
      </c>
      <c r="Q2262" s="11" t="e">
        <f>VLOOKUP(B2262,'Комментарии к ремонту'!A:C,2,FALSE)</f>
        <v>#N/A</v>
      </c>
      <c r="R2262" s="21" t="str">
        <f t="shared" si="289"/>
        <v/>
      </c>
      <c r="T2262" s="44" t="str">
        <f t="shared" si="284"/>
        <v/>
      </c>
      <c r="W2262" s="18">
        <f t="shared" si="285"/>
        <v>0</v>
      </c>
    </row>
    <row r="2263" spans="7:23" ht="25.5" customHeight="1" x14ac:dyDescent="0.2">
      <c r="G2263" s="12" t="str">
        <f t="shared" si="282"/>
        <v/>
      </c>
      <c r="H2263" s="12"/>
      <c r="I2263" s="22" t="str">
        <f>IFERROR(VLOOKUP('движение ДВС'!C2263,нормативы!$B$2:$C$32,2,FALSE),"")</f>
        <v/>
      </c>
      <c r="K2263" s="13" t="str">
        <f t="shared" si="286"/>
        <v/>
      </c>
      <c r="L2263" s="13"/>
      <c r="M2263" s="22" t="str">
        <f t="shared" si="283"/>
        <v/>
      </c>
      <c r="N2263" s="22" t="str">
        <f t="shared" si="287"/>
        <v/>
      </c>
      <c r="P2263" s="11" t="str">
        <f t="shared" si="288"/>
        <v xml:space="preserve"> </v>
      </c>
      <c r="Q2263" s="11" t="e">
        <f>VLOOKUP(B2263,'Комментарии к ремонту'!A:C,2,FALSE)</f>
        <v>#N/A</v>
      </c>
      <c r="R2263" s="21" t="str">
        <f t="shared" si="289"/>
        <v/>
      </c>
      <c r="T2263" s="44" t="str">
        <f t="shared" si="284"/>
        <v/>
      </c>
      <c r="W2263" s="18">
        <f t="shared" si="285"/>
        <v>0</v>
      </c>
    </row>
    <row r="2264" spans="7:23" ht="25.5" customHeight="1" x14ac:dyDescent="0.2">
      <c r="G2264" s="12" t="str">
        <f t="shared" si="282"/>
        <v/>
      </c>
      <c r="H2264" s="12"/>
      <c r="I2264" s="22" t="str">
        <f>IFERROR(VLOOKUP('движение ДВС'!C2264,нормативы!$B$2:$C$32,2,FALSE),"")</f>
        <v/>
      </c>
      <c r="K2264" s="13" t="str">
        <f t="shared" si="286"/>
        <v/>
      </c>
      <c r="L2264" s="13"/>
      <c r="M2264" s="22" t="str">
        <f t="shared" si="283"/>
        <v/>
      </c>
      <c r="N2264" s="22" t="str">
        <f t="shared" si="287"/>
        <v/>
      </c>
      <c r="P2264" s="11" t="str">
        <f t="shared" si="288"/>
        <v xml:space="preserve"> </v>
      </c>
      <c r="Q2264" s="11" t="e">
        <f>VLOOKUP(B2264,'Комментарии к ремонту'!A:C,2,FALSE)</f>
        <v>#N/A</v>
      </c>
      <c r="R2264" s="21" t="str">
        <f t="shared" si="289"/>
        <v/>
      </c>
      <c r="T2264" s="44" t="str">
        <f t="shared" si="284"/>
        <v/>
      </c>
      <c r="W2264" s="18">
        <f t="shared" si="285"/>
        <v>0</v>
      </c>
    </row>
    <row r="2265" spans="7:23" ht="25.5" customHeight="1" x14ac:dyDescent="0.2">
      <c r="G2265" s="12" t="str">
        <f t="shared" si="282"/>
        <v/>
      </c>
      <c r="H2265" s="12"/>
      <c r="I2265" s="22" t="str">
        <f>IFERROR(VLOOKUP('движение ДВС'!C2265,нормативы!$B$2:$C$32,2,FALSE),"")</f>
        <v/>
      </c>
      <c r="K2265" s="13" t="str">
        <f t="shared" si="286"/>
        <v/>
      </c>
      <c r="L2265" s="13"/>
      <c r="M2265" s="22" t="str">
        <f t="shared" si="283"/>
        <v/>
      </c>
      <c r="N2265" s="22" t="str">
        <f t="shared" si="287"/>
        <v/>
      </c>
      <c r="P2265" s="11" t="str">
        <f t="shared" si="288"/>
        <v xml:space="preserve"> </v>
      </c>
      <c r="Q2265" s="11" t="e">
        <f>VLOOKUP(B2265,'Комментарии к ремонту'!A:C,2,FALSE)</f>
        <v>#N/A</v>
      </c>
      <c r="R2265" s="21" t="str">
        <f t="shared" si="289"/>
        <v/>
      </c>
      <c r="T2265" s="44" t="str">
        <f t="shared" si="284"/>
        <v/>
      </c>
      <c r="W2265" s="18">
        <f t="shared" si="285"/>
        <v>0</v>
      </c>
    </row>
    <row r="2266" spans="7:23" ht="25.5" customHeight="1" x14ac:dyDescent="0.2">
      <c r="G2266" s="12" t="str">
        <f t="shared" si="282"/>
        <v/>
      </c>
      <c r="H2266" s="12"/>
      <c r="I2266" s="22" t="str">
        <f>IFERROR(VLOOKUP('движение ДВС'!C2266,нормативы!$B$2:$C$32,2,FALSE),"")</f>
        <v/>
      </c>
      <c r="K2266" s="13" t="str">
        <f t="shared" si="286"/>
        <v/>
      </c>
      <c r="L2266" s="13"/>
      <c r="M2266" s="22" t="str">
        <f t="shared" si="283"/>
        <v/>
      </c>
      <c r="N2266" s="22" t="str">
        <f t="shared" si="287"/>
        <v/>
      </c>
      <c r="P2266" s="11" t="str">
        <f t="shared" si="288"/>
        <v xml:space="preserve"> </v>
      </c>
      <c r="Q2266" s="11" t="e">
        <f>VLOOKUP(B2266,'Комментарии к ремонту'!A:C,2,FALSE)</f>
        <v>#N/A</v>
      </c>
      <c r="R2266" s="21" t="str">
        <f t="shared" si="289"/>
        <v/>
      </c>
      <c r="T2266" s="44" t="str">
        <f t="shared" si="284"/>
        <v/>
      </c>
      <c r="W2266" s="18">
        <f t="shared" si="285"/>
        <v>0</v>
      </c>
    </row>
    <row r="2267" spans="7:23" ht="25.5" customHeight="1" x14ac:dyDescent="0.2">
      <c r="G2267" s="12" t="str">
        <f t="shared" si="282"/>
        <v/>
      </c>
      <c r="H2267" s="12"/>
      <c r="I2267" s="22" t="str">
        <f>IFERROR(VLOOKUP('движение ДВС'!C2267,нормативы!$B$2:$C$32,2,FALSE),"")</f>
        <v/>
      </c>
      <c r="K2267" s="13" t="str">
        <f t="shared" si="286"/>
        <v/>
      </c>
      <c r="L2267" s="13"/>
      <c r="M2267" s="22" t="str">
        <f t="shared" si="283"/>
        <v/>
      </c>
      <c r="N2267" s="22" t="str">
        <f t="shared" si="287"/>
        <v/>
      </c>
      <c r="P2267" s="11" t="str">
        <f t="shared" si="288"/>
        <v xml:space="preserve"> </v>
      </c>
      <c r="Q2267" s="11" t="e">
        <f>VLOOKUP(B2267,'Комментарии к ремонту'!A:C,2,FALSE)</f>
        <v>#N/A</v>
      </c>
      <c r="R2267" s="21" t="str">
        <f t="shared" si="289"/>
        <v/>
      </c>
      <c r="T2267" s="44" t="str">
        <f t="shared" si="284"/>
        <v/>
      </c>
      <c r="W2267" s="18">
        <f t="shared" si="285"/>
        <v>0</v>
      </c>
    </row>
    <row r="2268" spans="7:23" ht="25.5" customHeight="1" x14ac:dyDescent="0.2">
      <c r="G2268" s="12" t="str">
        <f t="shared" si="282"/>
        <v/>
      </c>
      <c r="H2268" s="12"/>
      <c r="I2268" s="22" t="str">
        <f>IFERROR(VLOOKUP('движение ДВС'!C2268,нормативы!$B$2:$C$32,2,FALSE),"")</f>
        <v/>
      </c>
      <c r="K2268" s="13" t="str">
        <f t="shared" si="286"/>
        <v/>
      </c>
      <c r="L2268" s="13"/>
      <c r="M2268" s="22" t="str">
        <f t="shared" si="283"/>
        <v/>
      </c>
      <c r="N2268" s="22" t="str">
        <f t="shared" si="287"/>
        <v/>
      </c>
      <c r="P2268" s="11" t="str">
        <f t="shared" si="288"/>
        <v xml:space="preserve"> </v>
      </c>
      <c r="Q2268" s="11" t="e">
        <f>VLOOKUP(B2268,'Комментарии к ремонту'!A:C,2,FALSE)</f>
        <v>#N/A</v>
      </c>
      <c r="R2268" s="21" t="str">
        <f t="shared" si="289"/>
        <v/>
      </c>
      <c r="T2268" s="44" t="str">
        <f t="shared" si="284"/>
        <v/>
      </c>
      <c r="W2268" s="18">
        <f t="shared" si="285"/>
        <v>0</v>
      </c>
    </row>
    <row r="2269" spans="7:23" ht="25.5" customHeight="1" x14ac:dyDescent="0.2">
      <c r="G2269" s="12" t="str">
        <f t="shared" si="282"/>
        <v/>
      </c>
      <c r="H2269" s="12"/>
      <c r="I2269" s="22" t="str">
        <f>IFERROR(VLOOKUP('движение ДВС'!C2269,нормативы!$B$2:$C$32,2,FALSE),"")</f>
        <v/>
      </c>
      <c r="K2269" s="13" t="str">
        <f t="shared" si="286"/>
        <v/>
      </c>
      <c r="L2269" s="13"/>
      <c r="M2269" s="22" t="str">
        <f t="shared" si="283"/>
        <v/>
      </c>
      <c r="N2269" s="22" t="str">
        <f t="shared" si="287"/>
        <v/>
      </c>
      <c r="P2269" s="11" t="str">
        <f t="shared" si="288"/>
        <v xml:space="preserve"> </v>
      </c>
      <c r="Q2269" s="11" t="e">
        <f>VLOOKUP(B2269,'Комментарии к ремонту'!A:C,2,FALSE)</f>
        <v>#N/A</v>
      </c>
      <c r="R2269" s="21" t="str">
        <f t="shared" si="289"/>
        <v/>
      </c>
      <c r="T2269" s="44" t="str">
        <f t="shared" si="284"/>
        <v/>
      </c>
      <c r="W2269" s="18">
        <f t="shared" si="285"/>
        <v>0</v>
      </c>
    </row>
    <row r="2270" spans="7:23" ht="25.5" customHeight="1" x14ac:dyDescent="0.2">
      <c r="G2270" s="12" t="str">
        <f t="shared" si="282"/>
        <v/>
      </c>
      <c r="H2270" s="12"/>
      <c r="I2270" s="22" t="str">
        <f>IFERROR(VLOOKUP('движение ДВС'!C2270,нормативы!$B$2:$C$32,2,FALSE),"")</f>
        <v/>
      </c>
      <c r="K2270" s="13" t="str">
        <f t="shared" si="286"/>
        <v/>
      </c>
      <c r="L2270" s="13"/>
      <c r="M2270" s="22" t="str">
        <f t="shared" si="283"/>
        <v/>
      </c>
      <c r="N2270" s="22" t="str">
        <f t="shared" si="287"/>
        <v/>
      </c>
      <c r="P2270" s="11" t="str">
        <f t="shared" si="288"/>
        <v xml:space="preserve"> </v>
      </c>
      <c r="Q2270" s="11" t="e">
        <f>VLOOKUP(B2270,'Комментарии к ремонту'!A:C,2,FALSE)</f>
        <v>#N/A</v>
      </c>
      <c r="R2270" s="21" t="str">
        <f t="shared" si="289"/>
        <v/>
      </c>
      <c r="T2270" s="44" t="str">
        <f t="shared" si="284"/>
        <v/>
      </c>
      <c r="W2270" s="18">
        <f t="shared" si="285"/>
        <v>0</v>
      </c>
    </row>
    <row r="2271" spans="7:23" ht="25.5" customHeight="1" x14ac:dyDescent="0.2">
      <c r="G2271" s="12" t="str">
        <f t="shared" si="282"/>
        <v/>
      </c>
      <c r="H2271" s="12"/>
      <c r="I2271" s="22" t="str">
        <f>IFERROR(VLOOKUP('движение ДВС'!C2271,нормативы!$B$2:$C$32,2,FALSE),"")</f>
        <v/>
      </c>
      <c r="K2271" s="13" t="str">
        <f t="shared" si="286"/>
        <v/>
      </c>
      <c r="L2271" s="13"/>
      <c r="M2271" s="22" t="str">
        <f t="shared" si="283"/>
        <v/>
      </c>
      <c r="N2271" s="22" t="str">
        <f t="shared" si="287"/>
        <v/>
      </c>
      <c r="P2271" s="11" t="str">
        <f t="shared" si="288"/>
        <v xml:space="preserve"> </v>
      </c>
      <c r="Q2271" s="11" t="e">
        <f>VLOOKUP(B2271,'Комментарии к ремонту'!A:C,2,FALSE)</f>
        <v>#N/A</v>
      </c>
      <c r="R2271" s="21" t="str">
        <f t="shared" si="289"/>
        <v/>
      </c>
      <c r="T2271" s="44" t="str">
        <f t="shared" si="284"/>
        <v/>
      </c>
      <c r="W2271" s="18">
        <f t="shared" si="285"/>
        <v>0</v>
      </c>
    </row>
    <row r="2272" spans="7:23" ht="25.5" customHeight="1" x14ac:dyDescent="0.2">
      <c r="G2272" s="12" t="str">
        <f t="shared" si="282"/>
        <v/>
      </c>
      <c r="H2272" s="12"/>
      <c r="I2272" s="22" t="str">
        <f>IFERROR(VLOOKUP('движение ДВС'!C2272,нормативы!$B$2:$C$32,2,FALSE),"")</f>
        <v/>
      </c>
      <c r="K2272" s="13" t="str">
        <f t="shared" si="286"/>
        <v/>
      </c>
      <c r="L2272" s="13"/>
      <c r="M2272" s="22" t="str">
        <f t="shared" si="283"/>
        <v/>
      </c>
      <c r="N2272" s="22" t="str">
        <f t="shared" si="287"/>
        <v/>
      </c>
      <c r="P2272" s="11" t="str">
        <f t="shared" si="288"/>
        <v xml:space="preserve"> </v>
      </c>
      <c r="Q2272" s="11" t="e">
        <f>VLOOKUP(B2272,'Комментарии к ремонту'!A:C,2,FALSE)</f>
        <v>#N/A</v>
      </c>
      <c r="R2272" s="21" t="str">
        <f t="shared" si="289"/>
        <v/>
      </c>
      <c r="T2272" s="44" t="str">
        <f t="shared" si="284"/>
        <v/>
      </c>
      <c r="W2272" s="18">
        <f t="shared" si="285"/>
        <v>0</v>
      </c>
    </row>
    <row r="2273" spans="7:23" ht="25.5" customHeight="1" x14ac:dyDescent="0.2">
      <c r="G2273" s="12" t="str">
        <f t="shared" si="282"/>
        <v/>
      </c>
      <c r="H2273" s="12"/>
      <c r="I2273" s="22" t="str">
        <f>IFERROR(VLOOKUP('движение ДВС'!C2273,нормативы!$B$2:$C$32,2,FALSE),"")</f>
        <v/>
      </c>
      <c r="K2273" s="13" t="str">
        <f t="shared" si="286"/>
        <v/>
      </c>
      <c r="L2273" s="13"/>
      <c r="M2273" s="22" t="str">
        <f t="shared" si="283"/>
        <v/>
      </c>
      <c r="N2273" s="22" t="str">
        <f t="shared" si="287"/>
        <v/>
      </c>
      <c r="P2273" s="11" t="str">
        <f t="shared" si="288"/>
        <v xml:space="preserve"> </v>
      </c>
      <c r="Q2273" s="11" t="e">
        <f>VLOOKUP(B2273,'Комментарии к ремонту'!A:C,2,FALSE)</f>
        <v>#N/A</v>
      </c>
      <c r="R2273" s="21" t="str">
        <f t="shared" si="289"/>
        <v/>
      </c>
      <c r="T2273" s="44" t="str">
        <f t="shared" si="284"/>
        <v/>
      </c>
      <c r="W2273" s="18">
        <f t="shared" si="285"/>
        <v>0</v>
      </c>
    </row>
    <row r="2274" spans="7:23" ht="25.5" customHeight="1" x14ac:dyDescent="0.2">
      <c r="G2274" s="12" t="str">
        <f t="shared" si="282"/>
        <v/>
      </c>
      <c r="H2274" s="12"/>
      <c r="I2274" s="22" t="str">
        <f>IFERROR(VLOOKUP('движение ДВС'!C2274,нормативы!$B$2:$C$32,2,FALSE),"")</f>
        <v/>
      </c>
      <c r="K2274" s="13" t="str">
        <f t="shared" si="286"/>
        <v/>
      </c>
      <c r="L2274" s="13"/>
      <c r="M2274" s="22" t="str">
        <f t="shared" si="283"/>
        <v/>
      </c>
      <c r="N2274" s="22" t="str">
        <f t="shared" si="287"/>
        <v/>
      </c>
      <c r="P2274" s="11" t="str">
        <f t="shared" si="288"/>
        <v xml:space="preserve"> </v>
      </c>
      <c r="Q2274" s="11" t="e">
        <f>VLOOKUP(B2274,'Комментарии к ремонту'!A:C,2,FALSE)</f>
        <v>#N/A</v>
      </c>
      <c r="R2274" s="21" t="str">
        <f t="shared" si="289"/>
        <v/>
      </c>
      <c r="T2274" s="44" t="str">
        <f t="shared" si="284"/>
        <v/>
      </c>
      <c r="W2274" s="18">
        <f t="shared" si="285"/>
        <v>0</v>
      </c>
    </row>
    <row r="2275" spans="7:23" ht="25.5" customHeight="1" x14ac:dyDescent="0.2">
      <c r="G2275" s="12" t="str">
        <f t="shared" si="282"/>
        <v/>
      </c>
      <c r="H2275" s="12"/>
      <c r="I2275" s="22" t="str">
        <f>IFERROR(VLOOKUP('движение ДВС'!C2275,нормативы!$B$2:$C$32,2,FALSE),"")</f>
        <v/>
      </c>
      <c r="K2275" s="13" t="str">
        <f t="shared" si="286"/>
        <v/>
      </c>
      <c r="L2275" s="13"/>
      <c r="M2275" s="22" t="str">
        <f t="shared" si="283"/>
        <v/>
      </c>
      <c r="N2275" s="22" t="str">
        <f t="shared" si="287"/>
        <v/>
      </c>
      <c r="P2275" s="11" t="str">
        <f t="shared" si="288"/>
        <v xml:space="preserve"> </v>
      </c>
      <c r="Q2275" s="11" t="e">
        <f>VLOOKUP(B2275,'Комментарии к ремонту'!A:C,2,FALSE)</f>
        <v>#N/A</v>
      </c>
      <c r="R2275" s="21" t="str">
        <f t="shared" si="289"/>
        <v/>
      </c>
      <c r="T2275" s="44" t="str">
        <f t="shared" si="284"/>
        <v/>
      </c>
      <c r="W2275" s="18">
        <f t="shared" si="285"/>
        <v>0</v>
      </c>
    </row>
    <row r="2276" spans="7:23" ht="25.5" customHeight="1" x14ac:dyDescent="0.2">
      <c r="G2276" s="12" t="str">
        <f t="shared" si="282"/>
        <v/>
      </c>
      <c r="H2276" s="12"/>
      <c r="I2276" s="22" t="str">
        <f>IFERROR(VLOOKUP('движение ДВС'!C2276,нормативы!$B$2:$C$32,2,FALSE),"")</f>
        <v/>
      </c>
      <c r="K2276" s="13" t="str">
        <f t="shared" si="286"/>
        <v/>
      </c>
      <c r="L2276" s="13"/>
      <c r="M2276" s="22" t="str">
        <f t="shared" si="283"/>
        <v/>
      </c>
      <c r="N2276" s="22" t="str">
        <f t="shared" si="287"/>
        <v/>
      </c>
      <c r="P2276" s="11" t="str">
        <f t="shared" si="288"/>
        <v xml:space="preserve"> </v>
      </c>
      <c r="Q2276" s="11" t="e">
        <f>VLOOKUP(B2276,'Комментарии к ремонту'!A:C,2,FALSE)</f>
        <v>#N/A</v>
      </c>
      <c r="R2276" s="21" t="str">
        <f t="shared" si="289"/>
        <v/>
      </c>
      <c r="T2276" s="44" t="str">
        <f t="shared" si="284"/>
        <v/>
      </c>
      <c r="W2276" s="18">
        <f t="shared" si="285"/>
        <v>0</v>
      </c>
    </row>
    <row r="2277" spans="7:23" ht="25.5" customHeight="1" x14ac:dyDescent="0.2">
      <c r="G2277" s="12" t="str">
        <f t="shared" si="282"/>
        <v/>
      </c>
      <c r="H2277" s="12"/>
      <c r="I2277" s="22" t="str">
        <f>IFERROR(VLOOKUP('движение ДВС'!C2277,нормативы!$B$2:$C$32,2,FALSE),"")</f>
        <v/>
      </c>
      <c r="K2277" s="13" t="str">
        <f t="shared" si="286"/>
        <v/>
      </c>
      <c r="L2277" s="13"/>
      <c r="M2277" s="22" t="str">
        <f t="shared" si="283"/>
        <v/>
      </c>
      <c r="N2277" s="22" t="str">
        <f t="shared" si="287"/>
        <v/>
      </c>
      <c r="P2277" s="11" t="str">
        <f t="shared" si="288"/>
        <v xml:space="preserve"> </v>
      </c>
      <c r="Q2277" s="11" t="e">
        <f>VLOOKUP(B2277,'Комментарии к ремонту'!A:C,2,FALSE)</f>
        <v>#N/A</v>
      </c>
      <c r="R2277" s="21" t="str">
        <f t="shared" si="289"/>
        <v/>
      </c>
      <c r="T2277" s="44" t="str">
        <f t="shared" si="284"/>
        <v/>
      </c>
      <c r="W2277" s="18">
        <f t="shared" si="285"/>
        <v>0</v>
      </c>
    </row>
    <row r="2278" spans="7:23" ht="25.5" customHeight="1" x14ac:dyDescent="0.2">
      <c r="G2278" s="12" t="str">
        <f t="shared" si="282"/>
        <v/>
      </c>
      <c r="H2278" s="12"/>
      <c r="I2278" s="22" t="str">
        <f>IFERROR(VLOOKUP('движение ДВС'!C2278,нормативы!$B$2:$C$32,2,FALSE),"")</f>
        <v/>
      </c>
      <c r="K2278" s="13" t="str">
        <f t="shared" si="286"/>
        <v/>
      </c>
      <c r="L2278" s="13"/>
      <c r="M2278" s="22" t="str">
        <f t="shared" si="283"/>
        <v/>
      </c>
      <c r="N2278" s="22" t="str">
        <f t="shared" si="287"/>
        <v/>
      </c>
      <c r="P2278" s="11" t="str">
        <f t="shared" si="288"/>
        <v xml:space="preserve"> </v>
      </c>
      <c r="Q2278" s="11" t="e">
        <f>VLOOKUP(B2278,'Комментарии к ремонту'!A:C,2,FALSE)</f>
        <v>#N/A</v>
      </c>
      <c r="R2278" s="21" t="str">
        <f t="shared" si="289"/>
        <v/>
      </c>
      <c r="T2278" s="44" t="str">
        <f t="shared" si="284"/>
        <v/>
      </c>
      <c r="W2278" s="18">
        <f t="shared" si="285"/>
        <v>0</v>
      </c>
    </row>
    <row r="2279" spans="7:23" ht="25.5" customHeight="1" x14ac:dyDescent="0.2">
      <c r="G2279" s="12" t="str">
        <f t="shared" si="282"/>
        <v/>
      </c>
      <c r="H2279" s="12"/>
      <c r="I2279" s="22" t="str">
        <f>IFERROR(VLOOKUP('движение ДВС'!C2279,нормативы!$B$2:$C$32,2,FALSE),"")</f>
        <v/>
      </c>
      <c r="K2279" s="13" t="str">
        <f t="shared" si="286"/>
        <v/>
      </c>
      <c r="L2279" s="13"/>
      <c r="M2279" s="22" t="str">
        <f t="shared" si="283"/>
        <v/>
      </c>
      <c r="N2279" s="22" t="str">
        <f t="shared" si="287"/>
        <v/>
      </c>
      <c r="P2279" s="11" t="str">
        <f t="shared" si="288"/>
        <v xml:space="preserve"> </v>
      </c>
      <c r="Q2279" s="11" t="e">
        <f>VLOOKUP(B2279,'Комментарии к ремонту'!A:C,2,FALSE)</f>
        <v>#N/A</v>
      </c>
      <c r="R2279" s="21" t="str">
        <f t="shared" si="289"/>
        <v/>
      </c>
      <c r="T2279" s="44" t="str">
        <f t="shared" si="284"/>
        <v/>
      </c>
      <c r="W2279" s="18">
        <f t="shared" si="285"/>
        <v>0</v>
      </c>
    </row>
    <row r="2280" spans="7:23" ht="25.5" customHeight="1" x14ac:dyDescent="0.2">
      <c r="G2280" s="12" t="str">
        <f t="shared" si="282"/>
        <v/>
      </c>
      <c r="H2280" s="12"/>
      <c r="I2280" s="22" t="str">
        <f>IFERROR(VLOOKUP('движение ДВС'!C2280,нормативы!$B$2:$C$32,2,FALSE),"")</f>
        <v/>
      </c>
      <c r="K2280" s="13" t="str">
        <f t="shared" si="286"/>
        <v/>
      </c>
      <c r="L2280" s="13"/>
      <c r="M2280" s="22" t="str">
        <f t="shared" si="283"/>
        <v/>
      </c>
      <c r="N2280" s="22" t="str">
        <f t="shared" si="287"/>
        <v/>
      </c>
      <c r="P2280" s="11" t="str">
        <f t="shared" si="288"/>
        <v xml:space="preserve"> </v>
      </c>
      <c r="Q2280" s="11" t="e">
        <f>VLOOKUP(B2280,'Комментарии к ремонту'!A:C,2,FALSE)</f>
        <v>#N/A</v>
      </c>
      <c r="R2280" s="21" t="str">
        <f t="shared" si="289"/>
        <v/>
      </c>
      <c r="T2280" s="44" t="str">
        <f t="shared" si="284"/>
        <v/>
      </c>
      <c r="W2280" s="18">
        <f t="shared" si="285"/>
        <v>0</v>
      </c>
    </row>
    <row r="2281" spans="7:23" ht="25.5" customHeight="1" x14ac:dyDescent="0.2">
      <c r="G2281" s="12" t="str">
        <f t="shared" si="282"/>
        <v/>
      </c>
      <c r="H2281" s="12"/>
      <c r="I2281" s="22" t="str">
        <f>IFERROR(VLOOKUP('движение ДВС'!C2281,нормативы!$B$2:$C$32,2,FALSE),"")</f>
        <v/>
      </c>
      <c r="K2281" s="13" t="str">
        <f t="shared" si="286"/>
        <v/>
      </c>
      <c r="L2281" s="13"/>
      <c r="M2281" s="22" t="str">
        <f t="shared" si="283"/>
        <v/>
      </c>
      <c r="N2281" s="22" t="str">
        <f t="shared" si="287"/>
        <v/>
      </c>
      <c r="P2281" s="11" t="str">
        <f t="shared" si="288"/>
        <v xml:space="preserve"> </v>
      </c>
      <c r="Q2281" s="11" t="e">
        <f>VLOOKUP(B2281,'Комментарии к ремонту'!A:C,2,FALSE)</f>
        <v>#N/A</v>
      </c>
      <c r="R2281" s="21" t="str">
        <f t="shared" si="289"/>
        <v/>
      </c>
      <c r="T2281" s="44" t="str">
        <f t="shared" si="284"/>
        <v/>
      </c>
      <c r="W2281" s="18">
        <f t="shared" si="285"/>
        <v>0</v>
      </c>
    </row>
    <row r="2282" spans="7:23" ht="25.5" customHeight="1" x14ac:dyDescent="0.2">
      <c r="G2282" s="12" t="str">
        <f t="shared" si="282"/>
        <v/>
      </c>
      <c r="H2282" s="12"/>
      <c r="I2282" s="22" t="str">
        <f>IFERROR(VLOOKUP('движение ДВС'!C2282,нормативы!$B$2:$C$32,2,FALSE),"")</f>
        <v/>
      </c>
      <c r="K2282" s="13" t="str">
        <f t="shared" si="286"/>
        <v/>
      </c>
      <c r="L2282" s="13"/>
      <c r="M2282" s="22" t="str">
        <f t="shared" si="283"/>
        <v/>
      </c>
      <c r="N2282" s="22" t="str">
        <f t="shared" si="287"/>
        <v/>
      </c>
      <c r="P2282" s="11" t="str">
        <f t="shared" si="288"/>
        <v xml:space="preserve"> </v>
      </c>
      <c r="Q2282" s="11" t="e">
        <f>VLOOKUP(B2282,'Комментарии к ремонту'!A:C,2,FALSE)</f>
        <v>#N/A</v>
      </c>
      <c r="R2282" s="21" t="str">
        <f t="shared" si="289"/>
        <v/>
      </c>
      <c r="T2282" s="44" t="str">
        <f t="shared" si="284"/>
        <v/>
      </c>
      <c r="W2282" s="18">
        <f t="shared" si="285"/>
        <v>0</v>
      </c>
    </row>
    <row r="2283" spans="7:23" ht="25.5" customHeight="1" x14ac:dyDescent="0.2">
      <c r="G2283" s="12" t="str">
        <f t="shared" si="282"/>
        <v/>
      </c>
      <c r="H2283" s="12"/>
      <c r="I2283" s="22" t="str">
        <f>IFERROR(VLOOKUP('движение ДВС'!C2283,нормативы!$B$2:$C$32,2,FALSE),"")</f>
        <v/>
      </c>
      <c r="K2283" s="13" t="str">
        <f t="shared" si="286"/>
        <v/>
      </c>
      <c r="L2283" s="13"/>
      <c r="M2283" s="22" t="str">
        <f t="shared" si="283"/>
        <v/>
      </c>
      <c r="N2283" s="22" t="str">
        <f t="shared" si="287"/>
        <v/>
      </c>
      <c r="P2283" s="11" t="str">
        <f t="shared" si="288"/>
        <v xml:space="preserve"> </v>
      </c>
      <c r="Q2283" s="11" t="e">
        <f>VLOOKUP(B2283,'Комментарии к ремонту'!A:C,2,FALSE)</f>
        <v>#N/A</v>
      </c>
      <c r="R2283" s="21" t="str">
        <f t="shared" si="289"/>
        <v/>
      </c>
      <c r="T2283" s="44" t="str">
        <f t="shared" si="284"/>
        <v/>
      </c>
      <c r="W2283" s="18">
        <f t="shared" si="285"/>
        <v>0</v>
      </c>
    </row>
    <row r="2284" spans="7:23" ht="25.5" customHeight="1" x14ac:dyDescent="0.2">
      <c r="G2284" s="12" t="str">
        <f t="shared" si="282"/>
        <v/>
      </c>
      <c r="H2284" s="12"/>
      <c r="I2284" s="22" t="str">
        <f>IFERROR(VLOOKUP('движение ДВС'!C2284,нормативы!$B$2:$C$32,2,FALSE),"")</f>
        <v/>
      </c>
      <c r="K2284" s="13" t="str">
        <f t="shared" si="286"/>
        <v/>
      </c>
      <c r="L2284" s="13"/>
      <c r="M2284" s="22" t="str">
        <f t="shared" si="283"/>
        <v/>
      </c>
      <c r="N2284" s="22" t="str">
        <f t="shared" si="287"/>
        <v/>
      </c>
      <c r="P2284" s="11" t="str">
        <f t="shared" si="288"/>
        <v xml:space="preserve"> </v>
      </c>
      <c r="Q2284" s="11" t="e">
        <f>VLOOKUP(B2284,'Комментарии к ремонту'!A:C,2,FALSE)</f>
        <v>#N/A</v>
      </c>
      <c r="R2284" s="21" t="str">
        <f t="shared" si="289"/>
        <v/>
      </c>
      <c r="T2284" s="44" t="str">
        <f t="shared" si="284"/>
        <v/>
      </c>
      <c r="W2284" s="18">
        <f t="shared" si="285"/>
        <v>0</v>
      </c>
    </row>
    <row r="2285" spans="7:23" ht="25.5" customHeight="1" x14ac:dyDescent="0.2">
      <c r="G2285" s="12" t="str">
        <f t="shared" si="282"/>
        <v/>
      </c>
      <c r="H2285" s="12"/>
      <c r="I2285" s="22" t="str">
        <f>IFERROR(VLOOKUP('движение ДВС'!C2285,нормативы!$B$2:$C$32,2,FALSE),"")</f>
        <v/>
      </c>
      <c r="K2285" s="13" t="str">
        <f t="shared" si="286"/>
        <v/>
      </c>
      <c r="L2285" s="13"/>
      <c r="M2285" s="22" t="str">
        <f t="shared" si="283"/>
        <v/>
      </c>
      <c r="N2285" s="22" t="str">
        <f t="shared" si="287"/>
        <v/>
      </c>
      <c r="P2285" s="11" t="str">
        <f t="shared" si="288"/>
        <v xml:space="preserve"> </v>
      </c>
      <c r="Q2285" s="11" t="e">
        <f>VLOOKUP(B2285,'Комментарии к ремонту'!A:C,2,FALSE)</f>
        <v>#N/A</v>
      </c>
      <c r="R2285" s="21" t="str">
        <f t="shared" si="289"/>
        <v/>
      </c>
      <c r="T2285" s="44" t="str">
        <f t="shared" si="284"/>
        <v/>
      </c>
      <c r="W2285" s="18">
        <f t="shared" si="285"/>
        <v>0</v>
      </c>
    </row>
    <row r="2286" spans="7:23" ht="25.5" customHeight="1" x14ac:dyDescent="0.2">
      <c r="G2286" s="12" t="str">
        <f t="shared" si="282"/>
        <v/>
      </c>
      <c r="H2286" s="12"/>
      <c r="I2286" s="22" t="str">
        <f>IFERROR(VLOOKUP('движение ДВС'!C2286,нормативы!$B$2:$C$32,2,FALSE),"")</f>
        <v/>
      </c>
      <c r="K2286" s="13" t="str">
        <f t="shared" si="286"/>
        <v/>
      </c>
      <c r="L2286" s="13"/>
      <c r="M2286" s="22" t="str">
        <f t="shared" si="283"/>
        <v/>
      </c>
      <c r="N2286" s="22" t="str">
        <f t="shared" si="287"/>
        <v/>
      </c>
      <c r="P2286" s="11" t="str">
        <f t="shared" si="288"/>
        <v xml:space="preserve"> </v>
      </c>
      <c r="Q2286" s="11" t="e">
        <f>VLOOKUP(B2286,'Комментарии к ремонту'!A:C,2,FALSE)</f>
        <v>#N/A</v>
      </c>
      <c r="R2286" s="21" t="str">
        <f t="shared" si="289"/>
        <v/>
      </c>
      <c r="T2286" s="44" t="str">
        <f t="shared" si="284"/>
        <v/>
      </c>
      <c r="W2286" s="18">
        <f t="shared" si="285"/>
        <v>0</v>
      </c>
    </row>
    <row r="2287" spans="7:23" ht="25.5" customHeight="1" x14ac:dyDescent="0.2">
      <c r="G2287" s="12" t="str">
        <f t="shared" si="282"/>
        <v/>
      </c>
      <c r="H2287" s="12"/>
      <c r="I2287" s="22" t="str">
        <f>IFERROR(VLOOKUP('движение ДВС'!C2287,нормативы!$B$2:$C$32,2,FALSE),"")</f>
        <v/>
      </c>
      <c r="K2287" s="13" t="str">
        <f t="shared" si="286"/>
        <v/>
      </c>
      <c r="L2287" s="13"/>
      <c r="M2287" s="22" t="str">
        <f t="shared" si="283"/>
        <v/>
      </c>
      <c r="N2287" s="22" t="str">
        <f t="shared" si="287"/>
        <v/>
      </c>
      <c r="P2287" s="11" t="str">
        <f t="shared" si="288"/>
        <v xml:space="preserve"> </v>
      </c>
      <c r="Q2287" s="11" t="e">
        <f>VLOOKUP(B2287,'Комментарии к ремонту'!A:C,2,FALSE)</f>
        <v>#N/A</v>
      </c>
      <c r="R2287" s="21" t="str">
        <f t="shared" si="289"/>
        <v/>
      </c>
      <c r="T2287" s="44" t="str">
        <f t="shared" si="284"/>
        <v/>
      </c>
      <c r="W2287" s="18">
        <f t="shared" si="285"/>
        <v>0</v>
      </c>
    </row>
    <row r="2288" spans="7:23" ht="25.5" customHeight="1" x14ac:dyDescent="0.2">
      <c r="G2288" s="12" t="str">
        <f t="shared" si="282"/>
        <v/>
      </c>
      <c r="H2288" s="12"/>
      <c r="I2288" s="22" t="str">
        <f>IFERROR(VLOOKUP('движение ДВС'!C2288,нормативы!$B$2:$C$32,2,FALSE),"")</f>
        <v/>
      </c>
      <c r="K2288" s="13" t="str">
        <f t="shared" si="286"/>
        <v/>
      </c>
      <c r="L2288" s="13"/>
      <c r="M2288" s="22" t="str">
        <f t="shared" si="283"/>
        <v/>
      </c>
      <c r="N2288" s="22" t="str">
        <f t="shared" si="287"/>
        <v/>
      </c>
      <c r="P2288" s="11" t="str">
        <f t="shared" si="288"/>
        <v xml:space="preserve"> </v>
      </c>
      <c r="Q2288" s="11" t="e">
        <f>VLOOKUP(B2288,'Комментарии к ремонту'!A:C,2,FALSE)</f>
        <v>#N/A</v>
      </c>
      <c r="R2288" s="21" t="str">
        <f t="shared" si="289"/>
        <v/>
      </c>
      <c r="T2288" s="44" t="str">
        <f t="shared" si="284"/>
        <v/>
      </c>
      <c r="W2288" s="18">
        <f t="shared" si="285"/>
        <v>0</v>
      </c>
    </row>
    <row r="2289" spans="7:23" ht="25.5" customHeight="1" x14ac:dyDescent="0.2">
      <c r="G2289" s="12" t="str">
        <f t="shared" si="282"/>
        <v/>
      </c>
      <c r="H2289" s="12"/>
      <c r="I2289" s="22" t="str">
        <f>IFERROR(VLOOKUP('движение ДВС'!C2289,нормативы!$B$2:$C$32,2,FALSE),"")</f>
        <v/>
      </c>
      <c r="K2289" s="13" t="str">
        <f t="shared" si="286"/>
        <v/>
      </c>
      <c r="L2289" s="13"/>
      <c r="M2289" s="22" t="str">
        <f t="shared" si="283"/>
        <v/>
      </c>
      <c r="N2289" s="22" t="str">
        <f t="shared" si="287"/>
        <v/>
      </c>
      <c r="P2289" s="11" t="str">
        <f t="shared" si="288"/>
        <v xml:space="preserve"> </v>
      </c>
      <c r="Q2289" s="11" t="e">
        <f>VLOOKUP(B2289,'Комментарии к ремонту'!A:C,2,FALSE)</f>
        <v>#N/A</v>
      </c>
      <c r="R2289" s="21" t="str">
        <f t="shared" si="289"/>
        <v/>
      </c>
      <c r="T2289" s="44" t="str">
        <f t="shared" si="284"/>
        <v/>
      </c>
      <c r="W2289" s="18">
        <f t="shared" si="285"/>
        <v>0</v>
      </c>
    </row>
    <row r="2290" spans="7:23" ht="25.5" customHeight="1" x14ac:dyDescent="0.2">
      <c r="G2290" s="12" t="str">
        <f t="shared" si="282"/>
        <v/>
      </c>
      <c r="H2290" s="12"/>
      <c r="I2290" s="22" t="str">
        <f>IFERROR(VLOOKUP('движение ДВС'!C2290,нормативы!$B$2:$C$32,2,FALSE),"")</f>
        <v/>
      </c>
      <c r="K2290" s="13" t="str">
        <f t="shared" si="286"/>
        <v/>
      </c>
      <c r="L2290" s="13"/>
      <c r="M2290" s="22" t="str">
        <f t="shared" si="283"/>
        <v/>
      </c>
      <c r="N2290" s="22" t="str">
        <f t="shared" si="287"/>
        <v/>
      </c>
      <c r="P2290" s="11" t="str">
        <f t="shared" si="288"/>
        <v xml:space="preserve"> </v>
      </c>
      <c r="Q2290" s="11" t="e">
        <f>VLOOKUP(B2290,'Комментарии к ремонту'!A:C,2,FALSE)</f>
        <v>#N/A</v>
      </c>
      <c r="R2290" s="21" t="str">
        <f t="shared" si="289"/>
        <v/>
      </c>
      <c r="T2290" s="44" t="str">
        <f t="shared" si="284"/>
        <v/>
      </c>
      <c r="W2290" s="18">
        <f t="shared" si="285"/>
        <v>0</v>
      </c>
    </row>
    <row r="2291" spans="7:23" ht="25.5" customHeight="1" x14ac:dyDescent="0.2">
      <c r="G2291" s="12" t="str">
        <f t="shared" si="282"/>
        <v/>
      </c>
      <c r="H2291" s="12"/>
      <c r="I2291" s="22" t="str">
        <f>IFERROR(VLOOKUP('движение ДВС'!C2291,нормативы!$B$2:$C$32,2,FALSE),"")</f>
        <v/>
      </c>
      <c r="K2291" s="13" t="str">
        <f t="shared" si="286"/>
        <v/>
      </c>
      <c r="L2291" s="13"/>
      <c r="M2291" s="22" t="str">
        <f t="shared" si="283"/>
        <v/>
      </c>
      <c r="N2291" s="22" t="str">
        <f t="shared" si="287"/>
        <v/>
      </c>
      <c r="P2291" s="11" t="str">
        <f t="shared" si="288"/>
        <v xml:space="preserve"> </v>
      </c>
      <c r="Q2291" s="11" t="e">
        <f>VLOOKUP(B2291,'Комментарии к ремонту'!A:C,2,FALSE)</f>
        <v>#N/A</v>
      </c>
      <c r="R2291" s="21" t="str">
        <f t="shared" si="289"/>
        <v/>
      </c>
      <c r="T2291" s="44" t="str">
        <f t="shared" si="284"/>
        <v/>
      </c>
      <c r="W2291" s="18">
        <f t="shared" si="285"/>
        <v>0</v>
      </c>
    </row>
    <row r="2292" spans="7:23" ht="25.5" customHeight="1" x14ac:dyDescent="0.2">
      <c r="G2292" s="12" t="str">
        <f t="shared" si="282"/>
        <v/>
      </c>
      <c r="H2292" s="12"/>
      <c r="I2292" s="22" t="str">
        <f>IFERROR(VLOOKUP('движение ДВС'!C2292,нормативы!$B$2:$C$32,2,FALSE),"")</f>
        <v/>
      </c>
      <c r="K2292" s="13" t="str">
        <f t="shared" si="286"/>
        <v/>
      </c>
      <c r="L2292" s="13"/>
      <c r="M2292" s="22" t="str">
        <f t="shared" si="283"/>
        <v/>
      </c>
      <c r="N2292" s="22" t="str">
        <f t="shared" si="287"/>
        <v/>
      </c>
      <c r="P2292" s="11" t="str">
        <f t="shared" si="288"/>
        <v xml:space="preserve"> </v>
      </c>
      <c r="Q2292" s="11" t="e">
        <f>VLOOKUP(B2292,'Комментарии к ремонту'!A:C,2,FALSE)</f>
        <v>#N/A</v>
      </c>
      <c r="R2292" s="21" t="str">
        <f t="shared" si="289"/>
        <v/>
      </c>
      <c r="T2292" s="44" t="str">
        <f t="shared" si="284"/>
        <v/>
      </c>
      <c r="W2292" s="18">
        <f t="shared" si="285"/>
        <v>0</v>
      </c>
    </row>
    <row r="2293" spans="7:23" ht="25.5" customHeight="1" x14ac:dyDescent="0.2">
      <c r="G2293" s="12" t="str">
        <f t="shared" si="282"/>
        <v/>
      </c>
      <c r="H2293" s="12"/>
      <c r="I2293" s="22" t="str">
        <f>IFERROR(VLOOKUP('движение ДВС'!C2293,нормативы!$B$2:$C$32,2,FALSE),"")</f>
        <v/>
      </c>
      <c r="K2293" s="13" t="str">
        <f t="shared" si="286"/>
        <v/>
      </c>
      <c r="L2293" s="13"/>
      <c r="M2293" s="22" t="str">
        <f t="shared" si="283"/>
        <v/>
      </c>
      <c r="N2293" s="22" t="str">
        <f t="shared" si="287"/>
        <v/>
      </c>
      <c r="P2293" s="11" t="str">
        <f t="shared" si="288"/>
        <v xml:space="preserve"> </v>
      </c>
      <c r="Q2293" s="11" t="e">
        <f>VLOOKUP(B2293,'Комментарии к ремонту'!A:C,2,FALSE)</f>
        <v>#N/A</v>
      </c>
      <c r="R2293" s="21" t="str">
        <f t="shared" si="289"/>
        <v/>
      </c>
      <c r="T2293" s="44" t="str">
        <f t="shared" si="284"/>
        <v/>
      </c>
      <c r="W2293" s="18">
        <f t="shared" si="285"/>
        <v>0</v>
      </c>
    </row>
    <row r="2294" spans="7:23" ht="25.5" customHeight="1" x14ac:dyDescent="0.2">
      <c r="G2294" s="12" t="str">
        <f t="shared" si="282"/>
        <v/>
      </c>
      <c r="H2294" s="12"/>
      <c r="I2294" s="22" t="str">
        <f>IFERROR(VLOOKUP('движение ДВС'!C2294,нормативы!$B$2:$C$32,2,FALSE),"")</f>
        <v/>
      </c>
      <c r="K2294" s="13" t="str">
        <f t="shared" si="286"/>
        <v/>
      </c>
      <c r="L2294" s="13"/>
      <c r="M2294" s="22" t="str">
        <f t="shared" si="283"/>
        <v/>
      </c>
      <c r="N2294" s="22" t="str">
        <f t="shared" si="287"/>
        <v/>
      </c>
      <c r="P2294" s="11" t="str">
        <f t="shared" si="288"/>
        <v xml:space="preserve"> </v>
      </c>
      <c r="Q2294" s="11" t="e">
        <f>VLOOKUP(B2294,'Комментарии к ремонту'!A:C,2,FALSE)</f>
        <v>#N/A</v>
      </c>
      <c r="R2294" s="21" t="str">
        <f t="shared" si="289"/>
        <v/>
      </c>
      <c r="T2294" s="44" t="str">
        <f t="shared" si="284"/>
        <v/>
      </c>
      <c r="W2294" s="18">
        <f t="shared" si="285"/>
        <v>0</v>
      </c>
    </row>
    <row r="2295" spans="7:23" ht="25.5" customHeight="1" x14ac:dyDescent="0.2">
      <c r="G2295" s="12" t="str">
        <f t="shared" si="282"/>
        <v/>
      </c>
      <c r="H2295" s="12"/>
      <c r="I2295" s="22" t="str">
        <f>IFERROR(VLOOKUP('движение ДВС'!C2295,нормативы!$B$2:$C$32,2,FALSE),"")</f>
        <v/>
      </c>
      <c r="K2295" s="13" t="str">
        <f t="shared" si="286"/>
        <v/>
      </c>
      <c r="L2295" s="13"/>
      <c r="M2295" s="22" t="str">
        <f t="shared" si="283"/>
        <v/>
      </c>
      <c r="N2295" s="22" t="str">
        <f t="shared" si="287"/>
        <v/>
      </c>
      <c r="P2295" s="11" t="str">
        <f t="shared" si="288"/>
        <v xml:space="preserve"> </v>
      </c>
      <c r="Q2295" s="11" t="e">
        <f>VLOOKUP(B2295,'Комментарии к ремонту'!A:C,2,FALSE)</f>
        <v>#N/A</v>
      </c>
      <c r="R2295" s="21" t="str">
        <f t="shared" si="289"/>
        <v/>
      </c>
      <c r="T2295" s="44" t="str">
        <f t="shared" si="284"/>
        <v/>
      </c>
      <c r="W2295" s="18">
        <f t="shared" si="285"/>
        <v>0</v>
      </c>
    </row>
    <row r="2296" spans="7:23" ht="25.5" customHeight="1" x14ac:dyDescent="0.2">
      <c r="G2296" s="12" t="str">
        <f t="shared" si="282"/>
        <v/>
      </c>
      <c r="H2296" s="12"/>
      <c r="I2296" s="22" t="str">
        <f>IFERROR(VLOOKUP('движение ДВС'!C2296,нормативы!$B$2:$C$32,2,FALSE),"")</f>
        <v/>
      </c>
      <c r="K2296" s="13" t="str">
        <f t="shared" si="286"/>
        <v/>
      </c>
      <c r="L2296" s="13"/>
      <c r="M2296" s="22" t="str">
        <f t="shared" si="283"/>
        <v/>
      </c>
      <c r="N2296" s="22" t="str">
        <f t="shared" si="287"/>
        <v/>
      </c>
      <c r="P2296" s="11" t="str">
        <f t="shared" si="288"/>
        <v xml:space="preserve"> </v>
      </c>
      <c r="Q2296" s="11" t="e">
        <f>VLOOKUP(B2296,'Комментарии к ремонту'!A:C,2,FALSE)</f>
        <v>#N/A</v>
      </c>
      <c r="R2296" s="21" t="str">
        <f t="shared" si="289"/>
        <v/>
      </c>
      <c r="T2296" s="44" t="str">
        <f t="shared" si="284"/>
        <v/>
      </c>
      <c r="W2296" s="18">
        <f t="shared" si="285"/>
        <v>0</v>
      </c>
    </row>
    <row r="2297" spans="7:23" ht="25.5" customHeight="1" x14ac:dyDescent="0.2">
      <c r="G2297" s="12" t="str">
        <f t="shared" si="282"/>
        <v/>
      </c>
      <c r="H2297" s="12"/>
      <c r="I2297" s="22" t="str">
        <f>IFERROR(VLOOKUP('движение ДВС'!C2297,нормативы!$B$2:$C$32,2,FALSE),"")</f>
        <v/>
      </c>
      <c r="K2297" s="13" t="str">
        <f t="shared" si="286"/>
        <v/>
      </c>
      <c r="L2297" s="13"/>
      <c r="M2297" s="22" t="str">
        <f t="shared" si="283"/>
        <v/>
      </c>
      <c r="N2297" s="22" t="str">
        <f t="shared" si="287"/>
        <v/>
      </c>
      <c r="P2297" s="11" t="str">
        <f t="shared" si="288"/>
        <v xml:space="preserve"> </v>
      </c>
      <c r="Q2297" s="11" t="e">
        <f>VLOOKUP(B2297,'Комментарии к ремонту'!A:C,2,FALSE)</f>
        <v>#N/A</v>
      </c>
      <c r="R2297" s="21" t="str">
        <f t="shared" si="289"/>
        <v/>
      </c>
      <c r="T2297" s="44" t="str">
        <f t="shared" si="284"/>
        <v/>
      </c>
      <c r="W2297" s="18">
        <f t="shared" si="285"/>
        <v>0</v>
      </c>
    </row>
    <row r="2298" spans="7:23" ht="25.5" customHeight="1" x14ac:dyDescent="0.2">
      <c r="G2298" s="12" t="str">
        <f t="shared" si="282"/>
        <v/>
      </c>
      <c r="H2298" s="12"/>
      <c r="I2298" s="22" t="str">
        <f>IFERROR(VLOOKUP('движение ДВС'!C2298,нормативы!$B$2:$C$32,2,FALSE),"")</f>
        <v/>
      </c>
      <c r="K2298" s="13" t="str">
        <f t="shared" si="286"/>
        <v/>
      </c>
      <c r="L2298" s="13"/>
      <c r="M2298" s="22" t="str">
        <f t="shared" si="283"/>
        <v/>
      </c>
      <c r="N2298" s="22" t="str">
        <f t="shared" si="287"/>
        <v/>
      </c>
      <c r="P2298" s="11" t="str">
        <f t="shared" si="288"/>
        <v xml:space="preserve"> </v>
      </c>
      <c r="Q2298" s="11" t="e">
        <f>VLOOKUP(B2298,'Комментарии к ремонту'!A:C,2,FALSE)</f>
        <v>#N/A</v>
      </c>
      <c r="R2298" s="21" t="str">
        <f t="shared" si="289"/>
        <v/>
      </c>
      <c r="T2298" s="44" t="str">
        <f t="shared" si="284"/>
        <v/>
      </c>
      <c r="W2298" s="18">
        <f t="shared" si="285"/>
        <v>0</v>
      </c>
    </row>
    <row r="2299" spans="7:23" ht="25.5" customHeight="1" x14ac:dyDescent="0.2">
      <c r="G2299" s="12" t="str">
        <f t="shared" si="282"/>
        <v/>
      </c>
      <c r="H2299" s="12"/>
      <c r="I2299" s="22" t="str">
        <f>IFERROR(VLOOKUP('движение ДВС'!C2299,нормативы!$B$2:$C$32,2,FALSE),"")</f>
        <v/>
      </c>
      <c r="K2299" s="13" t="str">
        <f t="shared" si="286"/>
        <v/>
      </c>
      <c r="L2299" s="13"/>
      <c r="M2299" s="22" t="str">
        <f t="shared" si="283"/>
        <v/>
      </c>
      <c r="N2299" s="22" t="str">
        <f t="shared" si="287"/>
        <v/>
      </c>
      <c r="P2299" s="11" t="str">
        <f t="shared" si="288"/>
        <v xml:space="preserve"> </v>
      </c>
      <c r="Q2299" s="11" t="e">
        <f>VLOOKUP(B2299,'Комментарии к ремонту'!A:C,2,FALSE)</f>
        <v>#N/A</v>
      </c>
      <c r="R2299" s="21" t="str">
        <f t="shared" si="289"/>
        <v/>
      </c>
      <c r="T2299" s="44" t="str">
        <f t="shared" si="284"/>
        <v/>
      </c>
      <c r="W2299" s="18">
        <f t="shared" si="285"/>
        <v>0</v>
      </c>
    </row>
    <row r="2300" spans="7:23" ht="25.5" customHeight="1" x14ac:dyDescent="0.2">
      <c r="G2300" s="12" t="str">
        <f t="shared" si="282"/>
        <v/>
      </c>
      <c r="H2300" s="12"/>
      <c r="I2300" s="22" t="str">
        <f>IFERROR(VLOOKUP('движение ДВС'!C2300,нормативы!$B$2:$C$32,2,FALSE),"")</f>
        <v/>
      </c>
      <c r="K2300" s="13" t="str">
        <f t="shared" si="286"/>
        <v/>
      </c>
      <c r="L2300" s="13"/>
      <c r="M2300" s="22" t="str">
        <f t="shared" si="283"/>
        <v/>
      </c>
      <c r="N2300" s="22" t="str">
        <f t="shared" si="287"/>
        <v/>
      </c>
      <c r="P2300" s="11" t="str">
        <f t="shared" si="288"/>
        <v xml:space="preserve"> </v>
      </c>
      <c r="Q2300" s="11" t="e">
        <f>VLOOKUP(B2300,'Комментарии к ремонту'!A:C,2,FALSE)</f>
        <v>#N/A</v>
      </c>
      <c r="R2300" s="21" t="str">
        <f t="shared" si="289"/>
        <v/>
      </c>
      <c r="T2300" s="44" t="str">
        <f t="shared" si="284"/>
        <v/>
      </c>
      <c r="W2300" s="18">
        <f t="shared" si="285"/>
        <v>0</v>
      </c>
    </row>
    <row r="2301" spans="7:23" ht="25.5" customHeight="1" x14ac:dyDescent="0.2">
      <c r="G2301" s="12" t="str">
        <f t="shared" si="282"/>
        <v/>
      </c>
      <c r="H2301" s="12"/>
      <c r="I2301" s="22" t="str">
        <f>IFERROR(VLOOKUP('движение ДВС'!C2301,нормативы!$B$2:$C$32,2,FALSE),"")</f>
        <v/>
      </c>
      <c r="K2301" s="13" t="str">
        <f t="shared" si="286"/>
        <v/>
      </c>
      <c r="L2301" s="13"/>
      <c r="M2301" s="22" t="str">
        <f t="shared" si="283"/>
        <v/>
      </c>
      <c r="N2301" s="22" t="str">
        <f t="shared" si="287"/>
        <v/>
      </c>
      <c r="P2301" s="11" t="str">
        <f t="shared" si="288"/>
        <v xml:space="preserve"> </v>
      </c>
      <c r="Q2301" s="11" t="e">
        <f>VLOOKUP(B2301,'Комментарии к ремонту'!A:C,2,FALSE)</f>
        <v>#N/A</v>
      </c>
      <c r="R2301" s="21" t="str">
        <f t="shared" si="289"/>
        <v/>
      </c>
      <c r="T2301" s="44" t="str">
        <f t="shared" si="284"/>
        <v/>
      </c>
      <c r="W2301" s="18">
        <f t="shared" si="285"/>
        <v>0</v>
      </c>
    </row>
    <row r="2302" spans="7:23" ht="25.5" customHeight="1" x14ac:dyDescent="0.2">
      <c r="G2302" s="12" t="str">
        <f t="shared" si="282"/>
        <v/>
      </c>
      <c r="H2302" s="12"/>
      <c r="I2302" s="22" t="str">
        <f>IFERROR(VLOOKUP('движение ДВС'!C2302,нормативы!$B$2:$C$32,2,FALSE),"")</f>
        <v/>
      </c>
      <c r="K2302" s="13" t="str">
        <f t="shared" si="286"/>
        <v/>
      </c>
      <c r="L2302" s="13"/>
      <c r="M2302" s="22" t="str">
        <f t="shared" si="283"/>
        <v/>
      </c>
      <c r="N2302" s="22" t="str">
        <f t="shared" si="287"/>
        <v/>
      </c>
      <c r="P2302" s="11" t="str">
        <f t="shared" si="288"/>
        <v xml:space="preserve"> </v>
      </c>
      <c r="Q2302" s="11" t="e">
        <f>VLOOKUP(B2302,'Комментарии к ремонту'!A:C,2,FALSE)</f>
        <v>#N/A</v>
      </c>
      <c r="R2302" s="21" t="str">
        <f t="shared" si="289"/>
        <v/>
      </c>
      <c r="T2302" s="44" t="str">
        <f t="shared" si="284"/>
        <v/>
      </c>
      <c r="W2302" s="18">
        <f t="shared" si="285"/>
        <v>0</v>
      </c>
    </row>
    <row r="2303" spans="7:23" ht="25.5" customHeight="1" x14ac:dyDescent="0.2">
      <c r="G2303" s="12" t="str">
        <f t="shared" si="282"/>
        <v/>
      </c>
      <c r="H2303" s="12"/>
      <c r="I2303" s="22" t="str">
        <f>IFERROR(VLOOKUP('движение ДВС'!C2303,нормативы!$B$2:$C$32,2,FALSE),"")</f>
        <v/>
      </c>
      <c r="K2303" s="13" t="str">
        <f t="shared" si="286"/>
        <v/>
      </c>
      <c r="L2303" s="13"/>
      <c r="M2303" s="22" t="str">
        <f t="shared" si="283"/>
        <v/>
      </c>
      <c r="N2303" s="22" t="str">
        <f t="shared" si="287"/>
        <v/>
      </c>
      <c r="P2303" s="11" t="str">
        <f t="shared" si="288"/>
        <v xml:space="preserve"> </v>
      </c>
      <c r="Q2303" s="11" t="e">
        <f>VLOOKUP(B2303,'Комментарии к ремонту'!A:C,2,FALSE)</f>
        <v>#N/A</v>
      </c>
      <c r="R2303" s="21" t="str">
        <f t="shared" si="289"/>
        <v/>
      </c>
      <c r="T2303" s="44" t="str">
        <f t="shared" si="284"/>
        <v/>
      </c>
      <c r="W2303" s="18">
        <f t="shared" si="285"/>
        <v>0</v>
      </c>
    </row>
    <row r="2304" spans="7:23" ht="25.5" customHeight="1" x14ac:dyDescent="0.2">
      <c r="G2304" s="12" t="str">
        <f t="shared" si="282"/>
        <v/>
      </c>
      <c r="H2304" s="12"/>
      <c r="I2304" s="22" t="str">
        <f>IFERROR(VLOOKUP('движение ДВС'!C2304,нормативы!$B$2:$C$32,2,FALSE),"")</f>
        <v/>
      </c>
      <c r="K2304" s="13" t="str">
        <f t="shared" si="286"/>
        <v/>
      </c>
      <c r="L2304" s="13"/>
      <c r="M2304" s="22" t="str">
        <f t="shared" si="283"/>
        <v/>
      </c>
      <c r="N2304" s="22" t="str">
        <f t="shared" si="287"/>
        <v/>
      </c>
      <c r="P2304" s="11" t="str">
        <f t="shared" si="288"/>
        <v xml:space="preserve"> </v>
      </c>
      <c r="Q2304" s="11" t="e">
        <f>VLOOKUP(B2304,'Комментарии к ремонту'!A:C,2,FALSE)</f>
        <v>#N/A</v>
      </c>
      <c r="R2304" s="21" t="str">
        <f t="shared" si="289"/>
        <v/>
      </c>
      <c r="T2304" s="44" t="str">
        <f t="shared" si="284"/>
        <v/>
      </c>
      <c r="W2304" s="18">
        <f t="shared" si="285"/>
        <v>0</v>
      </c>
    </row>
    <row r="2305" spans="7:23" ht="25.5" customHeight="1" x14ac:dyDescent="0.2">
      <c r="G2305" s="12" t="str">
        <f t="shared" si="282"/>
        <v/>
      </c>
      <c r="H2305" s="12"/>
      <c r="I2305" s="22" t="str">
        <f>IFERROR(VLOOKUP('движение ДВС'!C2305,нормативы!$B$2:$C$32,2,FALSE),"")</f>
        <v/>
      </c>
      <c r="K2305" s="13" t="str">
        <f t="shared" si="286"/>
        <v/>
      </c>
      <c r="L2305" s="13"/>
      <c r="M2305" s="22" t="str">
        <f t="shared" si="283"/>
        <v/>
      </c>
      <c r="N2305" s="22" t="str">
        <f t="shared" si="287"/>
        <v/>
      </c>
      <c r="P2305" s="11" t="str">
        <f t="shared" si="288"/>
        <v xml:space="preserve"> </v>
      </c>
      <c r="Q2305" s="11" t="e">
        <f>VLOOKUP(B2305,'Комментарии к ремонту'!A:C,2,FALSE)</f>
        <v>#N/A</v>
      </c>
      <c r="R2305" s="21" t="str">
        <f t="shared" si="289"/>
        <v/>
      </c>
      <c r="T2305" s="44" t="str">
        <f t="shared" si="284"/>
        <v/>
      </c>
      <c r="W2305" s="18">
        <f t="shared" si="285"/>
        <v>0</v>
      </c>
    </row>
    <row r="2306" spans="7:23" ht="25.5" customHeight="1" x14ac:dyDescent="0.2">
      <c r="G2306" s="12" t="str">
        <f t="shared" si="282"/>
        <v/>
      </c>
      <c r="H2306" s="12"/>
      <c r="I2306" s="22" t="str">
        <f>IFERROR(VLOOKUP('движение ДВС'!C2306,нормативы!$B$2:$C$32,2,FALSE),"")</f>
        <v/>
      </c>
      <c r="K2306" s="13" t="str">
        <f t="shared" si="286"/>
        <v/>
      </c>
      <c r="L2306" s="13"/>
      <c r="M2306" s="22" t="str">
        <f t="shared" si="283"/>
        <v/>
      </c>
      <c r="N2306" s="22" t="str">
        <f t="shared" si="287"/>
        <v/>
      </c>
      <c r="P2306" s="11" t="str">
        <f t="shared" si="288"/>
        <v xml:space="preserve"> </v>
      </c>
      <c r="Q2306" s="11" t="e">
        <f>VLOOKUP(B2306,'Комментарии к ремонту'!A:C,2,FALSE)</f>
        <v>#N/A</v>
      </c>
      <c r="R2306" s="21" t="str">
        <f t="shared" si="289"/>
        <v/>
      </c>
      <c r="T2306" s="44" t="str">
        <f t="shared" si="284"/>
        <v/>
      </c>
      <c r="W2306" s="18">
        <f t="shared" si="285"/>
        <v>0</v>
      </c>
    </row>
    <row r="2307" spans="7:23" ht="25.5" customHeight="1" x14ac:dyDescent="0.2">
      <c r="G2307" s="12" t="str">
        <f t="shared" ref="G2307:G2370" si="290">IFERROR(IF(SEARCH("Ожидается",O2307),"введите дату",""),"")</f>
        <v/>
      </c>
      <c r="H2307" s="12"/>
      <c r="I2307" s="22" t="str">
        <f>IFERROR(VLOOKUP('движение ДВС'!C2307,нормативы!$B$2:$C$32,2,FALSE),"")</f>
        <v/>
      </c>
      <c r="K2307" s="13" t="str">
        <f t="shared" si="286"/>
        <v/>
      </c>
      <c r="L2307" s="13"/>
      <c r="M2307" s="22" t="str">
        <f t="shared" ref="M2307:M2370" si="291">IFERROR(IF(ISBLANK(G2307),"",_xlfn.ISOWEEKNUM(G2307)),"")</f>
        <v/>
      </c>
      <c r="N2307" s="22" t="str">
        <f t="shared" si="287"/>
        <v/>
      </c>
      <c r="P2307" s="11" t="str">
        <f t="shared" si="288"/>
        <v xml:space="preserve"> </v>
      </c>
      <c r="Q2307" s="11" t="e">
        <f>VLOOKUP(B2307,'Комментарии к ремонту'!A:C,2,FALSE)</f>
        <v>#N/A</v>
      </c>
      <c r="R2307" s="21" t="str">
        <f t="shared" si="289"/>
        <v/>
      </c>
      <c r="T2307" s="44" t="str">
        <f t="shared" ref="T2307:T2370" si="292">IF(O2307="Отказной","Опишите причину отказа",IF(O2307="Транзит","Опишите инф. о транзите",""))</f>
        <v/>
      </c>
      <c r="W2307" s="18">
        <f t="shared" ref="W2307:W2370" si="293">IFERROR(IF(SEARCH(", заказ",V2307),"укажите дату поставки зап. частей",""),0)</f>
        <v>0</v>
      </c>
    </row>
    <row r="2308" spans="7:23" ht="25.5" customHeight="1" x14ac:dyDescent="0.2">
      <c r="G2308" s="12" t="str">
        <f t="shared" si="290"/>
        <v/>
      </c>
      <c r="H2308" s="12"/>
      <c r="I2308" s="22" t="str">
        <f>IFERROR(VLOOKUP('движение ДВС'!C2308,нормативы!$B$2:$C$32,2,FALSE),"")</f>
        <v/>
      </c>
      <c r="K2308" s="13" t="str">
        <f t="shared" ref="K2308:K2371" si="294">IFERROR(IF(H2308&lt;&gt;0,H2308+(I2308/J2308)/8*7/5,""),IF(H2308&lt;&gt;0,H2308+I2308/8*7/5,""))</f>
        <v/>
      </c>
      <c r="L2308" s="13"/>
      <c r="M2308" s="22" t="str">
        <f t="shared" si="291"/>
        <v/>
      </c>
      <c r="N2308" s="22" t="str">
        <f t="shared" ref="N2308:N2371" si="295">IFERROR(INT((MONTH(G2308)+2)/3),"")</f>
        <v/>
      </c>
      <c r="P2308" s="11" t="str">
        <f t="shared" ref="P2308:P2371" si="296">B2308&amp;" "&amp;C2308</f>
        <v xml:space="preserve"> </v>
      </c>
      <c r="Q2308" s="11" t="e">
        <f>VLOOKUP(B2308,'Комментарии к ремонту'!A:C,2,FALSE)</f>
        <v>#N/A</v>
      </c>
      <c r="R2308" s="21" t="str">
        <f t="shared" ref="R2308:R2371" si="297">IF(ISBLANK(B2308),"",IF(O2308="Ремонт остановлен","Укажите причину остановки работ",IF(O2308="Отказной","Опишите причину отказа",IF(O2308="Транзит","Опишите инф. о транзите",IF(ISNA(Q2308),"НЕТ","ЕСТЬ")))))</f>
        <v/>
      </c>
      <c r="T2308" s="44" t="str">
        <f t="shared" si="292"/>
        <v/>
      </c>
      <c r="W2308" s="18">
        <f t="shared" si="293"/>
        <v>0</v>
      </c>
    </row>
    <row r="2309" spans="7:23" ht="25.5" customHeight="1" x14ac:dyDescent="0.2">
      <c r="G2309" s="12" t="str">
        <f t="shared" si="290"/>
        <v/>
      </c>
      <c r="H2309" s="12"/>
      <c r="I2309" s="22" t="str">
        <f>IFERROR(VLOOKUP('движение ДВС'!C2309,нормативы!$B$2:$C$32,2,FALSE),"")</f>
        <v/>
      </c>
      <c r="K2309" s="13" t="str">
        <f t="shared" si="294"/>
        <v/>
      </c>
      <c r="L2309" s="13"/>
      <c r="M2309" s="22" t="str">
        <f t="shared" si="291"/>
        <v/>
      </c>
      <c r="N2309" s="22" t="str">
        <f t="shared" si="295"/>
        <v/>
      </c>
      <c r="P2309" s="11" t="str">
        <f t="shared" si="296"/>
        <v xml:space="preserve"> </v>
      </c>
      <c r="Q2309" s="11" t="e">
        <f>VLOOKUP(B2309,'Комментарии к ремонту'!A:C,2,FALSE)</f>
        <v>#N/A</v>
      </c>
      <c r="R2309" s="21" t="str">
        <f t="shared" si="297"/>
        <v/>
      </c>
      <c r="T2309" s="44" t="str">
        <f t="shared" si="292"/>
        <v/>
      </c>
      <c r="W2309" s="18">
        <f t="shared" si="293"/>
        <v>0</v>
      </c>
    </row>
    <row r="2310" spans="7:23" ht="25.5" customHeight="1" x14ac:dyDescent="0.2">
      <c r="G2310" s="12" t="str">
        <f t="shared" si="290"/>
        <v/>
      </c>
      <c r="H2310" s="12"/>
      <c r="I2310" s="22" t="str">
        <f>IFERROR(VLOOKUP('движение ДВС'!C2310,нормативы!$B$2:$C$32,2,FALSE),"")</f>
        <v/>
      </c>
      <c r="K2310" s="13" t="str">
        <f t="shared" si="294"/>
        <v/>
      </c>
      <c r="L2310" s="13"/>
      <c r="M2310" s="22" t="str">
        <f t="shared" si="291"/>
        <v/>
      </c>
      <c r="N2310" s="22" t="str">
        <f t="shared" si="295"/>
        <v/>
      </c>
      <c r="P2310" s="11" t="str">
        <f t="shared" si="296"/>
        <v xml:space="preserve"> </v>
      </c>
      <c r="Q2310" s="11" t="e">
        <f>VLOOKUP(B2310,'Комментарии к ремонту'!A:C,2,FALSE)</f>
        <v>#N/A</v>
      </c>
      <c r="R2310" s="21" t="str">
        <f t="shared" si="297"/>
        <v/>
      </c>
      <c r="T2310" s="44" t="str">
        <f t="shared" si="292"/>
        <v/>
      </c>
      <c r="W2310" s="18">
        <f t="shared" si="293"/>
        <v>0</v>
      </c>
    </row>
    <row r="2311" spans="7:23" ht="25.5" customHeight="1" x14ac:dyDescent="0.2">
      <c r="G2311" s="12" t="str">
        <f t="shared" si="290"/>
        <v/>
      </c>
      <c r="H2311" s="12"/>
      <c r="I2311" s="22" t="str">
        <f>IFERROR(VLOOKUP('движение ДВС'!C2311,нормативы!$B$2:$C$32,2,FALSE),"")</f>
        <v/>
      </c>
      <c r="K2311" s="13" t="str">
        <f t="shared" si="294"/>
        <v/>
      </c>
      <c r="L2311" s="13"/>
      <c r="M2311" s="22" t="str">
        <f t="shared" si="291"/>
        <v/>
      </c>
      <c r="N2311" s="22" t="str">
        <f t="shared" si="295"/>
        <v/>
      </c>
      <c r="P2311" s="11" t="str">
        <f t="shared" si="296"/>
        <v xml:space="preserve"> </v>
      </c>
      <c r="Q2311" s="11" t="e">
        <f>VLOOKUP(B2311,'Комментарии к ремонту'!A:C,2,FALSE)</f>
        <v>#N/A</v>
      </c>
      <c r="R2311" s="21" t="str">
        <f t="shared" si="297"/>
        <v/>
      </c>
      <c r="T2311" s="44" t="str">
        <f t="shared" si="292"/>
        <v/>
      </c>
      <c r="W2311" s="18">
        <f t="shared" si="293"/>
        <v>0</v>
      </c>
    </row>
    <row r="2312" spans="7:23" ht="25.5" customHeight="1" x14ac:dyDescent="0.2">
      <c r="G2312" s="12" t="str">
        <f t="shared" si="290"/>
        <v/>
      </c>
      <c r="H2312" s="12"/>
      <c r="I2312" s="22" t="str">
        <f>IFERROR(VLOOKUP('движение ДВС'!C2312,нормативы!$B$2:$C$32,2,FALSE),"")</f>
        <v/>
      </c>
      <c r="K2312" s="13" t="str">
        <f t="shared" si="294"/>
        <v/>
      </c>
      <c r="L2312" s="13"/>
      <c r="M2312" s="22" t="str">
        <f t="shared" si="291"/>
        <v/>
      </c>
      <c r="N2312" s="22" t="str">
        <f t="shared" si="295"/>
        <v/>
      </c>
      <c r="P2312" s="11" t="str">
        <f t="shared" si="296"/>
        <v xml:space="preserve"> </v>
      </c>
      <c r="Q2312" s="11" t="e">
        <f>VLOOKUP(B2312,'Комментарии к ремонту'!A:C,2,FALSE)</f>
        <v>#N/A</v>
      </c>
      <c r="R2312" s="21" t="str">
        <f t="shared" si="297"/>
        <v/>
      </c>
      <c r="T2312" s="44" t="str">
        <f t="shared" si="292"/>
        <v/>
      </c>
      <c r="W2312" s="18">
        <f t="shared" si="293"/>
        <v>0</v>
      </c>
    </row>
    <row r="2313" spans="7:23" ht="25.5" customHeight="1" x14ac:dyDescent="0.2">
      <c r="G2313" s="12" t="str">
        <f t="shared" si="290"/>
        <v/>
      </c>
      <c r="H2313" s="12"/>
      <c r="I2313" s="22" t="str">
        <f>IFERROR(VLOOKUP('движение ДВС'!C2313,нормативы!$B$2:$C$32,2,FALSE),"")</f>
        <v/>
      </c>
      <c r="K2313" s="13" t="str">
        <f t="shared" si="294"/>
        <v/>
      </c>
      <c r="L2313" s="13"/>
      <c r="M2313" s="22" t="str">
        <f t="shared" si="291"/>
        <v/>
      </c>
      <c r="N2313" s="22" t="str">
        <f t="shared" si="295"/>
        <v/>
      </c>
      <c r="P2313" s="11" t="str">
        <f t="shared" si="296"/>
        <v xml:space="preserve"> </v>
      </c>
      <c r="Q2313" s="11" t="e">
        <f>VLOOKUP(B2313,'Комментарии к ремонту'!A:C,2,FALSE)</f>
        <v>#N/A</v>
      </c>
      <c r="R2313" s="21" t="str">
        <f t="shared" si="297"/>
        <v/>
      </c>
      <c r="T2313" s="44" t="str">
        <f t="shared" si="292"/>
        <v/>
      </c>
      <c r="W2313" s="18">
        <f t="shared" si="293"/>
        <v>0</v>
      </c>
    </row>
    <row r="2314" spans="7:23" ht="25.5" customHeight="1" x14ac:dyDescent="0.2">
      <c r="G2314" s="12" t="str">
        <f t="shared" si="290"/>
        <v/>
      </c>
      <c r="H2314" s="12"/>
      <c r="I2314" s="22" t="str">
        <f>IFERROR(VLOOKUP('движение ДВС'!C2314,нормативы!$B$2:$C$32,2,FALSE),"")</f>
        <v/>
      </c>
      <c r="K2314" s="13" t="str">
        <f t="shared" si="294"/>
        <v/>
      </c>
      <c r="L2314" s="13"/>
      <c r="M2314" s="22" t="str">
        <f t="shared" si="291"/>
        <v/>
      </c>
      <c r="N2314" s="22" t="str">
        <f t="shared" si="295"/>
        <v/>
      </c>
      <c r="P2314" s="11" t="str">
        <f t="shared" si="296"/>
        <v xml:space="preserve"> </v>
      </c>
      <c r="Q2314" s="11" t="e">
        <f>VLOOKUP(B2314,'Комментарии к ремонту'!A:C,2,FALSE)</f>
        <v>#N/A</v>
      </c>
      <c r="R2314" s="21" t="str">
        <f t="shared" si="297"/>
        <v/>
      </c>
      <c r="T2314" s="44" t="str">
        <f t="shared" si="292"/>
        <v/>
      </c>
      <c r="W2314" s="18">
        <f t="shared" si="293"/>
        <v>0</v>
      </c>
    </row>
    <row r="2315" spans="7:23" ht="25.5" customHeight="1" x14ac:dyDescent="0.2">
      <c r="G2315" s="12" t="str">
        <f t="shared" si="290"/>
        <v/>
      </c>
      <c r="H2315" s="12"/>
      <c r="I2315" s="22" t="str">
        <f>IFERROR(VLOOKUP('движение ДВС'!C2315,нормативы!$B$2:$C$32,2,FALSE),"")</f>
        <v/>
      </c>
      <c r="K2315" s="13" t="str">
        <f t="shared" si="294"/>
        <v/>
      </c>
      <c r="L2315" s="13"/>
      <c r="M2315" s="22" t="str">
        <f t="shared" si="291"/>
        <v/>
      </c>
      <c r="N2315" s="22" t="str">
        <f t="shared" si="295"/>
        <v/>
      </c>
      <c r="P2315" s="11" t="str">
        <f t="shared" si="296"/>
        <v xml:space="preserve"> </v>
      </c>
      <c r="Q2315" s="11" t="e">
        <f>VLOOKUP(B2315,'Комментарии к ремонту'!A:C,2,FALSE)</f>
        <v>#N/A</v>
      </c>
      <c r="R2315" s="21" t="str">
        <f t="shared" si="297"/>
        <v/>
      </c>
      <c r="T2315" s="44" t="str">
        <f t="shared" si="292"/>
        <v/>
      </c>
      <c r="W2315" s="18">
        <f t="shared" si="293"/>
        <v>0</v>
      </c>
    </row>
    <row r="2316" spans="7:23" ht="25.5" customHeight="1" x14ac:dyDescent="0.2">
      <c r="G2316" s="12" t="str">
        <f t="shared" si="290"/>
        <v/>
      </c>
      <c r="H2316" s="12"/>
      <c r="I2316" s="22" t="str">
        <f>IFERROR(VLOOKUP('движение ДВС'!C2316,нормативы!$B$2:$C$32,2,FALSE),"")</f>
        <v/>
      </c>
      <c r="K2316" s="13" t="str">
        <f t="shared" si="294"/>
        <v/>
      </c>
      <c r="L2316" s="13"/>
      <c r="M2316" s="22" t="str">
        <f t="shared" si="291"/>
        <v/>
      </c>
      <c r="N2316" s="22" t="str">
        <f t="shared" si="295"/>
        <v/>
      </c>
      <c r="P2316" s="11" t="str">
        <f t="shared" si="296"/>
        <v xml:space="preserve"> </v>
      </c>
      <c r="Q2316" s="11" t="e">
        <f>VLOOKUP(B2316,'Комментарии к ремонту'!A:C,2,FALSE)</f>
        <v>#N/A</v>
      </c>
      <c r="R2316" s="21" t="str">
        <f t="shared" si="297"/>
        <v/>
      </c>
      <c r="T2316" s="44" t="str">
        <f t="shared" si="292"/>
        <v/>
      </c>
      <c r="W2316" s="18">
        <f t="shared" si="293"/>
        <v>0</v>
      </c>
    </row>
    <row r="2317" spans="7:23" ht="25.5" customHeight="1" x14ac:dyDescent="0.2">
      <c r="G2317" s="12" t="str">
        <f t="shared" si="290"/>
        <v/>
      </c>
      <c r="H2317" s="12"/>
      <c r="I2317" s="22" t="str">
        <f>IFERROR(VLOOKUP('движение ДВС'!C2317,нормативы!$B$2:$C$32,2,FALSE),"")</f>
        <v/>
      </c>
      <c r="K2317" s="13" t="str">
        <f t="shared" si="294"/>
        <v/>
      </c>
      <c r="L2317" s="13"/>
      <c r="M2317" s="22" t="str">
        <f t="shared" si="291"/>
        <v/>
      </c>
      <c r="N2317" s="22" t="str">
        <f t="shared" si="295"/>
        <v/>
      </c>
      <c r="P2317" s="11" t="str">
        <f t="shared" si="296"/>
        <v xml:space="preserve"> </v>
      </c>
      <c r="Q2317" s="11" t="e">
        <f>VLOOKUP(B2317,'Комментарии к ремонту'!A:C,2,FALSE)</f>
        <v>#N/A</v>
      </c>
      <c r="R2317" s="21" t="str">
        <f t="shared" si="297"/>
        <v/>
      </c>
      <c r="T2317" s="44" t="str">
        <f t="shared" si="292"/>
        <v/>
      </c>
      <c r="W2317" s="18">
        <f t="shared" si="293"/>
        <v>0</v>
      </c>
    </row>
    <row r="2318" spans="7:23" ht="25.5" customHeight="1" x14ac:dyDescent="0.2">
      <c r="G2318" s="12" t="str">
        <f t="shared" si="290"/>
        <v/>
      </c>
      <c r="H2318" s="12"/>
      <c r="I2318" s="22" t="str">
        <f>IFERROR(VLOOKUP('движение ДВС'!C2318,нормативы!$B$2:$C$32,2,FALSE),"")</f>
        <v/>
      </c>
      <c r="K2318" s="13" t="str">
        <f t="shared" si="294"/>
        <v/>
      </c>
      <c r="L2318" s="13"/>
      <c r="M2318" s="22" t="str">
        <f t="shared" si="291"/>
        <v/>
      </c>
      <c r="N2318" s="22" t="str">
        <f t="shared" si="295"/>
        <v/>
      </c>
      <c r="P2318" s="11" t="str">
        <f t="shared" si="296"/>
        <v xml:space="preserve"> </v>
      </c>
      <c r="Q2318" s="11" t="e">
        <f>VLOOKUP(B2318,'Комментарии к ремонту'!A:C,2,FALSE)</f>
        <v>#N/A</v>
      </c>
      <c r="R2318" s="21" t="str">
        <f t="shared" si="297"/>
        <v/>
      </c>
      <c r="T2318" s="44" t="str">
        <f t="shared" si="292"/>
        <v/>
      </c>
      <c r="W2318" s="18">
        <f t="shared" si="293"/>
        <v>0</v>
      </c>
    </row>
    <row r="2319" spans="7:23" ht="25.5" customHeight="1" x14ac:dyDescent="0.2">
      <c r="G2319" s="12" t="str">
        <f t="shared" si="290"/>
        <v/>
      </c>
      <c r="H2319" s="12"/>
      <c r="I2319" s="22" t="str">
        <f>IFERROR(VLOOKUP('движение ДВС'!C2319,нормативы!$B$2:$C$32,2,FALSE),"")</f>
        <v/>
      </c>
      <c r="K2319" s="13" t="str">
        <f t="shared" si="294"/>
        <v/>
      </c>
      <c r="L2319" s="13"/>
      <c r="M2319" s="22" t="str">
        <f t="shared" si="291"/>
        <v/>
      </c>
      <c r="N2319" s="22" t="str">
        <f t="shared" si="295"/>
        <v/>
      </c>
      <c r="P2319" s="11" t="str">
        <f t="shared" si="296"/>
        <v xml:space="preserve"> </v>
      </c>
      <c r="Q2319" s="11" t="e">
        <f>VLOOKUP(B2319,'Комментарии к ремонту'!A:C,2,FALSE)</f>
        <v>#N/A</v>
      </c>
      <c r="R2319" s="21" t="str">
        <f t="shared" si="297"/>
        <v/>
      </c>
      <c r="T2319" s="44" t="str">
        <f t="shared" si="292"/>
        <v/>
      </c>
      <c r="W2319" s="18">
        <f t="shared" si="293"/>
        <v>0</v>
      </c>
    </row>
    <row r="2320" spans="7:23" ht="25.5" customHeight="1" x14ac:dyDescent="0.2">
      <c r="G2320" s="12" t="str">
        <f t="shared" si="290"/>
        <v/>
      </c>
      <c r="H2320" s="12"/>
      <c r="I2320" s="22" t="str">
        <f>IFERROR(VLOOKUP('движение ДВС'!C2320,нормативы!$B$2:$C$32,2,FALSE),"")</f>
        <v/>
      </c>
      <c r="K2320" s="13" t="str">
        <f t="shared" si="294"/>
        <v/>
      </c>
      <c r="L2320" s="13"/>
      <c r="M2320" s="22" t="str">
        <f t="shared" si="291"/>
        <v/>
      </c>
      <c r="N2320" s="22" t="str">
        <f t="shared" si="295"/>
        <v/>
      </c>
      <c r="P2320" s="11" t="str">
        <f t="shared" si="296"/>
        <v xml:space="preserve"> </v>
      </c>
      <c r="Q2320" s="11" t="e">
        <f>VLOOKUP(B2320,'Комментарии к ремонту'!A:C,2,FALSE)</f>
        <v>#N/A</v>
      </c>
      <c r="R2320" s="21" t="str">
        <f t="shared" si="297"/>
        <v/>
      </c>
      <c r="T2320" s="44" t="str">
        <f t="shared" si="292"/>
        <v/>
      </c>
      <c r="W2320" s="18">
        <f t="shared" si="293"/>
        <v>0</v>
      </c>
    </row>
    <row r="2321" spans="7:23" ht="25.5" customHeight="1" x14ac:dyDescent="0.2">
      <c r="G2321" s="12" t="str">
        <f t="shared" si="290"/>
        <v/>
      </c>
      <c r="H2321" s="12"/>
      <c r="I2321" s="22" t="str">
        <f>IFERROR(VLOOKUP('движение ДВС'!C2321,нормативы!$B$2:$C$32,2,FALSE),"")</f>
        <v/>
      </c>
      <c r="K2321" s="13" t="str">
        <f t="shared" si="294"/>
        <v/>
      </c>
      <c r="L2321" s="13"/>
      <c r="M2321" s="22" t="str">
        <f t="shared" si="291"/>
        <v/>
      </c>
      <c r="N2321" s="22" t="str">
        <f t="shared" si="295"/>
        <v/>
      </c>
      <c r="P2321" s="11" t="str">
        <f t="shared" si="296"/>
        <v xml:space="preserve"> </v>
      </c>
      <c r="Q2321" s="11" t="e">
        <f>VLOOKUP(B2321,'Комментарии к ремонту'!A:C,2,FALSE)</f>
        <v>#N/A</v>
      </c>
      <c r="R2321" s="21" t="str">
        <f t="shared" si="297"/>
        <v/>
      </c>
      <c r="T2321" s="44" t="str">
        <f t="shared" si="292"/>
        <v/>
      </c>
      <c r="W2321" s="18">
        <f t="shared" si="293"/>
        <v>0</v>
      </c>
    </row>
    <row r="2322" spans="7:23" ht="25.5" customHeight="1" x14ac:dyDescent="0.2">
      <c r="G2322" s="12" t="str">
        <f t="shared" si="290"/>
        <v/>
      </c>
      <c r="H2322" s="12"/>
      <c r="I2322" s="22" t="str">
        <f>IFERROR(VLOOKUP('движение ДВС'!C2322,нормативы!$B$2:$C$32,2,FALSE),"")</f>
        <v/>
      </c>
      <c r="K2322" s="13" t="str">
        <f t="shared" si="294"/>
        <v/>
      </c>
      <c r="L2322" s="13"/>
      <c r="M2322" s="22" t="str">
        <f t="shared" si="291"/>
        <v/>
      </c>
      <c r="N2322" s="22" t="str">
        <f t="shared" si="295"/>
        <v/>
      </c>
      <c r="P2322" s="11" t="str">
        <f t="shared" si="296"/>
        <v xml:space="preserve"> </v>
      </c>
      <c r="Q2322" s="11" t="e">
        <f>VLOOKUP(B2322,'Комментарии к ремонту'!A:C,2,FALSE)</f>
        <v>#N/A</v>
      </c>
      <c r="R2322" s="21" t="str">
        <f t="shared" si="297"/>
        <v/>
      </c>
      <c r="T2322" s="44" t="str">
        <f t="shared" si="292"/>
        <v/>
      </c>
      <c r="W2322" s="18">
        <f t="shared" si="293"/>
        <v>0</v>
      </c>
    </row>
    <row r="2323" spans="7:23" ht="25.5" customHeight="1" x14ac:dyDescent="0.2">
      <c r="G2323" s="12" t="str">
        <f t="shared" si="290"/>
        <v/>
      </c>
      <c r="H2323" s="12"/>
      <c r="I2323" s="22" t="str">
        <f>IFERROR(VLOOKUP('движение ДВС'!C2323,нормативы!$B$2:$C$32,2,FALSE),"")</f>
        <v/>
      </c>
      <c r="K2323" s="13" t="str">
        <f t="shared" si="294"/>
        <v/>
      </c>
      <c r="L2323" s="13"/>
      <c r="M2323" s="22" t="str">
        <f t="shared" si="291"/>
        <v/>
      </c>
      <c r="N2323" s="22" t="str">
        <f t="shared" si="295"/>
        <v/>
      </c>
      <c r="P2323" s="11" t="str">
        <f t="shared" si="296"/>
        <v xml:space="preserve"> </v>
      </c>
      <c r="Q2323" s="11" t="e">
        <f>VLOOKUP(B2323,'Комментарии к ремонту'!A:C,2,FALSE)</f>
        <v>#N/A</v>
      </c>
      <c r="R2323" s="21" t="str">
        <f t="shared" si="297"/>
        <v/>
      </c>
      <c r="T2323" s="44" t="str">
        <f t="shared" si="292"/>
        <v/>
      </c>
      <c r="W2323" s="18">
        <f t="shared" si="293"/>
        <v>0</v>
      </c>
    </row>
    <row r="2324" spans="7:23" ht="25.5" customHeight="1" x14ac:dyDescent="0.2">
      <c r="G2324" s="12" t="str">
        <f t="shared" si="290"/>
        <v/>
      </c>
      <c r="H2324" s="12"/>
      <c r="I2324" s="22" t="str">
        <f>IFERROR(VLOOKUP('движение ДВС'!C2324,нормативы!$B$2:$C$32,2,FALSE),"")</f>
        <v/>
      </c>
      <c r="K2324" s="13" t="str">
        <f t="shared" si="294"/>
        <v/>
      </c>
      <c r="L2324" s="13"/>
      <c r="M2324" s="22" t="str">
        <f t="shared" si="291"/>
        <v/>
      </c>
      <c r="N2324" s="22" t="str">
        <f t="shared" si="295"/>
        <v/>
      </c>
      <c r="P2324" s="11" t="str">
        <f t="shared" si="296"/>
        <v xml:space="preserve"> </v>
      </c>
      <c r="Q2324" s="11" t="e">
        <f>VLOOKUP(B2324,'Комментарии к ремонту'!A:C,2,FALSE)</f>
        <v>#N/A</v>
      </c>
      <c r="R2324" s="21" t="str">
        <f t="shared" si="297"/>
        <v/>
      </c>
      <c r="T2324" s="44" t="str">
        <f t="shared" si="292"/>
        <v/>
      </c>
      <c r="W2324" s="18">
        <f t="shared" si="293"/>
        <v>0</v>
      </c>
    </row>
    <row r="2325" spans="7:23" ht="25.5" customHeight="1" x14ac:dyDescent="0.2">
      <c r="G2325" s="12" t="str">
        <f t="shared" si="290"/>
        <v/>
      </c>
      <c r="H2325" s="12"/>
      <c r="I2325" s="22" t="str">
        <f>IFERROR(VLOOKUP('движение ДВС'!C2325,нормативы!$B$2:$C$32,2,FALSE),"")</f>
        <v/>
      </c>
      <c r="K2325" s="13" t="str">
        <f t="shared" si="294"/>
        <v/>
      </c>
      <c r="L2325" s="13"/>
      <c r="M2325" s="22" t="str">
        <f t="shared" si="291"/>
        <v/>
      </c>
      <c r="N2325" s="22" t="str">
        <f t="shared" si="295"/>
        <v/>
      </c>
      <c r="P2325" s="11" t="str">
        <f t="shared" si="296"/>
        <v xml:space="preserve"> </v>
      </c>
      <c r="Q2325" s="11" t="e">
        <f>VLOOKUP(B2325,'Комментарии к ремонту'!A:C,2,FALSE)</f>
        <v>#N/A</v>
      </c>
      <c r="R2325" s="21" t="str">
        <f t="shared" si="297"/>
        <v/>
      </c>
      <c r="T2325" s="44" t="str">
        <f t="shared" si="292"/>
        <v/>
      </c>
      <c r="W2325" s="18">
        <f t="shared" si="293"/>
        <v>0</v>
      </c>
    </row>
    <row r="2326" spans="7:23" ht="25.5" customHeight="1" x14ac:dyDescent="0.2">
      <c r="G2326" s="12" t="str">
        <f t="shared" si="290"/>
        <v/>
      </c>
      <c r="H2326" s="12"/>
      <c r="I2326" s="22" t="str">
        <f>IFERROR(VLOOKUP('движение ДВС'!C2326,нормативы!$B$2:$C$32,2,FALSE),"")</f>
        <v/>
      </c>
      <c r="K2326" s="13" t="str">
        <f t="shared" si="294"/>
        <v/>
      </c>
      <c r="L2326" s="13"/>
      <c r="M2326" s="22" t="str">
        <f t="shared" si="291"/>
        <v/>
      </c>
      <c r="N2326" s="22" t="str">
        <f t="shared" si="295"/>
        <v/>
      </c>
      <c r="P2326" s="11" t="str">
        <f t="shared" si="296"/>
        <v xml:space="preserve"> </v>
      </c>
      <c r="Q2326" s="11" t="e">
        <f>VLOOKUP(B2326,'Комментарии к ремонту'!A:C,2,FALSE)</f>
        <v>#N/A</v>
      </c>
      <c r="R2326" s="21" t="str">
        <f t="shared" si="297"/>
        <v/>
      </c>
      <c r="T2326" s="44" t="str">
        <f t="shared" si="292"/>
        <v/>
      </c>
      <c r="W2326" s="18">
        <f t="shared" si="293"/>
        <v>0</v>
      </c>
    </row>
    <row r="2327" spans="7:23" ht="25.5" customHeight="1" x14ac:dyDescent="0.2">
      <c r="G2327" s="12" t="str">
        <f t="shared" si="290"/>
        <v/>
      </c>
      <c r="H2327" s="12"/>
      <c r="I2327" s="22" t="str">
        <f>IFERROR(VLOOKUP('движение ДВС'!C2327,нормативы!$B$2:$C$32,2,FALSE),"")</f>
        <v/>
      </c>
      <c r="K2327" s="13" t="str">
        <f t="shared" si="294"/>
        <v/>
      </c>
      <c r="L2327" s="13"/>
      <c r="M2327" s="22" t="str">
        <f t="shared" si="291"/>
        <v/>
      </c>
      <c r="N2327" s="22" t="str">
        <f t="shared" si="295"/>
        <v/>
      </c>
      <c r="P2327" s="11" t="str">
        <f t="shared" si="296"/>
        <v xml:space="preserve"> </v>
      </c>
      <c r="Q2327" s="11" t="e">
        <f>VLOOKUP(B2327,'Комментарии к ремонту'!A:C,2,FALSE)</f>
        <v>#N/A</v>
      </c>
      <c r="R2327" s="21" t="str">
        <f t="shared" si="297"/>
        <v/>
      </c>
      <c r="T2327" s="44" t="str">
        <f t="shared" si="292"/>
        <v/>
      </c>
      <c r="W2327" s="18">
        <f t="shared" si="293"/>
        <v>0</v>
      </c>
    </row>
    <row r="2328" spans="7:23" ht="25.5" customHeight="1" x14ac:dyDescent="0.2">
      <c r="G2328" s="12" t="str">
        <f t="shared" si="290"/>
        <v/>
      </c>
      <c r="H2328" s="12"/>
      <c r="I2328" s="22" t="str">
        <f>IFERROR(VLOOKUP('движение ДВС'!C2328,нормативы!$B$2:$C$32,2,FALSE),"")</f>
        <v/>
      </c>
      <c r="K2328" s="13" t="str">
        <f t="shared" si="294"/>
        <v/>
      </c>
      <c r="L2328" s="13"/>
      <c r="M2328" s="22" t="str">
        <f t="shared" si="291"/>
        <v/>
      </c>
      <c r="N2328" s="22" t="str">
        <f t="shared" si="295"/>
        <v/>
      </c>
      <c r="P2328" s="11" t="str">
        <f t="shared" si="296"/>
        <v xml:space="preserve"> </v>
      </c>
      <c r="Q2328" s="11" t="e">
        <f>VLOOKUP(B2328,'Комментарии к ремонту'!A:C,2,FALSE)</f>
        <v>#N/A</v>
      </c>
      <c r="R2328" s="21" t="str">
        <f t="shared" si="297"/>
        <v/>
      </c>
      <c r="T2328" s="44" t="str">
        <f t="shared" si="292"/>
        <v/>
      </c>
      <c r="W2328" s="18">
        <f t="shared" si="293"/>
        <v>0</v>
      </c>
    </row>
    <row r="2329" spans="7:23" ht="25.5" customHeight="1" x14ac:dyDescent="0.2">
      <c r="G2329" s="12" t="str">
        <f t="shared" si="290"/>
        <v/>
      </c>
      <c r="H2329" s="12"/>
      <c r="I2329" s="22" t="str">
        <f>IFERROR(VLOOKUP('движение ДВС'!C2329,нормативы!$B$2:$C$32,2,FALSE),"")</f>
        <v/>
      </c>
      <c r="K2329" s="13" t="str">
        <f t="shared" si="294"/>
        <v/>
      </c>
      <c r="L2329" s="13"/>
      <c r="M2329" s="22" t="str">
        <f t="shared" si="291"/>
        <v/>
      </c>
      <c r="N2329" s="22" t="str">
        <f t="shared" si="295"/>
        <v/>
      </c>
      <c r="P2329" s="11" t="str">
        <f t="shared" si="296"/>
        <v xml:space="preserve"> </v>
      </c>
      <c r="Q2329" s="11" t="e">
        <f>VLOOKUP(B2329,'Комментарии к ремонту'!A:C,2,FALSE)</f>
        <v>#N/A</v>
      </c>
      <c r="R2329" s="21" t="str">
        <f t="shared" si="297"/>
        <v/>
      </c>
      <c r="T2329" s="44" t="str">
        <f t="shared" si="292"/>
        <v/>
      </c>
      <c r="W2329" s="18">
        <f t="shared" si="293"/>
        <v>0</v>
      </c>
    </row>
    <row r="2330" spans="7:23" ht="25.5" customHeight="1" x14ac:dyDescent="0.2">
      <c r="G2330" s="12" t="str">
        <f t="shared" si="290"/>
        <v/>
      </c>
      <c r="H2330" s="12"/>
      <c r="I2330" s="22" t="str">
        <f>IFERROR(VLOOKUP('движение ДВС'!C2330,нормативы!$B$2:$C$32,2,FALSE),"")</f>
        <v/>
      </c>
      <c r="K2330" s="13" t="str">
        <f t="shared" si="294"/>
        <v/>
      </c>
      <c r="L2330" s="13"/>
      <c r="M2330" s="22" t="str">
        <f t="shared" si="291"/>
        <v/>
      </c>
      <c r="N2330" s="22" t="str">
        <f t="shared" si="295"/>
        <v/>
      </c>
      <c r="P2330" s="11" t="str">
        <f t="shared" si="296"/>
        <v xml:space="preserve"> </v>
      </c>
      <c r="Q2330" s="11" t="e">
        <f>VLOOKUP(B2330,'Комментарии к ремонту'!A:C,2,FALSE)</f>
        <v>#N/A</v>
      </c>
      <c r="R2330" s="21" t="str">
        <f t="shared" si="297"/>
        <v/>
      </c>
      <c r="T2330" s="44" t="str">
        <f t="shared" si="292"/>
        <v/>
      </c>
      <c r="W2330" s="18">
        <f t="shared" si="293"/>
        <v>0</v>
      </c>
    </row>
    <row r="2331" spans="7:23" ht="25.5" customHeight="1" x14ac:dyDescent="0.2">
      <c r="G2331" s="12" t="str">
        <f t="shared" si="290"/>
        <v/>
      </c>
      <c r="H2331" s="12"/>
      <c r="I2331" s="22" t="str">
        <f>IFERROR(VLOOKUP('движение ДВС'!C2331,нормативы!$B$2:$C$32,2,FALSE),"")</f>
        <v/>
      </c>
      <c r="K2331" s="13" t="str">
        <f t="shared" si="294"/>
        <v/>
      </c>
      <c r="L2331" s="13"/>
      <c r="M2331" s="22" t="str">
        <f t="shared" si="291"/>
        <v/>
      </c>
      <c r="N2331" s="22" t="str">
        <f t="shared" si="295"/>
        <v/>
      </c>
      <c r="P2331" s="11" t="str">
        <f t="shared" si="296"/>
        <v xml:space="preserve"> </v>
      </c>
      <c r="Q2331" s="11" t="e">
        <f>VLOOKUP(B2331,'Комментарии к ремонту'!A:C,2,FALSE)</f>
        <v>#N/A</v>
      </c>
      <c r="R2331" s="21" t="str">
        <f t="shared" si="297"/>
        <v/>
      </c>
      <c r="T2331" s="44" t="str">
        <f t="shared" si="292"/>
        <v/>
      </c>
      <c r="W2331" s="18">
        <f t="shared" si="293"/>
        <v>0</v>
      </c>
    </row>
    <row r="2332" spans="7:23" ht="25.5" customHeight="1" x14ac:dyDescent="0.2">
      <c r="G2332" s="12" t="str">
        <f t="shared" si="290"/>
        <v/>
      </c>
      <c r="H2332" s="12"/>
      <c r="I2332" s="22" t="str">
        <f>IFERROR(VLOOKUP('движение ДВС'!C2332,нормативы!$B$2:$C$32,2,FALSE),"")</f>
        <v/>
      </c>
      <c r="K2332" s="13" t="str">
        <f t="shared" si="294"/>
        <v/>
      </c>
      <c r="L2332" s="13"/>
      <c r="M2332" s="22" t="str">
        <f t="shared" si="291"/>
        <v/>
      </c>
      <c r="N2332" s="22" t="str">
        <f t="shared" si="295"/>
        <v/>
      </c>
      <c r="P2332" s="11" t="str">
        <f t="shared" si="296"/>
        <v xml:space="preserve"> </v>
      </c>
      <c r="Q2332" s="11" t="e">
        <f>VLOOKUP(B2332,'Комментарии к ремонту'!A:C,2,FALSE)</f>
        <v>#N/A</v>
      </c>
      <c r="R2332" s="21" t="str">
        <f t="shared" si="297"/>
        <v/>
      </c>
      <c r="T2332" s="44" t="str">
        <f t="shared" si="292"/>
        <v/>
      </c>
      <c r="W2332" s="18">
        <f t="shared" si="293"/>
        <v>0</v>
      </c>
    </row>
    <row r="2333" spans="7:23" ht="25.5" customHeight="1" x14ac:dyDescent="0.2">
      <c r="G2333" s="12" t="str">
        <f t="shared" si="290"/>
        <v/>
      </c>
      <c r="H2333" s="12"/>
      <c r="I2333" s="22" t="str">
        <f>IFERROR(VLOOKUP('движение ДВС'!C2333,нормативы!$B$2:$C$32,2,FALSE),"")</f>
        <v/>
      </c>
      <c r="K2333" s="13" t="str">
        <f t="shared" si="294"/>
        <v/>
      </c>
      <c r="L2333" s="13"/>
      <c r="M2333" s="22" t="str">
        <f t="shared" si="291"/>
        <v/>
      </c>
      <c r="N2333" s="22" t="str">
        <f t="shared" si="295"/>
        <v/>
      </c>
      <c r="P2333" s="11" t="str">
        <f t="shared" si="296"/>
        <v xml:space="preserve"> </v>
      </c>
      <c r="Q2333" s="11" t="e">
        <f>VLOOKUP(B2333,'Комментарии к ремонту'!A:C,2,FALSE)</f>
        <v>#N/A</v>
      </c>
      <c r="R2333" s="21" t="str">
        <f t="shared" si="297"/>
        <v/>
      </c>
      <c r="T2333" s="44" t="str">
        <f t="shared" si="292"/>
        <v/>
      </c>
      <c r="W2333" s="18">
        <f t="shared" si="293"/>
        <v>0</v>
      </c>
    </row>
    <row r="2334" spans="7:23" ht="25.5" customHeight="1" x14ac:dyDescent="0.2">
      <c r="G2334" s="12" t="str">
        <f t="shared" si="290"/>
        <v/>
      </c>
      <c r="H2334" s="12"/>
      <c r="I2334" s="22" t="str">
        <f>IFERROR(VLOOKUP('движение ДВС'!C2334,нормативы!$B$2:$C$32,2,FALSE),"")</f>
        <v/>
      </c>
      <c r="K2334" s="13" t="str">
        <f t="shared" si="294"/>
        <v/>
      </c>
      <c r="L2334" s="13"/>
      <c r="M2334" s="22" t="str">
        <f t="shared" si="291"/>
        <v/>
      </c>
      <c r="N2334" s="22" t="str">
        <f t="shared" si="295"/>
        <v/>
      </c>
      <c r="P2334" s="11" t="str">
        <f t="shared" si="296"/>
        <v xml:space="preserve"> </v>
      </c>
      <c r="Q2334" s="11" t="e">
        <f>VLOOKUP(B2334,'Комментарии к ремонту'!A:C,2,FALSE)</f>
        <v>#N/A</v>
      </c>
      <c r="R2334" s="21" t="str">
        <f t="shared" si="297"/>
        <v/>
      </c>
      <c r="T2334" s="44" t="str">
        <f t="shared" si="292"/>
        <v/>
      </c>
      <c r="W2334" s="18">
        <f t="shared" si="293"/>
        <v>0</v>
      </c>
    </row>
    <row r="2335" spans="7:23" ht="25.5" customHeight="1" x14ac:dyDescent="0.2">
      <c r="G2335" s="12" t="str">
        <f t="shared" si="290"/>
        <v/>
      </c>
      <c r="H2335" s="12"/>
      <c r="I2335" s="22" t="str">
        <f>IFERROR(VLOOKUP('движение ДВС'!C2335,нормативы!$B$2:$C$32,2,FALSE),"")</f>
        <v/>
      </c>
      <c r="K2335" s="13" t="str">
        <f t="shared" si="294"/>
        <v/>
      </c>
      <c r="L2335" s="13"/>
      <c r="M2335" s="22" t="str">
        <f t="shared" si="291"/>
        <v/>
      </c>
      <c r="N2335" s="22" t="str">
        <f t="shared" si="295"/>
        <v/>
      </c>
      <c r="P2335" s="11" t="str">
        <f t="shared" si="296"/>
        <v xml:space="preserve"> </v>
      </c>
      <c r="Q2335" s="11" t="e">
        <f>VLOOKUP(B2335,'Комментарии к ремонту'!A:C,2,FALSE)</f>
        <v>#N/A</v>
      </c>
      <c r="R2335" s="21" t="str">
        <f t="shared" si="297"/>
        <v/>
      </c>
      <c r="T2335" s="44" t="str">
        <f t="shared" si="292"/>
        <v/>
      </c>
      <c r="W2335" s="18">
        <f t="shared" si="293"/>
        <v>0</v>
      </c>
    </row>
    <row r="2336" spans="7:23" ht="25.5" customHeight="1" x14ac:dyDescent="0.2">
      <c r="G2336" s="12" t="str">
        <f t="shared" si="290"/>
        <v/>
      </c>
      <c r="H2336" s="12"/>
      <c r="I2336" s="22" t="str">
        <f>IFERROR(VLOOKUP('движение ДВС'!C2336,нормативы!$B$2:$C$32,2,FALSE),"")</f>
        <v/>
      </c>
      <c r="K2336" s="13" t="str">
        <f t="shared" si="294"/>
        <v/>
      </c>
      <c r="L2336" s="13"/>
      <c r="M2336" s="22" t="str">
        <f t="shared" si="291"/>
        <v/>
      </c>
      <c r="N2336" s="22" t="str">
        <f t="shared" si="295"/>
        <v/>
      </c>
      <c r="P2336" s="11" t="str">
        <f t="shared" si="296"/>
        <v xml:space="preserve"> </v>
      </c>
      <c r="Q2336" s="11" t="e">
        <f>VLOOKUP(B2336,'Комментарии к ремонту'!A:C,2,FALSE)</f>
        <v>#N/A</v>
      </c>
      <c r="R2336" s="21" t="str">
        <f t="shared" si="297"/>
        <v/>
      </c>
      <c r="T2336" s="44" t="str">
        <f t="shared" si="292"/>
        <v/>
      </c>
      <c r="W2336" s="18">
        <f t="shared" si="293"/>
        <v>0</v>
      </c>
    </row>
    <row r="2337" spans="7:23" ht="25.5" customHeight="1" x14ac:dyDescent="0.2">
      <c r="G2337" s="12" t="str">
        <f t="shared" si="290"/>
        <v/>
      </c>
      <c r="H2337" s="12"/>
      <c r="I2337" s="22" t="str">
        <f>IFERROR(VLOOKUP('движение ДВС'!C2337,нормативы!$B$2:$C$32,2,FALSE),"")</f>
        <v/>
      </c>
      <c r="K2337" s="13" t="str">
        <f t="shared" si="294"/>
        <v/>
      </c>
      <c r="L2337" s="13"/>
      <c r="M2337" s="22" t="str">
        <f t="shared" si="291"/>
        <v/>
      </c>
      <c r="N2337" s="22" t="str">
        <f t="shared" si="295"/>
        <v/>
      </c>
      <c r="P2337" s="11" t="str">
        <f t="shared" si="296"/>
        <v xml:space="preserve"> </v>
      </c>
      <c r="Q2337" s="11" t="e">
        <f>VLOOKUP(B2337,'Комментарии к ремонту'!A:C,2,FALSE)</f>
        <v>#N/A</v>
      </c>
      <c r="R2337" s="21" t="str">
        <f t="shared" si="297"/>
        <v/>
      </c>
      <c r="T2337" s="44" t="str">
        <f t="shared" si="292"/>
        <v/>
      </c>
      <c r="W2337" s="18">
        <f t="shared" si="293"/>
        <v>0</v>
      </c>
    </row>
    <row r="2338" spans="7:23" ht="25.5" customHeight="1" x14ac:dyDescent="0.2">
      <c r="G2338" s="12" t="str">
        <f t="shared" si="290"/>
        <v/>
      </c>
      <c r="H2338" s="12"/>
      <c r="I2338" s="22" t="str">
        <f>IFERROR(VLOOKUP('движение ДВС'!C2338,нормативы!$B$2:$C$32,2,FALSE),"")</f>
        <v/>
      </c>
      <c r="K2338" s="13" t="str">
        <f t="shared" si="294"/>
        <v/>
      </c>
      <c r="L2338" s="13"/>
      <c r="M2338" s="22" t="str">
        <f t="shared" si="291"/>
        <v/>
      </c>
      <c r="N2338" s="22" t="str">
        <f t="shared" si="295"/>
        <v/>
      </c>
      <c r="P2338" s="11" t="str">
        <f t="shared" si="296"/>
        <v xml:space="preserve"> </v>
      </c>
      <c r="Q2338" s="11" t="e">
        <f>VLOOKUP(B2338,'Комментарии к ремонту'!A:C,2,FALSE)</f>
        <v>#N/A</v>
      </c>
      <c r="R2338" s="21" t="str">
        <f t="shared" si="297"/>
        <v/>
      </c>
      <c r="T2338" s="44" t="str">
        <f t="shared" si="292"/>
        <v/>
      </c>
      <c r="W2338" s="18">
        <f t="shared" si="293"/>
        <v>0</v>
      </c>
    </row>
    <row r="2339" spans="7:23" ht="25.5" customHeight="1" x14ac:dyDescent="0.2">
      <c r="G2339" s="12" t="str">
        <f t="shared" si="290"/>
        <v/>
      </c>
      <c r="H2339" s="12"/>
      <c r="I2339" s="22" t="str">
        <f>IFERROR(VLOOKUP('движение ДВС'!C2339,нормативы!$B$2:$C$32,2,FALSE),"")</f>
        <v/>
      </c>
      <c r="K2339" s="13" t="str">
        <f t="shared" si="294"/>
        <v/>
      </c>
      <c r="L2339" s="13"/>
      <c r="M2339" s="22" t="str">
        <f t="shared" si="291"/>
        <v/>
      </c>
      <c r="N2339" s="22" t="str">
        <f t="shared" si="295"/>
        <v/>
      </c>
      <c r="P2339" s="11" t="str">
        <f t="shared" si="296"/>
        <v xml:space="preserve"> </v>
      </c>
      <c r="Q2339" s="11" t="e">
        <f>VLOOKUP(B2339,'Комментарии к ремонту'!A:C,2,FALSE)</f>
        <v>#N/A</v>
      </c>
      <c r="R2339" s="21" t="str">
        <f t="shared" si="297"/>
        <v/>
      </c>
      <c r="T2339" s="44" t="str">
        <f t="shared" si="292"/>
        <v/>
      </c>
      <c r="W2339" s="18">
        <f t="shared" si="293"/>
        <v>0</v>
      </c>
    </row>
    <row r="2340" spans="7:23" ht="25.5" customHeight="1" x14ac:dyDescent="0.2">
      <c r="G2340" s="12" t="str">
        <f t="shared" si="290"/>
        <v/>
      </c>
      <c r="H2340" s="12"/>
      <c r="I2340" s="22" t="str">
        <f>IFERROR(VLOOKUP('движение ДВС'!C2340,нормативы!$B$2:$C$32,2,FALSE),"")</f>
        <v/>
      </c>
      <c r="K2340" s="13" t="str">
        <f t="shared" si="294"/>
        <v/>
      </c>
      <c r="L2340" s="13"/>
      <c r="M2340" s="22" t="str">
        <f t="shared" si="291"/>
        <v/>
      </c>
      <c r="N2340" s="22" t="str">
        <f t="shared" si="295"/>
        <v/>
      </c>
      <c r="P2340" s="11" t="str">
        <f t="shared" si="296"/>
        <v xml:space="preserve"> </v>
      </c>
      <c r="Q2340" s="11" t="e">
        <f>VLOOKUP(B2340,'Комментарии к ремонту'!A:C,2,FALSE)</f>
        <v>#N/A</v>
      </c>
      <c r="R2340" s="21" t="str">
        <f t="shared" si="297"/>
        <v/>
      </c>
      <c r="T2340" s="44" t="str">
        <f t="shared" si="292"/>
        <v/>
      </c>
      <c r="W2340" s="18">
        <f t="shared" si="293"/>
        <v>0</v>
      </c>
    </row>
    <row r="2341" spans="7:23" ht="25.5" customHeight="1" x14ac:dyDescent="0.2">
      <c r="G2341" s="12" t="str">
        <f t="shared" si="290"/>
        <v/>
      </c>
      <c r="H2341" s="12"/>
      <c r="I2341" s="22" t="str">
        <f>IFERROR(VLOOKUP('движение ДВС'!C2341,нормативы!$B$2:$C$32,2,FALSE),"")</f>
        <v/>
      </c>
      <c r="K2341" s="13" t="str">
        <f t="shared" si="294"/>
        <v/>
      </c>
      <c r="L2341" s="13"/>
      <c r="M2341" s="22" t="str">
        <f t="shared" si="291"/>
        <v/>
      </c>
      <c r="N2341" s="22" t="str">
        <f t="shared" si="295"/>
        <v/>
      </c>
      <c r="P2341" s="11" t="str">
        <f t="shared" si="296"/>
        <v xml:space="preserve"> </v>
      </c>
      <c r="Q2341" s="11" t="e">
        <f>VLOOKUP(B2341,'Комментарии к ремонту'!A:C,2,FALSE)</f>
        <v>#N/A</v>
      </c>
      <c r="R2341" s="21" t="str">
        <f t="shared" si="297"/>
        <v/>
      </c>
      <c r="T2341" s="44" t="str">
        <f t="shared" si="292"/>
        <v/>
      </c>
      <c r="W2341" s="18">
        <f t="shared" si="293"/>
        <v>0</v>
      </c>
    </row>
    <row r="2342" spans="7:23" ht="25.5" customHeight="1" x14ac:dyDescent="0.2">
      <c r="G2342" s="12" t="str">
        <f t="shared" si="290"/>
        <v/>
      </c>
      <c r="H2342" s="12"/>
      <c r="I2342" s="22" t="str">
        <f>IFERROR(VLOOKUP('движение ДВС'!C2342,нормативы!$B$2:$C$32,2,FALSE),"")</f>
        <v/>
      </c>
      <c r="K2342" s="13" t="str">
        <f t="shared" si="294"/>
        <v/>
      </c>
      <c r="L2342" s="13"/>
      <c r="M2342" s="22" t="str">
        <f t="shared" si="291"/>
        <v/>
      </c>
      <c r="N2342" s="22" t="str">
        <f t="shared" si="295"/>
        <v/>
      </c>
      <c r="P2342" s="11" t="str">
        <f t="shared" si="296"/>
        <v xml:space="preserve"> </v>
      </c>
      <c r="Q2342" s="11" t="e">
        <f>VLOOKUP(B2342,'Комментарии к ремонту'!A:C,2,FALSE)</f>
        <v>#N/A</v>
      </c>
      <c r="R2342" s="21" t="str">
        <f t="shared" si="297"/>
        <v/>
      </c>
      <c r="T2342" s="44" t="str">
        <f t="shared" si="292"/>
        <v/>
      </c>
      <c r="W2342" s="18">
        <f t="shared" si="293"/>
        <v>0</v>
      </c>
    </row>
    <row r="2343" spans="7:23" ht="25.5" customHeight="1" x14ac:dyDescent="0.2">
      <c r="G2343" s="12" t="str">
        <f t="shared" si="290"/>
        <v/>
      </c>
      <c r="H2343" s="12"/>
      <c r="I2343" s="22" t="str">
        <f>IFERROR(VLOOKUP('движение ДВС'!C2343,нормативы!$B$2:$C$32,2,FALSE),"")</f>
        <v/>
      </c>
      <c r="K2343" s="13" t="str">
        <f t="shared" si="294"/>
        <v/>
      </c>
      <c r="L2343" s="13"/>
      <c r="M2343" s="22" t="str">
        <f t="shared" si="291"/>
        <v/>
      </c>
      <c r="N2343" s="22" t="str">
        <f t="shared" si="295"/>
        <v/>
      </c>
      <c r="P2343" s="11" t="str">
        <f t="shared" si="296"/>
        <v xml:space="preserve"> </v>
      </c>
      <c r="Q2343" s="11" t="e">
        <f>VLOOKUP(B2343,'Комментарии к ремонту'!A:C,2,FALSE)</f>
        <v>#N/A</v>
      </c>
      <c r="R2343" s="21" t="str">
        <f t="shared" si="297"/>
        <v/>
      </c>
      <c r="T2343" s="44" t="str">
        <f t="shared" si="292"/>
        <v/>
      </c>
      <c r="W2343" s="18">
        <f t="shared" si="293"/>
        <v>0</v>
      </c>
    </row>
    <row r="2344" spans="7:23" ht="25.5" customHeight="1" x14ac:dyDescent="0.2">
      <c r="G2344" s="12" t="str">
        <f t="shared" si="290"/>
        <v/>
      </c>
      <c r="H2344" s="12"/>
      <c r="I2344" s="22" t="str">
        <f>IFERROR(VLOOKUP('движение ДВС'!C2344,нормативы!$B$2:$C$32,2,FALSE),"")</f>
        <v/>
      </c>
      <c r="K2344" s="13" t="str">
        <f t="shared" si="294"/>
        <v/>
      </c>
      <c r="L2344" s="13"/>
      <c r="M2344" s="22" t="str">
        <f t="shared" si="291"/>
        <v/>
      </c>
      <c r="N2344" s="22" t="str">
        <f t="shared" si="295"/>
        <v/>
      </c>
      <c r="P2344" s="11" t="str">
        <f t="shared" si="296"/>
        <v xml:space="preserve"> </v>
      </c>
      <c r="Q2344" s="11" t="e">
        <f>VLOOKUP(B2344,'Комментарии к ремонту'!A:C,2,FALSE)</f>
        <v>#N/A</v>
      </c>
      <c r="R2344" s="21" t="str">
        <f t="shared" si="297"/>
        <v/>
      </c>
      <c r="T2344" s="44" t="str">
        <f t="shared" si="292"/>
        <v/>
      </c>
      <c r="W2344" s="18">
        <f t="shared" si="293"/>
        <v>0</v>
      </c>
    </row>
    <row r="2345" spans="7:23" ht="25.5" customHeight="1" x14ac:dyDescent="0.2">
      <c r="G2345" s="12" t="str">
        <f t="shared" si="290"/>
        <v/>
      </c>
      <c r="H2345" s="12"/>
      <c r="I2345" s="22" t="str">
        <f>IFERROR(VLOOKUP('движение ДВС'!C2345,нормативы!$B$2:$C$32,2,FALSE),"")</f>
        <v/>
      </c>
      <c r="K2345" s="13" t="str">
        <f t="shared" si="294"/>
        <v/>
      </c>
      <c r="L2345" s="13"/>
      <c r="M2345" s="22" t="str">
        <f t="shared" si="291"/>
        <v/>
      </c>
      <c r="N2345" s="22" t="str">
        <f t="shared" si="295"/>
        <v/>
      </c>
      <c r="P2345" s="11" t="str">
        <f t="shared" si="296"/>
        <v xml:space="preserve"> </v>
      </c>
      <c r="Q2345" s="11" t="e">
        <f>VLOOKUP(B2345,'Комментарии к ремонту'!A:C,2,FALSE)</f>
        <v>#N/A</v>
      </c>
      <c r="R2345" s="21" t="str">
        <f t="shared" si="297"/>
        <v/>
      </c>
      <c r="T2345" s="44" t="str">
        <f t="shared" si="292"/>
        <v/>
      </c>
      <c r="W2345" s="18">
        <f t="shared" si="293"/>
        <v>0</v>
      </c>
    </row>
    <row r="2346" spans="7:23" ht="25.5" customHeight="1" x14ac:dyDescent="0.2">
      <c r="G2346" s="12" t="str">
        <f t="shared" si="290"/>
        <v/>
      </c>
      <c r="H2346" s="12"/>
      <c r="I2346" s="22" t="str">
        <f>IFERROR(VLOOKUP('движение ДВС'!C2346,нормативы!$B$2:$C$32,2,FALSE),"")</f>
        <v/>
      </c>
      <c r="K2346" s="13" t="str">
        <f t="shared" si="294"/>
        <v/>
      </c>
      <c r="L2346" s="13"/>
      <c r="M2346" s="22" t="str">
        <f t="shared" si="291"/>
        <v/>
      </c>
      <c r="N2346" s="22" t="str">
        <f t="shared" si="295"/>
        <v/>
      </c>
      <c r="P2346" s="11" t="str">
        <f t="shared" si="296"/>
        <v xml:space="preserve"> </v>
      </c>
      <c r="Q2346" s="11" t="e">
        <f>VLOOKUP(B2346,'Комментарии к ремонту'!A:C,2,FALSE)</f>
        <v>#N/A</v>
      </c>
      <c r="R2346" s="21" t="str">
        <f t="shared" si="297"/>
        <v/>
      </c>
      <c r="T2346" s="44" t="str">
        <f t="shared" si="292"/>
        <v/>
      </c>
      <c r="W2346" s="18">
        <f t="shared" si="293"/>
        <v>0</v>
      </c>
    </row>
    <row r="2347" spans="7:23" ht="25.5" customHeight="1" x14ac:dyDescent="0.2">
      <c r="G2347" s="12" t="str">
        <f t="shared" si="290"/>
        <v/>
      </c>
      <c r="H2347" s="12"/>
      <c r="I2347" s="22" t="str">
        <f>IFERROR(VLOOKUP('движение ДВС'!C2347,нормативы!$B$2:$C$32,2,FALSE),"")</f>
        <v/>
      </c>
      <c r="K2347" s="13" t="str">
        <f t="shared" si="294"/>
        <v/>
      </c>
      <c r="L2347" s="13"/>
      <c r="M2347" s="22" t="str">
        <f t="shared" si="291"/>
        <v/>
      </c>
      <c r="N2347" s="22" t="str">
        <f t="shared" si="295"/>
        <v/>
      </c>
      <c r="P2347" s="11" t="str">
        <f t="shared" si="296"/>
        <v xml:space="preserve"> </v>
      </c>
      <c r="Q2347" s="11" t="e">
        <f>VLOOKUP(B2347,'Комментарии к ремонту'!A:C,2,FALSE)</f>
        <v>#N/A</v>
      </c>
      <c r="R2347" s="21" t="str">
        <f t="shared" si="297"/>
        <v/>
      </c>
      <c r="T2347" s="44" t="str">
        <f t="shared" si="292"/>
        <v/>
      </c>
      <c r="W2347" s="18">
        <f t="shared" si="293"/>
        <v>0</v>
      </c>
    </row>
    <row r="2348" spans="7:23" ht="25.5" customHeight="1" x14ac:dyDescent="0.2">
      <c r="G2348" s="12" t="str">
        <f t="shared" si="290"/>
        <v/>
      </c>
      <c r="H2348" s="12"/>
      <c r="I2348" s="22" t="str">
        <f>IFERROR(VLOOKUP('движение ДВС'!C2348,нормативы!$B$2:$C$32,2,FALSE),"")</f>
        <v/>
      </c>
      <c r="K2348" s="13" t="str">
        <f t="shared" si="294"/>
        <v/>
      </c>
      <c r="L2348" s="13"/>
      <c r="M2348" s="22" t="str">
        <f t="shared" si="291"/>
        <v/>
      </c>
      <c r="N2348" s="22" t="str">
        <f t="shared" si="295"/>
        <v/>
      </c>
      <c r="P2348" s="11" t="str">
        <f t="shared" si="296"/>
        <v xml:space="preserve"> </v>
      </c>
      <c r="Q2348" s="11" t="e">
        <f>VLOOKUP(B2348,'Комментарии к ремонту'!A:C,2,FALSE)</f>
        <v>#N/A</v>
      </c>
      <c r="R2348" s="21" t="str">
        <f t="shared" si="297"/>
        <v/>
      </c>
      <c r="T2348" s="44" t="str">
        <f t="shared" si="292"/>
        <v/>
      </c>
      <c r="W2348" s="18">
        <f t="shared" si="293"/>
        <v>0</v>
      </c>
    </row>
    <row r="2349" spans="7:23" ht="25.5" customHeight="1" x14ac:dyDescent="0.2">
      <c r="G2349" s="12" t="str">
        <f t="shared" si="290"/>
        <v/>
      </c>
      <c r="H2349" s="12"/>
      <c r="I2349" s="22" t="str">
        <f>IFERROR(VLOOKUP('движение ДВС'!C2349,нормативы!$B$2:$C$32,2,FALSE),"")</f>
        <v/>
      </c>
      <c r="K2349" s="13" t="str">
        <f t="shared" si="294"/>
        <v/>
      </c>
      <c r="L2349" s="13"/>
      <c r="M2349" s="22" t="str">
        <f t="shared" si="291"/>
        <v/>
      </c>
      <c r="N2349" s="22" t="str">
        <f t="shared" si="295"/>
        <v/>
      </c>
      <c r="P2349" s="11" t="str">
        <f t="shared" si="296"/>
        <v xml:space="preserve"> </v>
      </c>
      <c r="Q2349" s="11" t="e">
        <f>VLOOKUP(B2349,'Комментарии к ремонту'!A:C,2,FALSE)</f>
        <v>#N/A</v>
      </c>
      <c r="R2349" s="21" t="str">
        <f t="shared" si="297"/>
        <v/>
      </c>
      <c r="T2349" s="44" t="str">
        <f t="shared" si="292"/>
        <v/>
      </c>
      <c r="W2349" s="18">
        <f t="shared" si="293"/>
        <v>0</v>
      </c>
    </row>
    <row r="2350" spans="7:23" ht="25.5" customHeight="1" x14ac:dyDescent="0.2">
      <c r="G2350" s="12" t="str">
        <f t="shared" si="290"/>
        <v/>
      </c>
      <c r="H2350" s="12"/>
      <c r="I2350" s="22" t="str">
        <f>IFERROR(VLOOKUP('движение ДВС'!C2350,нормативы!$B$2:$C$32,2,FALSE),"")</f>
        <v/>
      </c>
      <c r="K2350" s="13" t="str">
        <f t="shared" si="294"/>
        <v/>
      </c>
      <c r="L2350" s="13"/>
      <c r="M2350" s="22" t="str">
        <f t="shared" si="291"/>
        <v/>
      </c>
      <c r="N2350" s="22" t="str">
        <f t="shared" si="295"/>
        <v/>
      </c>
      <c r="P2350" s="11" t="str">
        <f t="shared" si="296"/>
        <v xml:space="preserve"> </v>
      </c>
      <c r="Q2350" s="11" t="e">
        <f>VLOOKUP(B2350,'Комментарии к ремонту'!A:C,2,FALSE)</f>
        <v>#N/A</v>
      </c>
      <c r="R2350" s="21" t="str">
        <f t="shared" si="297"/>
        <v/>
      </c>
      <c r="T2350" s="44" t="str">
        <f t="shared" si="292"/>
        <v/>
      </c>
      <c r="W2350" s="18">
        <f t="shared" si="293"/>
        <v>0</v>
      </c>
    </row>
    <row r="2351" spans="7:23" ht="25.5" customHeight="1" x14ac:dyDescent="0.2">
      <c r="G2351" s="12" t="str">
        <f t="shared" si="290"/>
        <v/>
      </c>
      <c r="H2351" s="12"/>
      <c r="I2351" s="22" t="str">
        <f>IFERROR(VLOOKUP('движение ДВС'!C2351,нормативы!$B$2:$C$32,2,FALSE),"")</f>
        <v/>
      </c>
      <c r="K2351" s="13" t="str">
        <f t="shared" si="294"/>
        <v/>
      </c>
      <c r="L2351" s="13"/>
      <c r="M2351" s="22" t="str">
        <f t="shared" si="291"/>
        <v/>
      </c>
      <c r="N2351" s="22" t="str">
        <f t="shared" si="295"/>
        <v/>
      </c>
      <c r="P2351" s="11" t="str">
        <f t="shared" si="296"/>
        <v xml:space="preserve"> </v>
      </c>
      <c r="Q2351" s="11" t="e">
        <f>VLOOKUP(B2351,'Комментарии к ремонту'!A:C,2,FALSE)</f>
        <v>#N/A</v>
      </c>
      <c r="R2351" s="21" t="str">
        <f t="shared" si="297"/>
        <v/>
      </c>
      <c r="T2351" s="44" t="str">
        <f t="shared" si="292"/>
        <v/>
      </c>
      <c r="W2351" s="18">
        <f t="shared" si="293"/>
        <v>0</v>
      </c>
    </row>
    <row r="2352" spans="7:23" ht="25.5" customHeight="1" x14ac:dyDescent="0.2">
      <c r="G2352" s="12" t="str">
        <f t="shared" si="290"/>
        <v/>
      </c>
      <c r="H2352" s="12"/>
      <c r="I2352" s="22" t="str">
        <f>IFERROR(VLOOKUP('движение ДВС'!C2352,нормативы!$B$2:$C$32,2,FALSE),"")</f>
        <v/>
      </c>
      <c r="K2352" s="13" t="str">
        <f t="shared" si="294"/>
        <v/>
      </c>
      <c r="L2352" s="13"/>
      <c r="M2352" s="22" t="str">
        <f t="shared" si="291"/>
        <v/>
      </c>
      <c r="N2352" s="22" t="str">
        <f t="shared" si="295"/>
        <v/>
      </c>
      <c r="P2352" s="11" t="str">
        <f t="shared" si="296"/>
        <v xml:space="preserve"> </v>
      </c>
      <c r="Q2352" s="11" t="e">
        <f>VLOOKUP(B2352,'Комментарии к ремонту'!A:C,2,FALSE)</f>
        <v>#N/A</v>
      </c>
      <c r="R2352" s="21" t="str">
        <f t="shared" si="297"/>
        <v/>
      </c>
      <c r="T2352" s="44" t="str">
        <f t="shared" si="292"/>
        <v/>
      </c>
      <c r="W2352" s="18">
        <f t="shared" si="293"/>
        <v>0</v>
      </c>
    </row>
    <row r="2353" spans="7:23" ht="25.5" customHeight="1" x14ac:dyDescent="0.2">
      <c r="G2353" s="12" t="str">
        <f t="shared" si="290"/>
        <v/>
      </c>
      <c r="H2353" s="12"/>
      <c r="I2353" s="22" t="str">
        <f>IFERROR(VLOOKUP('движение ДВС'!C2353,нормативы!$B$2:$C$32,2,FALSE),"")</f>
        <v/>
      </c>
      <c r="K2353" s="13" t="str">
        <f t="shared" si="294"/>
        <v/>
      </c>
      <c r="L2353" s="13"/>
      <c r="M2353" s="22" t="str">
        <f t="shared" si="291"/>
        <v/>
      </c>
      <c r="N2353" s="22" t="str">
        <f t="shared" si="295"/>
        <v/>
      </c>
      <c r="P2353" s="11" t="str">
        <f t="shared" si="296"/>
        <v xml:space="preserve"> </v>
      </c>
      <c r="Q2353" s="11" t="e">
        <f>VLOOKUP(B2353,'Комментарии к ремонту'!A:C,2,FALSE)</f>
        <v>#N/A</v>
      </c>
      <c r="R2353" s="21" t="str">
        <f t="shared" si="297"/>
        <v/>
      </c>
      <c r="T2353" s="44" t="str">
        <f t="shared" si="292"/>
        <v/>
      </c>
      <c r="W2353" s="18">
        <f t="shared" si="293"/>
        <v>0</v>
      </c>
    </row>
    <row r="2354" spans="7:23" ht="25.5" customHeight="1" x14ac:dyDescent="0.2">
      <c r="G2354" s="12" t="str">
        <f t="shared" si="290"/>
        <v/>
      </c>
      <c r="H2354" s="12"/>
      <c r="I2354" s="22" t="str">
        <f>IFERROR(VLOOKUP('движение ДВС'!C2354,нормативы!$B$2:$C$32,2,FALSE),"")</f>
        <v/>
      </c>
      <c r="K2354" s="13" t="str">
        <f t="shared" si="294"/>
        <v/>
      </c>
      <c r="L2354" s="13"/>
      <c r="M2354" s="22" t="str">
        <f t="shared" si="291"/>
        <v/>
      </c>
      <c r="N2354" s="22" t="str">
        <f t="shared" si="295"/>
        <v/>
      </c>
      <c r="P2354" s="11" t="str">
        <f t="shared" si="296"/>
        <v xml:space="preserve"> </v>
      </c>
      <c r="Q2354" s="11" t="e">
        <f>VLOOKUP(B2354,'Комментарии к ремонту'!A:C,2,FALSE)</f>
        <v>#N/A</v>
      </c>
      <c r="R2354" s="21" t="str">
        <f t="shared" si="297"/>
        <v/>
      </c>
      <c r="T2354" s="44" t="str">
        <f t="shared" si="292"/>
        <v/>
      </c>
      <c r="W2354" s="18">
        <f t="shared" si="293"/>
        <v>0</v>
      </c>
    </row>
    <row r="2355" spans="7:23" ht="25.5" customHeight="1" x14ac:dyDescent="0.2">
      <c r="G2355" s="12" t="str">
        <f t="shared" si="290"/>
        <v/>
      </c>
      <c r="H2355" s="12"/>
      <c r="I2355" s="22" t="str">
        <f>IFERROR(VLOOKUP('движение ДВС'!C2355,нормативы!$B$2:$C$32,2,FALSE),"")</f>
        <v/>
      </c>
      <c r="K2355" s="13" t="str">
        <f t="shared" si="294"/>
        <v/>
      </c>
      <c r="L2355" s="13"/>
      <c r="M2355" s="22" t="str">
        <f t="shared" si="291"/>
        <v/>
      </c>
      <c r="N2355" s="22" t="str">
        <f t="shared" si="295"/>
        <v/>
      </c>
      <c r="P2355" s="11" t="str">
        <f t="shared" si="296"/>
        <v xml:space="preserve"> </v>
      </c>
      <c r="Q2355" s="11" t="e">
        <f>VLOOKUP(B2355,'Комментарии к ремонту'!A:C,2,FALSE)</f>
        <v>#N/A</v>
      </c>
      <c r="R2355" s="21" t="str">
        <f t="shared" si="297"/>
        <v/>
      </c>
      <c r="T2355" s="44" t="str">
        <f t="shared" si="292"/>
        <v/>
      </c>
      <c r="W2355" s="18">
        <f t="shared" si="293"/>
        <v>0</v>
      </c>
    </row>
    <row r="2356" spans="7:23" ht="25.5" customHeight="1" x14ac:dyDescent="0.2">
      <c r="G2356" s="12" t="str">
        <f t="shared" si="290"/>
        <v/>
      </c>
      <c r="H2356" s="12"/>
      <c r="I2356" s="22" t="str">
        <f>IFERROR(VLOOKUP('движение ДВС'!C2356,нормативы!$B$2:$C$32,2,FALSE),"")</f>
        <v/>
      </c>
      <c r="K2356" s="13" t="str">
        <f t="shared" si="294"/>
        <v/>
      </c>
      <c r="L2356" s="13"/>
      <c r="M2356" s="22" t="str">
        <f t="shared" si="291"/>
        <v/>
      </c>
      <c r="N2356" s="22" t="str">
        <f t="shared" si="295"/>
        <v/>
      </c>
      <c r="P2356" s="11" t="str">
        <f t="shared" si="296"/>
        <v xml:space="preserve"> </v>
      </c>
      <c r="Q2356" s="11" t="e">
        <f>VLOOKUP(B2356,'Комментарии к ремонту'!A:C,2,FALSE)</f>
        <v>#N/A</v>
      </c>
      <c r="R2356" s="21" t="str">
        <f t="shared" si="297"/>
        <v/>
      </c>
      <c r="T2356" s="44" t="str">
        <f t="shared" si="292"/>
        <v/>
      </c>
      <c r="W2356" s="18">
        <f t="shared" si="293"/>
        <v>0</v>
      </c>
    </row>
    <row r="2357" spans="7:23" ht="25.5" customHeight="1" x14ac:dyDescent="0.2">
      <c r="G2357" s="12" t="str">
        <f t="shared" si="290"/>
        <v/>
      </c>
      <c r="H2357" s="12"/>
      <c r="I2357" s="22" t="str">
        <f>IFERROR(VLOOKUP('движение ДВС'!C2357,нормативы!$B$2:$C$32,2,FALSE),"")</f>
        <v/>
      </c>
      <c r="K2357" s="13" t="str">
        <f t="shared" si="294"/>
        <v/>
      </c>
      <c r="L2357" s="13"/>
      <c r="M2357" s="22" t="str">
        <f t="shared" si="291"/>
        <v/>
      </c>
      <c r="N2357" s="22" t="str">
        <f t="shared" si="295"/>
        <v/>
      </c>
      <c r="P2357" s="11" t="str">
        <f t="shared" si="296"/>
        <v xml:space="preserve"> </v>
      </c>
      <c r="Q2357" s="11" t="e">
        <f>VLOOKUP(B2357,'Комментарии к ремонту'!A:C,2,FALSE)</f>
        <v>#N/A</v>
      </c>
      <c r="R2357" s="21" t="str">
        <f t="shared" si="297"/>
        <v/>
      </c>
      <c r="T2357" s="44" t="str">
        <f t="shared" si="292"/>
        <v/>
      </c>
      <c r="W2357" s="18">
        <f t="shared" si="293"/>
        <v>0</v>
      </c>
    </row>
    <row r="2358" spans="7:23" ht="25.5" customHeight="1" x14ac:dyDescent="0.2">
      <c r="G2358" s="12" t="str">
        <f t="shared" si="290"/>
        <v/>
      </c>
      <c r="H2358" s="12"/>
      <c r="I2358" s="22" t="str">
        <f>IFERROR(VLOOKUP('движение ДВС'!C2358,нормативы!$B$2:$C$32,2,FALSE),"")</f>
        <v/>
      </c>
      <c r="K2358" s="13" t="str">
        <f t="shared" si="294"/>
        <v/>
      </c>
      <c r="L2358" s="13"/>
      <c r="M2358" s="22" t="str">
        <f t="shared" si="291"/>
        <v/>
      </c>
      <c r="N2358" s="22" t="str">
        <f t="shared" si="295"/>
        <v/>
      </c>
      <c r="P2358" s="11" t="str">
        <f t="shared" si="296"/>
        <v xml:space="preserve"> </v>
      </c>
      <c r="Q2358" s="11" t="e">
        <f>VLOOKUP(B2358,'Комментарии к ремонту'!A:C,2,FALSE)</f>
        <v>#N/A</v>
      </c>
      <c r="R2358" s="21" t="str">
        <f t="shared" si="297"/>
        <v/>
      </c>
      <c r="T2358" s="44" t="str">
        <f t="shared" si="292"/>
        <v/>
      </c>
      <c r="W2358" s="18">
        <f t="shared" si="293"/>
        <v>0</v>
      </c>
    </row>
    <row r="2359" spans="7:23" ht="25.5" customHeight="1" x14ac:dyDescent="0.2">
      <c r="G2359" s="12" t="str">
        <f t="shared" si="290"/>
        <v/>
      </c>
      <c r="H2359" s="12"/>
      <c r="I2359" s="22" t="str">
        <f>IFERROR(VLOOKUP('движение ДВС'!C2359,нормативы!$B$2:$C$32,2,FALSE),"")</f>
        <v/>
      </c>
      <c r="K2359" s="13" t="str">
        <f t="shared" si="294"/>
        <v/>
      </c>
      <c r="L2359" s="13"/>
      <c r="M2359" s="22" t="str">
        <f t="shared" si="291"/>
        <v/>
      </c>
      <c r="N2359" s="22" t="str">
        <f t="shared" si="295"/>
        <v/>
      </c>
      <c r="P2359" s="11" t="str">
        <f t="shared" si="296"/>
        <v xml:space="preserve"> </v>
      </c>
      <c r="Q2359" s="11" t="e">
        <f>VLOOKUP(B2359,'Комментарии к ремонту'!A:C,2,FALSE)</f>
        <v>#N/A</v>
      </c>
      <c r="R2359" s="21" t="str">
        <f t="shared" si="297"/>
        <v/>
      </c>
      <c r="T2359" s="44" t="str">
        <f t="shared" si="292"/>
        <v/>
      </c>
      <c r="W2359" s="18">
        <f t="shared" si="293"/>
        <v>0</v>
      </c>
    </row>
    <row r="2360" spans="7:23" ht="25.5" customHeight="1" x14ac:dyDescent="0.2">
      <c r="G2360" s="12" t="str">
        <f t="shared" si="290"/>
        <v/>
      </c>
      <c r="H2360" s="12"/>
      <c r="I2360" s="22" t="str">
        <f>IFERROR(VLOOKUP('движение ДВС'!C2360,нормативы!$B$2:$C$32,2,FALSE),"")</f>
        <v/>
      </c>
      <c r="K2360" s="13" t="str">
        <f t="shared" si="294"/>
        <v/>
      </c>
      <c r="L2360" s="13"/>
      <c r="M2360" s="22" t="str">
        <f t="shared" si="291"/>
        <v/>
      </c>
      <c r="N2360" s="22" t="str">
        <f t="shared" si="295"/>
        <v/>
      </c>
      <c r="P2360" s="11" t="str">
        <f t="shared" si="296"/>
        <v xml:space="preserve"> </v>
      </c>
      <c r="Q2360" s="11" t="e">
        <f>VLOOKUP(B2360,'Комментарии к ремонту'!A:C,2,FALSE)</f>
        <v>#N/A</v>
      </c>
      <c r="R2360" s="21" t="str">
        <f t="shared" si="297"/>
        <v/>
      </c>
      <c r="T2360" s="44" t="str">
        <f t="shared" si="292"/>
        <v/>
      </c>
      <c r="W2360" s="18">
        <f t="shared" si="293"/>
        <v>0</v>
      </c>
    </row>
    <row r="2361" spans="7:23" ht="25.5" customHeight="1" x14ac:dyDescent="0.2">
      <c r="G2361" s="12" t="str">
        <f t="shared" si="290"/>
        <v/>
      </c>
      <c r="H2361" s="12"/>
      <c r="I2361" s="22" t="str">
        <f>IFERROR(VLOOKUP('движение ДВС'!C2361,нормативы!$B$2:$C$32,2,FALSE),"")</f>
        <v/>
      </c>
      <c r="K2361" s="13" t="str">
        <f t="shared" si="294"/>
        <v/>
      </c>
      <c r="L2361" s="13"/>
      <c r="M2361" s="22" t="str">
        <f t="shared" si="291"/>
        <v/>
      </c>
      <c r="N2361" s="22" t="str">
        <f t="shared" si="295"/>
        <v/>
      </c>
      <c r="P2361" s="11" t="str">
        <f t="shared" si="296"/>
        <v xml:space="preserve"> </v>
      </c>
      <c r="Q2361" s="11" t="e">
        <f>VLOOKUP(B2361,'Комментарии к ремонту'!A:C,2,FALSE)</f>
        <v>#N/A</v>
      </c>
      <c r="R2361" s="21" t="str">
        <f t="shared" si="297"/>
        <v/>
      </c>
      <c r="T2361" s="44" t="str">
        <f t="shared" si="292"/>
        <v/>
      </c>
      <c r="W2361" s="18">
        <f t="shared" si="293"/>
        <v>0</v>
      </c>
    </row>
    <row r="2362" spans="7:23" ht="25.5" customHeight="1" x14ac:dyDescent="0.2">
      <c r="G2362" s="12" t="str">
        <f t="shared" si="290"/>
        <v/>
      </c>
      <c r="H2362" s="12"/>
      <c r="I2362" s="22" t="str">
        <f>IFERROR(VLOOKUP('движение ДВС'!C2362,нормативы!$B$2:$C$32,2,FALSE),"")</f>
        <v/>
      </c>
      <c r="K2362" s="13" t="str">
        <f t="shared" si="294"/>
        <v/>
      </c>
      <c r="L2362" s="13"/>
      <c r="M2362" s="22" t="str">
        <f t="shared" si="291"/>
        <v/>
      </c>
      <c r="N2362" s="22" t="str">
        <f t="shared" si="295"/>
        <v/>
      </c>
      <c r="P2362" s="11" t="str">
        <f t="shared" si="296"/>
        <v xml:space="preserve"> </v>
      </c>
      <c r="Q2362" s="11" t="e">
        <f>VLOOKUP(B2362,'Комментарии к ремонту'!A:C,2,FALSE)</f>
        <v>#N/A</v>
      </c>
      <c r="R2362" s="21" t="str">
        <f t="shared" si="297"/>
        <v/>
      </c>
      <c r="T2362" s="44" t="str">
        <f t="shared" si="292"/>
        <v/>
      </c>
      <c r="W2362" s="18">
        <f t="shared" si="293"/>
        <v>0</v>
      </c>
    </row>
    <row r="2363" spans="7:23" ht="25.5" customHeight="1" x14ac:dyDescent="0.2">
      <c r="G2363" s="12" t="str">
        <f t="shared" si="290"/>
        <v/>
      </c>
      <c r="H2363" s="12"/>
      <c r="I2363" s="22" t="str">
        <f>IFERROR(VLOOKUP('движение ДВС'!C2363,нормативы!$B$2:$C$32,2,FALSE),"")</f>
        <v/>
      </c>
      <c r="K2363" s="13" t="str">
        <f t="shared" si="294"/>
        <v/>
      </c>
      <c r="L2363" s="13"/>
      <c r="M2363" s="22" t="str">
        <f t="shared" si="291"/>
        <v/>
      </c>
      <c r="N2363" s="22" t="str">
        <f t="shared" si="295"/>
        <v/>
      </c>
      <c r="P2363" s="11" t="str">
        <f t="shared" si="296"/>
        <v xml:space="preserve"> </v>
      </c>
      <c r="Q2363" s="11" t="e">
        <f>VLOOKUP(B2363,'Комментарии к ремонту'!A:C,2,FALSE)</f>
        <v>#N/A</v>
      </c>
      <c r="R2363" s="21" t="str">
        <f t="shared" si="297"/>
        <v/>
      </c>
      <c r="T2363" s="44" t="str">
        <f t="shared" si="292"/>
        <v/>
      </c>
      <c r="W2363" s="18">
        <f t="shared" si="293"/>
        <v>0</v>
      </c>
    </row>
    <row r="2364" spans="7:23" ht="25.5" customHeight="1" x14ac:dyDescent="0.2">
      <c r="G2364" s="12" t="str">
        <f t="shared" si="290"/>
        <v/>
      </c>
      <c r="H2364" s="12"/>
      <c r="I2364" s="22" t="str">
        <f>IFERROR(VLOOKUP('движение ДВС'!C2364,нормативы!$B$2:$C$32,2,FALSE),"")</f>
        <v/>
      </c>
      <c r="K2364" s="13" t="str">
        <f t="shared" si="294"/>
        <v/>
      </c>
      <c r="L2364" s="13"/>
      <c r="M2364" s="22" t="str">
        <f t="shared" si="291"/>
        <v/>
      </c>
      <c r="N2364" s="22" t="str">
        <f t="shared" si="295"/>
        <v/>
      </c>
      <c r="P2364" s="11" t="str">
        <f t="shared" si="296"/>
        <v xml:space="preserve"> </v>
      </c>
      <c r="Q2364" s="11" t="e">
        <f>VLOOKUP(B2364,'Комментарии к ремонту'!A:C,2,FALSE)</f>
        <v>#N/A</v>
      </c>
      <c r="R2364" s="21" t="str">
        <f t="shared" si="297"/>
        <v/>
      </c>
      <c r="T2364" s="44" t="str">
        <f t="shared" si="292"/>
        <v/>
      </c>
      <c r="W2364" s="18">
        <f t="shared" si="293"/>
        <v>0</v>
      </c>
    </row>
    <row r="2365" spans="7:23" ht="25.5" customHeight="1" x14ac:dyDescent="0.2">
      <c r="G2365" s="12" t="str">
        <f t="shared" si="290"/>
        <v/>
      </c>
      <c r="H2365" s="12"/>
      <c r="I2365" s="22" t="str">
        <f>IFERROR(VLOOKUP('движение ДВС'!C2365,нормативы!$B$2:$C$32,2,FALSE),"")</f>
        <v/>
      </c>
      <c r="K2365" s="13" t="str">
        <f t="shared" si="294"/>
        <v/>
      </c>
      <c r="L2365" s="13"/>
      <c r="M2365" s="22" t="str">
        <f t="shared" si="291"/>
        <v/>
      </c>
      <c r="N2365" s="22" t="str">
        <f t="shared" si="295"/>
        <v/>
      </c>
      <c r="P2365" s="11" t="str">
        <f t="shared" si="296"/>
        <v xml:space="preserve"> </v>
      </c>
      <c r="Q2365" s="11" t="e">
        <f>VLOOKUP(B2365,'Комментарии к ремонту'!A:C,2,FALSE)</f>
        <v>#N/A</v>
      </c>
      <c r="R2365" s="21" t="str">
        <f t="shared" si="297"/>
        <v/>
      </c>
      <c r="T2365" s="44" t="str">
        <f t="shared" si="292"/>
        <v/>
      </c>
      <c r="W2365" s="18">
        <f t="shared" si="293"/>
        <v>0</v>
      </c>
    </row>
    <row r="2366" spans="7:23" ht="25.5" customHeight="1" x14ac:dyDescent="0.2">
      <c r="G2366" s="12" t="str">
        <f t="shared" si="290"/>
        <v/>
      </c>
      <c r="H2366" s="12"/>
      <c r="I2366" s="22" t="str">
        <f>IFERROR(VLOOKUP('движение ДВС'!C2366,нормативы!$B$2:$C$32,2,FALSE),"")</f>
        <v/>
      </c>
      <c r="K2366" s="13" t="str">
        <f t="shared" si="294"/>
        <v/>
      </c>
      <c r="L2366" s="13"/>
      <c r="M2366" s="22" t="str">
        <f t="shared" si="291"/>
        <v/>
      </c>
      <c r="N2366" s="22" t="str">
        <f t="shared" si="295"/>
        <v/>
      </c>
      <c r="P2366" s="11" t="str">
        <f t="shared" si="296"/>
        <v xml:space="preserve"> </v>
      </c>
      <c r="Q2366" s="11" t="e">
        <f>VLOOKUP(B2366,'Комментарии к ремонту'!A:C,2,FALSE)</f>
        <v>#N/A</v>
      </c>
      <c r="R2366" s="21" t="str">
        <f t="shared" si="297"/>
        <v/>
      </c>
      <c r="T2366" s="44" t="str">
        <f t="shared" si="292"/>
        <v/>
      </c>
      <c r="W2366" s="18">
        <f t="shared" si="293"/>
        <v>0</v>
      </c>
    </row>
    <row r="2367" spans="7:23" ht="25.5" customHeight="1" x14ac:dyDescent="0.2">
      <c r="G2367" s="12" t="str">
        <f t="shared" si="290"/>
        <v/>
      </c>
      <c r="H2367" s="12"/>
      <c r="I2367" s="22" t="str">
        <f>IFERROR(VLOOKUP('движение ДВС'!C2367,нормативы!$B$2:$C$32,2,FALSE),"")</f>
        <v/>
      </c>
      <c r="K2367" s="13" t="str">
        <f t="shared" si="294"/>
        <v/>
      </c>
      <c r="L2367" s="13"/>
      <c r="M2367" s="22" t="str">
        <f t="shared" si="291"/>
        <v/>
      </c>
      <c r="N2367" s="22" t="str">
        <f t="shared" si="295"/>
        <v/>
      </c>
      <c r="P2367" s="11" t="str">
        <f t="shared" si="296"/>
        <v xml:space="preserve"> </v>
      </c>
      <c r="Q2367" s="11" t="e">
        <f>VLOOKUP(B2367,'Комментарии к ремонту'!A:C,2,FALSE)</f>
        <v>#N/A</v>
      </c>
      <c r="R2367" s="21" t="str">
        <f t="shared" si="297"/>
        <v/>
      </c>
      <c r="T2367" s="44" t="str">
        <f t="shared" si="292"/>
        <v/>
      </c>
      <c r="W2367" s="18">
        <f t="shared" si="293"/>
        <v>0</v>
      </c>
    </row>
    <row r="2368" spans="7:23" ht="25.5" customHeight="1" x14ac:dyDescent="0.2">
      <c r="G2368" s="12" t="str">
        <f t="shared" si="290"/>
        <v/>
      </c>
      <c r="H2368" s="12"/>
      <c r="I2368" s="22" t="str">
        <f>IFERROR(VLOOKUP('движение ДВС'!C2368,нормативы!$B$2:$C$32,2,FALSE),"")</f>
        <v/>
      </c>
      <c r="K2368" s="13" t="str">
        <f t="shared" si="294"/>
        <v/>
      </c>
      <c r="L2368" s="13"/>
      <c r="M2368" s="22" t="str">
        <f t="shared" si="291"/>
        <v/>
      </c>
      <c r="N2368" s="22" t="str">
        <f t="shared" si="295"/>
        <v/>
      </c>
      <c r="P2368" s="11" t="str">
        <f t="shared" si="296"/>
        <v xml:space="preserve"> </v>
      </c>
      <c r="Q2368" s="11" t="e">
        <f>VLOOKUP(B2368,'Комментарии к ремонту'!A:C,2,FALSE)</f>
        <v>#N/A</v>
      </c>
      <c r="R2368" s="21" t="str">
        <f t="shared" si="297"/>
        <v/>
      </c>
      <c r="T2368" s="44" t="str">
        <f t="shared" si="292"/>
        <v/>
      </c>
      <c r="W2368" s="18">
        <f t="shared" si="293"/>
        <v>0</v>
      </c>
    </row>
    <row r="2369" spans="7:23" ht="25.5" customHeight="1" x14ac:dyDescent="0.2">
      <c r="G2369" s="12" t="str">
        <f t="shared" si="290"/>
        <v/>
      </c>
      <c r="H2369" s="12"/>
      <c r="I2369" s="22" t="str">
        <f>IFERROR(VLOOKUP('движение ДВС'!C2369,нормативы!$B$2:$C$32,2,FALSE),"")</f>
        <v/>
      </c>
      <c r="K2369" s="13" t="str">
        <f t="shared" si="294"/>
        <v/>
      </c>
      <c r="L2369" s="13"/>
      <c r="M2369" s="22" t="str">
        <f t="shared" si="291"/>
        <v/>
      </c>
      <c r="N2369" s="22" t="str">
        <f t="shared" si="295"/>
        <v/>
      </c>
      <c r="P2369" s="11" t="str">
        <f t="shared" si="296"/>
        <v xml:space="preserve"> </v>
      </c>
      <c r="Q2369" s="11" t="e">
        <f>VLOOKUP(B2369,'Комментарии к ремонту'!A:C,2,FALSE)</f>
        <v>#N/A</v>
      </c>
      <c r="R2369" s="21" t="str">
        <f t="shared" si="297"/>
        <v/>
      </c>
      <c r="T2369" s="44" t="str">
        <f t="shared" si="292"/>
        <v/>
      </c>
      <c r="W2369" s="18">
        <f t="shared" si="293"/>
        <v>0</v>
      </c>
    </row>
    <row r="2370" spans="7:23" ht="25.5" customHeight="1" x14ac:dyDescent="0.2">
      <c r="G2370" s="12" t="str">
        <f t="shared" si="290"/>
        <v/>
      </c>
      <c r="H2370" s="12"/>
      <c r="I2370" s="22" t="str">
        <f>IFERROR(VLOOKUP('движение ДВС'!C2370,нормативы!$B$2:$C$32,2,FALSE),"")</f>
        <v/>
      </c>
      <c r="K2370" s="13" t="str">
        <f t="shared" si="294"/>
        <v/>
      </c>
      <c r="L2370" s="13"/>
      <c r="M2370" s="22" t="str">
        <f t="shared" si="291"/>
        <v/>
      </c>
      <c r="N2370" s="22" t="str">
        <f t="shared" si="295"/>
        <v/>
      </c>
      <c r="P2370" s="11" t="str">
        <f t="shared" si="296"/>
        <v xml:space="preserve"> </v>
      </c>
      <c r="Q2370" s="11" t="e">
        <f>VLOOKUP(B2370,'Комментарии к ремонту'!A:C,2,FALSE)</f>
        <v>#N/A</v>
      </c>
      <c r="R2370" s="21" t="str">
        <f t="shared" si="297"/>
        <v/>
      </c>
      <c r="T2370" s="44" t="str">
        <f t="shared" si="292"/>
        <v/>
      </c>
      <c r="W2370" s="18">
        <f t="shared" si="293"/>
        <v>0</v>
      </c>
    </row>
    <row r="2371" spans="7:23" ht="25.5" customHeight="1" x14ac:dyDescent="0.2">
      <c r="G2371" s="12" t="str">
        <f t="shared" ref="G2371:G2434" si="298">IFERROR(IF(SEARCH("Ожидается",O2371),"введите дату",""),"")</f>
        <v/>
      </c>
      <c r="H2371" s="12"/>
      <c r="I2371" s="22" t="str">
        <f>IFERROR(VLOOKUP('движение ДВС'!C2371,нормативы!$B$2:$C$32,2,FALSE),"")</f>
        <v/>
      </c>
      <c r="K2371" s="13" t="str">
        <f t="shared" si="294"/>
        <v/>
      </c>
      <c r="L2371" s="13"/>
      <c r="M2371" s="22" t="str">
        <f t="shared" ref="M2371:M2434" si="299">IFERROR(IF(ISBLANK(G2371),"",_xlfn.ISOWEEKNUM(G2371)),"")</f>
        <v/>
      </c>
      <c r="N2371" s="22" t="str">
        <f t="shared" si="295"/>
        <v/>
      </c>
      <c r="P2371" s="11" t="str">
        <f t="shared" si="296"/>
        <v xml:space="preserve"> </v>
      </c>
      <c r="Q2371" s="11" t="e">
        <f>VLOOKUP(B2371,'Комментарии к ремонту'!A:C,2,FALSE)</f>
        <v>#N/A</v>
      </c>
      <c r="R2371" s="21" t="str">
        <f t="shared" si="297"/>
        <v/>
      </c>
      <c r="T2371" s="44" t="str">
        <f t="shared" ref="T2371:T2434" si="300">IF(O2371="Отказной","Опишите причину отказа",IF(O2371="Транзит","Опишите инф. о транзите",""))</f>
        <v/>
      </c>
      <c r="W2371" s="18">
        <f t="shared" ref="W2371:W2434" si="301">IFERROR(IF(SEARCH(", заказ",V2371),"укажите дату поставки зап. частей",""),0)</f>
        <v>0</v>
      </c>
    </row>
    <row r="2372" spans="7:23" ht="25.5" customHeight="1" x14ac:dyDescent="0.2">
      <c r="G2372" s="12" t="str">
        <f t="shared" si="298"/>
        <v/>
      </c>
      <c r="H2372" s="12"/>
      <c r="I2372" s="22" t="str">
        <f>IFERROR(VLOOKUP('движение ДВС'!C2372,нормативы!$B$2:$C$32,2,FALSE),"")</f>
        <v/>
      </c>
      <c r="K2372" s="13" t="str">
        <f t="shared" ref="K2372:K2435" si="302">IFERROR(IF(H2372&lt;&gt;0,H2372+(I2372/J2372)/8*7/5,""),IF(H2372&lt;&gt;0,H2372+I2372/8*7/5,""))</f>
        <v/>
      </c>
      <c r="L2372" s="13"/>
      <c r="M2372" s="22" t="str">
        <f t="shared" si="299"/>
        <v/>
      </c>
      <c r="N2372" s="22" t="str">
        <f t="shared" ref="N2372:N2435" si="303">IFERROR(INT((MONTH(G2372)+2)/3),"")</f>
        <v/>
      </c>
      <c r="P2372" s="11" t="str">
        <f t="shared" ref="P2372:P2435" si="304">B2372&amp;" "&amp;C2372</f>
        <v xml:space="preserve"> </v>
      </c>
      <c r="Q2372" s="11" t="e">
        <f>VLOOKUP(B2372,'Комментарии к ремонту'!A:C,2,FALSE)</f>
        <v>#N/A</v>
      </c>
      <c r="R2372" s="21" t="str">
        <f t="shared" ref="R2372:R2435" si="305">IF(ISBLANK(B2372),"",IF(O2372="Ремонт остановлен","Укажите причину остановки работ",IF(O2372="Отказной","Опишите причину отказа",IF(O2372="Транзит","Опишите инф. о транзите",IF(ISNA(Q2372),"НЕТ","ЕСТЬ")))))</f>
        <v/>
      </c>
      <c r="T2372" s="44" t="str">
        <f t="shared" si="300"/>
        <v/>
      </c>
      <c r="W2372" s="18">
        <f t="shared" si="301"/>
        <v>0</v>
      </c>
    </row>
    <row r="2373" spans="7:23" ht="25.5" customHeight="1" x14ac:dyDescent="0.2">
      <c r="G2373" s="12" t="str">
        <f t="shared" si="298"/>
        <v/>
      </c>
      <c r="H2373" s="12"/>
      <c r="I2373" s="22" t="str">
        <f>IFERROR(VLOOKUP('движение ДВС'!C2373,нормативы!$B$2:$C$32,2,FALSE),"")</f>
        <v/>
      </c>
      <c r="K2373" s="13" t="str">
        <f t="shared" si="302"/>
        <v/>
      </c>
      <c r="L2373" s="13"/>
      <c r="M2373" s="22" t="str">
        <f t="shared" si="299"/>
        <v/>
      </c>
      <c r="N2373" s="22" t="str">
        <f t="shared" si="303"/>
        <v/>
      </c>
      <c r="P2373" s="11" t="str">
        <f t="shared" si="304"/>
        <v xml:space="preserve"> </v>
      </c>
      <c r="Q2373" s="11" t="e">
        <f>VLOOKUP(B2373,'Комментарии к ремонту'!A:C,2,FALSE)</f>
        <v>#N/A</v>
      </c>
      <c r="R2373" s="21" t="str">
        <f t="shared" si="305"/>
        <v/>
      </c>
      <c r="T2373" s="44" t="str">
        <f t="shared" si="300"/>
        <v/>
      </c>
      <c r="W2373" s="18">
        <f t="shared" si="301"/>
        <v>0</v>
      </c>
    </row>
    <row r="2374" spans="7:23" ht="25.5" customHeight="1" x14ac:dyDescent="0.2">
      <c r="G2374" s="12" t="str">
        <f t="shared" si="298"/>
        <v/>
      </c>
      <c r="H2374" s="12"/>
      <c r="I2374" s="22" t="str">
        <f>IFERROR(VLOOKUP('движение ДВС'!C2374,нормативы!$B$2:$C$32,2,FALSE),"")</f>
        <v/>
      </c>
      <c r="K2374" s="13" t="str">
        <f t="shared" si="302"/>
        <v/>
      </c>
      <c r="L2374" s="13"/>
      <c r="M2374" s="22" t="str">
        <f t="shared" si="299"/>
        <v/>
      </c>
      <c r="N2374" s="22" t="str">
        <f t="shared" si="303"/>
        <v/>
      </c>
      <c r="P2374" s="11" t="str">
        <f t="shared" si="304"/>
        <v xml:space="preserve"> </v>
      </c>
      <c r="Q2374" s="11" t="e">
        <f>VLOOKUP(B2374,'Комментарии к ремонту'!A:C,2,FALSE)</f>
        <v>#N/A</v>
      </c>
      <c r="R2374" s="21" t="str">
        <f t="shared" si="305"/>
        <v/>
      </c>
      <c r="T2374" s="44" t="str">
        <f t="shared" si="300"/>
        <v/>
      </c>
      <c r="W2374" s="18">
        <f t="shared" si="301"/>
        <v>0</v>
      </c>
    </row>
    <row r="2375" spans="7:23" ht="25.5" customHeight="1" x14ac:dyDescent="0.2">
      <c r="G2375" s="12" t="str">
        <f t="shared" si="298"/>
        <v/>
      </c>
      <c r="H2375" s="12"/>
      <c r="I2375" s="22" t="str">
        <f>IFERROR(VLOOKUP('движение ДВС'!C2375,нормативы!$B$2:$C$32,2,FALSE),"")</f>
        <v/>
      </c>
      <c r="K2375" s="13" t="str">
        <f t="shared" si="302"/>
        <v/>
      </c>
      <c r="L2375" s="13"/>
      <c r="M2375" s="22" t="str">
        <f t="shared" si="299"/>
        <v/>
      </c>
      <c r="N2375" s="22" t="str">
        <f t="shared" si="303"/>
        <v/>
      </c>
      <c r="P2375" s="11" t="str">
        <f t="shared" si="304"/>
        <v xml:space="preserve"> </v>
      </c>
      <c r="Q2375" s="11" t="e">
        <f>VLOOKUP(B2375,'Комментарии к ремонту'!A:C,2,FALSE)</f>
        <v>#N/A</v>
      </c>
      <c r="R2375" s="21" t="str">
        <f t="shared" si="305"/>
        <v/>
      </c>
      <c r="T2375" s="44" t="str">
        <f t="shared" si="300"/>
        <v/>
      </c>
      <c r="W2375" s="18">
        <f t="shared" si="301"/>
        <v>0</v>
      </c>
    </row>
    <row r="2376" spans="7:23" ht="25.5" customHeight="1" x14ac:dyDescent="0.2">
      <c r="G2376" s="12" t="str">
        <f t="shared" si="298"/>
        <v/>
      </c>
      <c r="H2376" s="12"/>
      <c r="I2376" s="22" t="str">
        <f>IFERROR(VLOOKUP('движение ДВС'!C2376,нормативы!$B$2:$C$32,2,FALSE),"")</f>
        <v/>
      </c>
      <c r="K2376" s="13" t="str">
        <f t="shared" si="302"/>
        <v/>
      </c>
      <c r="L2376" s="13"/>
      <c r="M2376" s="22" t="str">
        <f t="shared" si="299"/>
        <v/>
      </c>
      <c r="N2376" s="22" t="str">
        <f t="shared" si="303"/>
        <v/>
      </c>
      <c r="P2376" s="11" t="str">
        <f t="shared" si="304"/>
        <v xml:space="preserve"> </v>
      </c>
      <c r="Q2376" s="11" t="e">
        <f>VLOOKUP(B2376,'Комментарии к ремонту'!A:C,2,FALSE)</f>
        <v>#N/A</v>
      </c>
      <c r="R2376" s="21" t="str">
        <f t="shared" si="305"/>
        <v/>
      </c>
      <c r="T2376" s="44" t="str">
        <f t="shared" si="300"/>
        <v/>
      </c>
      <c r="W2376" s="18">
        <f t="shared" si="301"/>
        <v>0</v>
      </c>
    </row>
    <row r="2377" spans="7:23" ht="25.5" customHeight="1" x14ac:dyDescent="0.2">
      <c r="G2377" s="12" t="str">
        <f t="shared" si="298"/>
        <v/>
      </c>
      <c r="H2377" s="12"/>
      <c r="I2377" s="22" t="str">
        <f>IFERROR(VLOOKUP('движение ДВС'!C2377,нормативы!$B$2:$C$32,2,FALSE),"")</f>
        <v/>
      </c>
      <c r="K2377" s="13" t="str">
        <f t="shared" si="302"/>
        <v/>
      </c>
      <c r="L2377" s="13"/>
      <c r="M2377" s="22" t="str">
        <f t="shared" si="299"/>
        <v/>
      </c>
      <c r="N2377" s="22" t="str">
        <f t="shared" si="303"/>
        <v/>
      </c>
      <c r="P2377" s="11" t="str">
        <f t="shared" si="304"/>
        <v xml:space="preserve"> </v>
      </c>
      <c r="Q2377" s="11" t="e">
        <f>VLOOKUP(B2377,'Комментарии к ремонту'!A:C,2,FALSE)</f>
        <v>#N/A</v>
      </c>
      <c r="R2377" s="21" t="str">
        <f t="shared" si="305"/>
        <v/>
      </c>
      <c r="T2377" s="44" t="str">
        <f t="shared" si="300"/>
        <v/>
      </c>
      <c r="W2377" s="18">
        <f t="shared" si="301"/>
        <v>0</v>
      </c>
    </row>
    <row r="2378" spans="7:23" ht="25.5" customHeight="1" x14ac:dyDescent="0.2">
      <c r="G2378" s="12" t="str">
        <f t="shared" si="298"/>
        <v/>
      </c>
      <c r="H2378" s="12"/>
      <c r="I2378" s="22" t="str">
        <f>IFERROR(VLOOKUP('движение ДВС'!C2378,нормативы!$B$2:$C$32,2,FALSE),"")</f>
        <v/>
      </c>
      <c r="K2378" s="13" t="str">
        <f t="shared" si="302"/>
        <v/>
      </c>
      <c r="L2378" s="13"/>
      <c r="M2378" s="22" t="str">
        <f t="shared" si="299"/>
        <v/>
      </c>
      <c r="N2378" s="22" t="str">
        <f t="shared" si="303"/>
        <v/>
      </c>
      <c r="P2378" s="11" t="str">
        <f t="shared" si="304"/>
        <v xml:space="preserve"> </v>
      </c>
      <c r="Q2378" s="11" t="e">
        <f>VLOOKUP(B2378,'Комментарии к ремонту'!A:C,2,FALSE)</f>
        <v>#N/A</v>
      </c>
      <c r="R2378" s="21" t="str">
        <f t="shared" si="305"/>
        <v/>
      </c>
      <c r="T2378" s="44" t="str">
        <f t="shared" si="300"/>
        <v/>
      </c>
      <c r="W2378" s="18">
        <f t="shared" si="301"/>
        <v>0</v>
      </c>
    </row>
    <row r="2379" spans="7:23" ht="25.5" customHeight="1" x14ac:dyDescent="0.2">
      <c r="G2379" s="12" t="str">
        <f t="shared" si="298"/>
        <v/>
      </c>
      <c r="H2379" s="12"/>
      <c r="I2379" s="22" t="str">
        <f>IFERROR(VLOOKUP('движение ДВС'!C2379,нормативы!$B$2:$C$32,2,FALSE),"")</f>
        <v/>
      </c>
      <c r="K2379" s="13" t="str">
        <f t="shared" si="302"/>
        <v/>
      </c>
      <c r="L2379" s="13"/>
      <c r="M2379" s="22" t="str">
        <f t="shared" si="299"/>
        <v/>
      </c>
      <c r="N2379" s="22" t="str">
        <f t="shared" si="303"/>
        <v/>
      </c>
      <c r="P2379" s="11" t="str">
        <f t="shared" si="304"/>
        <v xml:space="preserve"> </v>
      </c>
      <c r="Q2379" s="11" t="e">
        <f>VLOOKUP(B2379,'Комментарии к ремонту'!A:C,2,FALSE)</f>
        <v>#N/A</v>
      </c>
      <c r="R2379" s="21" t="str">
        <f t="shared" si="305"/>
        <v/>
      </c>
      <c r="T2379" s="44" t="str">
        <f t="shared" si="300"/>
        <v/>
      </c>
      <c r="W2379" s="18">
        <f t="shared" si="301"/>
        <v>0</v>
      </c>
    </row>
    <row r="2380" spans="7:23" ht="25.5" customHeight="1" x14ac:dyDescent="0.2">
      <c r="G2380" s="12" t="str">
        <f t="shared" si="298"/>
        <v/>
      </c>
      <c r="H2380" s="12"/>
      <c r="I2380" s="22" t="str">
        <f>IFERROR(VLOOKUP('движение ДВС'!C2380,нормативы!$B$2:$C$32,2,FALSE),"")</f>
        <v/>
      </c>
      <c r="K2380" s="13" t="str">
        <f t="shared" si="302"/>
        <v/>
      </c>
      <c r="L2380" s="13"/>
      <c r="M2380" s="22" t="str">
        <f t="shared" si="299"/>
        <v/>
      </c>
      <c r="N2380" s="22" t="str">
        <f t="shared" si="303"/>
        <v/>
      </c>
      <c r="P2380" s="11" t="str">
        <f t="shared" si="304"/>
        <v xml:space="preserve"> </v>
      </c>
      <c r="Q2380" s="11" t="e">
        <f>VLOOKUP(B2380,'Комментарии к ремонту'!A:C,2,FALSE)</f>
        <v>#N/A</v>
      </c>
      <c r="R2380" s="21" t="str">
        <f t="shared" si="305"/>
        <v/>
      </c>
      <c r="T2380" s="44" t="str">
        <f t="shared" si="300"/>
        <v/>
      </c>
      <c r="W2380" s="18">
        <f t="shared" si="301"/>
        <v>0</v>
      </c>
    </row>
    <row r="2381" spans="7:23" ht="25.5" customHeight="1" x14ac:dyDescent="0.2">
      <c r="G2381" s="12" t="str">
        <f t="shared" si="298"/>
        <v/>
      </c>
      <c r="H2381" s="12"/>
      <c r="I2381" s="22" t="str">
        <f>IFERROR(VLOOKUP('движение ДВС'!C2381,нормативы!$B$2:$C$32,2,FALSE),"")</f>
        <v/>
      </c>
      <c r="K2381" s="13" t="str">
        <f t="shared" si="302"/>
        <v/>
      </c>
      <c r="L2381" s="13"/>
      <c r="M2381" s="22" t="str">
        <f t="shared" si="299"/>
        <v/>
      </c>
      <c r="N2381" s="22" t="str">
        <f t="shared" si="303"/>
        <v/>
      </c>
      <c r="P2381" s="11" t="str">
        <f t="shared" si="304"/>
        <v xml:space="preserve"> </v>
      </c>
      <c r="Q2381" s="11" t="e">
        <f>VLOOKUP(B2381,'Комментарии к ремонту'!A:C,2,FALSE)</f>
        <v>#N/A</v>
      </c>
      <c r="R2381" s="21" t="str">
        <f t="shared" si="305"/>
        <v/>
      </c>
      <c r="T2381" s="44" t="str">
        <f t="shared" si="300"/>
        <v/>
      </c>
      <c r="W2381" s="18">
        <f t="shared" si="301"/>
        <v>0</v>
      </c>
    </row>
    <row r="2382" spans="7:23" ht="25.5" customHeight="1" x14ac:dyDescent="0.2">
      <c r="G2382" s="12" t="str">
        <f t="shared" si="298"/>
        <v/>
      </c>
      <c r="H2382" s="12"/>
      <c r="I2382" s="22" t="str">
        <f>IFERROR(VLOOKUP('движение ДВС'!C2382,нормативы!$B$2:$C$32,2,FALSE),"")</f>
        <v/>
      </c>
      <c r="K2382" s="13" t="str">
        <f t="shared" si="302"/>
        <v/>
      </c>
      <c r="L2382" s="13"/>
      <c r="M2382" s="22" t="str">
        <f t="shared" si="299"/>
        <v/>
      </c>
      <c r="N2382" s="22" t="str">
        <f t="shared" si="303"/>
        <v/>
      </c>
      <c r="P2382" s="11" t="str">
        <f t="shared" si="304"/>
        <v xml:space="preserve"> </v>
      </c>
      <c r="Q2382" s="11" t="e">
        <f>VLOOKUP(B2382,'Комментарии к ремонту'!A:C,2,FALSE)</f>
        <v>#N/A</v>
      </c>
      <c r="R2382" s="21" t="str">
        <f t="shared" si="305"/>
        <v/>
      </c>
      <c r="T2382" s="44" t="str">
        <f t="shared" si="300"/>
        <v/>
      </c>
      <c r="W2382" s="18">
        <f t="shared" si="301"/>
        <v>0</v>
      </c>
    </row>
    <row r="2383" spans="7:23" ht="25.5" customHeight="1" x14ac:dyDescent="0.2">
      <c r="G2383" s="12" t="str">
        <f t="shared" si="298"/>
        <v/>
      </c>
      <c r="H2383" s="12"/>
      <c r="I2383" s="22" t="str">
        <f>IFERROR(VLOOKUP('движение ДВС'!C2383,нормативы!$B$2:$C$32,2,FALSE),"")</f>
        <v/>
      </c>
      <c r="K2383" s="13" t="str">
        <f t="shared" si="302"/>
        <v/>
      </c>
      <c r="L2383" s="13"/>
      <c r="M2383" s="22" t="str">
        <f t="shared" si="299"/>
        <v/>
      </c>
      <c r="N2383" s="22" t="str">
        <f t="shared" si="303"/>
        <v/>
      </c>
      <c r="P2383" s="11" t="str">
        <f t="shared" si="304"/>
        <v xml:space="preserve"> </v>
      </c>
      <c r="Q2383" s="11" t="e">
        <f>VLOOKUP(B2383,'Комментарии к ремонту'!A:C,2,FALSE)</f>
        <v>#N/A</v>
      </c>
      <c r="R2383" s="21" t="str">
        <f t="shared" si="305"/>
        <v/>
      </c>
      <c r="T2383" s="44" t="str">
        <f t="shared" si="300"/>
        <v/>
      </c>
      <c r="W2383" s="18">
        <f t="shared" si="301"/>
        <v>0</v>
      </c>
    </row>
    <row r="2384" spans="7:23" ht="25.5" customHeight="1" x14ac:dyDescent="0.2">
      <c r="G2384" s="12" t="str">
        <f t="shared" si="298"/>
        <v/>
      </c>
      <c r="H2384" s="12"/>
      <c r="I2384" s="22" t="str">
        <f>IFERROR(VLOOKUP('движение ДВС'!C2384,нормативы!$B$2:$C$32,2,FALSE),"")</f>
        <v/>
      </c>
      <c r="K2384" s="13" t="str">
        <f t="shared" si="302"/>
        <v/>
      </c>
      <c r="L2384" s="13"/>
      <c r="M2384" s="22" t="str">
        <f t="shared" si="299"/>
        <v/>
      </c>
      <c r="N2384" s="22" t="str">
        <f t="shared" si="303"/>
        <v/>
      </c>
      <c r="P2384" s="11" t="str">
        <f t="shared" si="304"/>
        <v xml:space="preserve"> </v>
      </c>
      <c r="Q2384" s="11" t="e">
        <f>VLOOKUP(B2384,'Комментарии к ремонту'!A:C,2,FALSE)</f>
        <v>#N/A</v>
      </c>
      <c r="R2384" s="21" t="str">
        <f t="shared" si="305"/>
        <v/>
      </c>
      <c r="T2384" s="44" t="str">
        <f t="shared" si="300"/>
        <v/>
      </c>
      <c r="W2384" s="18">
        <f t="shared" si="301"/>
        <v>0</v>
      </c>
    </row>
    <row r="2385" spans="7:23" ht="25.5" customHeight="1" x14ac:dyDescent="0.2">
      <c r="G2385" s="12" t="str">
        <f t="shared" si="298"/>
        <v/>
      </c>
      <c r="H2385" s="12"/>
      <c r="I2385" s="22" t="str">
        <f>IFERROR(VLOOKUP('движение ДВС'!C2385,нормативы!$B$2:$C$32,2,FALSE),"")</f>
        <v/>
      </c>
      <c r="K2385" s="13" t="str">
        <f t="shared" si="302"/>
        <v/>
      </c>
      <c r="L2385" s="13"/>
      <c r="M2385" s="22" t="str">
        <f t="shared" si="299"/>
        <v/>
      </c>
      <c r="N2385" s="22" t="str">
        <f t="shared" si="303"/>
        <v/>
      </c>
      <c r="P2385" s="11" t="str">
        <f t="shared" si="304"/>
        <v xml:space="preserve"> </v>
      </c>
      <c r="Q2385" s="11" t="e">
        <f>VLOOKUP(B2385,'Комментарии к ремонту'!A:C,2,FALSE)</f>
        <v>#N/A</v>
      </c>
      <c r="R2385" s="21" t="str">
        <f t="shared" si="305"/>
        <v/>
      </c>
      <c r="T2385" s="44" t="str">
        <f t="shared" si="300"/>
        <v/>
      </c>
      <c r="W2385" s="18">
        <f t="shared" si="301"/>
        <v>0</v>
      </c>
    </row>
    <row r="2386" spans="7:23" ht="25.5" customHeight="1" x14ac:dyDescent="0.2">
      <c r="G2386" s="12" t="str">
        <f t="shared" si="298"/>
        <v/>
      </c>
      <c r="H2386" s="12"/>
      <c r="I2386" s="22" t="str">
        <f>IFERROR(VLOOKUP('движение ДВС'!C2386,нормативы!$B$2:$C$32,2,FALSE),"")</f>
        <v/>
      </c>
      <c r="K2386" s="13" t="str">
        <f t="shared" si="302"/>
        <v/>
      </c>
      <c r="L2386" s="13"/>
      <c r="M2386" s="22" t="str">
        <f t="shared" si="299"/>
        <v/>
      </c>
      <c r="N2386" s="22" t="str">
        <f t="shared" si="303"/>
        <v/>
      </c>
      <c r="P2386" s="11" t="str">
        <f t="shared" si="304"/>
        <v xml:space="preserve"> </v>
      </c>
      <c r="Q2386" s="11" t="e">
        <f>VLOOKUP(B2386,'Комментарии к ремонту'!A:C,2,FALSE)</f>
        <v>#N/A</v>
      </c>
      <c r="R2386" s="21" t="str">
        <f t="shared" si="305"/>
        <v/>
      </c>
      <c r="T2386" s="44" t="str">
        <f t="shared" si="300"/>
        <v/>
      </c>
      <c r="W2386" s="18">
        <f t="shared" si="301"/>
        <v>0</v>
      </c>
    </row>
    <row r="2387" spans="7:23" ht="25.5" customHeight="1" x14ac:dyDescent="0.2">
      <c r="G2387" s="12" t="str">
        <f t="shared" si="298"/>
        <v/>
      </c>
      <c r="H2387" s="12"/>
      <c r="I2387" s="22" t="str">
        <f>IFERROR(VLOOKUP('движение ДВС'!C2387,нормативы!$B$2:$C$32,2,FALSE),"")</f>
        <v/>
      </c>
      <c r="K2387" s="13" t="str">
        <f t="shared" si="302"/>
        <v/>
      </c>
      <c r="L2387" s="13"/>
      <c r="M2387" s="22" t="str">
        <f t="shared" si="299"/>
        <v/>
      </c>
      <c r="N2387" s="22" t="str">
        <f t="shared" si="303"/>
        <v/>
      </c>
      <c r="P2387" s="11" t="str">
        <f t="shared" si="304"/>
        <v xml:space="preserve"> </v>
      </c>
      <c r="Q2387" s="11" t="e">
        <f>VLOOKUP(B2387,'Комментарии к ремонту'!A:C,2,FALSE)</f>
        <v>#N/A</v>
      </c>
      <c r="R2387" s="21" t="str">
        <f t="shared" si="305"/>
        <v/>
      </c>
      <c r="T2387" s="44" t="str">
        <f t="shared" si="300"/>
        <v/>
      </c>
      <c r="W2387" s="18">
        <f t="shared" si="301"/>
        <v>0</v>
      </c>
    </row>
    <row r="2388" spans="7:23" ht="25.5" customHeight="1" x14ac:dyDescent="0.2">
      <c r="G2388" s="12" t="str">
        <f t="shared" si="298"/>
        <v/>
      </c>
      <c r="H2388" s="12"/>
      <c r="I2388" s="22" t="str">
        <f>IFERROR(VLOOKUP('движение ДВС'!C2388,нормативы!$B$2:$C$32,2,FALSE),"")</f>
        <v/>
      </c>
      <c r="K2388" s="13" t="str">
        <f t="shared" si="302"/>
        <v/>
      </c>
      <c r="L2388" s="13"/>
      <c r="M2388" s="22" t="str">
        <f t="shared" si="299"/>
        <v/>
      </c>
      <c r="N2388" s="22" t="str">
        <f t="shared" si="303"/>
        <v/>
      </c>
      <c r="P2388" s="11" t="str">
        <f t="shared" si="304"/>
        <v xml:space="preserve"> </v>
      </c>
      <c r="Q2388" s="11" t="e">
        <f>VLOOKUP(B2388,'Комментарии к ремонту'!A:C,2,FALSE)</f>
        <v>#N/A</v>
      </c>
      <c r="R2388" s="21" t="str">
        <f t="shared" si="305"/>
        <v/>
      </c>
      <c r="T2388" s="44" t="str">
        <f t="shared" si="300"/>
        <v/>
      </c>
      <c r="W2388" s="18">
        <f t="shared" si="301"/>
        <v>0</v>
      </c>
    </row>
    <row r="2389" spans="7:23" ht="25.5" customHeight="1" x14ac:dyDescent="0.2">
      <c r="G2389" s="12" t="str">
        <f t="shared" si="298"/>
        <v/>
      </c>
      <c r="H2389" s="12"/>
      <c r="I2389" s="22" t="str">
        <f>IFERROR(VLOOKUP('движение ДВС'!C2389,нормативы!$B$2:$C$32,2,FALSE),"")</f>
        <v/>
      </c>
      <c r="K2389" s="13" t="str">
        <f t="shared" si="302"/>
        <v/>
      </c>
      <c r="L2389" s="13"/>
      <c r="M2389" s="22" t="str">
        <f t="shared" si="299"/>
        <v/>
      </c>
      <c r="N2389" s="22" t="str">
        <f t="shared" si="303"/>
        <v/>
      </c>
      <c r="P2389" s="11" t="str">
        <f t="shared" si="304"/>
        <v xml:space="preserve"> </v>
      </c>
      <c r="Q2389" s="11" t="e">
        <f>VLOOKUP(B2389,'Комментарии к ремонту'!A:C,2,FALSE)</f>
        <v>#N/A</v>
      </c>
      <c r="R2389" s="21" t="str">
        <f t="shared" si="305"/>
        <v/>
      </c>
      <c r="T2389" s="44" t="str">
        <f t="shared" si="300"/>
        <v/>
      </c>
      <c r="W2389" s="18">
        <f t="shared" si="301"/>
        <v>0</v>
      </c>
    </row>
    <row r="2390" spans="7:23" ht="25.5" customHeight="1" x14ac:dyDescent="0.2">
      <c r="G2390" s="12" t="str">
        <f t="shared" si="298"/>
        <v/>
      </c>
      <c r="H2390" s="12"/>
      <c r="I2390" s="22" t="str">
        <f>IFERROR(VLOOKUP('движение ДВС'!C2390,нормативы!$B$2:$C$32,2,FALSE),"")</f>
        <v/>
      </c>
      <c r="K2390" s="13" t="str">
        <f t="shared" si="302"/>
        <v/>
      </c>
      <c r="L2390" s="13"/>
      <c r="M2390" s="22" t="str">
        <f t="shared" si="299"/>
        <v/>
      </c>
      <c r="N2390" s="22" t="str">
        <f t="shared" si="303"/>
        <v/>
      </c>
      <c r="P2390" s="11" t="str">
        <f t="shared" si="304"/>
        <v xml:space="preserve"> </v>
      </c>
      <c r="Q2390" s="11" t="e">
        <f>VLOOKUP(B2390,'Комментарии к ремонту'!A:C,2,FALSE)</f>
        <v>#N/A</v>
      </c>
      <c r="R2390" s="21" t="str">
        <f t="shared" si="305"/>
        <v/>
      </c>
      <c r="T2390" s="44" t="str">
        <f t="shared" si="300"/>
        <v/>
      </c>
      <c r="W2390" s="18">
        <f t="shared" si="301"/>
        <v>0</v>
      </c>
    </row>
    <row r="2391" spans="7:23" ht="25.5" customHeight="1" x14ac:dyDescent="0.2">
      <c r="G2391" s="12" t="str">
        <f t="shared" si="298"/>
        <v/>
      </c>
      <c r="H2391" s="12"/>
      <c r="I2391" s="22" t="str">
        <f>IFERROR(VLOOKUP('движение ДВС'!C2391,нормативы!$B$2:$C$32,2,FALSE),"")</f>
        <v/>
      </c>
      <c r="K2391" s="13" t="str">
        <f t="shared" si="302"/>
        <v/>
      </c>
      <c r="L2391" s="13"/>
      <c r="M2391" s="22" t="str">
        <f t="shared" si="299"/>
        <v/>
      </c>
      <c r="N2391" s="22" t="str">
        <f t="shared" si="303"/>
        <v/>
      </c>
      <c r="P2391" s="11" t="str">
        <f t="shared" si="304"/>
        <v xml:space="preserve"> </v>
      </c>
      <c r="Q2391" s="11" t="e">
        <f>VLOOKUP(B2391,'Комментарии к ремонту'!A:C,2,FALSE)</f>
        <v>#N/A</v>
      </c>
      <c r="R2391" s="21" t="str">
        <f t="shared" si="305"/>
        <v/>
      </c>
      <c r="T2391" s="44" t="str">
        <f t="shared" si="300"/>
        <v/>
      </c>
      <c r="W2391" s="18">
        <f t="shared" si="301"/>
        <v>0</v>
      </c>
    </row>
    <row r="2392" spans="7:23" ht="25.5" customHeight="1" x14ac:dyDescent="0.2">
      <c r="G2392" s="12" t="str">
        <f t="shared" si="298"/>
        <v/>
      </c>
      <c r="H2392" s="12"/>
      <c r="I2392" s="22" t="str">
        <f>IFERROR(VLOOKUP('движение ДВС'!C2392,нормативы!$B$2:$C$32,2,FALSE),"")</f>
        <v/>
      </c>
      <c r="K2392" s="13" t="str">
        <f t="shared" si="302"/>
        <v/>
      </c>
      <c r="L2392" s="13"/>
      <c r="M2392" s="22" t="str">
        <f t="shared" si="299"/>
        <v/>
      </c>
      <c r="N2392" s="22" t="str">
        <f t="shared" si="303"/>
        <v/>
      </c>
      <c r="P2392" s="11" t="str">
        <f t="shared" si="304"/>
        <v xml:space="preserve"> </v>
      </c>
      <c r="Q2392" s="11" t="e">
        <f>VLOOKUP(B2392,'Комментарии к ремонту'!A:C,2,FALSE)</f>
        <v>#N/A</v>
      </c>
      <c r="R2392" s="21" t="str">
        <f t="shared" si="305"/>
        <v/>
      </c>
      <c r="T2392" s="44" t="str">
        <f t="shared" si="300"/>
        <v/>
      </c>
      <c r="W2392" s="18">
        <f t="shared" si="301"/>
        <v>0</v>
      </c>
    </row>
    <row r="2393" spans="7:23" ht="25.5" customHeight="1" x14ac:dyDescent="0.2">
      <c r="G2393" s="12" t="str">
        <f t="shared" si="298"/>
        <v/>
      </c>
      <c r="H2393" s="12"/>
      <c r="I2393" s="22" t="str">
        <f>IFERROR(VLOOKUP('движение ДВС'!C2393,нормативы!$B$2:$C$32,2,FALSE),"")</f>
        <v/>
      </c>
      <c r="K2393" s="13" t="str">
        <f t="shared" si="302"/>
        <v/>
      </c>
      <c r="L2393" s="13"/>
      <c r="M2393" s="22" t="str">
        <f t="shared" si="299"/>
        <v/>
      </c>
      <c r="N2393" s="22" t="str">
        <f t="shared" si="303"/>
        <v/>
      </c>
      <c r="P2393" s="11" t="str">
        <f t="shared" si="304"/>
        <v xml:space="preserve"> </v>
      </c>
      <c r="Q2393" s="11" t="e">
        <f>VLOOKUP(B2393,'Комментарии к ремонту'!A:C,2,FALSE)</f>
        <v>#N/A</v>
      </c>
      <c r="R2393" s="21" t="str">
        <f t="shared" si="305"/>
        <v/>
      </c>
      <c r="T2393" s="44" t="str">
        <f t="shared" si="300"/>
        <v/>
      </c>
      <c r="W2393" s="18">
        <f t="shared" si="301"/>
        <v>0</v>
      </c>
    </row>
    <row r="2394" spans="7:23" ht="25.5" customHeight="1" x14ac:dyDescent="0.2">
      <c r="G2394" s="12" t="str">
        <f t="shared" si="298"/>
        <v/>
      </c>
      <c r="H2394" s="12"/>
      <c r="I2394" s="22" t="str">
        <f>IFERROR(VLOOKUP('движение ДВС'!C2394,нормативы!$B$2:$C$32,2,FALSE),"")</f>
        <v/>
      </c>
      <c r="K2394" s="13" t="str">
        <f t="shared" si="302"/>
        <v/>
      </c>
      <c r="L2394" s="13"/>
      <c r="M2394" s="22" t="str">
        <f t="shared" si="299"/>
        <v/>
      </c>
      <c r="N2394" s="22" t="str">
        <f t="shared" si="303"/>
        <v/>
      </c>
      <c r="P2394" s="11" t="str">
        <f t="shared" si="304"/>
        <v xml:space="preserve"> </v>
      </c>
      <c r="Q2394" s="11" t="e">
        <f>VLOOKUP(B2394,'Комментарии к ремонту'!A:C,2,FALSE)</f>
        <v>#N/A</v>
      </c>
      <c r="R2394" s="21" t="str">
        <f t="shared" si="305"/>
        <v/>
      </c>
      <c r="T2394" s="44" t="str">
        <f t="shared" si="300"/>
        <v/>
      </c>
      <c r="W2394" s="18">
        <f t="shared" si="301"/>
        <v>0</v>
      </c>
    </row>
    <row r="2395" spans="7:23" ht="25.5" customHeight="1" x14ac:dyDescent="0.2">
      <c r="G2395" s="12" t="str">
        <f t="shared" si="298"/>
        <v/>
      </c>
      <c r="H2395" s="12"/>
      <c r="I2395" s="22" t="str">
        <f>IFERROR(VLOOKUP('движение ДВС'!C2395,нормативы!$B$2:$C$32,2,FALSE),"")</f>
        <v/>
      </c>
      <c r="K2395" s="13" t="str">
        <f t="shared" si="302"/>
        <v/>
      </c>
      <c r="L2395" s="13"/>
      <c r="M2395" s="22" t="str">
        <f t="shared" si="299"/>
        <v/>
      </c>
      <c r="N2395" s="22" t="str">
        <f t="shared" si="303"/>
        <v/>
      </c>
      <c r="P2395" s="11" t="str">
        <f t="shared" si="304"/>
        <v xml:space="preserve"> </v>
      </c>
      <c r="Q2395" s="11" t="e">
        <f>VLOOKUP(B2395,'Комментарии к ремонту'!A:C,2,FALSE)</f>
        <v>#N/A</v>
      </c>
      <c r="R2395" s="21" t="str">
        <f t="shared" si="305"/>
        <v/>
      </c>
      <c r="T2395" s="44" t="str">
        <f t="shared" si="300"/>
        <v/>
      </c>
      <c r="W2395" s="18">
        <f t="shared" si="301"/>
        <v>0</v>
      </c>
    </row>
    <row r="2396" spans="7:23" ht="25.5" customHeight="1" x14ac:dyDescent="0.2">
      <c r="G2396" s="12" t="str">
        <f t="shared" si="298"/>
        <v/>
      </c>
      <c r="H2396" s="12"/>
      <c r="I2396" s="22" t="str">
        <f>IFERROR(VLOOKUP('движение ДВС'!C2396,нормативы!$B$2:$C$32,2,FALSE),"")</f>
        <v/>
      </c>
      <c r="K2396" s="13" t="str">
        <f t="shared" si="302"/>
        <v/>
      </c>
      <c r="L2396" s="13"/>
      <c r="M2396" s="22" t="str">
        <f t="shared" si="299"/>
        <v/>
      </c>
      <c r="N2396" s="22" t="str">
        <f t="shared" si="303"/>
        <v/>
      </c>
      <c r="P2396" s="11" t="str">
        <f t="shared" si="304"/>
        <v xml:space="preserve"> </v>
      </c>
      <c r="Q2396" s="11" t="e">
        <f>VLOOKUP(B2396,'Комментарии к ремонту'!A:C,2,FALSE)</f>
        <v>#N/A</v>
      </c>
      <c r="R2396" s="21" t="str">
        <f t="shared" si="305"/>
        <v/>
      </c>
      <c r="T2396" s="44" t="str">
        <f t="shared" si="300"/>
        <v/>
      </c>
      <c r="W2396" s="18">
        <f t="shared" si="301"/>
        <v>0</v>
      </c>
    </row>
    <row r="2397" spans="7:23" ht="25.5" customHeight="1" x14ac:dyDescent="0.2">
      <c r="G2397" s="12" t="str">
        <f t="shared" si="298"/>
        <v/>
      </c>
      <c r="H2397" s="12"/>
      <c r="I2397" s="22" t="str">
        <f>IFERROR(VLOOKUP('движение ДВС'!C2397,нормативы!$B$2:$C$32,2,FALSE),"")</f>
        <v/>
      </c>
      <c r="K2397" s="13" t="str">
        <f t="shared" si="302"/>
        <v/>
      </c>
      <c r="L2397" s="13"/>
      <c r="M2397" s="22" t="str">
        <f t="shared" si="299"/>
        <v/>
      </c>
      <c r="N2397" s="22" t="str">
        <f t="shared" si="303"/>
        <v/>
      </c>
      <c r="P2397" s="11" t="str">
        <f t="shared" si="304"/>
        <v xml:space="preserve"> </v>
      </c>
      <c r="Q2397" s="11" t="e">
        <f>VLOOKUP(B2397,'Комментарии к ремонту'!A:C,2,FALSE)</f>
        <v>#N/A</v>
      </c>
      <c r="R2397" s="21" t="str">
        <f t="shared" si="305"/>
        <v/>
      </c>
      <c r="T2397" s="44" t="str">
        <f t="shared" si="300"/>
        <v/>
      </c>
      <c r="W2397" s="18">
        <f t="shared" si="301"/>
        <v>0</v>
      </c>
    </row>
    <row r="2398" spans="7:23" ht="25.5" customHeight="1" x14ac:dyDescent="0.2">
      <c r="G2398" s="12" t="str">
        <f t="shared" si="298"/>
        <v/>
      </c>
      <c r="H2398" s="12"/>
      <c r="I2398" s="22" t="str">
        <f>IFERROR(VLOOKUP('движение ДВС'!C2398,нормативы!$B$2:$C$32,2,FALSE),"")</f>
        <v/>
      </c>
      <c r="K2398" s="13" t="str">
        <f t="shared" si="302"/>
        <v/>
      </c>
      <c r="L2398" s="13"/>
      <c r="M2398" s="22" t="str">
        <f t="shared" si="299"/>
        <v/>
      </c>
      <c r="N2398" s="22" t="str">
        <f t="shared" si="303"/>
        <v/>
      </c>
      <c r="P2398" s="11" t="str">
        <f t="shared" si="304"/>
        <v xml:space="preserve"> </v>
      </c>
      <c r="Q2398" s="11" t="e">
        <f>VLOOKUP(B2398,'Комментарии к ремонту'!A:C,2,FALSE)</f>
        <v>#N/A</v>
      </c>
      <c r="R2398" s="21" t="str">
        <f t="shared" si="305"/>
        <v/>
      </c>
      <c r="T2398" s="44" t="str">
        <f t="shared" si="300"/>
        <v/>
      </c>
      <c r="W2398" s="18">
        <f t="shared" si="301"/>
        <v>0</v>
      </c>
    </row>
    <row r="2399" spans="7:23" ht="25.5" customHeight="1" x14ac:dyDescent="0.2">
      <c r="G2399" s="12" t="str">
        <f t="shared" si="298"/>
        <v/>
      </c>
      <c r="H2399" s="12"/>
      <c r="I2399" s="22" t="str">
        <f>IFERROR(VLOOKUP('движение ДВС'!C2399,нормативы!$B$2:$C$32,2,FALSE),"")</f>
        <v/>
      </c>
      <c r="K2399" s="13" t="str">
        <f t="shared" si="302"/>
        <v/>
      </c>
      <c r="L2399" s="13"/>
      <c r="M2399" s="22" t="str">
        <f t="shared" si="299"/>
        <v/>
      </c>
      <c r="N2399" s="22" t="str">
        <f t="shared" si="303"/>
        <v/>
      </c>
      <c r="P2399" s="11" t="str">
        <f t="shared" si="304"/>
        <v xml:space="preserve"> </v>
      </c>
      <c r="Q2399" s="11" t="e">
        <f>VLOOKUP(B2399,'Комментарии к ремонту'!A:C,2,FALSE)</f>
        <v>#N/A</v>
      </c>
      <c r="R2399" s="21" t="str">
        <f t="shared" si="305"/>
        <v/>
      </c>
      <c r="T2399" s="44" t="str">
        <f t="shared" si="300"/>
        <v/>
      </c>
      <c r="W2399" s="18">
        <f t="shared" si="301"/>
        <v>0</v>
      </c>
    </row>
    <row r="2400" spans="7:23" ht="25.5" customHeight="1" x14ac:dyDescent="0.2">
      <c r="G2400" s="12" t="str">
        <f t="shared" si="298"/>
        <v/>
      </c>
      <c r="H2400" s="12"/>
      <c r="I2400" s="22" t="str">
        <f>IFERROR(VLOOKUP('движение ДВС'!C2400,нормативы!$B$2:$C$32,2,FALSE),"")</f>
        <v/>
      </c>
      <c r="K2400" s="13" t="str">
        <f t="shared" si="302"/>
        <v/>
      </c>
      <c r="L2400" s="13"/>
      <c r="M2400" s="22" t="str">
        <f t="shared" si="299"/>
        <v/>
      </c>
      <c r="N2400" s="22" t="str">
        <f t="shared" si="303"/>
        <v/>
      </c>
      <c r="P2400" s="11" t="str">
        <f t="shared" si="304"/>
        <v xml:space="preserve"> </v>
      </c>
      <c r="Q2400" s="11" t="e">
        <f>VLOOKUP(B2400,'Комментарии к ремонту'!A:C,2,FALSE)</f>
        <v>#N/A</v>
      </c>
      <c r="R2400" s="21" t="str">
        <f t="shared" si="305"/>
        <v/>
      </c>
      <c r="T2400" s="44" t="str">
        <f t="shared" si="300"/>
        <v/>
      </c>
      <c r="W2400" s="18">
        <f t="shared" si="301"/>
        <v>0</v>
      </c>
    </row>
    <row r="2401" spans="7:23" ht="25.5" customHeight="1" x14ac:dyDescent="0.2">
      <c r="G2401" s="12" t="str">
        <f t="shared" si="298"/>
        <v/>
      </c>
      <c r="H2401" s="12"/>
      <c r="I2401" s="22" t="str">
        <f>IFERROR(VLOOKUP('движение ДВС'!C2401,нормативы!$B$2:$C$32,2,FALSE),"")</f>
        <v/>
      </c>
      <c r="K2401" s="13" t="str">
        <f t="shared" si="302"/>
        <v/>
      </c>
      <c r="L2401" s="13"/>
      <c r="M2401" s="22" t="str">
        <f t="shared" si="299"/>
        <v/>
      </c>
      <c r="N2401" s="22" t="str">
        <f t="shared" si="303"/>
        <v/>
      </c>
      <c r="P2401" s="11" t="str">
        <f t="shared" si="304"/>
        <v xml:space="preserve"> </v>
      </c>
      <c r="Q2401" s="11" t="e">
        <f>VLOOKUP(B2401,'Комментарии к ремонту'!A:C,2,FALSE)</f>
        <v>#N/A</v>
      </c>
      <c r="R2401" s="21" t="str">
        <f t="shared" si="305"/>
        <v/>
      </c>
      <c r="T2401" s="44" t="str">
        <f t="shared" si="300"/>
        <v/>
      </c>
      <c r="W2401" s="18">
        <f t="shared" si="301"/>
        <v>0</v>
      </c>
    </row>
    <row r="2402" spans="7:23" ht="25.5" customHeight="1" x14ac:dyDescent="0.2">
      <c r="G2402" s="12" t="str">
        <f t="shared" si="298"/>
        <v/>
      </c>
      <c r="H2402" s="12"/>
      <c r="I2402" s="22" t="str">
        <f>IFERROR(VLOOKUP('движение ДВС'!C2402,нормативы!$B$2:$C$32,2,FALSE),"")</f>
        <v/>
      </c>
      <c r="K2402" s="13" t="str">
        <f t="shared" si="302"/>
        <v/>
      </c>
      <c r="L2402" s="13"/>
      <c r="M2402" s="22" t="str">
        <f t="shared" si="299"/>
        <v/>
      </c>
      <c r="N2402" s="22" t="str">
        <f t="shared" si="303"/>
        <v/>
      </c>
      <c r="P2402" s="11" t="str">
        <f t="shared" si="304"/>
        <v xml:space="preserve"> </v>
      </c>
      <c r="Q2402" s="11" t="e">
        <f>VLOOKUP(B2402,'Комментарии к ремонту'!A:C,2,FALSE)</f>
        <v>#N/A</v>
      </c>
      <c r="R2402" s="21" t="str">
        <f t="shared" si="305"/>
        <v/>
      </c>
      <c r="T2402" s="44" t="str">
        <f t="shared" si="300"/>
        <v/>
      </c>
      <c r="W2402" s="18">
        <f t="shared" si="301"/>
        <v>0</v>
      </c>
    </row>
    <row r="2403" spans="7:23" ht="25.5" customHeight="1" x14ac:dyDescent="0.2">
      <c r="G2403" s="12" t="str">
        <f t="shared" si="298"/>
        <v/>
      </c>
      <c r="H2403" s="12"/>
      <c r="I2403" s="22" t="str">
        <f>IFERROR(VLOOKUP('движение ДВС'!C2403,нормативы!$B$2:$C$32,2,FALSE),"")</f>
        <v/>
      </c>
      <c r="K2403" s="13" t="str">
        <f t="shared" si="302"/>
        <v/>
      </c>
      <c r="L2403" s="13"/>
      <c r="M2403" s="22" t="str">
        <f t="shared" si="299"/>
        <v/>
      </c>
      <c r="N2403" s="22" t="str">
        <f t="shared" si="303"/>
        <v/>
      </c>
      <c r="P2403" s="11" t="str">
        <f t="shared" si="304"/>
        <v xml:space="preserve"> </v>
      </c>
      <c r="Q2403" s="11" t="e">
        <f>VLOOKUP(B2403,'Комментарии к ремонту'!A:C,2,FALSE)</f>
        <v>#N/A</v>
      </c>
      <c r="R2403" s="21" t="str">
        <f t="shared" si="305"/>
        <v/>
      </c>
      <c r="T2403" s="44" t="str">
        <f t="shared" si="300"/>
        <v/>
      </c>
      <c r="W2403" s="18">
        <f t="shared" si="301"/>
        <v>0</v>
      </c>
    </row>
    <row r="2404" spans="7:23" ht="25.5" customHeight="1" x14ac:dyDescent="0.2">
      <c r="G2404" s="12" t="str">
        <f t="shared" si="298"/>
        <v/>
      </c>
      <c r="H2404" s="12"/>
      <c r="I2404" s="22" t="str">
        <f>IFERROR(VLOOKUP('движение ДВС'!C2404,нормативы!$B$2:$C$32,2,FALSE),"")</f>
        <v/>
      </c>
      <c r="K2404" s="13" t="str">
        <f t="shared" si="302"/>
        <v/>
      </c>
      <c r="L2404" s="13"/>
      <c r="M2404" s="22" t="str">
        <f t="shared" si="299"/>
        <v/>
      </c>
      <c r="N2404" s="22" t="str">
        <f t="shared" si="303"/>
        <v/>
      </c>
      <c r="P2404" s="11" t="str">
        <f t="shared" si="304"/>
        <v xml:space="preserve"> </v>
      </c>
      <c r="Q2404" s="11" t="e">
        <f>VLOOKUP(B2404,'Комментарии к ремонту'!A:C,2,FALSE)</f>
        <v>#N/A</v>
      </c>
      <c r="R2404" s="21" t="str">
        <f t="shared" si="305"/>
        <v/>
      </c>
      <c r="T2404" s="44" t="str">
        <f t="shared" si="300"/>
        <v/>
      </c>
      <c r="W2404" s="18">
        <f t="shared" si="301"/>
        <v>0</v>
      </c>
    </row>
    <row r="2405" spans="7:23" ht="25.5" customHeight="1" x14ac:dyDescent="0.2">
      <c r="G2405" s="12" t="str">
        <f t="shared" si="298"/>
        <v/>
      </c>
      <c r="H2405" s="12"/>
      <c r="I2405" s="22" t="str">
        <f>IFERROR(VLOOKUP('движение ДВС'!C2405,нормативы!$B$2:$C$32,2,FALSE),"")</f>
        <v/>
      </c>
      <c r="K2405" s="13" t="str">
        <f t="shared" si="302"/>
        <v/>
      </c>
      <c r="L2405" s="13"/>
      <c r="M2405" s="22" t="str">
        <f t="shared" si="299"/>
        <v/>
      </c>
      <c r="N2405" s="22" t="str">
        <f t="shared" si="303"/>
        <v/>
      </c>
      <c r="P2405" s="11" t="str">
        <f t="shared" si="304"/>
        <v xml:space="preserve"> </v>
      </c>
      <c r="Q2405" s="11" t="e">
        <f>VLOOKUP(B2405,'Комментарии к ремонту'!A:C,2,FALSE)</f>
        <v>#N/A</v>
      </c>
      <c r="R2405" s="21" t="str">
        <f t="shared" si="305"/>
        <v/>
      </c>
      <c r="T2405" s="44" t="str">
        <f t="shared" si="300"/>
        <v/>
      </c>
      <c r="W2405" s="18">
        <f t="shared" si="301"/>
        <v>0</v>
      </c>
    </row>
    <row r="2406" spans="7:23" ht="25.5" customHeight="1" x14ac:dyDescent="0.2">
      <c r="G2406" s="12" t="str">
        <f t="shared" si="298"/>
        <v/>
      </c>
      <c r="H2406" s="12"/>
      <c r="I2406" s="22" t="str">
        <f>IFERROR(VLOOKUP('движение ДВС'!C2406,нормативы!$B$2:$C$32,2,FALSE),"")</f>
        <v/>
      </c>
      <c r="K2406" s="13" t="str">
        <f t="shared" si="302"/>
        <v/>
      </c>
      <c r="L2406" s="13"/>
      <c r="M2406" s="22" t="str">
        <f t="shared" si="299"/>
        <v/>
      </c>
      <c r="N2406" s="22" t="str">
        <f t="shared" si="303"/>
        <v/>
      </c>
      <c r="P2406" s="11" t="str">
        <f t="shared" si="304"/>
        <v xml:space="preserve"> </v>
      </c>
      <c r="Q2406" s="11" t="e">
        <f>VLOOKUP(B2406,'Комментарии к ремонту'!A:C,2,FALSE)</f>
        <v>#N/A</v>
      </c>
      <c r="R2406" s="21" t="str">
        <f t="shared" si="305"/>
        <v/>
      </c>
      <c r="T2406" s="44" t="str">
        <f t="shared" si="300"/>
        <v/>
      </c>
      <c r="W2406" s="18">
        <f t="shared" si="301"/>
        <v>0</v>
      </c>
    </row>
    <row r="2407" spans="7:23" ht="25.5" customHeight="1" x14ac:dyDescent="0.2">
      <c r="G2407" s="12" t="str">
        <f t="shared" si="298"/>
        <v/>
      </c>
      <c r="H2407" s="12"/>
      <c r="I2407" s="22" t="str">
        <f>IFERROR(VLOOKUP('движение ДВС'!C2407,нормативы!$B$2:$C$32,2,FALSE),"")</f>
        <v/>
      </c>
      <c r="K2407" s="13" t="str">
        <f t="shared" si="302"/>
        <v/>
      </c>
      <c r="L2407" s="13"/>
      <c r="M2407" s="22" t="str">
        <f t="shared" si="299"/>
        <v/>
      </c>
      <c r="N2407" s="22" t="str">
        <f t="shared" si="303"/>
        <v/>
      </c>
      <c r="P2407" s="11" t="str">
        <f t="shared" si="304"/>
        <v xml:space="preserve"> </v>
      </c>
      <c r="Q2407" s="11" t="e">
        <f>VLOOKUP(B2407,'Комментарии к ремонту'!A:C,2,FALSE)</f>
        <v>#N/A</v>
      </c>
      <c r="R2407" s="21" t="str">
        <f t="shared" si="305"/>
        <v/>
      </c>
      <c r="T2407" s="44" t="str">
        <f t="shared" si="300"/>
        <v/>
      </c>
      <c r="W2407" s="18">
        <f t="shared" si="301"/>
        <v>0</v>
      </c>
    </row>
    <row r="2408" spans="7:23" ht="25.5" customHeight="1" x14ac:dyDescent="0.2">
      <c r="G2408" s="12" t="str">
        <f t="shared" si="298"/>
        <v/>
      </c>
      <c r="H2408" s="12"/>
      <c r="I2408" s="22" t="str">
        <f>IFERROR(VLOOKUP('движение ДВС'!C2408,нормативы!$B$2:$C$32,2,FALSE),"")</f>
        <v/>
      </c>
      <c r="K2408" s="13" t="str">
        <f t="shared" si="302"/>
        <v/>
      </c>
      <c r="L2408" s="13"/>
      <c r="M2408" s="22" t="str">
        <f t="shared" si="299"/>
        <v/>
      </c>
      <c r="N2408" s="22" t="str">
        <f t="shared" si="303"/>
        <v/>
      </c>
      <c r="P2408" s="11" t="str">
        <f t="shared" si="304"/>
        <v xml:space="preserve"> </v>
      </c>
      <c r="Q2408" s="11" t="e">
        <f>VLOOKUP(B2408,'Комментарии к ремонту'!A:C,2,FALSE)</f>
        <v>#N/A</v>
      </c>
      <c r="R2408" s="21" t="str">
        <f t="shared" si="305"/>
        <v/>
      </c>
      <c r="T2408" s="44" t="str">
        <f t="shared" si="300"/>
        <v/>
      </c>
      <c r="W2408" s="18">
        <f t="shared" si="301"/>
        <v>0</v>
      </c>
    </row>
    <row r="2409" spans="7:23" ht="25.5" customHeight="1" x14ac:dyDescent="0.2">
      <c r="G2409" s="12" t="str">
        <f t="shared" si="298"/>
        <v/>
      </c>
      <c r="H2409" s="12"/>
      <c r="I2409" s="22" t="str">
        <f>IFERROR(VLOOKUP('движение ДВС'!C2409,нормативы!$B$2:$C$32,2,FALSE),"")</f>
        <v/>
      </c>
      <c r="K2409" s="13" t="str">
        <f t="shared" si="302"/>
        <v/>
      </c>
      <c r="L2409" s="13"/>
      <c r="M2409" s="22" t="str">
        <f t="shared" si="299"/>
        <v/>
      </c>
      <c r="N2409" s="22" t="str">
        <f t="shared" si="303"/>
        <v/>
      </c>
      <c r="P2409" s="11" t="str">
        <f t="shared" si="304"/>
        <v xml:space="preserve"> </v>
      </c>
      <c r="Q2409" s="11" t="e">
        <f>VLOOKUP(B2409,'Комментарии к ремонту'!A:C,2,FALSE)</f>
        <v>#N/A</v>
      </c>
      <c r="R2409" s="21" t="str">
        <f t="shared" si="305"/>
        <v/>
      </c>
      <c r="T2409" s="44" t="str">
        <f t="shared" si="300"/>
        <v/>
      </c>
      <c r="W2409" s="18">
        <f t="shared" si="301"/>
        <v>0</v>
      </c>
    </row>
    <row r="2410" spans="7:23" ht="25.5" customHeight="1" x14ac:dyDescent="0.2">
      <c r="G2410" s="12" t="str">
        <f t="shared" si="298"/>
        <v/>
      </c>
      <c r="H2410" s="12"/>
      <c r="I2410" s="22" t="str">
        <f>IFERROR(VLOOKUP('движение ДВС'!C2410,нормативы!$B$2:$C$32,2,FALSE),"")</f>
        <v/>
      </c>
      <c r="K2410" s="13" t="str">
        <f t="shared" si="302"/>
        <v/>
      </c>
      <c r="L2410" s="13"/>
      <c r="M2410" s="22" t="str">
        <f t="shared" si="299"/>
        <v/>
      </c>
      <c r="N2410" s="22" t="str">
        <f t="shared" si="303"/>
        <v/>
      </c>
      <c r="P2410" s="11" t="str">
        <f t="shared" si="304"/>
        <v xml:space="preserve"> </v>
      </c>
      <c r="Q2410" s="11" t="e">
        <f>VLOOKUP(B2410,'Комментарии к ремонту'!A:C,2,FALSE)</f>
        <v>#N/A</v>
      </c>
      <c r="R2410" s="21" t="str">
        <f t="shared" si="305"/>
        <v/>
      </c>
      <c r="T2410" s="44" t="str">
        <f t="shared" si="300"/>
        <v/>
      </c>
      <c r="W2410" s="18">
        <f t="shared" si="301"/>
        <v>0</v>
      </c>
    </row>
    <row r="2411" spans="7:23" ht="25.5" customHeight="1" x14ac:dyDescent="0.2">
      <c r="G2411" s="12" t="str">
        <f t="shared" si="298"/>
        <v/>
      </c>
      <c r="H2411" s="12"/>
      <c r="I2411" s="22" t="str">
        <f>IFERROR(VLOOKUP('движение ДВС'!C2411,нормативы!$B$2:$C$32,2,FALSE),"")</f>
        <v/>
      </c>
      <c r="K2411" s="13" t="str">
        <f t="shared" si="302"/>
        <v/>
      </c>
      <c r="L2411" s="13"/>
      <c r="M2411" s="22" t="str">
        <f t="shared" si="299"/>
        <v/>
      </c>
      <c r="N2411" s="22" t="str">
        <f t="shared" si="303"/>
        <v/>
      </c>
      <c r="P2411" s="11" t="str">
        <f t="shared" si="304"/>
        <v xml:space="preserve"> </v>
      </c>
      <c r="Q2411" s="11" t="e">
        <f>VLOOKUP(B2411,'Комментарии к ремонту'!A:C,2,FALSE)</f>
        <v>#N/A</v>
      </c>
      <c r="R2411" s="21" t="str">
        <f t="shared" si="305"/>
        <v/>
      </c>
      <c r="T2411" s="44" t="str">
        <f t="shared" si="300"/>
        <v/>
      </c>
      <c r="W2411" s="18">
        <f t="shared" si="301"/>
        <v>0</v>
      </c>
    </row>
    <row r="2412" spans="7:23" ht="25.5" customHeight="1" x14ac:dyDescent="0.2">
      <c r="G2412" s="12" t="str">
        <f t="shared" si="298"/>
        <v/>
      </c>
      <c r="H2412" s="12"/>
      <c r="I2412" s="22" t="str">
        <f>IFERROR(VLOOKUP('движение ДВС'!C2412,нормативы!$B$2:$C$32,2,FALSE),"")</f>
        <v/>
      </c>
      <c r="K2412" s="13" t="str">
        <f t="shared" si="302"/>
        <v/>
      </c>
      <c r="L2412" s="13"/>
      <c r="M2412" s="22" t="str">
        <f t="shared" si="299"/>
        <v/>
      </c>
      <c r="N2412" s="22" t="str">
        <f t="shared" si="303"/>
        <v/>
      </c>
      <c r="P2412" s="11" t="str">
        <f t="shared" si="304"/>
        <v xml:space="preserve"> </v>
      </c>
      <c r="Q2412" s="11" t="e">
        <f>VLOOKUP(B2412,'Комментарии к ремонту'!A:C,2,FALSE)</f>
        <v>#N/A</v>
      </c>
      <c r="R2412" s="21" t="str">
        <f t="shared" si="305"/>
        <v/>
      </c>
      <c r="T2412" s="44" t="str">
        <f t="shared" si="300"/>
        <v/>
      </c>
      <c r="W2412" s="18">
        <f t="shared" si="301"/>
        <v>0</v>
      </c>
    </row>
    <row r="2413" spans="7:23" ht="25.5" customHeight="1" x14ac:dyDescent="0.2">
      <c r="G2413" s="12" t="str">
        <f t="shared" si="298"/>
        <v/>
      </c>
      <c r="H2413" s="12"/>
      <c r="I2413" s="22" t="str">
        <f>IFERROR(VLOOKUP('движение ДВС'!C2413,нормативы!$B$2:$C$32,2,FALSE),"")</f>
        <v/>
      </c>
      <c r="K2413" s="13" t="str">
        <f t="shared" si="302"/>
        <v/>
      </c>
      <c r="L2413" s="13"/>
      <c r="M2413" s="22" t="str">
        <f t="shared" si="299"/>
        <v/>
      </c>
      <c r="N2413" s="22" t="str">
        <f t="shared" si="303"/>
        <v/>
      </c>
      <c r="P2413" s="11" t="str">
        <f t="shared" si="304"/>
        <v xml:space="preserve"> </v>
      </c>
      <c r="Q2413" s="11" t="e">
        <f>VLOOKUP(B2413,'Комментарии к ремонту'!A:C,2,FALSE)</f>
        <v>#N/A</v>
      </c>
      <c r="R2413" s="21" t="str">
        <f t="shared" si="305"/>
        <v/>
      </c>
      <c r="T2413" s="44" t="str">
        <f t="shared" si="300"/>
        <v/>
      </c>
      <c r="W2413" s="18">
        <f t="shared" si="301"/>
        <v>0</v>
      </c>
    </row>
    <row r="2414" spans="7:23" ht="25.5" customHeight="1" x14ac:dyDescent="0.2">
      <c r="G2414" s="12" t="str">
        <f t="shared" si="298"/>
        <v/>
      </c>
      <c r="H2414" s="12"/>
      <c r="I2414" s="22" t="str">
        <f>IFERROR(VLOOKUP('движение ДВС'!C2414,нормативы!$B$2:$C$32,2,FALSE),"")</f>
        <v/>
      </c>
      <c r="K2414" s="13" t="str">
        <f t="shared" si="302"/>
        <v/>
      </c>
      <c r="L2414" s="13"/>
      <c r="M2414" s="22" t="str">
        <f t="shared" si="299"/>
        <v/>
      </c>
      <c r="N2414" s="22" t="str">
        <f t="shared" si="303"/>
        <v/>
      </c>
      <c r="P2414" s="11" t="str">
        <f t="shared" si="304"/>
        <v xml:space="preserve"> </v>
      </c>
      <c r="Q2414" s="11" t="e">
        <f>VLOOKUP(B2414,'Комментарии к ремонту'!A:C,2,FALSE)</f>
        <v>#N/A</v>
      </c>
      <c r="R2414" s="21" t="str">
        <f t="shared" si="305"/>
        <v/>
      </c>
      <c r="T2414" s="44" t="str">
        <f t="shared" si="300"/>
        <v/>
      </c>
      <c r="W2414" s="18">
        <f t="shared" si="301"/>
        <v>0</v>
      </c>
    </row>
    <row r="2415" spans="7:23" ht="25.5" customHeight="1" x14ac:dyDescent="0.2">
      <c r="G2415" s="12" t="str">
        <f t="shared" si="298"/>
        <v/>
      </c>
      <c r="H2415" s="12"/>
      <c r="I2415" s="22" t="str">
        <f>IFERROR(VLOOKUP('движение ДВС'!C2415,нормативы!$B$2:$C$32,2,FALSE),"")</f>
        <v/>
      </c>
      <c r="K2415" s="13" t="str">
        <f t="shared" si="302"/>
        <v/>
      </c>
      <c r="L2415" s="13"/>
      <c r="M2415" s="22" t="str">
        <f t="shared" si="299"/>
        <v/>
      </c>
      <c r="N2415" s="22" t="str">
        <f t="shared" si="303"/>
        <v/>
      </c>
      <c r="P2415" s="11" t="str">
        <f t="shared" si="304"/>
        <v xml:space="preserve"> </v>
      </c>
      <c r="Q2415" s="11" t="e">
        <f>VLOOKUP(B2415,'Комментарии к ремонту'!A:C,2,FALSE)</f>
        <v>#N/A</v>
      </c>
      <c r="R2415" s="21" t="str">
        <f t="shared" si="305"/>
        <v/>
      </c>
      <c r="T2415" s="44" t="str">
        <f t="shared" si="300"/>
        <v/>
      </c>
      <c r="W2415" s="18">
        <f t="shared" si="301"/>
        <v>0</v>
      </c>
    </row>
    <row r="2416" spans="7:23" ht="25.5" customHeight="1" x14ac:dyDescent="0.2">
      <c r="G2416" s="12" t="str">
        <f t="shared" si="298"/>
        <v/>
      </c>
      <c r="H2416" s="12"/>
      <c r="I2416" s="22" t="str">
        <f>IFERROR(VLOOKUP('движение ДВС'!C2416,нормативы!$B$2:$C$32,2,FALSE),"")</f>
        <v/>
      </c>
      <c r="K2416" s="13" t="str">
        <f t="shared" si="302"/>
        <v/>
      </c>
      <c r="L2416" s="13"/>
      <c r="M2416" s="22" t="str">
        <f t="shared" si="299"/>
        <v/>
      </c>
      <c r="N2416" s="22" t="str">
        <f t="shared" si="303"/>
        <v/>
      </c>
      <c r="P2416" s="11" t="str">
        <f t="shared" si="304"/>
        <v xml:space="preserve"> </v>
      </c>
      <c r="Q2416" s="11" t="e">
        <f>VLOOKUP(B2416,'Комментарии к ремонту'!A:C,2,FALSE)</f>
        <v>#N/A</v>
      </c>
      <c r="R2416" s="21" t="str">
        <f t="shared" si="305"/>
        <v/>
      </c>
      <c r="T2416" s="44" t="str">
        <f t="shared" si="300"/>
        <v/>
      </c>
      <c r="W2416" s="18">
        <f t="shared" si="301"/>
        <v>0</v>
      </c>
    </row>
    <row r="2417" spans="7:23" ht="25.5" customHeight="1" x14ac:dyDescent="0.2">
      <c r="G2417" s="12" t="str">
        <f t="shared" si="298"/>
        <v/>
      </c>
      <c r="H2417" s="12"/>
      <c r="I2417" s="22" t="str">
        <f>IFERROR(VLOOKUP('движение ДВС'!C2417,нормативы!$B$2:$C$32,2,FALSE),"")</f>
        <v/>
      </c>
      <c r="K2417" s="13" t="str">
        <f t="shared" si="302"/>
        <v/>
      </c>
      <c r="L2417" s="13"/>
      <c r="M2417" s="22" t="str">
        <f t="shared" si="299"/>
        <v/>
      </c>
      <c r="N2417" s="22" t="str">
        <f t="shared" si="303"/>
        <v/>
      </c>
      <c r="P2417" s="11" t="str">
        <f t="shared" si="304"/>
        <v xml:space="preserve"> </v>
      </c>
      <c r="Q2417" s="11" t="e">
        <f>VLOOKUP(B2417,'Комментарии к ремонту'!A:C,2,FALSE)</f>
        <v>#N/A</v>
      </c>
      <c r="R2417" s="21" t="str">
        <f t="shared" si="305"/>
        <v/>
      </c>
      <c r="T2417" s="44" t="str">
        <f t="shared" si="300"/>
        <v/>
      </c>
      <c r="W2417" s="18">
        <f t="shared" si="301"/>
        <v>0</v>
      </c>
    </row>
    <row r="2418" spans="7:23" ht="25.5" customHeight="1" x14ac:dyDescent="0.2">
      <c r="G2418" s="12" t="str">
        <f t="shared" si="298"/>
        <v/>
      </c>
      <c r="H2418" s="12"/>
      <c r="I2418" s="22" t="str">
        <f>IFERROR(VLOOKUP('движение ДВС'!C2418,нормативы!$B$2:$C$32,2,FALSE),"")</f>
        <v/>
      </c>
      <c r="K2418" s="13" t="str">
        <f t="shared" si="302"/>
        <v/>
      </c>
      <c r="L2418" s="13"/>
      <c r="M2418" s="22" t="str">
        <f t="shared" si="299"/>
        <v/>
      </c>
      <c r="N2418" s="22" t="str">
        <f t="shared" si="303"/>
        <v/>
      </c>
      <c r="P2418" s="11" t="str">
        <f t="shared" si="304"/>
        <v xml:space="preserve"> </v>
      </c>
      <c r="Q2418" s="11" t="e">
        <f>VLOOKUP(B2418,'Комментарии к ремонту'!A:C,2,FALSE)</f>
        <v>#N/A</v>
      </c>
      <c r="R2418" s="21" t="str">
        <f t="shared" si="305"/>
        <v/>
      </c>
      <c r="T2418" s="44" t="str">
        <f t="shared" si="300"/>
        <v/>
      </c>
      <c r="W2418" s="18">
        <f t="shared" si="301"/>
        <v>0</v>
      </c>
    </row>
    <row r="2419" spans="7:23" ht="25.5" customHeight="1" x14ac:dyDescent="0.2">
      <c r="G2419" s="12" t="str">
        <f t="shared" si="298"/>
        <v/>
      </c>
      <c r="H2419" s="12"/>
      <c r="I2419" s="22" t="str">
        <f>IFERROR(VLOOKUP('движение ДВС'!C2419,нормативы!$B$2:$C$32,2,FALSE),"")</f>
        <v/>
      </c>
      <c r="K2419" s="13" t="str">
        <f t="shared" si="302"/>
        <v/>
      </c>
      <c r="L2419" s="13"/>
      <c r="M2419" s="22" t="str">
        <f t="shared" si="299"/>
        <v/>
      </c>
      <c r="N2419" s="22" t="str">
        <f t="shared" si="303"/>
        <v/>
      </c>
      <c r="P2419" s="11" t="str">
        <f t="shared" si="304"/>
        <v xml:space="preserve"> </v>
      </c>
      <c r="Q2419" s="11" t="e">
        <f>VLOOKUP(B2419,'Комментарии к ремонту'!A:C,2,FALSE)</f>
        <v>#N/A</v>
      </c>
      <c r="R2419" s="21" t="str">
        <f t="shared" si="305"/>
        <v/>
      </c>
      <c r="T2419" s="44" t="str">
        <f t="shared" si="300"/>
        <v/>
      </c>
      <c r="W2419" s="18">
        <f t="shared" si="301"/>
        <v>0</v>
      </c>
    </row>
    <row r="2420" spans="7:23" ht="25.5" customHeight="1" x14ac:dyDescent="0.2">
      <c r="G2420" s="12" t="str">
        <f t="shared" si="298"/>
        <v/>
      </c>
      <c r="H2420" s="12"/>
      <c r="I2420" s="22" t="str">
        <f>IFERROR(VLOOKUP('движение ДВС'!C2420,нормативы!$B$2:$C$32,2,FALSE),"")</f>
        <v/>
      </c>
      <c r="K2420" s="13" t="str">
        <f t="shared" si="302"/>
        <v/>
      </c>
      <c r="L2420" s="13"/>
      <c r="M2420" s="22" t="str">
        <f t="shared" si="299"/>
        <v/>
      </c>
      <c r="N2420" s="22" t="str">
        <f t="shared" si="303"/>
        <v/>
      </c>
      <c r="P2420" s="11" t="str">
        <f t="shared" si="304"/>
        <v xml:space="preserve"> </v>
      </c>
      <c r="Q2420" s="11" t="e">
        <f>VLOOKUP(B2420,'Комментарии к ремонту'!A:C,2,FALSE)</f>
        <v>#N/A</v>
      </c>
      <c r="R2420" s="21" t="str">
        <f t="shared" si="305"/>
        <v/>
      </c>
      <c r="T2420" s="44" t="str">
        <f t="shared" si="300"/>
        <v/>
      </c>
      <c r="W2420" s="18">
        <f t="shared" si="301"/>
        <v>0</v>
      </c>
    </row>
    <row r="2421" spans="7:23" ht="25.5" customHeight="1" x14ac:dyDescent="0.2">
      <c r="G2421" s="12" t="str">
        <f t="shared" si="298"/>
        <v/>
      </c>
      <c r="H2421" s="12"/>
      <c r="I2421" s="22" t="str">
        <f>IFERROR(VLOOKUP('движение ДВС'!C2421,нормативы!$B$2:$C$32,2,FALSE),"")</f>
        <v/>
      </c>
      <c r="K2421" s="13" t="str">
        <f t="shared" si="302"/>
        <v/>
      </c>
      <c r="L2421" s="13"/>
      <c r="M2421" s="22" t="str">
        <f t="shared" si="299"/>
        <v/>
      </c>
      <c r="N2421" s="22" t="str">
        <f t="shared" si="303"/>
        <v/>
      </c>
      <c r="P2421" s="11" t="str">
        <f t="shared" si="304"/>
        <v xml:space="preserve"> </v>
      </c>
      <c r="Q2421" s="11" t="e">
        <f>VLOOKUP(B2421,'Комментарии к ремонту'!A:C,2,FALSE)</f>
        <v>#N/A</v>
      </c>
      <c r="R2421" s="21" t="str">
        <f t="shared" si="305"/>
        <v/>
      </c>
      <c r="T2421" s="44" t="str">
        <f t="shared" si="300"/>
        <v/>
      </c>
      <c r="W2421" s="18">
        <f t="shared" si="301"/>
        <v>0</v>
      </c>
    </row>
    <row r="2422" spans="7:23" ht="25.5" customHeight="1" x14ac:dyDescent="0.2">
      <c r="G2422" s="12" t="str">
        <f t="shared" si="298"/>
        <v/>
      </c>
      <c r="H2422" s="12"/>
      <c r="I2422" s="22" t="str">
        <f>IFERROR(VLOOKUP('движение ДВС'!C2422,нормативы!$B$2:$C$32,2,FALSE),"")</f>
        <v/>
      </c>
      <c r="K2422" s="13" t="str">
        <f t="shared" si="302"/>
        <v/>
      </c>
      <c r="L2422" s="13"/>
      <c r="M2422" s="22" t="str">
        <f t="shared" si="299"/>
        <v/>
      </c>
      <c r="N2422" s="22" t="str">
        <f t="shared" si="303"/>
        <v/>
      </c>
      <c r="P2422" s="11" t="str">
        <f t="shared" si="304"/>
        <v xml:space="preserve"> </v>
      </c>
      <c r="Q2422" s="11" t="e">
        <f>VLOOKUP(B2422,'Комментарии к ремонту'!A:C,2,FALSE)</f>
        <v>#N/A</v>
      </c>
      <c r="R2422" s="21" t="str">
        <f t="shared" si="305"/>
        <v/>
      </c>
      <c r="T2422" s="44" t="str">
        <f t="shared" si="300"/>
        <v/>
      </c>
      <c r="W2422" s="18">
        <f t="shared" si="301"/>
        <v>0</v>
      </c>
    </row>
    <row r="2423" spans="7:23" ht="25.5" customHeight="1" x14ac:dyDescent="0.2">
      <c r="G2423" s="12" t="str">
        <f t="shared" si="298"/>
        <v/>
      </c>
      <c r="H2423" s="12"/>
      <c r="I2423" s="22" t="str">
        <f>IFERROR(VLOOKUP('движение ДВС'!C2423,нормативы!$B$2:$C$32,2,FALSE),"")</f>
        <v/>
      </c>
      <c r="K2423" s="13" t="str">
        <f t="shared" si="302"/>
        <v/>
      </c>
      <c r="L2423" s="13"/>
      <c r="M2423" s="22" t="str">
        <f t="shared" si="299"/>
        <v/>
      </c>
      <c r="N2423" s="22" t="str">
        <f t="shared" si="303"/>
        <v/>
      </c>
      <c r="P2423" s="11" t="str">
        <f t="shared" si="304"/>
        <v xml:space="preserve"> </v>
      </c>
      <c r="Q2423" s="11" t="e">
        <f>VLOOKUP(B2423,'Комментарии к ремонту'!A:C,2,FALSE)</f>
        <v>#N/A</v>
      </c>
      <c r="R2423" s="21" t="str">
        <f t="shared" si="305"/>
        <v/>
      </c>
      <c r="T2423" s="44" t="str">
        <f t="shared" si="300"/>
        <v/>
      </c>
      <c r="W2423" s="18">
        <f t="shared" si="301"/>
        <v>0</v>
      </c>
    </row>
    <row r="2424" spans="7:23" ht="25.5" customHeight="1" x14ac:dyDescent="0.2">
      <c r="G2424" s="12" t="str">
        <f t="shared" si="298"/>
        <v/>
      </c>
      <c r="H2424" s="12"/>
      <c r="I2424" s="22" t="str">
        <f>IFERROR(VLOOKUP('движение ДВС'!C2424,нормативы!$B$2:$C$32,2,FALSE),"")</f>
        <v/>
      </c>
      <c r="K2424" s="13" t="str">
        <f t="shared" si="302"/>
        <v/>
      </c>
      <c r="L2424" s="13"/>
      <c r="M2424" s="22" t="str">
        <f t="shared" si="299"/>
        <v/>
      </c>
      <c r="N2424" s="22" t="str">
        <f t="shared" si="303"/>
        <v/>
      </c>
      <c r="P2424" s="11" t="str">
        <f t="shared" si="304"/>
        <v xml:space="preserve"> </v>
      </c>
      <c r="Q2424" s="11" t="e">
        <f>VLOOKUP(B2424,'Комментарии к ремонту'!A:C,2,FALSE)</f>
        <v>#N/A</v>
      </c>
      <c r="R2424" s="21" t="str">
        <f t="shared" si="305"/>
        <v/>
      </c>
      <c r="T2424" s="44" t="str">
        <f t="shared" si="300"/>
        <v/>
      </c>
      <c r="W2424" s="18">
        <f t="shared" si="301"/>
        <v>0</v>
      </c>
    </row>
    <row r="2425" spans="7:23" ht="25.5" customHeight="1" x14ac:dyDescent="0.2">
      <c r="G2425" s="12" t="str">
        <f t="shared" si="298"/>
        <v/>
      </c>
      <c r="H2425" s="12"/>
      <c r="I2425" s="22" t="str">
        <f>IFERROR(VLOOKUP('движение ДВС'!C2425,нормативы!$B$2:$C$32,2,FALSE),"")</f>
        <v/>
      </c>
      <c r="K2425" s="13" t="str">
        <f t="shared" si="302"/>
        <v/>
      </c>
      <c r="L2425" s="13"/>
      <c r="M2425" s="22" t="str">
        <f t="shared" si="299"/>
        <v/>
      </c>
      <c r="N2425" s="22" t="str">
        <f t="shared" si="303"/>
        <v/>
      </c>
      <c r="P2425" s="11" t="str">
        <f t="shared" si="304"/>
        <v xml:space="preserve"> </v>
      </c>
      <c r="Q2425" s="11" t="e">
        <f>VLOOKUP(B2425,'Комментарии к ремонту'!A:C,2,FALSE)</f>
        <v>#N/A</v>
      </c>
      <c r="R2425" s="21" t="str">
        <f t="shared" si="305"/>
        <v/>
      </c>
      <c r="T2425" s="44" t="str">
        <f t="shared" si="300"/>
        <v/>
      </c>
      <c r="W2425" s="18">
        <f t="shared" si="301"/>
        <v>0</v>
      </c>
    </row>
    <row r="2426" spans="7:23" ht="25.5" customHeight="1" x14ac:dyDescent="0.2">
      <c r="G2426" s="12" t="str">
        <f t="shared" si="298"/>
        <v/>
      </c>
      <c r="H2426" s="12"/>
      <c r="I2426" s="22" t="str">
        <f>IFERROR(VLOOKUP('движение ДВС'!C2426,нормативы!$B$2:$C$32,2,FALSE),"")</f>
        <v/>
      </c>
      <c r="K2426" s="13" t="str">
        <f t="shared" si="302"/>
        <v/>
      </c>
      <c r="L2426" s="13"/>
      <c r="M2426" s="22" t="str">
        <f t="shared" si="299"/>
        <v/>
      </c>
      <c r="N2426" s="22" t="str">
        <f t="shared" si="303"/>
        <v/>
      </c>
      <c r="P2426" s="11" t="str">
        <f t="shared" si="304"/>
        <v xml:space="preserve"> </v>
      </c>
      <c r="Q2426" s="11" t="e">
        <f>VLOOKUP(B2426,'Комментарии к ремонту'!A:C,2,FALSE)</f>
        <v>#N/A</v>
      </c>
      <c r="R2426" s="21" t="str">
        <f t="shared" si="305"/>
        <v/>
      </c>
      <c r="T2426" s="44" t="str">
        <f t="shared" si="300"/>
        <v/>
      </c>
      <c r="W2426" s="18">
        <f t="shared" si="301"/>
        <v>0</v>
      </c>
    </row>
    <row r="2427" spans="7:23" ht="25.5" customHeight="1" x14ac:dyDescent="0.2">
      <c r="G2427" s="12" t="str">
        <f t="shared" si="298"/>
        <v/>
      </c>
      <c r="H2427" s="12"/>
      <c r="I2427" s="22" t="str">
        <f>IFERROR(VLOOKUP('движение ДВС'!C2427,нормативы!$B$2:$C$32,2,FALSE),"")</f>
        <v/>
      </c>
      <c r="K2427" s="13" t="str">
        <f t="shared" si="302"/>
        <v/>
      </c>
      <c r="L2427" s="13"/>
      <c r="M2427" s="22" t="str">
        <f t="shared" si="299"/>
        <v/>
      </c>
      <c r="N2427" s="22" t="str">
        <f t="shared" si="303"/>
        <v/>
      </c>
      <c r="P2427" s="11" t="str">
        <f t="shared" si="304"/>
        <v xml:space="preserve"> </v>
      </c>
      <c r="Q2427" s="11" t="e">
        <f>VLOOKUP(B2427,'Комментарии к ремонту'!A:C,2,FALSE)</f>
        <v>#N/A</v>
      </c>
      <c r="R2427" s="21" t="str">
        <f t="shared" si="305"/>
        <v/>
      </c>
      <c r="T2427" s="44" t="str">
        <f t="shared" si="300"/>
        <v/>
      </c>
      <c r="W2427" s="18">
        <f t="shared" si="301"/>
        <v>0</v>
      </c>
    </row>
    <row r="2428" spans="7:23" ht="25.5" customHeight="1" x14ac:dyDescent="0.2">
      <c r="G2428" s="12" t="str">
        <f t="shared" si="298"/>
        <v/>
      </c>
      <c r="H2428" s="12"/>
      <c r="I2428" s="22" t="str">
        <f>IFERROR(VLOOKUP('движение ДВС'!C2428,нормативы!$B$2:$C$32,2,FALSE),"")</f>
        <v/>
      </c>
      <c r="K2428" s="13" t="str">
        <f t="shared" si="302"/>
        <v/>
      </c>
      <c r="L2428" s="13"/>
      <c r="M2428" s="22" t="str">
        <f t="shared" si="299"/>
        <v/>
      </c>
      <c r="N2428" s="22" t="str">
        <f t="shared" si="303"/>
        <v/>
      </c>
      <c r="P2428" s="11" t="str">
        <f t="shared" si="304"/>
        <v xml:space="preserve"> </v>
      </c>
      <c r="Q2428" s="11" t="e">
        <f>VLOOKUP(B2428,'Комментарии к ремонту'!A:C,2,FALSE)</f>
        <v>#N/A</v>
      </c>
      <c r="R2428" s="21" t="str">
        <f t="shared" si="305"/>
        <v/>
      </c>
      <c r="T2428" s="44" t="str">
        <f t="shared" si="300"/>
        <v/>
      </c>
      <c r="W2428" s="18">
        <f t="shared" si="301"/>
        <v>0</v>
      </c>
    </row>
    <row r="2429" spans="7:23" ht="25.5" customHeight="1" x14ac:dyDescent="0.2">
      <c r="G2429" s="12" t="str">
        <f t="shared" si="298"/>
        <v/>
      </c>
      <c r="H2429" s="12"/>
      <c r="I2429" s="22" t="str">
        <f>IFERROR(VLOOKUP('движение ДВС'!C2429,нормативы!$B$2:$C$32,2,FALSE),"")</f>
        <v/>
      </c>
      <c r="K2429" s="13" t="str">
        <f t="shared" si="302"/>
        <v/>
      </c>
      <c r="L2429" s="13"/>
      <c r="M2429" s="22" t="str">
        <f t="shared" si="299"/>
        <v/>
      </c>
      <c r="N2429" s="22" t="str">
        <f t="shared" si="303"/>
        <v/>
      </c>
      <c r="P2429" s="11" t="str">
        <f t="shared" si="304"/>
        <v xml:space="preserve"> </v>
      </c>
      <c r="Q2429" s="11" t="e">
        <f>VLOOKUP(B2429,'Комментарии к ремонту'!A:C,2,FALSE)</f>
        <v>#N/A</v>
      </c>
      <c r="R2429" s="21" t="str">
        <f t="shared" si="305"/>
        <v/>
      </c>
      <c r="T2429" s="44" t="str">
        <f t="shared" si="300"/>
        <v/>
      </c>
      <c r="W2429" s="18">
        <f t="shared" si="301"/>
        <v>0</v>
      </c>
    </row>
    <row r="2430" spans="7:23" ht="25.5" customHeight="1" x14ac:dyDescent="0.2">
      <c r="G2430" s="12" t="str">
        <f t="shared" si="298"/>
        <v/>
      </c>
      <c r="H2430" s="12"/>
      <c r="I2430" s="22" t="str">
        <f>IFERROR(VLOOKUP('движение ДВС'!C2430,нормативы!$B$2:$C$32,2,FALSE),"")</f>
        <v/>
      </c>
      <c r="K2430" s="13" t="str">
        <f t="shared" si="302"/>
        <v/>
      </c>
      <c r="L2430" s="13"/>
      <c r="M2430" s="22" t="str">
        <f t="shared" si="299"/>
        <v/>
      </c>
      <c r="N2430" s="22" t="str">
        <f t="shared" si="303"/>
        <v/>
      </c>
      <c r="P2430" s="11" t="str">
        <f t="shared" si="304"/>
        <v xml:space="preserve"> </v>
      </c>
      <c r="Q2430" s="11" t="e">
        <f>VLOOKUP(B2430,'Комментарии к ремонту'!A:C,2,FALSE)</f>
        <v>#N/A</v>
      </c>
      <c r="R2430" s="21" t="str">
        <f t="shared" si="305"/>
        <v/>
      </c>
      <c r="T2430" s="44" t="str">
        <f t="shared" si="300"/>
        <v/>
      </c>
      <c r="W2430" s="18">
        <f t="shared" si="301"/>
        <v>0</v>
      </c>
    </row>
    <row r="2431" spans="7:23" ht="25.5" customHeight="1" x14ac:dyDescent="0.2">
      <c r="G2431" s="12" t="str">
        <f t="shared" si="298"/>
        <v/>
      </c>
      <c r="H2431" s="12"/>
      <c r="I2431" s="22" t="str">
        <f>IFERROR(VLOOKUP('движение ДВС'!C2431,нормативы!$B$2:$C$32,2,FALSE),"")</f>
        <v/>
      </c>
      <c r="K2431" s="13" t="str">
        <f t="shared" si="302"/>
        <v/>
      </c>
      <c r="L2431" s="13"/>
      <c r="M2431" s="22" t="str">
        <f t="shared" si="299"/>
        <v/>
      </c>
      <c r="N2431" s="22" t="str">
        <f t="shared" si="303"/>
        <v/>
      </c>
      <c r="P2431" s="11" t="str">
        <f t="shared" si="304"/>
        <v xml:space="preserve"> </v>
      </c>
      <c r="Q2431" s="11" t="e">
        <f>VLOOKUP(B2431,'Комментарии к ремонту'!A:C,2,FALSE)</f>
        <v>#N/A</v>
      </c>
      <c r="R2431" s="21" t="str">
        <f t="shared" si="305"/>
        <v/>
      </c>
      <c r="T2431" s="44" t="str">
        <f t="shared" si="300"/>
        <v/>
      </c>
      <c r="W2431" s="18">
        <f t="shared" si="301"/>
        <v>0</v>
      </c>
    </row>
    <row r="2432" spans="7:23" ht="25.5" customHeight="1" x14ac:dyDescent="0.2">
      <c r="G2432" s="12" t="str">
        <f t="shared" si="298"/>
        <v/>
      </c>
      <c r="H2432" s="12"/>
      <c r="I2432" s="22" t="str">
        <f>IFERROR(VLOOKUP('движение ДВС'!C2432,нормативы!$B$2:$C$32,2,FALSE),"")</f>
        <v/>
      </c>
      <c r="K2432" s="13" t="str">
        <f t="shared" si="302"/>
        <v/>
      </c>
      <c r="L2432" s="13"/>
      <c r="M2432" s="22" t="str">
        <f t="shared" si="299"/>
        <v/>
      </c>
      <c r="N2432" s="22" t="str">
        <f t="shared" si="303"/>
        <v/>
      </c>
      <c r="P2432" s="11" t="str">
        <f t="shared" si="304"/>
        <v xml:space="preserve"> </v>
      </c>
      <c r="Q2432" s="11" t="e">
        <f>VLOOKUP(B2432,'Комментарии к ремонту'!A:C,2,FALSE)</f>
        <v>#N/A</v>
      </c>
      <c r="R2432" s="21" t="str">
        <f t="shared" si="305"/>
        <v/>
      </c>
      <c r="T2432" s="44" t="str">
        <f t="shared" si="300"/>
        <v/>
      </c>
      <c r="W2432" s="18">
        <f t="shared" si="301"/>
        <v>0</v>
      </c>
    </row>
    <row r="2433" spans="7:23" ht="25.5" customHeight="1" x14ac:dyDescent="0.2">
      <c r="G2433" s="12" t="str">
        <f t="shared" si="298"/>
        <v/>
      </c>
      <c r="H2433" s="12"/>
      <c r="I2433" s="22" t="str">
        <f>IFERROR(VLOOKUP('движение ДВС'!C2433,нормативы!$B$2:$C$32,2,FALSE),"")</f>
        <v/>
      </c>
      <c r="K2433" s="13" t="str">
        <f t="shared" si="302"/>
        <v/>
      </c>
      <c r="L2433" s="13"/>
      <c r="M2433" s="22" t="str">
        <f t="shared" si="299"/>
        <v/>
      </c>
      <c r="N2433" s="22" t="str">
        <f t="shared" si="303"/>
        <v/>
      </c>
      <c r="P2433" s="11" t="str">
        <f t="shared" si="304"/>
        <v xml:space="preserve"> </v>
      </c>
      <c r="Q2433" s="11" t="e">
        <f>VLOOKUP(B2433,'Комментарии к ремонту'!A:C,2,FALSE)</f>
        <v>#N/A</v>
      </c>
      <c r="R2433" s="21" t="str">
        <f t="shared" si="305"/>
        <v/>
      </c>
      <c r="T2433" s="44" t="str">
        <f t="shared" si="300"/>
        <v/>
      </c>
      <c r="W2433" s="18">
        <f t="shared" si="301"/>
        <v>0</v>
      </c>
    </row>
    <row r="2434" spans="7:23" ht="25.5" customHeight="1" x14ac:dyDescent="0.2">
      <c r="G2434" s="12" t="str">
        <f t="shared" si="298"/>
        <v/>
      </c>
      <c r="H2434" s="12"/>
      <c r="I2434" s="22" t="str">
        <f>IFERROR(VLOOKUP('движение ДВС'!C2434,нормативы!$B$2:$C$32,2,FALSE),"")</f>
        <v/>
      </c>
      <c r="K2434" s="13" t="str">
        <f t="shared" si="302"/>
        <v/>
      </c>
      <c r="L2434" s="13"/>
      <c r="M2434" s="22" t="str">
        <f t="shared" si="299"/>
        <v/>
      </c>
      <c r="N2434" s="22" t="str">
        <f t="shared" si="303"/>
        <v/>
      </c>
      <c r="P2434" s="11" t="str">
        <f t="shared" si="304"/>
        <v xml:space="preserve"> </v>
      </c>
      <c r="Q2434" s="11" t="e">
        <f>VLOOKUP(B2434,'Комментарии к ремонту'!A:C,2,FALSE)</f>
        <v>#N/A</v>
      </c>
      <c r="R2434" s="21" t="str">
        <f t="shared" si="305"/>
        <v/>
      </c>
      <c r="T2434" s="44" t="str">
        <f t="shared" si="300"/>
        <v/>
      </c>
      <c r="W2434" s="18">
        <f t="shared" si="301"/>
        <v>0</v>
      </c>
    </row>
    <row r="2435" spans="7:23" ht="25.5" customHeight="1" x14ac:dyDescent="0.2">
      <c r="G2435" s="12" t="str">
        <f t="shared" ref="G2435:G2498" si="306">IFERROR(IF(SEARCH("Ожидается",O2435),"введите дату",""),"")</f>
        <v/>
      </c>
      <c r="H2435" s="12"/>
      <c r="I2435" s="22" t="str">
        <f>IFERROR(VLOOKUP('движение ДВС'!C2435,нормативы!$B$2:$C$32,2,FALSE),"")</f>
        <v/>
      </c>
      <c r="K2435" s="13" t="str">
        <f t="shared" si="302"/>
        <v/>
      </c>
      <c r="L2435" s="13"/>
      <c r="M2435" s="22" t="str">
        <f t="shared" ref="M2435:M2498" si="307">IFERROR(IF(ISBLANK(G2435),"",_xlfn.ISOWEEKNUM(G2435)),"")</f>
        <v/>
      </c>
      <c r="N2435" s="22" t="str">
        <f t="shared" si="303"/>
        <v/>
      </c>
      <c r="P2435" s="11" t="str">
        <f t="shared" si="304"/>
        <v xml:space="preserve"> </v>
      </c>
      <c r="Q2435" s="11" t="e">
        <f>VLOOKUP(B2435,'Комментарии к ремонту'!A:C,2,FALSE)</f>
        <v>#N/A</v>
      </c>
      <c r="R2435" s="21" t="str">
        <f t="shared" si="305"/>
        <v/>
      </c>
      <c r="T2435" s="44" t="str">
        <f t="shared" ref="T2435:T2498" si="308">IF(O2435="Отказной","Опишите причину отказа",IF(O2435="Транзит","Опишите инф. о транзите",""))</f>
        <v/>
      </c>
      <c r="W2435" s="18">
        <f t="shared" ref="W2435:W2498" si="309">IFERROR(IF(SEARCH(", заказ",V2435),"укажите дату поставки зап. частей",""),0)</f>
        <v>0</v>
      </c>
    </row>
    <row r="2436" spans="7:23" ht="25.5" customHeight="1" x14ac:dyDescent="0.2">
      <c r="G2436" s="12" t="str">
        <f t="shared" si="306"/>
        <v/>
      </c>
      <c r="H2436" s="12"/>
      <c r="I2436" s="22" t="str">
        <f>IFERROR(VLOOKUP('движение ДВС'!C2436,нормативы!$B$2:$C$32,2,FALSE),"")</f>
        <v/>
      </c>
      <c r="K2436" s="13" t="str">
        <f t="shared" ref="K2436:K2499" si="310">IFERROR(IF(H2436&lt;&gt;0,H2436+(I2436/J2436)/8*7/5,""),IF(H2436&lt;&gt;0,H2436+I2436/8*7/5,""))</f>
        <v/>
      </c>
      <c r="L2436" s="13"/>
      <c r="M2436" s="22" t="str">
        <f t="shared" si="307"/>
        <v/>
      </c>
      <c r="N2436" s="22" t="str">
        <f t="shared" ref="N2436:N2499" si="311">IFERROR(INT((MONTH(G2436)+2)/3),"")</f>
        <v/>
      </c>
      <c r="P2436" s="11" t="str">
        <f t="shared" ref="P2436:P2499" si="312">B2436&amp;" "&amp;C2436</f>
        <v xml:space="preserve"> </v>
      </c>
      <c r="Q2436" s="11" t="e">
        <f>VLOOKUP(B2436,'Комментарии к ремонту'!A:C,2,FALSE)</f>
        <v>#N/A</v>
      </c>
      <c r="R2436" s="21" t="str">
        <f t="shared" ref="R2436:R2499" si="313">IF(ISBLANK(B2436),"",IF(O2436="Ремонт остановлен","Укажите причину остановки работ",IF(O2436="Отказной","Опишите причину отказа",IF(O2436="Транзит","Опишите инф. о транзите",IF(ISNA(Q2436),"НЕТ","ЕСТЬ")))))</f>
        <v/>
      </c>
      <c r="T2436" s="44" t="str">
        <f t="shared" si="308"/>
        <v/>
      </c>
      <c r="W2436" s="18">
        <f t="shared" si="309"/>
        <v>0</v>
      </c>
    </row>
    <row r="2437" spans="7:23" ht="25.5" customHeight="1" x14ac:dyDescent="0.2">
      <c r="G2437" s="12" t="str">
        <f t="shared" si="306"/>
        <v/>
      </c>
      <c r="H2437" s="12"/>
      <c r="I2437" s="22" t="str">
        <f>IFERROR(VLOOKUP('движение ДВС'!C2437,нормативы!$B$2:$C$32,2,FALSE),"")</f>
        <v/>
      </c>
      <c r="K2437" s="13" t="str">
        <f t="shared" si="310"/>
        <v/>
      </c>
      <c r="L2437" s="13"/>
      <c r="M2437" s="22" t="str">
        <f t="shared" si="307"/>
        <v/>
      </c>
      <c r="N2437" s="22" t="str">
        <f t="shared" si="311"/>
        <v/>
      </c>
      <c r="P2437" s="11" t="str">
        <f t="shared" si="312"/>
        <v xml:space="preserve"> </v>
      </c>
      <c r="Q2437" s="11" t="e">
        <f>VLOOKUP(B2437,'Комментарии к ремонту'!A:C,2,FALSE)</f>
        <v>#N/A</v>
      </c>
      <c r="R2437" s="21" t="str">
        <f t="shared" si="313"/>
        <v/>
      </c>
      <c r="T2437" s="44" t="str">
        <f t="shared" si="308"/>
        <v/>
      </c>
      <c r="W2437" s="18">
        <f t="shared" si="309"/>
        <v>0</v>
      </c>
    </row>
    <row r="2438" spans="7:23" ht="25.5" customHeight="1" x14ac:dyDescent="0.2">
      <c r="G2438" s="12" t="str">
        <f t="shared" si="306"/>
        <v/>
      </c>
      <c r="H2438" s="12"/>
      <c r="I2438" s="22" t="str">
        <f>IFERROR(VLOOKUP('движение ДВС'!C2438,нормативы!$B$2:$C$32,2,FALSE),"")</f>
        <v/>
      </c>
      <c r="K2438" s="13" t="str">
        <f t="shared" si="310"/>
        <v/>
      </c>
      <c r="L2438" s="13"/>
      <c r="M2438" s="22" t="str">
        <f t="shared" si="307"/>
        <v/>
      </c>
      <c r="N2438" s="22" t="str">
        <f t="shared" si="311"/>
        <v/>
      </c>
      <c r="P2438" s="11" t="str">
        <f t="shared" si="312"/>
        <v xml:space="preserve"> </v>
      </c>
      <c r="Q2438" s="11" t="e">
        <f>VLOOKUP(B2438,'Комментарии к ремонту'!A:C,2,FALSE)</f>
        <v>#N/A</v>
      </c>
      <c r="R2438" s="21" t="str">
        <f t="shared" si="313"/>
        <v/>
      </c>
      <c r="T2438" s="44" t="str">
        <f t="shared" si="308"/>
        <v/>
      </c>
      <c r="W2438" s="18">
        <f t="shared" si="309"/>
        <v>0</v>
      </c>
    </row>
    <row r="2439" spans="7:23" ht="25.5" customHeight="1" x14ac:dyDescent="0.2">
      <c r="G2439" s="12" t="str">
        <f t="shared" si="306"/>
        <v/>
      </c>
      <c r="H2439" s="12"/>
      <c r="I2439" s="22" t="str">
        <f>IFERROR(VLOOKUP('движение ДВС'!C2439,нормативы!$B$2:$C$32,2,FALSE),"")</f>
        <v/>
      </c>
      <c r="K2439" s="13" t="str">
        <f t="shared" si="310"/>
        <v/>
      </c>
      <c r="L2439" s="13"/>
      <c r="M2439" s="22" t="str">
        <f t="shared" si="307"/>
        <v/>
      </c>
      <c r="N2439" s="22" t="str">
        <f t="shared" si="311"/>
        <v/>
      </c>
      <c r="P2439" s="11" t="str">
        <f t="shared" si="312"/>
        <v xml:space="preserve"> </v>
      </c>
      <c r="Q2439" s="11" t="e">
        <f>VLOOKUP(B2439,'Комментарии к ремонту'!A:C,2,FALSE)</f>
        <v>#N/A</v>
      </c>
      <c r="R2439" s="21" t="str">
        <f t="shared" si="313"/>
        <v/>
      </c>
      <c r="T2439" s="44" t="str">
        <f t="shared" si="308"/>
        <v/>
      </c>
      <c r="W2439" s="18">
        <f t="shared" si="309"/>
        <v>0</v>
      </c>
    </row>
    <row r="2440" spans="7:23" ht="25.5" customHeight="1" x14ac:dyDescent="0.2">
      <c r="G2440" s="12" t="str">
        <f t="shared" si="306"/>
        <v/>
      </c>
      <c r="H2440" s="12"/>
      <c r="I2440" s="22" t="str">
        <f>IFERROR(VLOOKUP('движение ДВС'!C2440,нормативы!$B$2:$C$32,2,FALSE),"")</f>
        <v/>
      </c>
      <c r="K2440" s="13" t="str">
        <f t="shared" si="310"/>
        <v/>
      </c>
      <c r="L2440" s="13"/>
      <c r="M2440" s="22" t="str">
        <f t="shared" si="307"/>
        <v/>
      </c>
      <c r="N2440" s="22" t="str">
        <f t="shared" si="311"/>
        <v/>
      </c>
      <c r="P2440" s="11" t="str">
        <f t="shared" si="312"/>
        <v xml:space="preserve"> </v>
      </c>
      <c r="Q2440" s="11" t="e">
        <f>VLOOKUP(B2440,'Комментарии к ремонту'!A:C,2,FALSE)</f>
        <v>#N/A</v>
      </c>
      <c r="R2440" s="21" t="str">
        <f t="shared" si="313"/>
        <v/>
      </c>
      <c r="T2440" s="44" t="str">
        <f t="shared" si="308"/>
        <v/>
      </c>
      <c r="W2440" s="18">
        <f t="shared" si="309"/>
        <v>0</v>
      </c>
    </row>
    <row r="2441" spans="7:23" ht="25.5" customHeight="1" x14ac:dyDescent="0.2">
      <c r="G2441" s="12" t="str">
        <f t="shared" si="306"/>
        <v/>
      </c>
      <c r="H2441" s="12"/>
      <c r="I2441" s="22" t="str">
        <f>IFERROR(VLOOKUP('движение ДВС'!C2441,нормативы!$B$2:$C$32,2,FALSE),"")</f>
        <v/>
      </c>
      <c r="K2441" s="13" t="str">
        <f t="shared" si="310"/>
        <v/>
      </c>
      <c r="L2441" s="13"/>
      <c r="M2441" s="22" t="str">
        <f t="shared" si="307"/>
        <v/>
      </c>
      <c r="N2441" s="22" t="str">
        <f t="shared" si="311"/>
        <v/>
      </c>
      <c r="P2441" s="11" t="str">
        <f t="shared" si="312"/>
        <v xml:space="preserve"> </v>
      </c>
      <c r="Q2441" s="11" t="e">
        <f>VLOOKUP(B2441,'Комментарии к ремонту'!A:C,2,FALSE)</f>
        <v>#N/A</v>
      </c>
      <c r="R2441" s="21" t="str">
        <f t="shared" si="313"/>
        <v/>
      </c>
      <c r="T2441" s="44" t="str">
        <f t="shared" si="308"/>
        <v/>
      </c>
      <c r="W2441" s="18">
        <f t="shared" si="309"/>
        <v>0</v>
      </c>
    </row>
    <row r="2442" spans="7:23" ht="25.5" customHeight="1" x14ac:dyDescent="0.2">
      <c r="G2442" s="12" t="str">
        <f t="shared" si="306"/>
        <v/>
      </c>
      <c r="H2442" s="12"/>
      <c r="I2442" s="22" t="str">
        <f>IFERROR(VLOOKUP('движение ДВС'!C2442,нормативы!$B$2:$C$32,2,FALSE),"")</f>
        <v/>
      </c>
      <c r="K2442" s="13" t="str">
        <f t="shared" si="310"/>
        <v/>
      </c>
      <c r="L2442" s="13"/>
      <c r="M2442" s="22" t="str">
        <f t="shared" si="307"/>
        <v/>
      </c>
      <c r="N2442" s="22" t="str">
        <f t="shared" si="311"/>
        <v/>
      </c>
      <c r="P2442" s="11" t="str">
        <f t="shared" si="312"/>
        <v xml:space="preserve"> </v>
      </c>
      <c r="Q2442" s="11" t="e">
        <f>VLOOKUP(B2442,'Комментарии к ремонту'!A:C,2,FALSE)</f>
        <v>#N/A</v>
      </c>
      <c r="R2442" s="21" t="str">
        <f t="shared" si="313"/>
        <v/>
      </c>
      <c r="T2442" s="44" t="str">
        <f t="shared" si="308"/>
        <v/>
      </c>
      <c r="W2442" s="18">
        <f t="shared" si="309"/>
        <v>0</v>
      </c>
    </row>
    <row r="2443" spans="7:23" ht="25.5" customHeight="1" x14ac:dyDescent="0.2">
      <c r="G2443" s="12" t="str">
        <f t="shared" si="306"/>
        <v/>
      </c>
      <c r="H2443" s="12"/>
      <c r="I2443" s="22" t="str">
        <f>IFERROR(VLOOKUP('движение ДВС'!C2443,нормативы!$B$2:$C$32,2,FALSE),"")</f>
        <v/>
      </c>
      <c r="K2443" s="13" t="str">
        <f t="shared" si="310"/>
        <v/>
      </c>
      <c r="L2443" s="13"/>
      <c r="M2443" s="22" t="str">
        <f t="shared" si="307"/>
        <v/>
      </c>
      <c r="N2443" s="22" t="str">
        <f t="shared" si="311"/>
        <v/>
      </c>
      <c r="P2443" s="11" t="str">
        <f t="shared" si="312"/>
        <v xml:space="preserve"> </v>
      </c>
      <c r="Q2443" s="11" t="e">
        <f>VLOOKUP(B2443,'Комментарии к ремонту'!A:C,2,FALSE)</f>
        <v>#N/A</v>
      </c>
      <c r="R2443" s="21" t="str">
        <f t="shared" si="313"/>
        <v/>
      </c>
      <c r="T2443" s="44" t="str">
        <f t="shared" si="308"/>
        <v/>
      </c>
      <c r="W2443" s="18">
        <f t="shared" si="309"/>
        <v>0</v>
      </c>
    </row>
    <row r="2444" spans="7:23" ht="25.5" customHeight="1" x14ac:dyDescent="0.2">
      <c r="G2444" s="12" t="str">
        <f t="shared" si="306"/>
        <v/>
      </c>
      <c r="H2444" s="12"/>
      <c r="I2444" s="22" t="str">
        <f>IFERROR(VLOOKUP('движение ДВС'!C2444,нормативы!$B$2:$C$32,2,FALSE),"")</f>
        <v/>
      </c>
      <c r="K2444" s="13" t="str">
        <f t="shared" si="310"/>
        <v/>
      </c>
      <c r="L2444" s="13"/>
      <c r="M2444" s="22" t="str">
        <f t="shared" si="307"/>
        <v/>
      </c>
      <c r="N2444" s="22" t="str">
        <f t="shared" si="311"/>
        <v/>
      </c>
      <c r="P2444" s="11" t="str">
        <f t="shared" si="312"/>
        <v xml:space="preserve"> </v>
      </c>
      <c r="Q2444" s="11" t="e">
        <f>VLOOKUP(B2444,'Комментарии к ремонту'!A:C,2,FALSE)</f>
        <v>#N/A</v>
      </c>
      <c r="R2444" s="21" t="str">
        <f t="shared" si="313"/>
        <v/>
      </c>
      <c r="T2444" s="44" t="str">
        <f t="shared" si="308"/>
        <v/>
      </c>
      <c r="W2444" s="18">
        <f t="shared" si="309"/>
        <v>0</v>
      </c>
    </row>
    <row r="2445" spans="7:23" ht="25.5" customHeight="1" x14ac:dyDescent="0.2">
      <c r="G2445" s="12" t="str">
        <f t="shared" si="306"/>
        <v/>
      </c>
      <c r="H2445" s="12"/>
      <c r="I2445" s="22" t="str">
        <f>IFERROR(VLOOKUP('движение ДВС'!C2445,нормативы!$B$2:$C$32,2,FALSE),"")</f>
        <v/>
      </c>
      <c r="K2445" s="13" t="str">
        <f t="shared" si="310"/>
        <v/>
      </c>
      <c r="L2445" s="13"/>
      <c r="M2445" s="22" t="str">
        <f t="shared" si="307"/>
        <v/>
      </c>
      <c r="N2445" s="22" t="str">
        <f t="shared" si="311"/>
        <v/>
      </c>
      <c r="P2445" s="11" t="str">
        <f t="shared" si="312"/>
        <v xml:space="preserve"> </v>
      </c>
      <c r="Q2445" s="11" t="e">
        <f>VLOOKUP(B2445,'Комментарии к ремонту'!A:C,2,FALSE)</f>
        <v>#N/A</v>
      </c>
      <c r="R2445" s="21" t="str">
        <f t="shared" si="313"/>
        <v/>
      </c>
      <c r="T2445" s="44" t="str">
        <f t="shared" si="308"/>
        <v/>
      </c>
      <c r="W2445" s="18">
        <f t="shared" si="309"/>
        <v>0</v>
      </c>
    </row>
    <row r="2446" spans="7:23" ht="25.5" customHeight="1" x14ac:dyDescent="0.2">
      <c r="G2446" s="12" t="str">
        <f t="shared" si="306"/>
        <v/>
      </c>
      <c r="H2446" s="12"/>
      <c r="I2446" s="22" t="str">
        <f>IFERROR(VLOOKUP('движение ДВС'!C2446,нормативы!$B$2:$C$32,2,FALSE),"")</f>
        <v/>
      </c>
      <c r="K2446" s="13" t="str">
        <f t="shared" si="310"/>
        <v/>
      </c>
      <c r="L2446" s="13"/>
      <c r="M2446" s="22" t="str">
        <f t="shared" si="307"/>
        <v/>
      </c>
      <c r="N2446" s="22" t="str">
        <f t="shared" si="311"/>
        <v/>
      </c>
      <c r="P2446" s="11" t="str">
        <f t="shared" si="312"/>
        <v xml:space="preserve"> </v>
      </c>
      <c r="Q2446" s="11" t="e">
        <f>VLOOKUP(B2446,'Комментарии к ремонту'!A:C,2,FALSE)</f>
        <v>#N/A</v>
      </c>
      <c r="R2446" s="21" t="str">
        <f t="shared" si="313"/>
        <v/>
      </c>
      <c r="T2446" s="44" t="str">
        <f t="shared" si="308"/>
        <v/>
      </c>
      <c r="W2446" s="18">
        <f t="shared" si="309"/>
        <v>0</v>
      </c>
    </row>
    <row r="2447" spans="7:23" ht="25.5" customHeight="1" x14ac:dyDescent="0.2">
      <c r="G2447" s="12" t="str">
        <f t="shared" si="306"/>
        <v/>
      </c>
      <c r="H2447" s="12"/>
      <c r="I2447" s="22" t="str">
        <f>IFERROR(VLOOKUP('движение ДВС'!C2447,нормативы!$B$2:$C$32,2,FALSE),"")</f>
        <v/>
      </c>
      <c r="K2447" s="13" t="str">
        <f t="shared" si="310"/>
        <v/>
      </c>
      <c r="L2447" s="13"/>
      <c r="M2447" s="22" t="str">
        <f t="shared" si="307"/>
        <v/>
      </c>
      <c r="N2447" s="22" t="str">
        <f t="shared" si="311"/>
        <v/>
      </c>
      <c r="P2447" s="11" t="str">
        <f t="shared" si="312"/>
        <v xml:space="preserve"> </v>
      </c>
      <c r="Q2447" s="11" t="e">
        <f>VLOOKUP(B2447,'Комментарии к ремонту'!A:C,2,FALSE)</f>
        <v>#N/A</v>
      </c>
      <c r="R2447" s="21" t="str">
        <f t="shared" si="313"/>
        <v/>
      </c>
      <c r="T2447" s="44" t="str">
        <f t="shared" si="308"/>
        <v/>
      </c>
      <c r="W2447" s="18">
        <f t="shared" si="309"/>
        <v>0</v>
      </c>
    </row>
    <row r="2448" spans="7:23" ht="25.5" customHeight="1" x14ac:dyDescent="0.2">
      <c r="G2448" s="12" t="str">
        <f t="shared" si="306"/>
        <v/>
      </c>
      <c r="H2448" s="12"/>
      <c r="I2448" s="22" t="str">
        <f>IFERROR(VLOOKUP('движение ДВС'!C2448,нормативы!$B$2:$C$32,2,FALSE),"")</f>
        <v/>
      </c>
      <c r="K2448" s="13" t="str">
        <f t="shared" si="310"/>
        <v/>
      </c>
      <c r="L2448" s="13"/>
      <c r="M2448" s="22" t="str">
        <f t="shared" si="307"/>
        <v/>
      </c>
      <c r="N2448" s="22" t="str">
        <f t="shared" si="311"/>
        <v/>
      </c>
      <c r="P2448" s="11" t="str">
        <f t="shared" si="312"/>
        <v xml:space="preserve"> </v>
      </c>
      <c r="Q2448" s="11" t="e">
        <f>VLOOKUP(B2448,'Комментарии к ремонту'!A:C,2,FALSE)</f>
        <v>#N/A</v>
      </c>
      <c r="R2448" s="21" t="str">
        <f t="shared" si="313"/>
        <v/>
      </c>
      <c r="T2448" s="44" t="str">
        <f t="shared" si="308"/>
        <v/>
      </c>
      <c r="W2448" s="18">
        <f t="shared" si="309"/>
        <v>0</v>
      </c>
    </row>
    <row r="2449" spans="7:23" ht="25.5" customHeight="1" x14ac:dyDescent="0.2">
      <c r="G2449" s="12" t="str">
        <f t="shared" si="306"/>
        <v/>
      </c>
      <c r="H2449" s="12"/>
      <c r="I2449" s="22" t="str">
        <f>IFERROR(VLOOKUP('движение ДВС'!C2449,нормативы!$B$2:$C$32,2,FALSE),"")</f>
        <v/>
      </c>
      <c r="K2449" s="13" t="str">
        <f t="shared" si="310"/>
        <v/>
      </c>
      <c r="L2449" s="13"/>
      <c r="M2449" s="22" t="str">
        <f t="shared" si="307"/>
        <v/>
      </c>
      <c r="N2449" s="22" t="str">
        <f t="shared" si="311"/>
        <v/>
      </c>
      <c r="P2449" s="11" t="str">
        <f t="shared" si="312"/>
        <v xml:space="preserve"> </v>
      </c>
      <c r="Q2449" s="11" t="e">
        <f>VLOOKUP(B2449,'Комментарии к ремонту'!A:C,2,FALSE)</f>
        <v>#N/A</v>
      </c>
      <c r="R2449" s="21" t="str">
        <f t="shared" si="313"/>
        <v/>
      </c>
      <c r="T2449" s="44" t="str">
        <f t="shared" si="308"/>
        <v/>
      </c>
      <c r="W2449" s="18">
        <f t="shared" si="309"/>
        <v>0</v>
      </c>
    </row>
    <row r="2450" spans="7:23" ht="25.5" customHeight="1" x14ac:dyDescent="0.2">
      <c r="G2450" s="12" t="str">
        <f t="shared" si="306"/>
        <v/>
      </c>
      <c r="H2450" s="12"/>
      <c r="I2450" s="22" t="str">
        <f>IFERROR(VLOOKUP('движение ДВС'!C2450,нормативы!$B$2:$C$32,2,FALSE),"")</f>
        <v/>
      </c>
      <c r="K2450" s="13" t="str">
        <f t="shared" si="310"/>
        <v/>
      </c>
      <c r="L2450" s="13"/>
      <c r="M2450" s="22" t="str">
        <f t="shared" si="307"/>
        <v/>
      </c>
      <c r="N2450" s="22" t="str">
        <f t="shared" si="311"/>
        <v/>
      </c>
      <c r="P2450" s="11" t="str">
        <f t="shared" si="312"/>
        <v xml:space="preserve"> </v>
      </c>
      <c r="Q2450" s="11" t="e">
        <f>VLOOKUP(B2450,'Комментарии к ремонту'!A:C,2,FALSE)</f>
        <v>#N/A</v>
      </c>
      <c r="R2450" s="21" t="str">
        <f t="shared" si="313"/>
        <v/>
      </c>
      <c r="T2450" s="44" t="str">
        <f t="shared" si="308"/>
        <v/>
      </c>
      <c r="W2450" s="18">
        <f t="shared" si="309"/>
        <v>0</v>
      </c>
    </row>
    <row r="2451" spans="7:23" ht="25.5" customHeight="1" x14ac:dyDescent="0.2">
      <c r="G2451" s="12" t="str">
        <f t="shared" si="306"/>
        <v/>
      </c>
      <c r="H2451" s="12"/>
      <c r="I2451" s="22" t="str">
        <f>IFERROR(VLOOKUP('движение ДВС'!C2451,нормативы!$B$2:$C$32,2,FALSE),"")</f>
        <v/>
      </c>
      <c r="K2451" s="13" t="str">
        <f t="shared" si="310"/>
        <v/>
      </c>
      <c r="L2451" s="13"/>
      <c r="M2451" s="22" t="str">
        <f t="shared" si="307"/>
        <v/>
      </c>
      <c r="N2451" s="22" t="str">
        <f t="shared" si="311"/>
        <v/>
      </c>
      <c r="P2451" s="11" t="str">
        <f t="shared" si="312"/>
        <v xml:space="preserve"> </v>
      </c>
      <c r="Q2451" s="11" t="e">
        <f>VLOOKUP(B2451,'Комментарии к ремонту'!A:C,2,FALSE)</f>
        <v>#N/A</v>
      </c>
      <c r="R2451" s="21" t="str">
        <f t="shared" si="313"/>
        <v/>
      </c>
      <c r="T2451" s="44" t="str">
        <f t="shared" si="308"/>
        <v/>
      </c>
      <c r="W2451" s="18">
        <f t="shared" si="309"/>
        <v>0</v>
      </c>
    </row>
    <row r="2452" spans="7:23" ht="25.5" customHeight="1" x14ac:dyDescent="0.2">
      <c r="G2452" s="12" t="str">
        <f t="shared" si="306"/>
        <v/>
      </c>
      <c r="H2452" s="12"/>
      <c r="I2452" s="22" t="str">
        <f>IFERROR(VLOOKUP('движение ДВС'!C2452,нормативы!$B$2:$C$32,2,FALSE),"")</f>
        <v/>
      </c>
      <c r="K2452" s="13" t="str">
        <f t="shared" si="310"/>
        <v/>
      </c>
      <c r="L2452" s="13"/>
      <c r="M2452" s="22" t="str">
        <f t="shared" si="307"/>
        <v/>
      </c>
      <c r="N2452" s="22" t="str">
        <f t="shared" si="311"/>
        <v/>
      </c>
      <c r="P2452" s="11" t="str">
        <f t="shared" si="312"/>
        <v xml:space="preserve"> </v>
      </c>
      <c r="Q2452" s="11" t="e">
        <f>VLOOKUP(B2452,'Комментарии к ремонту'!A:C,2,FALSE)</f>
        <v>#N/A</v>
      </c>
      <c r="R2452" s="21" t="str">
        <f t="shared" si="313"/>
        <v/>
      </c>
      <c r="T2452" s="44" t="str">
        <f t="shared" si="308"/>
        <v/>
      </c>
      <c r="W2452" s="18">
        <f t="shared" si="309"/>
        <v>0</v>
      </c>
    </row>
    <row r="2453" spans="7:23" ht="25.5" customHeight="1" x14ac:dyDescent="0.2">
      <c r="G2453" s="12" t="str">
        <f t="shared" si="306"/>
        <v/>
      </c>
      <c r="H2453" s="12"/>
      <c r="I2453" s="22" t="str">
        <f>IFERROR(VLOOKUP('движение ДВС'!C2453,нормативы!$B$2:$C$32,2,FALSE),"")</f>
        <v/>
      </c>
      <c r="K2453" s="13" t="str">
        <f t="shared" si="310"/>
        <v/>
      </c>
      <c r="L2453" s="13"/>
      <c r="M2453" s="22" t="str">
        <f t="shared" si="307"/>
        <v/>
      </c>
      <c r="N2453" s="22" t="str">
        <f t="shared" si="311"/>
        <v/>
      </c>
      <c r="P2453" s="11" t="str">
        <f t="shared" si="312"/>
        <v xml:space="preserve"> </v>
      </c>
      <c r="Q2453" s="11" t="e">
        <f>VLOOKUP(B2453,'Комментарии к ремонту'!A:C,2,FALSE)</f>
        <v>#N/A</v>
      </c>
      <c r="R2453" s="21" t="str">
        <f t="shared" si="313"/>
        <v/>
      </c>
      <c r="T2453" s="44" t="str">
        <f t="shared" si="308"/>
        <v/>
      </c>
      <c r="W2453" s="18">
        <f t="shared" si="309"/>
        <v>0</v>
      </c>
    </row>
    <row r="2454" spans="7:23" ht="25.5" customHeight="1" x14ac:dyDescent="0.2">
      <c r="G2454" s="12" t="str">
        <f t="shared" si="306"/>
        <v/>
      </c>
      <c r="H2454" s="12"/>
      <c r="I2454" s="22" t="str">
        <f>IFERROR(VLOOKUP('движение ДВС'!C2454,нормативы!$B$2:$C$32,2,FALSE),"")</f>
        <v/>
      </c>
      <c r="K2454" s="13" t="str">
        <f t="shared" si="310"/>
        <v/>
      </c>
      <c r="L2454" s="13"/>
      <c r="M2454" s="22" t="str">
        <f t="shared" si="307"/>
        <v/>
      </c>
      <c r="N2454" s="22" t="str">
        <f t="shared" si="311"/>
        <v/>
      </c>
      <c r="P2454" s="11" t="str">
        <f t="shared" si="312"/>
        <v xml:space="preserve"> </v>
      </c>
      <c r="Q2454" s="11" t="e">
        <f>VLOOKUP(B2454,'Комментарии к ремонту'!A:C,2,FALSE)</f>
        <v>#N/A</v>
      </c>
      <c r="R2454" s="21" t="str">
        <f t="shared" si="313"/>
        <v/>
      </c>
      <c r="T2454" s="44" t="str">
        <f t="shared" si="308"/>
        <v/>
      </c>
      <c r="W2454" s="18">
        <f t="shared" si="309"/>
        <v>0</v>
      </c>
    </row>
    <row r="2455" spans="7:23" ht="25.5" customHeight="1" x14ac:dyDescent="0.2">
      <c r="G2455" s="12" t="str">
        <f t="shared" si="306"/>
        <v/>
      </c>
      <c r="H2455" s="12"/>
      <c r="I2455" s="22" t="str">
        <f>IFERROR(VLOOKUP('движение ДВС'!C2455,нормативы!$B$2:$C$32,2,FALSE),"")</f>
        <v/>
      </c>
      <c r="K2455" s="13" t="str">
        <f t="shared" si="310"/>
        <v/>
      </c>
      <c r="L2455" s="13"/>
      <c r="M2455" s="22" t="str">
        <f t="shared" si="307"/>
        <v/>
      </c>
      <c r="N2455" s="22" t="str">
        <f t="shared" si="311"/>
        <v/>
      </c>
      <c r="P2455" s="11" t="str">
        <f t="shared" si="312"/>
        <v xml:space="preserve"> </v>
      </c>
      <c r="Q2455" s="11" t="e">
        <f>VLOOKUP(B2455,'Комментарии к ремонту'!A:C,2,FALSE)</f>
        <v>#N/A</v>
      </c>
      <c r="R2455" s="21" t="str">
        <f t="shared" si="313"/>
        <v/>
      </c>
      <c r="T2455" s="44" t="str">
        <f t="shared" si="308"/>
        <v/>
      </c>
      <c r="W2455" s="18">
        <f t="shared" si="309"/>
        <v>0</v>
      </c>
    </row>
    <row r="2456" spans="7:23" ht="25.5" customHeight="1" x14ac:dyDescent="0.2">
      <c r="G2456" s="12" t="str">
        <f t="shared" si="306"/>
        <v/>
      </c>
      <c r="H2456" s="12"/>
      <c r="I2456" s="22" t="str">
        <f>IFERROR(VLOOKUP('движение ДВС'!C2456,нормативы!$B$2:$C$32,2,FALSE),"")</f>
        <v/>
      </c>
      <c r="K2456" s="13" t="str">
        <f t="shared" si="310"/>
        <v/>
      </c>
      <c r="L2456" s="13"/>
      <c r="M2456" s="22" t="str">
        <f t="shared" si="307"/>
        <v/>
      </c>
      <c r="N2456" s="22" t="str">
        <f t="shared" si="311"/>
        <v/>
      </c>
      <c r="P2456" s="11" t="str">
        <f t="shared" si="312"/>
        <v xml:space="preserve"> </v>
      </c>
      <c r="Q2456" s="11" t="e">
        <f>VLOOKUP(B2456,'Комментарии к ремонту'!A:C,2,FALSE)</f>
        <v>#N/A</v>
      </c>
      <c r="R2456" s="21" t="str">
        <f t="shared" si="313"/>
        <v/>
      </c>
      <c r="T2456" s="44" t="str">
        <f t="shared" si="308"/>
        <v/>
      </c>
      <c r="W2456" s="18">
        <f t="shared" si="309"/>
        <v>0</v>
      </c>
    </row>
    <row r="2457" spans="7:23" ht="25.5" customHeight="1" x14ac:dyDescent="0.2">
      <c r="G2457" s="12" t="str">
        <f t="shared" si="306"/>
        <v/>
      </c>
      <c r="H2457" s="12"/>
      <c r="I2457" s="22" t="str">
        <f>IFERROR(VLOOKUP('движение ДВС'!C2457,нормативы!$B$2:$C$32,2,FALSE),"")</f>
        <v/>
      </c>
      <c r="K2457" s="13" t="str">
        <f t="shared" si="310"/>
        <v/>
      </c>
      <c r="L2457" s="13"/>
      <c r="M2457" s="22" t="str">
        <f t="shared" si="307"/>
        <v/>
      </c>
      <c r="N2457" s="22" t="str">
        <f t="shared" si="311"/>
        <v/>
      </c>
      <c r="P2457" s="11" t="str">
        <f t="shared" si="312"/>
        <v xml:space="preserve"> </v>
      </c>
      <c r="Q2457" s="11" t="e">
        <f>VLOOKUP(B2457,'Комментарии к ремонту'!A:C,2,FALSE)</f>
        <v>#N/A</v>
      </c>
      <c r="R2457" s="21" t="str">
        <f t="shared" si="313"/>
        <v/>
      </c>
      <c r="T2457" s="44" t="str">
        <f t="shared" si="308"/>
        <v/>
      </c>
      <c r="W2457" s="18">
        <f t="shared" si="309"/>
        <v>0</v>
      </c>
    </row>
    <row r="2458" spans="7:23" ht="25.5" customHeight="1" x14ac:dyDescent="0.2">
      <c r="G2458" s="12" t="str">
        <f t="shared" si="306"/>
        <v/>
      </c>
      <c r="H2458" s="12"/>
      <c r="I2458" s="22" t="str">
        <f>IFERROR(VLOOKUP('движение ДВС'!C2458,нормативы!$B$2:$C$32,2,FALSE),"")</f>
        <v/>
      </c>
      <c r="K2458" s="13" t="str">
        <f t="shared" si="310"/>
        <v/>
      </c>
      <c r="L2458" s="13"/>
      <c r="M2458" s="22" t="str">
        <f t="shared" si="307"/>
        <v/>
      </c>
      <c r="N2458" s="22" t="str">
        <f t="shared" si="311"/>
        <v/>
      </c>
      <c r="P2458" s="11" t="str">
        <f t="shared" si="312"/>
        <v xml:space="preserve"> </v>
      </c>
      <c r="Q2458" s="11" t="e">
        <f>VLOOKUP(B2458,'Комментарии к ремонту'!A:C,2,FALSE)</f>
        <v>#N/A</v>
      </c>
      <c r="R2458" s="21" t="str">
        <f t="shared" si="313"/>
        <v/>
      </c>
      <c r="T2458" s="44" t="str">
        <f t="shared" si="308"/>
        <v/>
      </c>
      <c r="W2458" s="18">
        <f t="shared" si="309"/>
        <v>0</v>
      </c>
    </row>
    <row r="2459" spans="7:23" ht="25.5" customHeight="1" x14ac:dyDescent="0.2">
      <c r="G2459" s="12" t="str">
        <f t="shared" si="306"/>
        <v/>
      </c>
      <c r="H2459" s="12"/>
      <c r="I2459" s="22" t="str">
        <f>IFERROR(VLOOKUP('движение ДВС'!C2459,нормативы!$B$2:$C$32,2,FALSE),"")</f>
        <v/>
      </c>
      <c r="K2459" s="13" t="str">
        <f t="shared" si="310"/>
        <v/>
      </c>
      <c r="L2459" s="13"/>
      <c r="M2459" s="22" t="str">
        <f t="shared" si="307"/>
        <v/>
      </c>
      <c r="N2459" s="22" t="str">
        <f t="shared" si="311"/>
        <v/>
      </c>
      <c r="P2459" s="11" t="str">
        <f t="shared" si="312"/>
        <v xml:space="preserve"> </v>
      </c>
      <c r="Q2459" s="11" t="e">
        <f>VLOOKUP(B2459,'Комментарии к ремонту'!A:C,2,FALSE)</f>
        <v>#N/A</v>
      </c>
      <c r="R2459" s="21" t="str">
        <f t="shared" si="313"/>
        <v/>
      </c>
      <c r="T2459" s="44" t="str">
        <f t="shared" si="308"/>
        <v/>
      </c>
      <c r="W2459" s="18">
        <f t="shared" si="309"/>
        <v>0</v>
      </c>
    </row>
    <row r="2460" spans="7:23" ht="25.5" customHeight="1" x14ac:dyDescent="0.2">
      <c r="G2460" s="12" t="str">
        <f t="shared" si="306"/>
        <v/>
      </c>
      <c r="H2460" s="12"/>
      <c r="I2460" s="22" t="str">
        <f>IFERROR(VLOOKUP('движение ДВС'!C2460,нормативы!$B$2:$C$32,2,FALSE),"")</f>
        <v/>
      </c>
      <c r="K2460" s="13" t="str">
        <f t="shared" si="310"/>
        <v/>
      </c>
      <c r="L2460" s="13"/>
      <c r="M2460" s="22" t="str">
        <f t="shared" si="307"/>
        <v/>
      </c>
      <c r="N2460" s="22" t="str">
        <f t="shared" si="311"/>
        <v/>
      </c>
      <c r="P2460" s="11" t="str">
        <f t="shared" si="312"/>
        <v xml:space="preserve"> </v>
      </c>
      <c r="Q2460" s="11" t="e">
        <f>VLOOKUP(B2460,'Комментарии к ремонту'!A:C,2,FALSE)</f>
        <v>#N/A</v>
      </c>
      <c r="R2460" s="21" t="str">
        <f t="shared" si="313"/>
        <v/>
      </c>
      <c r="T2460" s="44" t="str">
        <f t="shared" si="308"/>
        <v/>
      </c>
      <c r="W2460" s="18">
        <f t="shared" si="309"/>
        <v>0</v>
      </c>
    </row>
    <row r="2461" spans="7:23" ht="25.5" customHeight="1" x14ac:dyDescent="0.2">
      <c r="G2461" s="12" t="str">
        <f t="shared" si="306"/>
        <v/>
      </c>
      <c r="H2461" s="12"/>
      <c r="I2461" s="22" t="str">
        <f>IFERROR(VLOOKUP('движение ДВС'!C2461,нормативы!$B$2:$C$32,2,FALSE),"")</f>
        <v/>
      </c>
      <c r="K2461" s="13" t="str">
        <f t="shared" si="310"/>
        <v/>
      </c>
      <c r="L2461" s="13"/>
      <c r="M2461" s="22" t="str">
        <f t="shared" si="307"/>
        <v/>
      </c>
      <c r="N2461" s="22" t="str">
        <f t="shared" si="311"/>
        <v/>
      </c>
      <c r="P2461" s="11" t="str">
        <f t="shared" si="312"/>
        <v xml:space="preserve"> </v>
      </c>
      <c r="Q2461" s="11" t="e">
        <f>VLOOKUP(B2461,'Комментарии к ремонту'!A:C,2,FALSE)</f>
        <v>#N/A</v>
      </c>
      <c r="R2461" s="21" t="str">
        <f t="shared" si="313"/>
        <v/>
      </c>
      <c r="T2461" s="44" t="str">
        <f t="shared" si="308"/>
        <v/>
      </c>
      <c r="W2461" s="18">
        <f t="shared" si="309"/>
        <v>0</v>
      </c>
    </row>
    <row r="2462" spans="7:23" ht="25.5" customHeight="1" x14ac:dyDescent="0.2">
      <c r="G2462" s="12" t="str">
        <f t="shared" si="306"/>
        <v/>
      </c>
      <c r="H2462" s="12"/>
      <c r="I2462" s="22" t="str">
        <f>IFERROR(VLOOKUP('движение ДВС'!C2462,нормативы!$B$2:$C$32,2,FALSE),"")</f>
        <v/>
      </c>
      <c r="K2462" s="13" t="str">
        <f t="shared" si="310"/>
        <v/>
      </c>
      <c r="L2462" s="13"/>
      <c r="M2462" s="22" t="str">
        <f t="shared" si="307"/>
        <v/>
      </c>
      <c r="N2462" s="22" t="str">
        <f t="shared" si="311"/>
        <v/>
      </c>
      <c r="P2462" s="11" t="str">
        <f t="shared" si="312"/>
        <v xml:space="preserve"> </v>
      </c>
      <c r="Q2462" s="11" t="e">
        <f>VLOOKUP(B2462,'Комментарии к ремонту'!A:C,2,FALSE)</f>
        <v>#N/A</v>
      </c>
      <c r="R2462" s="21" t="str">
        <f t="shared" si="313"/>
        <v/>
      </c>
      <c r="T2462" s="44" t="str">
        <f t="shared" si="308"/>
        <v/>
      </c>
      <c r="W2462" s="18">
        <f t="shared" si="309"/>
        <v>0</v>
      </c>
    </row>
    <row r="2463" spans="7:23" ht="25.5" customHeight="1" x14ac:dyDescent="0.2">
      <c r="G2463" s="12" t="str">
        <f t="shared" si="306"/>
        <v/>
      </c>
      <c r="H2463" s="12"/>
      <c r="I2463" s="22" t="str">
        <f>IFERROR(VLOOKUP('движение ДВС'!C2463,нормативы!$B$2:$C$32,2,FALSE),"")</f>
        <v/>
      </c>
      <c r="K2463" s="13" t="str">
        <f t="shared" si="310"/>
        <v/>
      </c>
      <c r="L2463" s="13"/>
      <c r="M2463" s="22" t="str">
        <f t="shared" si="307"/>
        <v/>
      </c>
      <c r="N2463" s="22" t="str">
        <f t="shared" si="311"/>
        <v/>
      </c>
      <c r="P2463" s="11" t="str">
        <f t="shared" si="312"/>
        <v xml:space="preserve"> </v>
      </c>
      <c r="Q2463" s="11" t="e">
        <f>VLOOKUP(B2463,'Комментарии к ремонту'!A:C,2,FALSE)</f>
        <v>#N/A</v>
      </c>
      <c r="R2463" s="21" t="str">
        <f t="shared" si="313"/>
        <v/>
      </c>
      <c r="T2463" s="44" t="str">
        <f t="shared" si="308"/>
        <v/>
      </c>
      <c r="W2463" s="18">
        <f t="shared" si="309"/>
        <v>0</v>
      </c>
    </row>
    <row r="2464" spans="7:23" ht="25.5" customHeight="1" x14ac:dyDescent="0.2">
      <c r="G2464" s="12" t="str">
        <f t="shared" si="306"/>
        <v/>
      </c>
      <c r="H2464" s="12"/>
      <c r="I2464" s="22" t="str">
        <f>IFERROR(VLOOKUP('движение ДВС'!C2464,нормативы!$B$2:$C$32,2,FALSE),"")</f>
        <v/>
      </c>
      <c r="K2464" s="13" t="str">
        <f t="shared" si="310"/>
        <v/>
      </c>
      <c r="L2464" s="13"/>
      <c r="M2464" s="22" t="str">
        <f t="shared" si="307"/>
        <v/>
      </c>
      <c r="N2464" s="22" t="str">
        <f t="shared" si="311"/>
        <v/>
      </c>
      <c r="P2464" s="11" t="str">
        <f t="shared" si="312"/>
        <v xml:space="preserve"> </v>
      </c>
      <c r="Q2464" s="11" t="e">
        <f>VLOOKUP(B2464,'Комментарии к ремонту'!A:C,2,FALSE)</f>
        <v>#N/A</v>
      </c>
      <c r="R2464" s="21" t="str">
        <f t="shared" si="313"/>
        <v/>
      </c>
      <c r="T2464" s="44" t="str">
        <f t="shared" si="308"/>
        <v/>
      </c>
      <c r="W2464" s="18">
        <f t="shared" si="309"/>
        <v>0</v>
      </c>
    </row>
    <row r="2465" spans="7:23" ht="25.5" customHeight="1" x14ac:dyDescent="0.2">
      <c r="G2465" s="12" t="str">
        <f t="shared" si="306"/>
        <v/>
      </c>
      <c r="H2465" s="12"/>
      <c r="I2465" s="22" t="str">
        <f>IFERROR(VLOOKUP('движение ДВС'!C2465,нормативы!$B$2:$C$32,2,FALSE),"")</f>
        <v/>
      </c>
      <c r="K2465" s="13" t="str">
        <f t="shared" si="310"/>
        <v/>
      </c>
      <c r="L2465" s="13"/>
      <c r="M2465" s="22" t="str">
        <f t="shared" si="307"/>
        <v/>
      </c>
      <c r="N2465" s="22" t="str">
        <f t="shared" si="311"/>
        <v/>
      </c>
      <c r="P2465" s="11" t="str">
        <f t="shared" si="312"/>
        <v xml:space="preserve"> </v>
      </c>
      <c r="Q2465" s="11" t="e">
        <f>VLOOKUP(B2465,'Комментарии к ремонту'!A:C,2,FALSE)</f>
        <v>#N/A</v>
      </c>
      <c r="R2465" s="21" t="str">
        <f t="shared" si="313"/>
        <v/>
      </c>
      <c r="T2465" s="44" t="str">
        <f t="shared" si="308"/>
        <v/>
      </c>
      <c r="W2465" s="18">
        <f t="shared" si="309"/>
        <v>0</v>
      </c>
    </row>
    <row r="2466" spans="7:23" ht="25.5" customHeight="1" x14ac:dyDescent="0.2">
      <c r="G2466" s="12" t="str">
        <f t="shared" si="306"/>
        <v/>
      </c>
      <c r="H2466" s="12"/>
      <c r="I2466" s="22" t="str">
        <f>IFERROR(VLOOKUP('движение ДВС'!C2466,нормативы!$B$2:$C$32,2,FALSE),"")</f>
        <v/>
      </c>
      <c r="K2466" s="13" t="str">
        <f t="shared" si="310"/>
        <v/>
      </c>
      <c r="L2466" s="13"/>
      <c r="M2466" s="22" t="str">
        <f t="shared" si="307"/>
        <v/>
      </c>
      <c r="N2466" s="22" t="str">
        <f t="shared" si="311"/>
        <v/>
      </c>
      <c r="P2466" s="11" t="str">
        <f t="shared" si="312"/>
        <v xml:space="preserve"> </v>
      </c>
      <c r="Q2466" s="11" t="e">
        <f>VLOOKUP(B2466,'Комментарии к ремонту'!A:C,2,FALSE)</f>
        <v>#N/A</v>
      </c>
      <c r="R2466" s="21" t="str">
        <f t="shared" si="313"/>
        <v/>
      </c>
      <c r="T2466" s="44" t="str">
        <f t="shared" si="308"/>
        <v/>
      </c>
      <c r="W2466" s="18">
        <f t="shared" si="309"/>
        <v>0</v>
      </c>
    </row>
    <row r="2467" spans="7:23" ht="25.5" customHeight="1" x14ac:dyDescent="0.2">
      <c r="G2467" s="12" t="str">
        <f t="shared" si="306"/>
        <v/>
      </c>
      <c r="H2467" s="12"/>
      <c r="I2467" s="22" t="str">
        <f>IFERROR(VLOOKUP('движение ДВС'!C2467,нормативы!$B$2:$C$32,2,FALSE),"")</f>
        <v/>
      </c>
      <c r="K2467" s="13" t="str">
        <f t="shared" si="310"/>
        <v/>
      </c>
      <c r="L2467" s="13"/>
      <c r="M2467" s="22" t="str">
        <f t="shared" si="307"/>
        <v/>
      </c>
      <c r="N2467" s="22" t="str">
        <f t="shared" si="311"/>
        <v/>
      </c>
      <c r="P2467" s="11" t="str">
        <f t="shared" si="312"/>
        <v xml:space="preserve"> </v>
      </c>
      <c r="Q2467" s="11" t="e">
        <f>VLOOKUP(B2467,'Комментарии к ремонту'!A:C,2,FALSE)</f>
        <v>#N/A</v>
      </c>
      <c r="R2467" s="21" t="str">
        <f t="shared" si="313"/>
        <v/>
      </c>
      <c r="T2467" s="44" t="str">
        <f t="shared" si="308"/>
        <v/>
      </c>
      <c r="W2467" s="18">
        <f t="shared" si="309"/>
        <v>0</v>
      </c>
    </row>
    <row r="2468" spans="7:23" ht="25.5" customHeight="1" x14ac:dyDescent="0.2">
      <c r="G2468" s="12" t="str">
        <f t="shared" si="306"/>
        <v/>
      </c>
      <c r="H2468" s="12"/>
      <c r="I2468" s="22" t="str">
        <f>IFERROR(VLOOKUP('движение ДВС'!C2468,нормативы!$B$2:$C$32,2,FALSE),"")</f>
        <v/>
      </c>
      <c r="K2468" s="13" t="str">
        <f t="shared" si="310"/>
        <v/>
      </c>
      <c r="L2468" s="13"/>
      <c r="M2468" s="22" t="str">
        <f t="shared" si="307"/>
        <v/>
      </c>
      <c r="N2468" s="22" t="str">
        <f t="shared" si="311"/>
        <v/>
      </c>
      <c r="P2468" s="11" t="str">
        <f t="shared" si="312"/>
        <v xml:space="preserve"> </v>
      </c>
      <c r="Q2468" s="11" t="e">
        <f>VLOOKUP(B2468,'Комментарии к ремонту'!A:C,2,FALSE)</f>
        <v>#N/A</v>
      </c>
      <c r="R2468" s="21" t="str">
        <f t="shared" si="313"/>
        <v/>
      </c>
      <c r="T2468" s="44" t="str">
        <f t="shared" si="308"/>
        <v/>
      </c>
      <c r="W2468" s="18">
        <f t="shared" si="309"/>
        <v>0</v>
      </c>
    </row>
    <row r="2469" spans="7:23" ht="25.5" customHeight="1" x14ac:dyDescent="0.2">
      <c r="G2469" s="12" t="str">
        <f t="shared" si="306"/>
        <v/>
      </c>
      <c r="H2469" s="12"/>
      <c r="I2469" s="22" t="str">
        <f>IFERROR(VLOOKUP('движение ДВС'!C2469,нормативы!$B$2:$C$32,2,FALSE),"")</f>
        <v/>
      </c>
      <c r="K2469" s="13" t="str">
        <f t="shared" si="310"/>
        <v/>
      </c>
      <c r="L2469" s="13"/>
      <c r="M2469" s="22" t="str">
        <f t="shared" si="307"/>
        <v/>
      </c>
      <c r="N2469" s="22" t="str">
        <f t="shared" si="311"/>
        <v/>
      </c>
      <c r="P2469" s="11" t="str">
        <f t="shared" si="312"/>
        <v xml:space="preserve"> </v>
      </c>
      <c r="Q2469" s="11" t="e">
        <f>VLOOKUP(B2469,'Комментарии к ремонту'!A:C,2,FALSE)</f>
        <v>#N/A</v>
      </c>
      <c r="R2469" s="21" t="str">
        <f t="shared" si="313"/>
        <v/>
      </c>
      <c r="T2469" s="44" t="str">
        <f t="shared" si="308"/>
        <v/>
      </c>
      <c r="W2469" s="18">
        <f t="shared" si="309"/>
        <v>0</v>
      </c>
    </row>
    <row r="2470" spans="7:23" ht="25.5" customHeight="1" x14ac:dyDescent="0.2">
      <c r="G2470" s="12" t="str">
        <f t="shared" si="306"/>
        <v/>
      </c>
      <c r="H2470" s="12"/>
      <c r="I2470" s="22" t="str">
        <f>IFERROR(VLOOKUP('движение ДВС'!C2470,нормативы!$B$2:$C$32,2,FALSE),"")</f>
        <v/>
      </c>
      <c r="K2470" s="13" t="str">
        <f t="shared" si="310"/>
        <v/>
      </c>
      <c r="L2470" s="13"/>
      <c r="M2470" s="22" t="str">
        <f t="shared" si="307"/>
        <v/>
      </c>
      <c r="N2470" s="22" t="str">
        <f t="shared" si="311"/>
        <v/>
      </c>
      <c r="P2470" s="11" t="str">
        <f t="shared" si="312"/>
        <v xml:space="preserve"> </v>
      </c>
      <c r="Q2470" s="11" t="e">
        <f>VLOOKUP(B2470,'Комментарии к ремонту'!A:C,2,FALSE)</f>
        <v>#N/A</v>
      </c>
      <c r="R2470" s="21" t="str">
        <f t="shared" si="313"/>
        <v/>
      </c>
      <c r="T2470" s="44" t="str">
        <f t="shared" si="308"/>
        <v/>
      </c>
      <c r="W2470" s="18">
        <f t="shared" si="309"/>
        <v>0</v>
      </c>
    </row>
    <row r="2471" spans="7:23" ht="25.5" customHeight="1" x14ac:dyDescent="0.2">
      <c r="G2471" s="12" t="str">
        <f t="shared" si="306"/>
        <v/>
      </c>
      <c r="H2471" s="12"/>
      <c r="I2471" s="22" t="str">
        <f>IFERROR(VLOOKUP('движение ДВС'!C2471,нормативы!$B$2:$C$32,2,FALSE),"")</f>
        <v/>
      </c>
      <c r="K2471" s="13" t="str">
        <f t="shared" si="310"/>
        <v/>
      </c>
      <c r="L2471" s="13"/>
      <c r="M2471" s="22" t="str">
        <f t="shared" si="307"/>
        <v/>
      </c>
      <c r="N2471" s="22" t="str">
        <f t="shared" si="311"/>
        <v/>
      </c>
      <c r="P2471" s="11" t="str">
        <f t="shared" si="312"/>
        <v xml:space="preserve"> </v>
      </c>
      <c r="Q2471" s="11" t="e">
        <f>VLOOKUP(B2471,'Комментарии к ремонту'!A:C,2,FALSE)</f>
        <v>#N/A</v>
      </c>
      <c r="R2471" s="21" t="str">
        <f t="shared" si="313"/>
        <v/>
      </c>
      <c r="T2471" s="44" t="str">
        <f t="shared" si="308"/>
        <v/>
      </c>
      <c r="W2471" s="18">
        <f t="shared" si="309"/>
        <v>0</v>
      </c>
    </row>
    <row r="2472" spans="7:23" ht="25.5" customHeight="1" x14ac:dyDescent="0.2">
      <c r="G2472" s="12" t="str">
        <f t="shared" si="306"/>
        <v/>
      </c>
      <c r="H2472" s="12"/>
      <c r="I2472" s="22" t="str">
        <f>IFERROR(VLOOKUP('движение ДВС'!C2472,нормативы!$B$2:$C$32,2,FALSE),"")</f>
        <v/>
      </c>
      <c r="K2472" s="13" t="str">
        <f t="shared" si="310"/>
        <v/>
      </c>
      <c r="L2472" s="13"/>
      <c r="M2472" s="22" t="str">
        <f t="shared" si="307"/>
        <v/>
      </c>
      <c r="N2472" s="22" t="str">
        <f t="shared" si="311"/>
        <v/>
      </c>
      <c r="P2472" s="11" t="str">
        <f t="shared" si="312"/>
        <v xml:space="preserve"> </v>
      </c>
      <c r="Q2472" s="11" t="e">
        <f>VLOOKUP(B2472,'Комментарии к ремонту'!A:C,2,FALSE)</f>
        <v>#N/A</v>
      </c>
      <c r="R2472" s="21" t="str">
        <f t="shared" si="313"/>
        <v/>
      </c>
      <c r="T2472" s="44" t="str">
        <f t="shared" si="308"/>
        <v/>
      </c>
      <c r="W2472" s="18">
        <f t="shared" si="309"/>
        <v>0</v>
      </c>
    </row>
    <row r="2473" spans="7:23" ht="25.5" customHeight="1" x14ac:dyDescent="0.2">
      <c r="G2473" s="12" t="str">
        <f t="shared" si="306"/>
        <v/>
      </c>
      <c r="H2473" s="12"/>
      <c r="I2473" s="22" t="str">
        <f>IFERROR(VLOOKUP('движение ДВС'!C2473,нормативы!$B$2:$C$32,2,FALSE),"")</f>
        <v/>
      </c>
      <c r="K2473" s="13" t="str">
        <f t="shared" si="310"/>
        <v/>
      </c>
      <c r="L2473" s="13"/>
      <c r="M2473" s="22" t="str">
        <f t="shared" si="307"/>
        <v/>
      </c>
      <c r="N2473" s="22" t="str">
        <f t="shared" si="311"/>
        <v/>
      </c>
      <c r="P2473" s="11" t="str">
        <f t="shared" si="312"/>
        <v xml:space="preserve"> </v>
      </c>
      <c r="Q2473" s="11" t="e">
        <f>VLOOKUP(B2473,'Комментарии к ремонту'!A:C,2,FALSE)</f>
        <v>#N/A</v>
      </c>
      <c r="R2473" s="21" t="str">
        <f t="shared" si="313"/>
        <v/>
      </c>
      <c r="T2473" s="44" t="str">
        <f t="shared" si="308"/>
        <v/>
      </c>
      <c r="W2473" s="18">
        <f t="shared" si="309"/>
        <v>0</v>
      </c>
    </row>
    <row r="2474" spans="7:23" ht="25.5" customHeight="1" x14ac:dyDescent="0.2">
      <c r="G2474" s="12" t="str">
        <f t="shared" si="306"/>
        <v/>
      </c>
      <c r="H2474" s="12"/>
      <c r="I2474" s="22" t="str">
        <f>IFERROR(VLOOKUP('движение ДВС'!C2474,нормативы!$B$2:$C$32,2,FALSE),"")</f>
        <v/>
      </c>
      <c r="K2474" s="13" t="str">
        <f t="shared" si="310"/>
        <v/>
      </c>
      <c r="L2474" s="13"/>
      <c r="M2474" s="22" t="str">
        <f t="shared" si="307"/>
        <v/>
      </c>
      <c r="N2474" s="22" t="str">
        <f t="shared" si="311"/>
        <v/>
      </c>
      <c r="P2474" s="11" t="str">
        <f t="shared" si="312"/>
        <v xml:space="preserve"> </v>
      </c>
      <c r="Q2474" s="11" t="e">
        <f>VLOOKUP(B2474,'Комментарии к ремонту'!A:C,2,FALSE)</f>
        <v>#N/A</v>
      </c>
      <c r="R2474" s="21" t="str">
        <f t="shared" si="313"/>
        <v/>
      </c>
      <c r="T2474" s="44" t="str">
        <f t="shared" si="308"/>
        <v/>
      </c>
      <c r="W2474" s="18">
        <f t="shared" si="309"/>
        <v>0</v>
      </c>
    </row>
    <row r="2475" spans="7:23" ht="25.5" customHeight="1" x14ac:dyDescent="0.2">
      <c r="G2475" s="12" t="str">
        <f t="shared" si="306"/>
        <v/>
      </c>
      <c r="H2475" s="12"/>
      <c r="I2475" s="22" t="str">
        <f>IFERROR(VLOOKUP('движение ДВС'!C2475,нормативы!$B$2:$C$32,2,FALSE),"")</f>
        <v/>
      </c>
      <c r="K2475" s="13" t="str">
        <f t="shared" si="310"/>
        <v/>
      </c>
      <c r="L2475" s="13"/>
      <c r="M2475" s="22" t="str">
        <f t="shared" si="307"/>
        <v/>
      </c>
      <c r="N2475" s="22" t="str">
        <f t="shared" si="311"/>
        <v/>
      </c>
      <c r="P2475" s="11" t="str">
        <f t="shared" si="312"/>
        <v xml:space="preserve"> </v>
      </c>
      <c r="Q2475" s="11" t="e">
        <f>VLOOKUP(B2475,'Комментарии к ремонту'!A:C,2,FALSE)</f>
        <v>#N/A</v>
      </c>
      <c r="R2475" s="21" t="str">
        <f t="shared" si="313"/>
        <v/>
      </c>
      <c r="T2475" s="44" t="str">
        <f t="shared" si="308"/>
        <v/>
      </c>
      <c r="W2475" s="18">
        <f t="shared" si="309"/>
        <v>0</v>
      </c>
    </row>
    <row r="2476" spans="7:23" ht="25.5" customHeight="1" x14ac:dyDescent="0.2">
      <c r="G2476" s="12" t="str">
        <f t="shared" si="306"/>
        <v/>
      </c>
      <c r="H2476" s="12"/>
      <c r="I2476" s="22" t="str">
        <f>IFERROR(VLOOKUP('движение ДВС'!C2476,нормативы!$B$2:$C$32,2,FALSE),"")</f>
        <v/>
      </c>
      <c r="K2476" s="13" t="str">
        <f t="shared" si="310"/>
        <v/>
      </c>
      <c r="L2476" s="13"/>
      <c r="M2476" s="22" t="str">
        <f t="shared" si="307"/>
        <v/>
      </c>
      <c r="N2476" s="22" t="str">
        <f t="shared" si="311"/>
        <v/>
      </c>
      <c r="P2476" s="11" t="str">
        <f t="shared" si="312"/>
        <v xml:space="preserve"> </v>
      </c>
      <c r="Q2476" s="11" t="e">
        <f>VLOOKUP(B2476,'Комментарии к ремонту'!A:C,2,FALSE)</f>
        <v>#N/A</v>
      </c>
      <c r="R2476" s="21" t="str">
        <f t="shared" si="313"/>
        <v/>
      </c>
      <c r="T2476" s="44" t="str">
        <f t="shared" si="308"/>
        <v/>
      </c>
      <c r="W2476" s="18">
        <f t="shared" si="309"/>
        <v>0</v>
      </c>
    </row>
    <row r="2477" spans="7:23" ht="25.5" customHeight="1" x14ac:dyDescent="0.2">
      <c r="G2477" s="12" t="str">
        <f t="shared" si="306"/>
        <v/>
      </c>
      <c r="H2477" s="12"/>
      <c r="I2477" s="22" t="str">
        <f>IFERROR(VLOOKUP('движение ДВС'!C2477,нормативы!$B$2:$C$32,2,FALSE),"")</f>
        <v/>
      </c>
      <c r="K2477" s="13" t="str">
        <f t="shared" si="310"/>
        <v/>
      </c>
      <c r="L2477" s="13"/>
      <c r="M2477" s="22" t="str">
        <f t="shared" si="307"/>
        <v/>
      </c>
      <c r="N2477" s="22" t="str">
        <f t="shared" si="311"/>
        <v/>
      </c>
      <c r="P2477" s="11" t="str">
        <f t="shared" si="312"/>
        <v xml:space="preserve"> </v>
      </c>
      <c r="Q2477" s="11" t="e">
        <f>VLOOKUP(B2477,'Комментарии к ремонту'!A:C,2,FALSE)</f>
        <v>#N/A</v>
      </c>
      <c r="R2477" s="21" t="str">
        <f t="shared" si="313"/>
        <v/>
      </c>
      <c r="T2477" s="44" t="str">
        <f t="shared" si="308"/>
        <v/>
      </c>
      <c r="W2477" s="18">
        <f t="shared" si="309"/>
        <v>0</v>
      </c>
    </row>
    <row r="2478" spans="7:23" ht="25.5" customHeight="1" x14ac:dyDescent="0.2">
      <c r="G2478" s="12" t="str">
        <f t="shared" si="306"/>
        <v/>
      </c>
      <c r="H2478" s="12"/>
      <c r="I2478" s="22" t="str">
        <f>IFERROR(VLOOKUP('движение ДВС'!C2478,нормативы!$B$2:$C$32,2,FALSE),"")</f>
        <v/>
      </c>
      <c r="K2478" s="13" t="str">
        <f t="shared" si="310"/>
        <v/>
      </c>
      <c r="L2478" s="13"/>
      <c r="M2478" s="22" t="str">
        <f t="shared" si="307"/>
        <v/>
      </c>
      <c r="N2478" s="22" t="str">
        <f t="shared" si="311"/>
        <v/>
      </c>
      <c r="P2478" s="11" t="str">
        <f t="shared" si="312"/>
        <v xml:space="preserve"> </v>
      </c>
      <c r="Q2478" s="11" t="e">
        <f>VLOOKUP(B2478,'Комментарии к ремонту'!A:C,2,FALSE)</f>
        <v>#N/A</v>
      </c>
      <c r="R2478" s="21" t="str">
        <f t="shared" si="313"/>
        <v/>
      </c>
      <c r="T2478" s="44" t="str">
        <f t="shared" si="308"/>
        <v/>
      </c>
      <c r="W2478" s="18">
        <f t="shared" si="309"/>
        <v>0</v>
      </c>
    </row>
    <row r="2479" spans="7:23" ht="25.5" customHeight="1" x14ac:dyDescent="0.2">
      <c r="G2479" s="12" t="str">
        <f t="shared" si="306"/>
        <v/>
      </c>
      <c r="H2479" s="12"/>
      <c r="I2479" s="22" t="str">
        <f>IFERROR(VLOOKUP('движение ДВС'!C2479,нормативы!$B$2:$C$32,2,FALSE),"")</f>
        <v/>
      </c>
      <c r="K2479" s="13" t="str">
        <f t="shared" si="310"/>
        <v/>
      </c>
      <c r="L2479" s="13"/>
      <c r="M2479" s="22" t="str">
        <f t="shared" si="307"/>
        <v/>
      </c>
      <c r="N2479" s="22" t="str">
        <f t="shared" si="311"/>
        <v/>
      </c>
      <c r="P2479" s="11" t="str">
        <f t="shared" si="312"/>
        <v xml:space="preserve"> </v>
      </c>
      <c r="Q2479" s="11" t="e">
        <f>VLOOKUP(B2479,'Комментарии к ремонту'!A:C,2,FALSE)</f>
        <v>#N/A</v>
      </c>
      <c r="R2479" s="21" t="str">
        <f t="shared" si="313"/>
        <v/>
      </c>
      <c r="T2479" s="44" t="str">
        <f t="shared" si="308"/>
        <v/>
      </c>
      <c r="W2479" s="18">
        <f t="shared" si="309"/>
        <v>0</v>
      </c>
    </row>
    <row r="2480" spans="7:23" ht="25.5" customHeight="1" x14ac:dyDescent="0.2">
      <c r="G2480" s="12" t="str">
        <f t="shared" si="306"/>
        <v/>
      </c>
      <c r="H2480" s="12"/>
      <c r="I2480" s="22" t="str">
        <f>IFERROR(VLOOKUP('движение ДВС'!C2480,нормативы!$B$2:$C$32,2,FALSE),"")</f>
        <v/>
      </c>
      <c r="K2480" s="13" t="str">
        <f t="shared" si="310"/>
        <v/>
      </c>
      <c r="L2480" s="13"/>
      <c r="M2480" s="22" t="str">
        <f t="shared" si="307"/>
        <v/>
      </c>
      <c r="N2480" s="22" t="str">
        <f t="shared" si="311"/>
        <v/>
      </c>
      <c r="P2480" s="11" t="str">
        <f t="shared" si="312"/>
        <v xml:space="preserve"> </v>
      </c>
      <c r="Q2480" s="11" t="e">
        <f>VLOOKUP(B2480,'Комментарии к ремонту'!A:C,2,FALSE)</f>
        <v>#N/A</v>
      </c>
      <c r="R2480" s="21" t="str">
        <f t="shared" si="313"/>
        <v/>
      </c>
      <c r="T2480" s="44" t="str">
        <f t="shared" si="308"/>
        <v/>
      </c>
      <c r="W2480" s="18">
        <f t="shared" si="309"/>
        <v>0</v>
      </c>
    </row>
    <row r="2481" spans="7:23" ht="25.5" customHeight="1" x14ac:dyDescent="0.2">
      <c r="G2481" s="12" t="str">
        <f t="shared" si="306"/>
        <v/>
      </c>
      <c r="H2481" s="12"/>
      <c r="I2481" s="22" t="str">
        <f>IFERROR(VLOOKUP('движение ДВС'!C2481,нормативы!$B$2:$C$32,2,FALSE),"")</f>
        <v/>
      </c>
      <c r="K2481" s="13" t="str">
        <f t="shared" si="310"/>
        <v/>
      </c>
      <c r="L2481" s="13"/>
      <c r="M2481" s="22" t="str">
        <f t="shared" si="307"/>
        <v/>
      </c>
      <c r="N2481" s="22" t="str">
        <f t="shared" si="311"/>
        <v/>
      </c>
      <c r="P2481" s="11" t="str">
        <f t="shared" si="312"/>
        <v xml:space="preserve"> </v>
      </c>
      <c r="Q2481" s="11" t="e">
        <f>VLOOKUP(B2481,'Комментарии к ремонту'!A:C,2,FALSE)</f>
        <v>#N/A</v>
      </c>
      <c r="R2481" s="21" t="str">
        <f t="shared" si="313"/>
        <v/>
      </c>
      <c r="T2481" s="44" t="str">
        <f t="shared" si="308"/>
        <v/>
      </c>
      <c r="W2481" s="18">
        <f t="shared" si="309"/>
        <v>0</v>
      </c>
    </row>
    <row r="2482" spans="7:23" ht="25.5" customHeight="1" x14ac:dyDescent="0.2">
      <c r="G2482" s="12" t="str">
        <f t="shared" si="306"/>
        <v/>
      </c>
      <c r="H2482" s="12"/>
      <c r="I2482" s="22" t="str">
        <f>IFERROR(VLOOKUP('движение ДВС'!C2482,нормативы!$B$2:$C$32,2,FALSE),"")</f>
        <v/>
      </c>
      <c r="K2482" s="13" t="str">
        <f t="shared" si="310"/>
        <v/>
      </c>
      <c r="L2482" s="13"/>
      <c r="M2482" s="22" t="str">
        <f t="shared" si="307"/>
        <v/>
      </c>
      <c r="N2482" s="22" t="str">
        <f t="shared" si="311"/>
        <v/>
      </c>
      <c r="P2482" s="11" t="str">
        <f t="shared" si="312"/>
        <v xml:space="preserve"> </v>
      </c>
      <c r="Q2482" s="11" t="e">
        <f>VLOOKUP(B2482,'Комментарии к ремонту'!A:C,2,FALSE)</f>
        <v>#N/A</v>
      </c>
      <c r="R2482" s="21" t="str">
        <f t="shared" si="313"/>
        <v/>
      </c>
      <c r="T2482" s="44" t="str">
        <f t="shared" si="308"/>
        <v/>
      </c>
      <c r="W2482" s="18">
        <f t="shared" si="309"/>
        <v>0</v>
      </c>
    </row>
    <row r="2483" spans="7:23" ht="25.5" customHeight="1" x14ac:dyDescent="0.2">
      <c r="G2483" s="12" t="str">
        <f t="shared" si="306"/>
        <v/>
      </c>
      <c r="H2483" s="12"/>
      <c r="I2483" s="22" t="str">
        <f>IFERROR(VLOOKUP('движение ДВС'!C2483,нормативы!$B$2:$C$32,2,FALSE),"")</f>
        <v/>
      </c>
      <c r="K2483" s="13" t="str">
        <f t="shared" si="310"/>
        <v/>
      </c>
      <c r="L2483" s="13"/>
      <c r="M2483" s="22" t="str">
        <f t="shared" si="307"/>
        <v/>
      </c>
      <c r="N2483" s="22" t="str">
        <f t="shared" si="311"/>
        <v/>
      </c>
      <c r="P2483" s="11" t="str">
        <f t="shared" si="312"/>
        <v xml:space="preserve"> </v>
      </c>
      <c r="Q2483" s="11" t="e">
        <f>VLOOKUP(B2483,'Комментарии к ремонту'!A:C,2,FALSE)</f>
        <v>#N/A</v>
      </c>
      <c r="R2483" s="21" t="str">
        <f t="shared" si="313"/>
        <v/>
      </c>
      <c r="T2483" s="44" t="str">
        <f t="shared" si="308"/>
        <v/>
      </c>
      <c r="W2483" s="18">
        <f t="shared" si="309"/>
        <v>0</v>
      </c>
    </row>
    <row r="2484" spans="7:23" ht="25.5" customHeight="1" x14ac:dyDescent="0.2">
      <c r="G2484" s="12" t="str">
        <f t="shared" si="306"/>
        <v/>
      </c>
      <c r="H2484" s="12"/>
      <c r="I2484" s="22" t="str">
        <f>IFERROR(VLOOKUP('движение ДВС'!C2484,нормативы!$B$2:$C$32,2,FALSE),"")</f>
        <v/>
      </c>
      <c r="K2484" s="13" t="str">
        <f t="shared" si="310"/>
        <v/>
      </c>
      <c r="L2484" s="13"/>
      <c r="M2484" s="22" t="str">
        <f t="shared" si="307"/>
        <v/>
      </c>
      <c r="N2484" s="22" t="str">
        <f t="shared" si="311"/>
        <v/>
      </c>
      <c r="P2484" s="11" t="str">
        <f t="shared" si="312"/>
        <v xml:space="preserve"> </v>
      </c>
      <c r="Q2484" s="11" t="e">
        <f>VLOOKUP(B2484,'Комментарии к ремонту'!A:C,2,FALSE)</f>
        <v>#N/A</v>
      </c>
      <c r="R2484" s="21" t="str">
        <f t="shared" si="313"/>
        <v/>
      </c>
      <c r="T2484" s="44" t="str">
        <f t="shared" si="308"/>
        <v/>
      </c>
      <c r="W2484" s="18">
        <f t="shared" si="309"/>
        <v>0</v>
      </c>
    </row>
    <row r="2485" spans="7:23" ht="25.5" customHeight="1" x14ac:dyDescent="0.2">
      <c r="G2485" s="12" t="str">
        <f t="shared" si="306"/>
        <v/>
      </c>
      <c r="H2485" s="12"/>
      <c r="I2485" s="22" t="str">
        <f>IFERROR(VLOOKUP('движение ДВС'!C2485,нормативы!$B$2:$C$32,2,FALSE),"")</f>
        <v/>
      </c>
      <c r="K2485" s="13" t="str">
        <f t="shared" si="310"/>
        <v/>
      </c>
      <c r="L2485" s="13"/>
      <c r="M2485" s="22" t="str">
        <f t="shared" si="307"/>
        <v/>
      </c>
      <c r="N2485" s="22" t="str">
        <f t="shared" si="311"/>
        <v/>
      </c>
      <c r="P2485" s="11" t="str">
        <f t="shared" si="312"/>
        <v xml:space="preserve"> </v>
      </c>
      <c r="Q2485" s="11" t="e">
        <f>VLOOKUP(B2485,'Комментарии к ремонту'!A:C,2,FALSE)</f>
        <v>#N/A</v>
      </c>
      <c r="R2485" s="21" t="str">
        <f t="shared" si="313"/>
        <v/>
      </c>
      <c r="T2485" s="44" t="str">
        <f t="shared" si="308"/>
        <v/>
      </c>
      <c r="W2485" s="18">
        <f t="shared" si="309"/>
        <v>0</v>
      </c>
    </row>
    <row r="2486" spans="7:23" ht="25.5" customHeight="1" x14ac:dyDescent="0.2">
      <c r="G2486" s="12" t="str">
        <f t="shared" si="306"/>
        <v/>
      </c>
      <c r="H2486" s="12"/>
      <c r="I2486" s="22" t="str">
        <f>IFERROR(VLOOKUP('движение ДВС'!C2486,нормативы!$B$2:$C$32,2,FALSE),"")</f>
        <v/>
      </c>
      <c r="K2486" s="13" t="str">
        <f t="shared" si="310"/>
        <v/>
      </c>
      <c r="L2486" s="13"/>
      <c r="M2486" s="22" t="str">
        <f t="shared" si="307"/>
        <v/>
      </c>
      <c r="N2486" s="22" t="str">
        <f t="shared" si="311"/>
        <v/>
      </c>
      <c r="P2486" s="11" t="str">
        <f t="shared" si="312"/>
        <v xml:space="preserve"> </v>
      </c>
      <c r="Q2486" s="11" t="e">
        <f>VLOOKUP(B2486,'Комментарии к ремонту'!A:C,2,FALSE)</f>
        <v>#N/A</v>
      </c>
      <c r="R2486" s="21" t="str">
        <f t="shared" si="313"/>
        <v/>
      </c>
      <c r="T2486" s="44" t="str">
        <f t="shared" si="308"/>
        <v/>
      </c>
      <c r="W2486" s="18">
        <f t="shared" si="309"/>
        <v>0</v>
      </c>
    </row>
    <row r="2487" spans="7:23" ht="25.5" customHeight="1" x14ac:dyDescent="0.2">
      <c r="G2487" s="12" t="str">
        <f t="shared" si="306"/>
        <v/>
      </c>
      <c r="H2487" s="12"/>
      <c r="I2487" s="22" t="str">
        <f>IFERROR(VLOOKUP('движение ДВС'!C2487,нормативы!$B$2:$C$32,2,FALSE),"")</f>
        <v/>
      </c>
      <c r="K2487" s="13" t="str">
        <f t="shared" si="310"/>
        <v/>
      </c>
      <c r="L2487" s="13"/>
      <c r="M2487" s="22" t="str">
        <f t="shared" si="307"/>
        <v/>
      </c>
      <c r="N2487" s="22" t="str">
        <f t="shared" si="311"/>
        <v/>
      </c>
      <c r="P2487" s="11" t="str">
        <f t="shared" si="312"/>
        <v xml:space="preserve"> </v>
      </c>
      <c r="Q2487" s="11" t="e">
        <f>VLOOKUP(B2487,'Комментарии к ремонту'!A:C,2,FALSE)</f>
        <v>#N/A</v>
      </c>
      <c r="R2487" s="21" t="str">
        <f t="shared" si="313"/>
        <v/>
      </c>
      <c r="T2487" s="44" t="str">
        <f t="shared" si="308"/>
        <v/>
      </c>
      <c r="W2487" s="18">
        <f t="shared" si="309"/>
        <v>0</v>
      </c>
    </row>
    <row r="2488" spans="7:23" ht="25.5" customHeight="1" x14ac:dyDescent="0.2">
      <c r="G2488" s="12" t="str">
        <f t="shared" si="306"/>
        <v/>
      </c>
      <c r="H2488" s="12"/>
      <c r="I2488" s="22" t="str">
        <f>IFERROR(VLOOKUP('движение ДВС'!C2488,нормативы!$B$2:$C$32,2,FALSE),"")</f>
        <v/>
      </c>
      <c r="K2488" s="13" t="str">
        <f t="shared" si="310"/>
        <v/>
      </c>
      <c r="L2488" s="13"/>
      <c r="M2488" s="22" t="str">
        <f t="shared" si="307"/>
        <v/>
      </c>
      <c r="N2488" s="22" t="str">
        <f t="shared" si="311"/>
        <v/>
      </c>
      <c r="P2488" s="11" t="str">
        <f t="shared" si="312"/>
        <v xml:space="preserve"> </v>
      </c>
      <c r="Q2488" s="11" t="e">
        <f>VLOOKUP(B2488,'Комментарии к ремонту'!A:C,2,FALSE)</f>
        <v>#N/A</v>
      </c>
      <c r="R2488" s="21" t="str">
        <f t="shared" si="313"/>
        <v/>
      </c>
      <c r="T2488" s="44" t="str">
        <f t="shared" si="308"/>
        <v/>
      </c>
      <c r="W2488" s="18">
        <f t="shared" si="309"/>
        <v>0</v>
      </c>
    </row>
    <row r="2489" spans="7:23" ht="25.5" customHeight="1" x14ac:dyDescent="0.2">
      <c r="G2489" s="12" t="str">
        <f t="shared" si="306"/>
        <v/>
      </c>
      <c r="H2489" s="12"/>
      <c r="I2489" s="22" t="str">
        <f>IFERROR(VLOOKUP('движение ДВС'!C2489,нормативы!$B$2:$C$32,2,FALSE),"")</f>
        <v/>
      </c>
      <c r="K2489" s="13" t="str">
        <f t="shared" si="310"/>
        <v/>
      </c>
      <c r="L2489" s="13"/>
      <c r="M2489" s="22" t="str">
        <f t="shared" si="307"/>
        <v/>
      </c>
      <c r="N2489" s="22" t="str">
        <f t="shared" si="311"/>
        <v/>
      </c>
      <c r="P2489" s="11" t="str">
        <f t="shared" si="312"/>
        <v xml:space="preserve"> </v>
      </c>
      <c r="Q2489" s="11" t="e">
        <f>VLOOKUP(B2489,'Комментарии к ремонту'!A:C,2,FALSE)</f>
        <v>#N/A</v>
      </c>
      <c r="R2489" s="21" t="str">
        <f t="shared" si="313"/>
        <v/>
      </c>
      <c r="T2489" s="44" t="str">
        <f t="shared" si="308"/>
        <v/>
      </c>
      <c r="W2489" s="18">
        <f t="shared" si="309"/>
        <v>0</v>
      </c>
    </row>
    <row r="2490" spans="7:23" ht="25.5" customHeight="1" x14ac:dyDescent="0.2">
      <c r="G2490" s="12" t="str">
        <f t="shared" si="306"/>
        <v/>
      </c>
      <c r="H2490" s="12"/>
      <c r="I2490" s="22" t="str">
        <f>IFERROR(VLOOKUP('движение ДВС'!C2490,нормативы!$B$2:$C$32,2,FALSE),"")</f>
        <v/>
      </c>
      <c r="K2490" s="13" t="str">
        <f t="shared" si="310"/>
        <v/>
      </c>
      <c r="L2490" s="13"/>
      <c r="M2490" s="22" t="str">
        <f t="shared" si="307"/>
        <v/>
      </c>
      <c r="N2490" s="22" t="str">
        <f t="shared" si="311"/>
        <v/>
      </c>
      <c r="P2490" s="11" t="str">
        <f t="shared" si="312"/>
        <v xml:space="preserve"> </v>
      </c>
      <c r="Q2490" s="11" t="e">
        <f>VLOOKUP(B2490,'Комментарии к ремонту'!A:C,2,FALSE)</f>
        <v>#N/A</v>
      </c>
      <c r="R2490" s="21" t="str">
        <f t="shared" si="313"/>
        <v/>
      </c>
      <c r="T2490" s="44" t="str">
        <f t="shared" si="308"/>
        <v/>
      </c>
      <c r="W2490" s="18">
        <f t="shared" si="309"/>
        <v>0</v>
      </c>
    </row>
    <row r="2491" spans="7:23" ht="25.5" customHeight="1" x14ac:dyDescent="0.2">
      <c r="G2491" s="12" t="str">
        <f t="shared" si="306"/>
        <v/>
      </c>
      <c r="H2491" s="12"/>
      <c r="I2491" s="22" t="str">
        <f>IFERROR(VLOOKUP('движение ДВС'!C2491,нормативы!$B$2:$C$32,2,FALSE),"")</f>
        <v/>
      </c>
      <c r="K2491" s="13" t="str">
        <f t="shared" si="310"/>
        <v/>
      </c>
      <c r="L2491" s="13"/>
      <c r="M2491" s="22" t="str">
        <f t="shared" si="307"/>
        <v/>
      </c>
      <c r="N2491" s="22" t="str">
        <f t="shared" si="311"/>
        <v/>
      </c>
      <c r="P2491" s="11" t="str">
        <f t="shared" si="312"/>
        <v xml:space="preserve"> </v>
      </c>
      <c r="Q2491" s="11" t="e">
        <f>VLOOKUP(B2491,'Комментарии к ремонту'!A:C,2,FALSE)</f>
        <v>#N/A</v>
      </c>
      <c r="R2491" s="21" t="str">
        <f t="shared" si="313"/>
        <v/>
      </c>
      <c r="T2491" s="44" t="str">
        <f t="shared" si="308"/>
        <v/>
      </c>
      <c r="W2491" s="18">
        <f t="shared" si="309"/>
        <v>0</v>
      </c>
    </row>
    <row r="2492" spans="7:23" ht="25.5" customHeight="1" x14ac:dyDescent="0.2">
      <c r="G2492" s="12" t="str">
        <f t="shared" si="306"/>
        <v/>
      </c>
      <c r="H2492" s="12"/>
      <c r="I2492" s="22" t="str">
        <f>IFERROR(VLOOKUP('движение ДВС'!C2492,нормативы!$B$2:$C$32,2,FALSE),"")</f>
        <v/>
      </c>
      <c r="K2492" s="13" t="str">
        <f t="shared" si="310"/>
        <v/>
      </c>
      <c r="L2492" s="13"/>
      <c r="M2492" s="22" t="str">
        <f t="shared" si="307"/>
        <v/>
      </c>
      <c r="N2492" s="22" t="str">
        <f t="shared" si="311"/>
        <v/>
      </c>
      <c r="P2492" s="11" t="str">
        <f t="shared" si="312"/>
        <v xml:space="preserve"> </v>
      </c>
      <c r="Q2492" s="11" t="e">
        <f>VLOOKUP(B2492,'Комментарии к ремонту'!A:C,2,FALSE)</f>
        <v>#N/A</v>
      </c>
      <c r="R2492" s="21" t="str">
        <f t="shared" si="313"/>
        <v/>
      </c>
      <c r="T2492" s="44" t="str">
        <f t="shared" si="308"/>
        <v/>
      </c>
      <c r="W2492" s="18">
        <f t="shared" si="309"/>
        <v>0</v>
      </c>
    </row>
    <row r="2493" spans="7:23" ht="25.5" customHeight="1" x14ac:dyDescent="0.2">
      <c r="G2493" s="12" t="str">
        <f t="shared" si="306"/>
        <v/>
      </c>
      <c r="H2493" s="12"/>
      <c r="I2493" s="22" t="str">
        <f>IFERROR(VLOOKUP('движение ДВС'!C2493,нормативы!$B$2:$C$32,2,FALSE),"")</f>
        <v/>
      </c>
      <c r="K2493" s="13" t="str">
        <f t="shared" si="310"/>
        <v/>
      </c>
      <c r="L2493" s="13"/>
      <c r="M2493" s="22" t="str">
        <f t="shared" si="307"/>
        <v/>
      </c>
      <c r="N2493" s="22" t="str">
        <f t="shared" si="311"/>
        <v/>
      </c>
      <c r="P2493" s="11" t="str">
        <f t="shared" si="312"/>
        <v xml:space="preserve"> </v>
      </c>
      <c r="Q2493" s="11" t="e">
        <f>VLOOKUP(B2493,'Комментарии к ремонту'!A:C,2,FALSE)</f>
        <v>#N/A</v>
      </c>
      <c r="R2493" s="21" t="str">
        <f t="shared" si="313"/>
        <v/>
      </c>
      <c r="T2493" s="44" t="str">
        <f t="shared" si="308"/>
        <v/>
      </c>
      <c r="W2493" s="18">
        <f t="shared" si="309"/>
        <v>0</v>
      </c>
    </row>
    <row r="2494" spans="7:23" ht="25.5" customHeight="1" x14ac:dyDescent="0.2">
      <c r="G2494" s="12" t="str">
        <f t="shared" si="306"/>
        <v/>
      </c>
      <c r="H2494" s="12"/>
      <c r="I2494" s="22" t="str">
        <f>IFERROR(VLOOKUP('движение ДВС'!C2494,нормативы!$B$2:$C$32,2,FALSE),"")</f>
        <v/>
      </c>
      <c r="K2494" s="13" t="str">
        <f t="shared" si="310"/>
        <v/>
      </c>
      <c r="L2494" s="13"/>
      <c r="M2494" s="22" t="str">
        <f t="shared" si="307"/>
        <v/>
      </c>
      <c r="N2494" s="22" t="str">
        <f t="shared" si="311"/>
        <v/>
      </c>
      <c r="P2494" s="11" t="str">
        <f t="shared" si="312"/>
        <v xml:space="preserve"> </v>
      </c>
      <c r="Q2494" s="11" t="e">
        <f>VLOOKUP(B2494,'Комментарии к ремонту'!A:C,2,FALSE)</f>
        <v>#N/A</v>
      </c>
      <c r="R2494" s="21" t="str">
        <f t="shared" si="313"/>
        <v/>
      </c>
      <c r="T2494" s="44" t="str">
        <f t="shared" si="308"/>
        <v/>
      </c>
      <c r="W2494" s="18">
        <f t="shared" si="309"/>
        <v>0</v>
      </c>
    </row>
    <row r="2495" spans="7:23" ht="25.5" customHeight="1" x14ac:dyDescent="0.2">
      <c r="G2495" s="12" t="str">
        <f t="shared" si="306"/>
        <v/>
      </c>
      <c r="H2495" s="12"/>
      <c r="I2495" s="22" t="str">
        <f>IFERROR(VLOOKUP('движение ДВС'!C2495,нормативы!$B$2:$C$32,2,FALSE),"")</f>
        <v/>
      </c>
      <c r="K2495" s="13" t="str">
        <f t="shared" si="310"/>
        <v/>
      </c>
      <c r="L2495" s="13"/>
      <c r="M2495" s="22" t="str">
        <f t="shared" si="307"/>
        <v/>
      </c>
      <c r="N2495" s="22" t="str">
        <f t="shared" si="311"/>
        <v/>
      </c>
      <c r="P2495" s="11" t="str">
        <f t="shared" si="312"/>
        <v xml:space="preserve"> </v>
      </c>
      <c r="Q2495" s="11" t="e">
        <f>VLOOKUP(B2495,'Комментарии к ремонту'!A:C,2,FALSE)</f>
        <v>#N/A</v>
      </c>
      <c r="R2495" s="21" t="str">
        <f t="shared" si="313"/>
        <v/>
      </c>
      <c r="T2495" s="44" t="str">
        <f t="shared" si="308"/>
        <v/>
      </c>
      <c r="W2495" s="18">
        <f t="shared" si="309"/>
        <v>0</v>
      </c>
    </row>
    <row r="2496" spans="7:23" ht="25.5" customHeight="1" x14ac:dyDescent="0.2">
      <c r="G2496" s="12" t="str">
        <f t="shared" si="306"/>
        <v/>
      </c>
      <c r="H2496" s="12"/>
      <c r="I2496" s="22" t="str">
        <f>IFERROR(VLOOKUP('движение ДВС'!C2496,нормативы!$B$2:$C$32,2,FALSE),"")</f>
        <v/>
      </c>
      <c r="K2496" s="13" t="str">
        <f t="shared" si="310"/>
        <v/>
      </c>
      <c r="L2496" s="13"/>
      <c r="M2496" s="22" t="str">
        <f t="shared" si="307"/>
        <v/>
      </c>
      <c r="N2496" s="22" t="str">
        <f t="shared" si="311"/>
        <v/>
      </c>
      <c r="P2496" s="11" t="str">
        <f t="shared" si="312"/>
        <v xml:space="preserve"> </v>
      </c>
      <c r="Q2496" s="11" t="e">
        <f>VLOOKUP(B2496,'Комментарии к ремонту'!A:C,2,FALSE)</f>
        <v>#N/A</v>
      </c>
      <c r="R2496" s="21" t="str">
        <f t="shared" si="313"/>
        <v/>
      </c>
      <c r="T2496" s="44" t="str">
        <f t="shared" si="308"/>
        <v/>
      </c>
      <c r="W2496" s="18">
        <f t="shared" si="309"/>
        <v>0</v>
      </c>
    </row>
    <row r="2497" spans="7:23" ht="25.5" customHeight="1" x14ac:dyDescent="0.2">
      <c r="G2497" s="12" t="str">
        <f t="shared" si="306"/>
        <v/>
      </c>
      <c r="H2497" s="12"/>
      <c r="I2497" s="22" t="str">
        <f>IFERROR(VLOOKUP('движение ДВС'!C2497,нормативы!$B$2:$C$32,2,FALSE),"")</f>
        <v/>
      </c>
      <c r="K2497" s="13" t="str">
        <f t="shared" si="310"/>
        <v/>
      </c>
      <c r="L2497" s="13"/>
      <c r="M2497" s="22" t="str">
        <f t="shared" si="307"/>
        <v/>
      </c>
      <c r="N2497" s="22" t="str">
        <f t="shared" si="311"/>
        <v/>
      </c>
      <c r="P2497" s="11" t="str">
        <f t="shared" si="312"/>
        <v xml:space="preserve"> </v>
      </c>
      <c r="Q2497" s="11" t="e">
        <f>VLOOKUP(B2497,'Комментарии к ремонту'!A:C,2,FALSE)</f>
        <v>#N/A</v>
      </c>
      <c r="R2497" s="21" t="str">
        <f t="shared" si="313"/>
        <v/>
      </c>
      <c r="T2497" s="44" t="str">
        <f t="shared" si="308"/>
        <v/>
      </c>
      <c r="W2497" s="18">
        <f t="shared" si="309"/>
        <v>0</v>
      </c>
    </row>
    <row r="2498" spans="7:23" ht="25.5" customHeight="1" x14ac:dyDescent="0.2">
      <c r="G2498" s="12" t="str">
        <f t="shared" si="306"/>
        <v/>
      </c>
      <c r="H2498" s="12"/>
      <c r="I2498" s="22" t="str">
        <f>IFERROR(VLOOKUP('движение ДВС'!C2498,нормативы!$B$2:$C$32,2,FALSE),"")</f>
        <v/>
      </c>
      <c r="K2498" s="13" t="str">
        <f t="shared" si="310"/>
        <v/>
      </c>
      <c r="L2498" s="13"/>
      <c r="M2498" s="22" t="str">
        <f t="shared" si="307"/>
        <v/>
      </c>
      <c r="N2498" s="22" t="str">
        <f t="shared" si="311"/>
        <v/>
      </c>
      <c r="P2498" s="11" t="str">
        <f t="shared" si="312"/>
        <v xml:space="preserve"> </v>
      </c>
      <c r="Q2498" s="11" t="e">
        <f>VLOOKUP(B2498,'Комментарии к ремонту'!A:C,2,FALSE)</f>
        <v>#N/A</v>
      </c>
      <c r="R2498" s="21" t="str">
        <f t="shared" si="313"/>
        <v/>
      </c>
      <c r="T2498" s="44" t="str">
        <f t="shared" si="308"/>
        <v/>
      </c>
      <c r="W2498" s="18">
        <f t="shared" si="309"/>
        <v>0</v>
      </c>
    </row>
    <row r="2499" spans="7:23" ht="25.5" customHeight="1" x14ac:dyDescent="0.2">
      <c r="G2499" s="12" t="str">
        <f t="shared" ref="G2499:G2562" si="314">IFERROR(IF(SEARCH("Ожидается",O2499),"введите дату",""),"")</f>
        <v/>
      </c>
      <c r="H2499" s="12"/>
      <c r="I2499" s="22" t="str">
        <f>IFERROR(VLOOKUP('движение ДВС'!C2499,нормативы!$B$2:$C$32,2,FALSE),"")</f>
        <v/>
      </c>
      <c r="K2499" s="13" t="str">
        <f t="shared" si="310"/>
        <v/>
      </c>
      <c r="L2499" s="13"/>
      <c r="M2499" s="22" t="str">
        <f t="shared" ref="M2499:M2562" si="315">IFERROR(IF(ISBLANK(G2499),"",_xlfn.ISOWEEKNUM(G2499)),"")</f>
        <v/>
      </c>
      <c r="N2499" s="22" t="str">
        <f t="shared" si="311"/>
        <v/>
      </c>
      <c r="P2499" s="11" t="str">
        <f t="shared" si="312"/>
        <v xml:space="preserve"> </v>
      </c>
      <c r="Q2499" s="11" t="e">
        <f>VLOOKUP(B2499,'Комментарии к ремонту'!A:C,2,FALSE)</f>
        <v>#N/A</v>
      </c>
      <c r="R2499" s="21" t="str">
        <f t="shared" si="313"/>
        <v/>
      </c>
      <c r="T2499" s="44" t="str">
        <f t="shared" ref="T2499:T2562" si="316">IF(O2499="Отказной","Опишите причину отказа",IF(O2499="Транзит","Опишите инф. о транзите",""))</f>
        <v/>
      </c>
      <c r="W2499" s="18">
        <f t="shared" ref="W2499:W2562" si="317">IFERROR(IF(SEARCH(", заказ",V2499),"укажите дату поставки зап. частей",""),0)</f>
        <v>0</v>
      </c>
    </row>
    <row r="2500" spans="7:23" ht="25.5" customHeight="1" x14ac:dyDescent="0.2">
      <c r="G2500" s="12" t="str">
        <f t="shared" si="314"/>
        <v/>
      </c>
      <c r="H2500" s="12"/>
      <c r="I2500" s="22" t="str">
        <f>IFERROR(VLOOKUP('движение ДВС'!C2500,нормативы!$B$2:$C$32,2,FALSE),"")</f>
        <v/>
      </c>
      <c r="K2500" s="13" t="str">
        <f t="shared" ref="K2500:K2563" si="318">IFERROR(IF(H2500&lt;&gt;0,H2500+(I2500/J2500)/8*7/5,""),IF(H2500&lt;&gt;0,H2500+I2500/8*7/5,""))</f>
        <v/>
      </c>
      <c r="L2500" s="13"/>
      <c r="M2500" s="22" t="str">
        <f t="shared" si="315"/>
        <v/>
      </c>
      <c r="N2500" s="22" t="str">
        <f t="shared" ref="N2500:N2563" si="319">IFERROR(INT((MONTH(G2500)+2)/3),"")</f>
        <v/>
      </c>
      <c r="P2500" s="11" t="str">
        <f t="shared" ref="P2500:P2563" si="320">B2500&amp;" "&amp;C2500</f>
        <v xml:space="preserve"> </v>
      </c>
      <c r="Q2500" s="11" t="e">
        <f>VLOOKUP(B2500,'Комментарии к ремонту'!A:C,2,FALSE)</f>
        <v>#N/A</v>
      </c>
      <c r="R2500" s="21" t="str">
        <f t="shared" ref="R2500:R2563" si="321">IF(ISBLANK(B2500),"",IF(O2500="Ремонт остановлен","Укажите причину остановки работ",IF(O2500="Отказной","Опишите причину отказа",IF(O2500="Транзит","Опишите инф. о транзите",IF(ISNA(Q2500),"НЕТ","ЕСТЬ")))))</f>
        <v/>
      </c>
      <c r="T2500" s="44" t="str">
        <f t="shared" si="316"/>
        <v/>
      </c>
      <c r="W2500" s="18">
        <f t="shared" si="317"/>
        <v>0</v>
      </c>
    </row>
    <row r="2501" spans="7:23" ht="25.5" customHeight="1" x14ac:dyDescent="0.2">
      <c r="G2501" s="12" t="str">
        <f t="shared" si="314"/>
        <v/>
      </c>
      <c r="H2501" s="12"/>
      <c r="I2501" s="22" t="str">
        <f>IFERROR(VLOOKUP('движение ДВС'!C2501,нормативы!$B$2:$C$32,2,FALSE),"")</f>
        <v/>
      </c>
      <c r="K2501" s="13" t="str">
        <f t="shared" si="318"/>
        <v/>
      </c>
      <c r="L2501" s="13"/>
      <c r="M2501" s="22" t="str">
        <f t="shared" si="315"/>
        <v/>
      </c>
      <c r="N2501" s="22" t="str">
        <f t="shared" si="319"/>
        <v/>
      </c>
      <c r="P2501" s="11" t="str">
        <f t="shared" si="320"/>
        <v xml:space="preserve"> </v>
      </c>
      <c r="Q2501" s="11" t="e">
        <f>VLOOKUP(B2501,'Комментарии к ремонту'!A:C,2,FALSE)</f>
        <v>#N/A</v>
      </c>
      <c r="R2501" s="21" t="str">
        <f t="shared" si="321"/>
        <v/>
      </c>
      <c r="T2501" s="44" t="str">
        <f t="shared" si="316"/>
        <v/>
      </c>
      <c r="W2501" s="18">
        <f t="shared" si="317"/>
        <v>0</v>
      </c>
    </row>
    <row r="2502" spans="7:23" ht="25.5" customHeight="1" x14ac:dyDescent="0.2">
      <c r="G2502" s="12" t="str">
        <f t="shared" si="314"/>
        <v/>
      </c>
      <c r="H2502" s="12"/>
      <c r="I2502" s="22" t="str">
        <f>IFERROR(VLOOKUP('движение ДВС'!C2502,нормативы!$B$2:$C$32,2,FALSE),"")</f>
        <v/>
      </c>
      <c r="K2502" s="13" t="str">
        <f t="shared" si="318"/>
        <v/>
      </c>
      <c r="L2502" s="13"/>
      <c r="M2502" s="22" t="str">
        <f t="shared" si="315"/>
        <v/>
      </c>
      <c r="N2502" s="22" t="str">
        <f t="shared" si="319"/>
        <v/>
      </c>
      <c r="P2502" s="11" t="str">
        <f t="shared" si="320"/>
        <v xml:space="preserve"> </v>
      </c>
      <c r="Q2502" s="11" t="e">
        <f>VLOOKUP(B2502,'Комментарии к ремонту'!A:C,2,FALSE)</f>
        <v>#N/A</v>
      </c>
      <c r="R2502" s="21" t="str">
        <f t="shared" si="321"/>
        <v/>
      </c>
      <c r="T2502" s="44" t="str">
        <f t="shared" si="316"/>
        <v/>
      </c>
      <c r="W2502" s="18">
        <f t="shared" si="317"/>
        <v>0</v>
      </c>
    </row>
    <row r="2503" spans="7:23" ht="25.5" customHeight="1" x14ac:dyDescent="0.2">
      <c r="G2503" s="12" t="str">
        <f t="shared" si="314"/>
        <v/>
      </c>
      <c r="H2503" s="12"/>
      <c r="I2503" s="22" t="str">
        <f>IFERROR(VLOOKUP('движение ДВС'!C2503,нормативы!$B$2:$C$32,2,FALSE),"")</f>
        <v/>
      </c>
      <c r="K2503" s="13" t="str">
        <f t="shared" si="318"/>
        <v/>
      </c>
      <c r="L2503" s="13"/>
      <c r="M2503" s="22" t="str">
        <f t="shared" si="315"/>
        <v/>
      </c>
      <c r="N2503" s="22" t="str">
        <f t="shared" si="319"/>
        <v/>
      </c>
      <c r="P2503" s="11" t="str">
        <f t="shared" si="320"/>
        <v xml:space="preserve"> </v>
      </c>
      <c r="Q2503" s="11" t="e">
        <f>VLOOKUP(B2503,'Комментарии к ремонту'!A:C,2,FALSE)</f>
        <v>#N/A</v>
      </c>
      <c r="R2503" s="21" t="str">
        <f t="shared" si="321"/>
        <v/>
      </c>
      <c r="T2503" s="44" t="str">
        <f t="shared" si="316"/>
        <v/>
      </c>
      <c r="W2503" s="18">
        <f t="shared" si="317"/>
        <v>0</v>
      </c>
    </row>
    <row r="2504" spans="7:23" ht="25.5" customHeight="1" x14ac:dyDescent="0.2">
      <c r="G2504" s="12" t="str">
        <f t="shared" si="314"/>
        <v/>
      </c>
      <c r="H2504" s="12"/>
      <c r="I2504" s="22" t="str">
        <f>IFERROR(VLOOKUP('движение ДВС'!C2504,нормативы!$B$2:$C$32,2,FALSE),"")</f>
        <v/>
      </c>
      <c r="K2504" s="13" t="str">
        <f t="shared" si="318"/>
        <v/>
      </c>
      <c r="L2504" s="13"/>
      <c r="M2504" s="22" t="str">
        <f t="shared" si="315"/>
        <v/>
      </c>
      <c r="N2504" s="22" t="str">
        <f t="shared" si="319"/>
        <v/>
      </c>
      <c r="P2504" s="11" t="str">
        <f t="shared" si="320"/>
        <v xml:space="preserve"> </v>
      </c>
      <c r="Q2504" s="11" t="e">
        <f>VLOOKUP(B2504,'Комментарии к ремонту'!A:C,2,FALSE)</f>
        <v>#N/A</v>
      </c>
      <c r="R2504" s="21" t="str">
        <f t="shared" si="321"/>
        <v/>
      </c>
      <c r="T2504" s="44" t="str">
        <f t="shared" si="316"/>
        <v/>
      </c>
      <c r="W2504" s="18">
        <f t="shared" si="317"/>
        <v>0</v>
      </c>
    </row>
    <row r="2505" spans="7:23" ht="25.5" customHeight="1" x14ac:dyDescent="0.2">
      <c r="G2505" s="12" t="str">
        <f t="shared" si="314"/>
        <v/>
      </c>
      <c r="H2505" s="12"/>
      <c r="I2505" s="22" t="str">
        <f>IFERROR(VLOOKUP('движение ДВС'!C2505,нормативы!$B$2:$C$32,2,FALSE),"")</f>
        <v/>
      </c>
      <c r="K2505" s="13" t="str">
        <f t="shared" si="318"/>
        <v/>
      </c>
      <c r="L2505" s="13"/>
      <c r="M2505" s="22" t="str">
        <f t="shared" si="315"/>
        <v/>
      </c>
      <c r="N2505" s="22" t="str">
        <f t="shared" si="319"/>
        <v/>
      </c>
      <c r="P2505" s="11" t="str">
        <f t="shared" si="320"/>
        <v xml:space="preserve"> </v>
      </c>
      <c r="Q2505" s="11" t="e">
        <f>VLOOKUP(B2505,'Комментарии к ремонту'!A:C,2,FALSE)</f>
        <v>#N/A</v>
      </c>
      <c r="R2505" s="21" t="str">
        <f t="shared" si="321"/>
        <v/>
      </c>
      <c r="T2505" s="44" t="str">
        <f t="shared" si="316"/>
        <v/>
      </c>
      <c r="W2505" s="18">
        <f t="shared" si="317"/>
        <v>0</v>
      </c>
    </row>
    <row r="2506" spans="7:23" ht="25.5" customHeight="1" x14ac:dyDescent="0.2">
      <c r="G2506" s="12" t="str">
        <f t="shared" si="314"/>
        <v/>
      </c>
      <c r="H2506" s="12"/>
      <c r="I2506" s="22" t="str">
        <f>IFERROR(VLOOKUP('движение ДВС'!C2506,нормативы!$B$2:$C$32,2,FALSE),"")</f>
        <v/>
      </c>
      <c r="K2506" s="13" t="str">
        <f t="shared" si="318"/>
        <v/>
      </c>
      <c r="L2506" s="13"/>
      <c r="M2506" s="22" t="str">
        <f t="shared" si="315"/>
        <v/>
      </c>
      <c r="N2506" s="22" t="str">
        <f t="shared" si="319"/>
        <v/>
      </c>
      <c r="P2506" s="11" t="str">
        <f t="shared" si="320"/>
        <v xml:space="preserve"> </v>
      </c>
      <c r="Q2506" s="11" t="e">
        <f>VLOOKUP(B2506,'Комментарии к ремонту'!A:C,2,FALSE)</f>
        <v>#N/A</v>
      </c>
      <c r="R2506" s="21" t="str">
        <f t="shared" si="321"/>
        <v/>
      </c>
      <c r="T2506" s="44" t="str">
        <f t="shared" si="316"/>
        <v/>
      </c>
      <c r="W2506" s="18">
        <f t="shared" si="317"/>
        <v>0</v>
      </c>
    </row>
    <row r="2507" spans="7:23" ht="25.5" customHeight="1" x14ac:dyDescent="0.2">
      <c r="G2507" s="12" t="str">
        <f t="shared" si="314"/>
        <v/>
      </c>
      <c r="H2507" s="12"/>
      <c r="I2507" s="22" t="str">
        <f>IFERROR(VLOOKUP('движение ДВС'!C2507,нормативы!$B$2:$C$32,2,FALSE),"")</f>
        <v/>
      </c>
      <c r="K2507" s="13" t="str">
        <f t="shared" si="318"/>
        <v/>
      </c>
      <c r="L2507" s="13"/>
      <c r="M2507" s="22" t="str">
        <f t="shared" si="315"/>
        <v/>
      </c>
      <c r="N2507" s="22" t="str">
        <f t="shared" si="319"/>
        <v/>
      </c>
      <c r="P2507" s="11" t="str">
        <f t="shared" si="320"/>
        <v xml:space="preserve"> </v>
      </c>
      <c r="Q2507" s="11" t="e">
        <f>VLOOKUP(B2507,'Комментарии к ремонту'!A:C,2,FALSE)</f>
        <v>#N/A</v>
      </c>
      <c r="R2507" s="21" t="str">
        <f t="shared" si="321"/>
        <v/>
      </c>
      <c r="T2507" s="44" t="str">
        <f t="shared" si="316"/>
        <v/>
      </c>
      <c r="W2507" s="18">
        <f t="shared" si="317"/>
        <v>0</v>
      </c>
    </row>
    <row r="2508" spans="7:23" ht="25.5" customHeight="1" x14ac:dyDescent="0.2">
      <c r="G2508" s="12" t="str">
        <f t="shared" si="314"/>
        <v/>
      </c>
      <c r="H2508" s="12"/>
      <c r="I2508" s="22" t="str">
        <f>IFERROR(VLOOKUP('движение ДВС'!C2508,нормативы!$B$2:$C$32,2,FALSE),"")</f>
        <v/>
      </c>
      <c r="K2508" s="13" t="str">
        <f t="shared" si="318"/>
        <v/>
      </c>
      <c r="L2508" s="13"/>
      <c r="M2508" s="22" t="str">
        <f t="shared" si="315"/>
        <v/>
      </c>
      <c r="N2508" s="22" t="str">
        <f t="shared" si="319"/>
        <v/>
      </c>
      <c r="P2508" s="11" t="str">
        <f t="shared" si="320"/>
        <v xml:space="preserve"> </v>
      </c>
      <c r="Q2508" s="11" t="e">
        <f>VLOOKUP(B2508,'Комментарии к ремонту'!A:C,2,FALSE)</f>
        <v>#N/A</v>
      </c>
      <c r="R2508" s="21" t="str">
        <f t="shared" si="321"/>
        <v/>
      </c>
      <c r="T2508" s="44" t="str">
        <f t="shared" si="316"/>
        <v/>
      </c>
      <c r="W2508" s="18">
        <f t="shared" si="317"/>
        <v>0</v>
      </c>
    </row>
    <row r="2509" spans="7:23" ht="25.5" customHeight="1" x14ac:dyDescent="0.2">
      <c r="G2509" s="12" t="str">
        <f t="shared" si="314"/>
        <v/>
      </c>
      <c r="H2509" s="12"/>
      <c r="I2509" s="22" t="str">
        <f>IFERROR(VLOOKUP('движение ДВС'!C2509,нормативы!$B$2:$C$32,2,FALSE),"")</f>
        <v/>
      </c>
      <c r="K2509" s="13" t="str">
        <f t="shared" si="318"/>
        <v/>
      </c>
      <c r="L2509" s="13"/>
      <c r="M2509" s="22" t="str">
        <f t="shared" si="315"/>
        <v/>
      </c>
      <c r="N2509" s="22" t="str">
        <f t="shared" si="319"/>
        <v/>
      </c>
      <c r="P2509" s="11" t="str">
        <f t="shared" si="320"/>
        <v xml:space="preserve"> </v>
      </c>
      <c r="Q2509" s="11" t="e">
        <f>VLOOKUP(B2509,'Комментарии к ремонту'!A:C,2,FALSE)</f>
        <v>#N/A</v>
      </c>
      <c r="R2509" s="21" t="str">
        <f t="shared" si="321"/>
        <v/>
      </c>
      <c r="T2509" s="44" t="str">
        <f t="shared" si="316"/>
        <v/>
      </c>
      <c r="W2509" s="18">
        <f t="shared" si="317"/>
        <v>0</v>
      </c>
    </row>
    <row r="2510" spans="7:23" ht="25.5" customHeight="1" x14ac:dyDescent="0.2">
      <c r="G2510" s="12" t="str">
        <f t="shared" si="314"/>
        <v/>
      </c>
      <c r="H2510" s="12"/>
      <c r="I2510" s="22" t="str">
        <f>IFERROR(VLOOKUP('движение ДВС'!C2510,нормативы!$B$2:$C$32,2,FALSE),"")</f>
        <v/>
      </c>
      <c r="K2510" s="13" t="str">
        <f t="shared" si="318"/>
        <v/>
      </c>
      <c r="L2510" s="13"/>
      <c r="M2510" s="22" t="str">
        <f t="shared" si="315"/>
        <v/>
      </c>
      <c r="N2510" s="22" t="str">
        <f t="shared" si="319"/>
        <v/>
      </c>
      <c r="P2510" s="11" t="str">
        <f t="shared" si="320"/>
        <v xml:space="preserve"> </v>
      </c>
      <c r="Q2510" s="11" t="e">
        <f>VLOOKUP(B2510,'Комментарии к ремонту'!A:C,2,FALSE)</f>
        <v>#N/A</v>
      </c>
      <c r="R2510" s="21" t="str">
        <f t="shared" si="321"/>
        <v/>
      </c>
      <c r="T2510" s="44" t="str">
        <f t="shared" si="316"/>
        <v/>
      </c>
      <c r="W2510" s="18">
        <f t="shared" si="317"/>
        <v>0</v>
      </c>
    </row>
    <row r="2511" spans="7:23" ht="25.5" customHeight="1" x14ac:dyDescent="0.2">
      <c r="G2511" s="12" t="str">
        <f t="shared" si="314"/>
        <v/>
      </c>
      <c r="H2511" s="12"/>
      <c r="I2511" s="22" t="str">
        <f>IFERROR(VLOOKUP('движение ДВС'!C2511,нормативы!$B$2:$C$32,2,FALSE),"")</f>
        <v/>
      </c>
      <c r="K2511" s="13" t="str">
        <f t="shared" si="318"/>
        <v/>
      </c>
      <c r="L2511" s="13"/>
      <c r="M2511" s="22" t="str">
        <f t="shared" si="315"/>
        <v/>
      </c>
      <c r="N2511" s="22" t="str">
        <f t="shared" si="319"/>
        <v/>
      </c>
      <c r="P2511" s="11" t="str">
        <f t="shared" si="320"/>
        <v xml:space="preserve"> </v>
      </c>
      <c r="Q2511" s="11" t="e">
        <f>VLOOKUP(B2511,'Комментарии к ремонту'!A:C,2,FALSE)</f>
        <v>#N/A</v>
      </c>
      <c r="R2511" s="21" t="str">
        <f t="shared" si="321"/>
        <v/>
      </c>
      <c r="T2511" s="44" t="str">
        <f t="shared" si="316"/>
        <v/>
      </c>
      <c r="W2511" s="18">
        <f t="shared" si="317"/>
        <v>0</v>
      </c>
    </row>
    <row r="2512" spans="7:23" ht="25.5" customHeight="1" x14ac:dyDescent="0.2">
      <c r="G2512" s="12" t="str">
        <f t="shared" si="314"/>
        <v/>
      </c>
      <c r="H2512" s="12"/>
      <c r="I2512" s="22" t="str">
        <f>IFERROR(VLOOKUP('движение ДВС'!C2512,нормативы!$B$2:$C$32,2,FALSE),"")</f>
        <v/>
      </c>
      <c r="K2512" s="13" t="str">
        <f t="shared" si="318"/>
        <v/>
      </c>
      <c r="L2512" s="13"/>
      <c r="M2512" s="22" t="str">
        <f t="shared" si="315"/>
        <v/>
      </c>
      <c r="N2512" s="22" t="str">
        <f t="shared" si="319"/>
        <v/>
      </c>
      <c r="P2512" s="11" t="str">
        <f t="shared" si="320"/>
        <v xml:space="preserve"> </v>
      </c>
      <c r="Q2512" s="11" t="e">
        <f>VLOOKUP(B2512,'Комментарии к ремонту'!A:C,2,FALSE)</f>
        <v>#N/A</v>
      </c>
      <c r="R2512" s="21" t="str">
        <f t="shared" si="321"/>
        <v/>
      </c>
      <c r="T2512" s="44" t="str">
        <f t="shared" si="316"/>
        <v/>
      </c>
      <c r="W2512" s="18">
        <f t="shared" si="317"/>
        <v>0</v>
      </c>
    </row>
    <row r="2513" spans="7:23" ht="25.5" customHeight="1" x14ac:dyDescent="0.2">
      <c r="G2513" s="12" t="str">
        <f t="shared" si="314"/>
        <v/>
      </c>
      <c r="H2513" s="12"/>
      <c r="I2513" s="22" t="str">
        <f>IFERROR(VLOOKUP('движение ДВС'!C2513,нормативы!$B$2:$C$32,2,FALSE),"")</f>
        <v/>
      </c>
      <c r="K2513" s="13" t="str">
        <f t="shared" si="318"/>
        <v/>
      </c>
      <c r="L2513" s="13"/>
      <c r="M2513" s="22" t="str">
        <f t="shared" si="315"/>
        <v/>
      </c>
      <c r="N2513" s="22" t="str">
        <f t="shared" si="319"/>
        <v/>
      </c>
      <c r="P2513" s="11" t="str">
        <f t="shared" si="320"/>
        <v xml:space="preserve"> </v>
      </c>
      <c r="Q2513" s="11" t="e">
        <f>VLOOKUP(B2513,'Комментарии к ремонту'!A:C,2,FALSE)</f>
        <v>#N/A</v>
      </c>
      <c r="R2513" s="21" t="str">
        <f t="shared" si="321"/>
        <v/>
      </c>
      <c r="T2513" s="44" t="str">
        <f t="shared" si="316"/>
        <v/>
      </c>
      <c r="W2513" s="18">
        <f t="shared" si="317"/>
        <v>0</v>
      </c>
    </row>
    <row r="2514" spans="7:23" ht="25.5" customHeight="1" x14ac:dyDescent="0.2">
      <c r="G2514" s="12" t="str">
        <f t="shared" si="314"/>
        <v/>
      </c>
      <c r="H2514" s="12"/>
      <c r="I2514" s="22" t="str">
        <f>IFERROR(VLOOKUP('движение ДВС'!C2514,нормативы!$B$2:$C$32,2,FALSE),"")</f>
        <v/>
      </c>
      <c r="K2514" s="13" t="str">
        <f t="shared" si="318"/>
        <v/>
      </c>
      <c r="L2514" s="13"/>
      <c r="M2514" s="22" t="str">
        <f t="shared" si="315"/>
        <v/>
      </c>
      <c r="N2514" s="22" t="str">
        <f t="shared" si="319"/>
        <v/>
      </c>
      <c r="P2514" s="11" t="str">
        <f t="shared" si="320"/>
        <v xml:space="preserve"> </v>
      </c>
      <c r="Q2514" s="11" t="e">
        <f>VLOOKUP(B2514,'Комментарии к ремонту'!A:C,2,FALSE)</f>
        <v>#N/A</v>
      </c>
      <c r="R2514" s="21" t="str">
        <f t="shared" si="321"/>
        <v/>
      </c>
      <c r="T2514" s="44" t="str">
        <f t="shared" si="316"/>
        <v/>
      </c>
      <c r="W2514" s="18">
        <f t="shared" si="317"/>
        <v>0</v>
      </c>
    </row>
    <row r="2515" spans="7:23" ht="25.5" customHeight="1" x14ac:dyDescent="0.2">
      <c r="G2515" s="12" t="str">
        <f t="shared" si="314"/>
        <v/>
      </c>
      <c r="H2515" s="12"/>
      <c r="I2515" s="22" t="str">
        <f>IFERROR(VLOOKUP('движение ДВС'!C2515,нормативы!$B$2:$C$32,2,FALSE),"")</f>
        <v/>
      </c>
      <c r="K2515" s="13" t="str">
        <f t="shared" si="318"/>
        <v/>
      </c>
      <c r="L2515" s="13"/>
      <c r="M2515" s="22" t="str">
        <f t="shared" si="315"/>
        <v/>
      </c>
      <c r="N2515" s="22" t="str">
        <f t="shared" si="319"/>
        <v/>
      </c>
      <c r="P2515" s="11" t="str">
        <f t="shared" si="320"/>
        <v xml:space="preserve"> </v>
      </c>
      <c r="Q2515" s="11" t="e">
        <f>VLOOKUP(B2515,'Комментарии к ремонту'!A:C,2,FALSE)</f>
        <v>#N/A</v>
      </c>
      <c r="R2515" s="21" t="str">
        <f t="shared" si="321"/>
        <v/>
      </c>
      <c r="T2515" s="44" t="str">
        <f t="shared" si="316"/>
        <v/>
      </c>
      <c r="W2515" s="18">
        <f t="shared" si="317"/>
        <v>0</v>
      </c>
    </row>
    <row r="2516" spans="7:23" ht="25.5" customHeight="1" x14ac:dyDescent="0.2">
      <c r="G2516" s="12" t="str">
        <f t="shared" si="314"/>
        <v/>
      </c>
      <c r="H2516" s="12"/>
      <c r="I2516" s="22" t="str">
        <f>IFERROR(VLOOKUP('движение ДВС'!C2516,нормативы!$B$2:$C$32,2,FALSE),"")</f>
        <v/>
      </c>
      <c r="K2516" s="13" t="str">
        <f t="shared" si="318"/>
        <v/>
      </c>
      <c r="L2516" s="13"/>
      <c r="M2516" s="22" t="str">
        <f t="shared" si="315"/>
        <v/>
      </c>
      <c r="N2516" s="22" t="str">
        <f t="shared" si="319"/>
        <v/>
      </c>
      <c r="P2516" s="11" t="str">
        <f t="shared" si="320"/>
        <v xml:space="preserve"> </v>
      </c>
      <c r="Q2516" s="11" t="e">
        <f>VLOOKUP(B2516,'Комментарии к ремонту'!A:C,2,FALSE)</f>
        <v>#N/A</v>
      </c>
      <c r="R2516" s="21" t="str">
        <f t="shared" si="321"/>
        <v/>
      </c>
      <c r="T2516" s="44" t="str">
        <f t="shared" si="316"/>
        <v/>
      </c>
      <c r="W2516" s="18">
        <f t="shared" si="317"/>
        <v>0</v>
      </c>
    </row>
    <row r="2517" spans="7:23" ht="25.5" customHeight="1" x14ac:dyDescent="0.2">
      <c r="G2517" s="12" t="str">
        <f t="shared" si="314"/>
        <v/>
      </c>
      <c r="H2517" s="12"/>
      <c r="I2517" s="22" t="str">
        <f>IFERROR(VLOOKUP('движение ДВС'!C2517,нормативы!$B$2:$C$32,2,FALSE),"")</f>
        <v/>
      </c>
      <c r="K2517" s="13" t="str">
        <f t="shared" si="318"/>
        <v/>
      </c>
      <c r="L2517" s="13"/>
      <c r="M2517" s="22" t="str">
        <f t="shared" si="315"/>
        <v/>
      </c>
      <c r="N2517" s="22" t="str">
        <f t="shared" si="319"/>
        <v/>
      </c>
      <c r="P2517" s="11" t="str">
        <f t="shared" si="320"/>
        <v xml:space="preserve"> </v>
      </c>
      <c r="Q2517" s="11" t="e">
        <f>VLOOKUP(B2517,'Комментарии к ремонту'!A:C,2,FALSE)</f>
        <v>#N/A</v>
      </c>
      <c r="R2517" s="21" t="str">
        <f t="shared" si="321"/>
        <v/>
      </c>
      <c r="T2517" s="44" t="str">
        <f t="shared" si="316"/>
        <v/>
      </c>
      <c r="W2517" s="18">
        <f t="shared" si="317"/>
        <v>0</v>
      </c>
    </row>
    <row r="2518" spans="7:23" ht="25.5" customHeight="1" x14ac:dyDescent="0.2">
      <c r="G2518" s="12" t="str">
        <f t="shared" si="314"/>
        <v/>
      </c>
      <c r="H2518" s="12"/>
      <c r="I2518" s="22" t="str">
        <f>IFERROR(VLOOKUP('движение ДВС'!C2518,нормативы!$B$2:$C$32,2,FALSE),"")</f>
        <v/>
      </c>
      <c r="K2518" s="13" t="str">
        <f t="shared" si="318"/>
        <v/>
      </c>
      <c r="L2518" s="13"/>
      <c r="M2518" s="22" t="str">
        <f t="shared" si="315"/>
        <v/>
      </c>
      <c r="N2518" s="22" t="str">
        <f t="shared" si="319"/>
        <v/>
      </c>
      <c r="P2518" s="11" t="str">
        <f t="shared" si="320"/>
        <v xml:space="preserve"> </v>
      </c>
      <c r="Q2518" s="11" t="e">
        <f>VLOOKUP(B2518,'Комментарии к ремонту'!A:C,2,FALSE)</f>
        <v>#N/A</v>
      </c>
      <c r="R2518" s="21" t="str">
        <f t="shared" si="321"/>
        <v/>
      </c>
      <c r="T2518" s="44" t="str">
        <f t="shared" si="316"/>
        <v/>
      </c>
      <c r="W2518" s="18">
        <f t="shared" si="317"/>
        <v>0</v>
      </c>
    </row>
    <row r="2519" spans="7:23" ht="25.5" customHeight="1" x14ac:dyDescent="0.2">
      <c r="G2519" s="12" t="str">
        <f t="shared" si="314"/>
        <v/>
      </c>
      <c r="H2519" s="12"/>
      <c r="I2519" s="22" t="str">
        <f>IFERROR(VLOOKUP('движение ДВС'!C2519,нормативы!$B$2:$C$32,2,FALSE),"")</f>
        <v/>
      </c>
      <c r="K2519" s="13" t="str">
        <f t="shared" si="318"/>
        <v/>
      </c>
      <c r="L2519" s="13"/>
      <c r="M2519" s="22" t="str">
        <f t="shared" si="315"/>
        <v/>
      </c>
      <c r="N2519" s="22" t="str">
        <f t="shared" si="319"/>
        <v/>
      </c>
      <c r="P2519" s="11" t="str">
        <f t="shared" si="320"/>
        <v xml:space="preserve"> </v>
      </c>
      <c r="Q2519" s="11" t="e">
        <f>VLOOKUP(B2519,'Комментарии к ремонту'!A:C,2,FALSE)</f>
        <v>#N/A</v>
      </c>
      <c r="R2519" s="21" t="str">
        <f t="shared" si="321"/>
        <v/>
      </c>
      <c r="T2519" s="44" t="str">
        <f t="shared" si="316"/>
        <v/>
      </c>
      <c r="W2519" s="18">
        <f t="shared" si="317"/>
        <v>0</v>
      </c>
    </row>
    <row r="2520" spans="7:23" ht="25.5" customHeight="1" x14ac:dyDescent="0.2">
      <c r="G2520" s="12" t="str">
        <f t="shared" si="314"/>
        <v/>
      </c>
      <c r="H2520" s="12"/>
      <c r="I2520" s="22" t="str">
        <f>IFERROR(VLOOKUP('движение ДВС'!C2520,нормативы!$B$2:$C$32,2,FALSE),"")</f>
        <v/>
      </c>
      <c r="K2520" s="13" t="str">
        <f t="shared" si="318"/>
        <v/>
      </c>
      <c r="L2520" s="13"/>
      <c r="M2520" s="22" t="str">
        <f t="shared" si="315"/>
        <v/>
      </c>
      <c r="N2520" s="22" t="str">
        <f t="shared" si="319"/>
        <v/>
      </c>
      <c r="P2520" s="11" t="str">
        <f t="shared" si="320"/>
        <v xml:space="preserve"> </v>
      </c>
      <c r="Q2520" s="11" t="e">
        <f>VLOOKUP(B2520,'Комментарии к ремонту'!A:C,2,FALSE)</f>
        <v>#N/A</v>
      </c>
      <c r="R2520" s="21" t="str">
        <f t="shared" si="321"/>
        <v/>
      </c>
      <c r="T2520" s="44" t="str">
        <f t="shared" si="316"/>
        <v/>
      </c>
      <c r="W2520" s="18">
        <f t="shared" si="317"/>
        <v>0</v>
      </c>
    </row>
    <row r="2521" spans="7:23" ht="25.5" customHeight="1" x14ac:dyDescent="0.2">
      <c r="G2521" s="12" t="str">
        <f t="shared" si="314"/>
        <v/>
      </c>
      <c r="H2521" s="12"/>
      <c r="I2521" s="22" t="str">
        <f>IFERROR(VLOOKUP('движение ДВС'!C2521,нормативы!$B$2:$C$32,2,FALSE),"")</f>
        <v/>
      </c>
      <c r="K2521" s="13" t="str">
        <f t="shared" si="318"/>
        <v/>
      </c>
      <c r="L2521" s="13"/>
      <c r="M2521" s="22" t="str">
        <f t="shared" si="315"/>
        <v/>
      </c>
      <c r="N2521" s="22" t="str">
        <f t="shared" si="319"/>
        <v/>
      </c>
      <c r="P2521" s="11" t="str">
        <f t="shared" si="320"/>
        <v xml:space="preserve"> </v>
      </c>
      <c r="Q2521" s="11" t="e">
        <f>VLOOKUP(B2521,'Комментарии к ремонту'!A:C,2,FALSE)</f>
        <v>#N/A</v>
      </c>
      <c r="R2521" s="21" t="str">
        <f t="shared" si="321"/>
        <v/>
      </c>
      <c r="T2521" s="44" t="str">
        <f t="shared" si="316"/>
        <v/>
      </c>
      <c r="W2521" s="18">
        <f t="shared" si="317"/>
        <v>0</v>
      </c>
    </row>
    <row r="2522" spans="7:23" ht="25.5" customHeight="1" x14ac:dyDescent="0.2">
      <c r="G2522" s="12" t="str">
        <f t="shared" si="314"/>
        <v/>
      </c>
      <c r="H2522" s="12"/>
      <c r="I2522" s="22" t="str">
        <f>IFERROR(VLOOKUP('движение ДВС'!C2522,нормативы!$B$2:$C$32,2,FALSE),"")</f>
        <v/>
      </c>
      <c r="K2522" s="13" t="str">
        <f t="shared" si="318"/>
        <v/>
      </c>
      <c r="L2522" s="13"/>
      <c r="M2522" s="22" t="str">
        <f t="shared" si="315"/>
        <v/>
      </c>
      <c r="N2522" s="22" t="str">
        <f t="shared" si="319"/>
        <v/>
      </c>
      <c r="P2522" s="11" t="str">
        <f t="shared" si="320"/>
        <v xml:space="preserve"> </v>
      </c>
      <c r="Q2522" s="11" t="e">
        <f>VLOOKUP(B2522,'Комментарии к ремонту'!A:C,2,FALSE)</f>
        <v>#N/A</v>
      </c>
      <c r="R2522" s="21" t="str">
        <f t="shared" si="321"/>
        <v/>
      </c>
      <c r="T2522" s="44" t="str">
        <f t="shared" si="316"/>
        <v/>
      </c>
      <c r="W2522" s="18">
        <f t="shared" si="317"/>
        <v>0</v>
      </c>
    </row>
    <row r="2523" spans="7:23" ht="25.5" customHeight="1" x14ac:dyDescent="0.2">
      <c r="G2523" s="12" t="str">
        <f t="shared" si="314"/>
        <v/>
      </c>
      <c r="H2523" s="12"/>
      <c r="I2523" s="22" t="str">
        <f>IFERROR(VLOOKUP('движение ДВС'!C2523,нормативы!$B$2:$C$32,2,FALSE),"")</f>
        <v/>
      </c>
      <c r="K2523" s="13" t="str">
        <f t="shared" si="318"/>
        <v/>
      </c>
      <c r="L2523" s="13"/>
      <c r="M2523" s="22" t="str">
        <f t="shared" si="315"/>
        <v/>
      </c>
      <c r="N2523" s="22" t="str">
        <f t="shared" si="319"/>
        <v/>
      </c>
      <c r="P2523" s="11" t="str">
        <f t="shared" si="320"/>
        <v xml:space="preserve"> </v>
      </c>
      <c r="Q2523" s="11" t="e">
        <f>VLOOKUP(B2523,'Комментарии к ремонту'!A:C,2,FALSE)</f>
        <v>#N/A</v>
      </c>
      <c r="R2523" s="21" t="str">
        <f t="shared" si="321"/>
        <v/>
      </c>
      <c r="T2523" s="44" t="str">
        <f t="shared" si="316"/>
        <v/>
      </c>
      <c r="W2523" s="18">
        <f t="shared" si="317"/>
        <v>0</v>
      </c>
    </row>
    <row r="2524" spans="7:23" ht="25.5" customHeight="1" x14ac:dyDescent="0.2">
      <c r="G2524" s="12" t="str">
        <f t="shared" si="314"/>
        <v/>
      </c>
      <c r="H2524" s="12"/>
      <c r="I2524" s="22" t="str">
        <f>IFERROR(VLOOKUP('движение ДВС'!C2524,нормативы!$B$2:$C$32,2,FALSE),"")</f>
        <v/>
      </c>
      <c r="K2524" s="13" t="str">
        <f t="shared" si="318"/>
        <v/>
      </c>
      <c r="L2524" s="13"/>
      <c r="M2524" s="22" t="str">
        <f t="shared" si="315"/>
        <v/>
      </c>
      <c r="N2524" s="22" t="str">
        <f t="shared" si="319"/>
        <v/>
      </c>
      <c r="P2524" s="11" t="str">
        <f t="shared" si="320"/>
        <v xml:space="preserve"> </v>
      </c>
      <c r="Q2524" s="11" t="e">
        <f>VLOOKUP(B2524,'Комментарии к ремонту'!A:C,2,FALSE)</f>
        <v>#N/A</v>
      </c>
      <c r="R2524" s="21" t="str">
        <f t="shared" si="321"/>
        <v/>
      </c>
      <c r="T2524" s="44" t="str">
        <f t="shared" si="316"/>
        <v/>
      </c>
      <c r="W2524" s="18">
        <f t="shared" si="317"/>
        <v>0</v>
      </c>
    </row>
    <row r="2525" spans="7:23" ht="25.5" customHeight="1" x14ac:dyDescent="0.2">
      <c r="G2525" s="12" t="str">
        <f t="shared" si="314"/>
        <v/>
      </c>
      <c r="H2525" s="12"/>
      <c r="I2525" s="22" t="str">
        <f>IFERROR(VLOOKUP('движение ДВС'!C2525,нормативы!$B$2:$C$32,2,FALSE),"")</f>
        <v/>
      </c>
      <c r="K2525" s="13" t="str">
        <f t="shared" si="318"/>
        <v/>
      </c>
      <c r="L2525" s="13"/>
      <c r="M2525" s="22" t="str">
        <f t="shared" si="315"/>
        <v/>
      </c>
      <c r="N2525" s="22" t="str">
        <f t="shared" si="319"/>
        <v/>
      </c>
      <c r="P2525" s="11" t="str">
        <f t="shared" si="320"/>
        <v xml:space="preserve"> </v>
      </c>
      <c r="Q2525" s="11" t="e">
        <f>VLOOKUP(B2525,'Комментарии к ремонту'!A:C,2,FALSE)</f>
        <v>#N/A</v>
      </c>
      <c r="R2525" s="21" t="str">
        <f t="shared" si="321"/>
        <v/>
      </c>
      <c r="T2525" s="44" t="str">
        <f t="shared" si="316"/>
        <v/>
      </c>
      <c r="W2525" s="18">
        <f t="shared" si="317"/>
        <v>0</v>
      </c>
    </row>
    <row r="2526" spans="7:23" ht="25.5" customHeight="1" x14ac:dyDescent="0.2">
      <c r="G2526" s="12" t="str">
        <f t="shared" si="314"/>
        <v/>
      </c>
      <c r="H2526" s="12"/>
      <c r="I2526" s="22" t="str">
        <f>IFERROR(VLOOKUP('движение ДВС'!C2526,нормативы!$B$2:$C$32,2,FALSE),"")</f>
        <v/>
      </c>
      <c r="K2526" s="13" t="str">
        <f t="shared" si="318"/>
        <v/>
      </c>
      <c r="L2526" s="13"/>
      <c r="M2526" s="22" t="str">
        <f t="shared" si="315"/>
        <v/>
      </c>
      <c r="N2526" s="22" t="str">
        <f t="shared" si="319"/>
        <v/>
      </c>
      <c r="P2526" s="11" t="str">
        <f t="shared" si="320"/>
        <v xml:space="preserve"> </v>
      </c>
      <c r="Q2526" s="11" t="e">
        <f>VLOOKUP(B2526,'Комментарии к ремонту'!A:C,2,FALSE)</f>
        <v>#N/A</v>
      </c>
      <c r="R2526" s="21" t="str">
        <f t="shared" si="321"/>
        <v/>
      </c>
      <c r="T2526" s="44" t="str">
        <f t="shared" si="316"/>
        <v/>
      </c>
      <c r="W2526" s="18">
        <f t="shared" si="317"/>
        <v>0</v>
      </c>
    </row>
    <row r="2527" spans="7:23" ht="25.5" customHeight="1" x14ac:dyDescent="0.2">
      <c r="G2527" s="12" t="str">
        <f t="shared" si="314"/>
        <v/>
      </c>
      <c r="H2527" s="12"/>
      <c r="I2527" s="22" t="str">
        <f>IFERROR(VLOOKUP('движение ДВС'!C2527,нормативы!$B$2:$C$32,2,FALSE),"")</f>
        <v/>
      </c>
      <c r="K2527" s="13" t="str">
        <f t="shared" si="318"/>
        <v/>
      </c>
      <c r="L2527" s="13"/>
      <c r="M2527" s="22" t="str">
        <f t="shared" si="315"/>
        <v/>
      </c>
      <c r="N2527" s="22" t="str">
        <f t="shared" si="319"/>
        <v/>
      </c>
      <c r="P2527" s="11" t="str">
        <f t="shared" si="320"/>
        <v xml:space="preserve"> </v>
      </c>
      <c r="Q2527" s="11" t="e">
        <f>VLOOKUP(B2527,'Комментарии к ремонту'!A:C,2,FALSE)</f>
        <v>#N/A</v>
      </c>
      <c r="R2527" s="21" t="str">
        <f t="shared" si="321"/>
        <v/>
      </c>
      <c r="T2527" s="44" t="str">
        <f t="shared" si="316"/>
        <v/>
      </c>
      <c r="W2527" s="18">
        <f t="shared" si="317"/>
        <v>0</v>
      </c>
    </row>
    <row r="2528" spans="7:23" ht="25.5" customHeight="1" x14ac:dyDescent="0.2">
      <c r="G2528" s="12" t="str">
        <f t="shared" si="314"/>
        <v/>
      </c>
      <c r="H2528" s="12"/>
      <c r="I2528" s="22" t="str">
        <f>IFERROR(VLOOKUP('движение ДВС'!C2528,нормативы!$B$2:$C$32,2,FALSE),"")</f>
        <v/>
      </c>
      <c r="K2528" s="13" t="str">
        <f t="shared" si="318"/>
        <v/>
      </c>
      <c r="L2528" s="13"/>
      <c r="M2528" s="22" t="str">
        <f t="shared" si="315"/>
        <v/>
      </c>
      <c r="N2528" s="22" t="str">
        <f t="shared" si="319"/>
        <v/>
      </c>
      <c r="P2528" s="11" t="str">
        <f t="shared" si="320"/>
        <v xml:space="preserve"> </v>
      </c>
      <c r="Q2528" s="11" t="e">
        <f>VLOOKUP(B2528,'Комментарии к ремонту'!A:C,2,FALSE)</f>
        <v>#N/A</v>
      </c>
      <c r="R2528" s="21" t="str">
        <f t="shared" si="321"/>
        <v/>
      </c>
      <c r="T2528" s="44" t="str">
        <f t="shared" si="316"/>
        <v/>
      </c>
      <c r="W2528" s="18">
        <f t="shared" si="317"/>
        <v>0</v>
      </c>
    </row>
    <row r="2529" spans="7:23" ht="25.5" customHeight="1" x14ac:dyDescent="0.2">
      <c r="G2529" s="12" t="str">
        <f t="shared" si="314"/>
        <v/>
      </c>
      <c r="H2529" s="12"/>
      <c r="I2529" s="22" t="str">
        <f>IFERROR(VLOOKUP('движение ДВС'!C2529,нормативы!$B$2:$C$32,2,FALSE),"")</f>
        <v/>
      </c>
      <c r="K2529" s="13" t="str">
        <f t="shared" si="318"/>
        <v/>
      </c>
      <c r="L2529" s="13"/>
      <c r="M2529" s="22" t="str">
        <f t="shared" si="315"/>
        <v/>
      </c>
      <c r="N2529" s="22" t="str">
        <f t="shared" si="319"/>
        <v/>
      </c>
      <c r="P2529" s="11" t="str">
        <f t="shared" si="320"/>
        <v xml:space="preserve"> </v>
      </c>
      <c r="Q2529" s="11" t="e">
        <f>VLOOKUP(B2529,'Комментарии к ремонту'!A:C,2,FALSE)</f>
        <v>#N/A</v>
      </c>
      <c r="R2529" s="21" t="str">
        <f t="shared" si="321"/>
        <v/>
      </c>
      <c r="T2529" s="44" t="str">
        <f t="shared" si="316"/>
        <v/>
      </c>
      <c r="W2529" s="18">
        <f t="shared" si="317"/>
        <v>0</v>
      </c>
    </row>
    <row r="2530" spans="7:23" ht="25.5" customHeight="1" x14ac:dyDescent="0.2">
      <c r="G2530" s="12" t="str">
        <f t="shared" si="314"/>
        <v/>
      </c>
      <c r="H2530" s="12"/>
      <c r="I2530" s="22" t="str">
        <f>IFERROR(VLOOKUP('движение ДВС'!C2530,нормативы!$B$2:$C$32,2,FALSE),"")</f>
        <v/>
      </c>
      <c r="K2530" s="13" t="str">
        <f t="shared" si="318"/>
        <v/>
      </c>
      <c r="L2530" s="13"/>
      <c r="M2530" s="22" t="str">
        <f t="shared" si="315"/>
        <v/>
      </c>
      <c r="N2530" s="22" t="str">
        <f t="shared" si="319"/>
        <v/>
      </c>
      <c r="P2530" s="11" t="str">
        <f t="shared" si="320"/>
        <v xml:space="preserve"> </v>
      </c>
      <c r="Q2530" s="11" t="e">
        <f>VLOOKUP(B2530,'Комментарии к ремонту'!A:C,2,FALSE)</f>
        <v>#N/A</v>
      </c>
      <c r="R2530" s="21" t="str">
        <f t="shared" si="321"/>
        <v/>
      </c>
      <c r="T2530" s="44" t="str">
        <f t="shared" si="316"/>
        <v/>
      </c>
      <c r="W2530" s="18">
        <f t="shared" si="317"/>
        <v>0</v>
      </c>
    </row>
    <row r="2531" spans="7:23" ht="25.5" customHeight="1" x14ac:dyDescent="0.2">
      <c r="G2531" s="12" t="str">
        <f t="shared" si="314"/>
        <v/>
      </c>
      <c r="H2531" s="12"/>
      <c r="I2531" s="22" t="str">
        <f>IFERROR(VLOOKUP('движение ДВС'!C2531,нормативы!$B$2:$C$32,2,FALSE),"")</f>
        <v/>
      </c>
      <c r="K2531" s="13" t="str">
        <f t="shared" si="318"/>
        <v/>
      </c>
      <c r="L2531" s="13"/>
      <c r="M2531" s="22" t="str">
        <f t="shared" si="315"/>
        <v/>
      </c>
      <c r="N2531" s="22" t="str">
        <f t="shared" si="319"/>
        <v/>
      </c>
      <c r="P2531" s="11" t="str">
        <f t="shared" si="320"/>
        <v xml:space="preserve"> </v>
      </c>
      <c r="Q2531" s="11" t="e">
        <f>VLOOKUP(B2531,'Комментарии к ремонту'!A:C,2,FALSE)</f>
        <v>#N/A</v>
      </c>
      <c r="R2531" s="21" t="str">
        <f t="shared" si="321"/>
        <v/>
      </c>
      <c r="T2531" s="44" t="str">
        <f t="shared" si="316"/>
        <v/>
      </c>
      <c r="W2531" s="18">
        <f t="shared" si="317"/>
        <v>0</v>
      </c>
    </row>
    <row r="2532" spans="7:23" ht="25.5" customHeight="1" x14ac:dyDescent="0.2">
      <c r="G2532" s="12" t="str">
        <f t="shared" si="314"/>
        <v/>
      </c>
      <c r="H2532" s="12"/>
      <c r="I2532" s="22" t="str">
        <f>IFERROR(VLOOKUP('движение ДВС'!C2532,нормативы!$B$2:$C$32,2,FALSE),"")</f>
        <v/>
      </c>
      <c r="K2532" s="13" t="str">
        <f t="shared" si="318"/>
        <v/>
      </c>
      <c r="L2532" s="13"/>
      <c r="M2532" s="22" t="str">
        <f t="shared" si="315"/>
        <v/>
      </c>
      <c r="N2532" s="22" t="str">
        <f t="shared" si="319"/>
        <v/>
      </c>
      <c r="P2532" s="11" t="str">
        <f t="shared" si="320"/>
        <v xml:space="preserve"> </v>
      </c>
      <c r="Q2532" s="11" t="e">
        <f>VLOOKUP(B2532,'Комментарии к ремонту'!A:C,2,FALSE)</f>
        <v>#N/A</v>
      </c>
      <c r="R2532" s="21" t="str">
        <f t="shared" si="321"/>
        <v/>
      </c>
      <c r="T2532" s="44" t="str">
        <f t="shared" si="316"/>
        <v/>
      </c>
      <c r="W2532" s="18">
        <f t="shared" si="317"/>
        <v>0</v>
      </c>
    </row>
    <row r="2533" spans="7:23" ht="25.5" customHeight="1" x14ac:dyDescent="0.2">
      <c r="G2533" s="12" t="str">
        <f t="shared" si="314"/>
        <v/>
      </c>
      <c r="H2533" s="12"/>
      <c r="I2533" s="22" t="str">
        <f>IFERROR(VLOOKUP('движение ДВС'!C2533,нормативы!$B$2:$C$32,2,FALSE),"")</f>
        <v/>
      </c>
      <c r="K2533" s="13" t="str">
        <f t="shared" si="318"/>
        <v/>
      </c>
      <c r="L2533" s="13"/>
      <c r="M2533" s="22" t="str">
        <f t="shared" si="315"/>
        <v/>
      </c>
      <c r="N2533" s="22" t="str">
        <f t="shared" si="319"/>
        <v/>
      </c>
      <c r="P2533" s="11" t="str">
        <f t="shared" si="320"/>
        <v xml:space="preserve"> </v>
      </c>
      <c r="Q2533" s="11" t="e">
        <f>VLOOKUP(B2533,'Комментарии к ремонту'!A:C,2,FALSE)</f>
        <v>#N/A</v>
      </c>
      <c r="R2533" s="21" t="str">
        <f t="shared" si="321"/>
        <v/>
      </c>
      <c r="T2533" s="44" t="str">
        <f t="shared" si="316"/>
        <v/>
      </c>
      <c r="W2533" s="18">
        <f t="shared" si="317"/>
        <v>0</v>
      </c>
    </row>
    <row r="2534" spans="7:23" ht="25.5" customHeight="1" x14ac:dyDescent="0.2">
      <c r="G2534" s="12" t="str">
        <f t="shared" si="314"/>
        <v/>
      </c>
      <c r="H2534" s="12"/>
      <c r="I2534" s="22" t="str">
        <f>IFERROR(VLOOKUP('движение ДВС'!C2534,нормативы!$B$2:$C$32,2,FALSE),"")</f>
        <v/>
      </c>
      <c r="K2534" s="13" t="str">
        <f t="shared" si="318"/>
        <v/>
      </c>
      <c r="L2534" s="13"/>
      <c r="M2534" s="22" t="str">
        <f t="shared" si="315"/>
        <v/>
      </c>
      <c r="N2534" s="22" t="str">
        <f t="shared" si="319"/>
        <v/>
      </c>
      <c r="P2534" s="11" t="str">
        <f t="shared" si="320"/>
        <v xml:space="preserve"> </v>
      </c>
      <c r="Q2534" s="11" t="e">
        <f>VLOOKUP(B2534,'Комментарии к ремонту'!A:C,2,FALSE)</f>
        <v>#N/A</v>
      </c>
      <c r="R2534" s="21" t="str">
        <f t="shared" si="321"/>
        <v/>
      </c>
      <c r="T2534" s="44" t="str">
        <f t="shared" si="316"/>
        <v/>
      </c>
      <c r="W2534" s="18">
        <f t="shared" si="317"/>
        <v>0</v>
      </c>
    </row>
    <row r="2535" spans="7:23" ht="25.5" customHeight="1" x14ac:dyDescent="0.2">
      <c r="G2535" s="12" t="str">
        <f t="shared" si="314"/>
        <v/>
      </c>
      <c r="H2535" s="12"/>
      <c r="I2535" s="22" t="str">
        <f>IFERROR(VLOOKUP('движение ДВС'!C2535,нормативы!$B$2:$C$32,2,FALSE),"")</f>
        <v/>
      </c>
      <c r="K2535" s="13" t="str">
        <f t="shared" si="318"/>
        <v/>
      </c>
      <c r="L2535" s="13"/>
      <c r="M2535" s="22" t="str">
        <f t="shared" si="315"/>
        <v/>
      </c>
      <c r="N2535" s="22" t="str">
        <f t="shared" si="319"/>
        <v/>
      </c>
      <c r="P2535" s="11" t="str">
        <f t="shared" si="320"/>
        <v xml:space="preserve"> </v>
      </c>
      <c r="Q2535" s="11" t="e">
        <f>VLOOKUP(B2535,'Комментарии к ремонту'!A:C,2,FALSE)</f>
        <v>#N/A</v>
      </c>
      <c r="R2535" s="21" t="str">
        <f t="shared" si="321"/>
        <v/>
      </c>
      <c r="T2535" s="44" t="str">
        <f t="shared" si="316"/>
        <v/>
      </c>
      <c r="W2535" s="18">
        <f t="shared" si="317"/>
        <v>0</v>
      </c>
    </row>
    <row r="2536" spans="7:23" ht="25.5" customHeight="1" x14ac:dyDescent="0.2">
      <c r="G2536" s="12" t="str">
        <f t="shared" si="314"/>
        <v/>
      </c>
      <c r="H2536" s="12"/>
      <c r="I2536" s="22" t="str">
        <f>IFERROR(VLOOKUP('движение ДВС'!C2536,нормативы!$B$2:$C$32,2,FALSE),"")</f>
        <v/>
      </c>
      <c r="K2536" s="13" t="str">
        <f t="shared" si="318"/>
        <v/>
      </c>
      <c r="L2536" s="13"/>
      <c r="M2536" s="22" t="str">
        <f t="shared" si="315"/>
        <v/>
      </c>
      <c r="N2536" s="22" t="str">
        <f t="shared" si="319"/>
        <v/>
      </c>
      <c r="P2536" s="11" t="str">
        <f t="shared" si="320"/>
        <v xml:space="preserve"> </v>
      </c>
      <c r="Q2536" s="11" t="e">
        <f>VLOOKUP(B2536,'Комментарии к ремонту'!A:C,2,FALSE)</f>
        <v>#N/A</v>
      </c>
      <c r="R2536" s="21" t="str">
        <f t="shared" si="321"/>
        <v/>
      </c>
      <c r="T2536" s="44" t="str">
        <f t="shared" si="316"/>
        <v/>
      </c>
      <c r="W2536" s="18">
        <f t="shared" si="317"/>
        <v>0</v>
      </c>
    </row>
    <row r="2537" spans="7:23" ht="25.5" customHeight="1" x14ac:dyDescent="0.2">
      <c r="G2537" s="12" t="str">
        <f t="shared" si="314"/>
        <v/>
      </c>
      <c r="H2537" s="12"/>
      <c r="I2537" s="22" t="str">
        <f>IFERROR(VLOOKUP('движение ДВС'!C2537,нормативы!$B$2:$C$32,2,FALSE),"")</f>
        <v/>
      </c>
      <c r="K2537" s="13" t="str">
        <f t="shared" si="318"/>
        <v/>
      </c>
      <c r="L2537" s="13"/>
      <c r="M2537" s="22" t="str">
        <f t="shared" si="315"/>
        <v/>
      </c>
      <c r="N2537" s="22" t="str">
        <f t="shared" si="319"/>
        <v/>
      </c>
      <c r="P2537" s="11" t="str">
        <f t="shared" si="320"/>
        <v xml:space="preserve"> </v>
      </c>
      <c r="Q2537" s="11" t="e">
        <f>VLOOKUP(B2537,'Комментарии к ремонту'!A:C,2,FALSE)</f>
        <v>#N/A</v>
      </c>
      <c r="R2537" s="21" t="str">
        <f t="shared" si="321"/>
        <v/>
      </c>
      <c r="T2537" s="44" t="str">
        <f t="shared" si="316"/>
        <v/>
      </c>
      <c r="W2537" s="18">
        <f t="shared" si="317"/>
        <v>0</v>
      </c>
    </row>
    <row r="2538" spans="7:23" ht="25.5" customHeight="1" x14ac:dyDescent="0.2">
      <c r="G2538" s="12" t="str">
        <f t="shared" si="314"/>
        <v/>
      </c>
      <c r="H2538" s="12"/>
      <c r="I2538" s="22" t="str">
        <f>IFERROR(VLOOKUP('движение ДВС'!C2538,нормативы!$B$2:$C$32,2,FALSE),"")</f>
        <v/>
      </c>
      <c r="K2538" s="13" t="str">
        <f t="shared" si="318"/>
        <v/>
      </c>
      <c r="L2538" s="13"/>
      <c r="M2538" s="22" t="str">
        <f t="shared" si="315"/>
        <v/>
      </c>
      <c r="N2538" s="22" t="str">
        <f t="shared" si="319"/>
        <v/>
      </c>
      <c r="P2538" s="11" t="str">
        <f t="shared" si="320"/>
        <v xml:space="preserve"> </v>
      </c>
      <c r="Q2538" s="11" t="e">
        <f>VLOOKUP(B2538,'Комментарии к ремонту'!A:C,2,FALSE)</f>
        <v>#N/A</v>
      </c>
      <c r="R2538" s="21" t="str">
        <f t="shared" si="321"/>
        <v/>
      </c>
      <c r="T2538" s="44" t="str">
        <f t="shared" si="316"/>
        <v/>
      </c>
      <c r="W2538" s="18">
        <f t="shared" si="317"/>
        <v>0</v>
      </c>
    </row>
    <row r="2539" spans="7:23" ht="25.5" customHeight="1" x14ac:dyDescent="0.2">
      <c r="G2539" s="12" t="str">
        <f t="shared" si="314"/>
        <v/>
      </c>
      <c r="H2539" s="12"/>
      <c r="I2539" s="22" t="str">
        <f>IFERROR(VLOOKUP('движение ДВС'!C2539,нормативы!$B$2:$C$32,2,FALSE),"")</f>
        <v/>
      </c>
      <c r="K2539" s="13" t="str">
        <f t="shared" si="318"/>
        <v/>
      </c>
      <c r="L2539" s="13"/>
      <c r="M2539" s="22" t="str">
        <f t="shared" si="315"/>
        <v/>
      </c>
      <c r="N2539" s="22" t="str">
        <f t="shared" si="319"/>
        <v/>
      </c>
      <c r="P2539" s="11" t="str">
        <f t="shared" si="320"/>
        <v xml:space="preserve"> </v>
      </c>
      <c r="Q2539" s="11" t="e">
        <f>VLOOKUP(B2539,'Комментарии к ремонту'!A:C,2,FALSE)</f>
        <v>#N/A</v>
      </c>
      <c r="R2539" s="21" t="str">
        <f t="shared" si="321"/>
        <v/>
      </c>
      <c r="T2539" s="44" t="str">
        <f t="shared" si="316"/>
        <v/>
      </c>
      <c r="W2539" s="18">
        <f t="shared" si="317"/>
        <v>0</v>
      </c>
    </row>
    <row r="2540" spans="7:23" ht="25.5" customHeight="1" x14ac:dyDescent="0.2">
      <c r="G2540" s="12" t="str">
        <f t="shared" si="314"/>
        <v/>
      </c>
      <c r="H2540" s="12"/>
      <c r="I2540" s="22" t="str">
        <f>IFERROR(VLOOKUP('движение ДВС'!C2540,нормативы!$B$2:$C$32,2,FALSE),"")</f>
        <v/>
      </c>
      <c r="K2540" s="13" t="str">
        <f t="shared" si="318"/>
        <v/>
      </c>
      <c r="L2540" s="13"/>
      <c r="M2540" s="22" t="str">
        <f t="shared" si="315"/>
        <v/>
      </c>
      <c r="N2540" s="22" t="str">
        <f t="shared" si="319"/>
        <v/>
      </c>
      <c r="P2540" s="11" t="str">
        <f t="shared" si="320"/>
        <v xml:space="preserve"> </v>
      </c>
      <c r="Q2540" s="11" t="e">
        <f>VLOOKUP(B2540,'Комментарии к ремонту'!A:C,2,FALSE)</f>
        <v>#N/A</v>
      </c>
      <c r="R2540" s="21" t="str">
        <f t="shared" si="321"/>
        <v/>
      </c>
      <c r="T2540" s="44" t="str">
        <f t="shared" si="316"/>
        <v/>
      </c>
      <c r="W2540" s="18">
        <f t="shared" si="317"/>
        <v>0</v>
      </c>
    </row>
    <row r="2541" spans="7:23" ht="25.5" customHeight="1" x14ac:dyDescent="0.2">
      <c r="G2541" s="12" t="str">
        <f t="shared" si="314"/>
        <v/>
      </c>
      <c r="H2541" s="12"/>
      <c r="I2541" s="22" t="str">
        <f>IFERROR(VLOOKUP('движение ДВС'!C2541,нормативы!$B$2:$C$32,2,FALSE),"")</f>
        <v/>
      </c>
      <c r="K2541" s="13" t="str">
        <f t="shared" si="318"/>
        <v/>
      </c>
      <c r="L2541" s="13"/>
      <c r="M2541" s="22" t="str">
        <f t="shared" si="315"/>
        <v/>
      </c>
      <c r="N2541" s="22" t="str">
        <f t="shared" si="319"/>
        <v/>
      </c>
      <c r="P2541" s="11" t="str">
        <f t="shared" si="320"/>
        <v xml:space="preserve"> </v>
      </c>
      <c r="Q2541" s="11" t="e">
        <f>VLOOKUP(B2541,'Комментарии к ремонту'!A:C,2,FALSE)</f>
        <v>#N/A</v>
      </c>
      <c r="R2541" s="21" t="str">
        <f t="shared" si="321"/>
        <v/>
      </c>
      <c r="T2541" s="44" t="str">
        <f t="shared" si="316"/>
        <v/>
      </c>
      <c r="W2541" s="18">
        <f t="shared" si="317"/>
        <v>0</v>
      </c>
    </row>
    <row r="2542" spans="7:23" ht="25.5" customHeight="1" x14ac:dyDescent="0.2">
      <c r="G2542" s="12" t="str">
        <f t="shared" si="314"/>
        <v/>
      </c>
      <c r="H2542" s="12"/>
      <c r="I2542" s="22" t="str">
        <f>IFERROR(VLOOKUP('движение ДВС'!C2542,нормативы!$B$2:$C$32,2,FALSE),"")</f>
        <v/>
      </c>
      <c r="K2542" s="13" t="str">
        <f t="shared" si="318"/>
        <v/>
      </c>
      <c r="L2542" s="13"/>
      <c r="M2542" s="22" t="str">
        <f t="shared" si="315"/>
        <v/>
      </c>
      <c r="N2542" s="22" t="str">
        <f t="shared" si="319"/>
        <v/>
      </c>
      <c r="P2542" s="11" t="str">
        <f t="shared" si="320"/>
        <v xml:space="preserve"> </v>
      </c>
      <c r="Q2542" s="11" t="e">
        <f>VLOOKUP(B2542,'Комментарии к ремонту'!A:C,2,FALSE)</f>
        <v>#N/A</v>
      </c>
      <c r="R2542" s="21" t="str">
        <f t="shared" si="321"/>
        <v/>
      </c>
      <c r="T2542" s="44" t="str">
        <f t="shared" si="316"/>
        <v/>
      </c>
      <c r="W2542" s="18">
        <f t="shared" si="317"/>
        <v>0</v>
      </c>
    </row>
    <row r="2543" spans="7:23" ht="25.5" customHeight="1" x14ac:dyDescent="0.2">
      <c r="G2543" s="12" t="str">
        <f t="shared" si="314"/>
        <v/>
      </c>
      <c r="H2543" s="12"/>
      <c r="I2543" s="22" t="str">
        <f>IFERROR(VLOOKUP('движение ДВС'!C2543,нормативы!$B$2:$C$32,2,FALSE),"")</f>
        <v/>
      </c>
      <c r="K2543" s="13" t="str">
        <f t="shared" si="318"/>
        <v/>
      </c>
      <c r="L2543" s="13"/>
      <c r="M2543" s="22" t="str">
        <f t="shared" si="315"/>
        <v/>
      </c>
      <c r="N2543" s="22" t="str">
        <f t="shared" si="319"/>
        <v/>
      </c>
      <c r="P2543" s="11" t="str">
        <f t="shared" si="320"/>
        <v xml:space="preserve"> </v>
      </c>
      <c r="Q2543" s="11" t="e">
        <f>VLOOKUP(B2543,'Комментарии к ремонту'!A:C,2,FALSE)</f>
        <v>#N/A</v>
      </c>
      <c r="R2543" s="21" t="str">
        <f t="shared" si="321"/>
        <v/>
      </c>
      <c r="T2543" s="44" t="str">
        <f t="shared" si="316"/>
        <v/>
      </c>
      <c r="W2543" s="18">
        <f t="shared" si="317"/>
        <v>0</v>
      </c>
    </row>
    <row r="2544" spans="7:23" ht="25.5" customHeight="1" x14ac:dyDescent="0.2">
      <c r="G2544" s="12" t="str">
        <f t="shared" si="314"/>
        <v/>
      </c>
      <c r="H2544" s="12"/>
      <c r="I2544" s="22" t="str">
        <f>IFERROR(VLOOKUP('движение ДВС'!C2544,нормативы!$B$2:$C$32,2,FALSE),"")</f>
        <v/>
      </c>
      <c r="K2544" s="13" t="str">
        <f t="shared" si="318"/>
        <v/>
      </c>
      <c r="L2544" s="13"/>
      <c r="M2544" s="22" t="str">
        <f t="shared" si="315"/>
        <v/>
      </c>
      <c r="N2544" s="22" t="str">
        <f t="shared" si="319"/>
        <v/>
      </c>
      <c r="P2544" s="11" t="str">
        <f t="shared" si="320"/>
        <v xml:space="preserve"> </v>
      </c>
      <c r="Q2544" s="11" t="e">
        <f>VLOOKUP(B2544,'Комментарии к ремонту'!A:C,2,FALSE)</f>
        <v>#N/A</v>
      </c>
      <c r="R2544" s="21" t="str">
        <f t="shared" si="321"/>
        <v/>
      </c>
      <c r="T2544" s="44" t="str">
        <f t="shared" si="316"/>
        <v/>
      </c>
      <c r="W2544" s="18">
        <f t="shared" si="317"/>
        <v>0</v>
      </c>
    </row>
    <row r="2545" spans="7:23" ht="25.5" customHeight="1" x14ac:dyDescent="0.2">
      <c r="G2545" s="12" t="str">
        <f t="shared" si="314"/>
        <v/>
      </c>
      <c r="H2545" s="12"/>
      <c r="I2545" s="22" t="str">
        <f>IFERROR(VLOOKUP('движение ДВС'!C2545,нормативы!$B$2:$C$32,2,FALSE),"")</f>
        <v/>
      </c>
      <c r="K2545" s="13" t="str">
        <f t="shared" si="318"/>
        <v/>
      </c>
      <c r="L2545" s="13"/>
      <c r="M2545" s="22" t="str">
        <f t="shared" si="315"/>
        <v/>
      </c>
      <c r="N2545" s="22" t="str">
        <f t="shared" si="319"/>
        <v/>
      </c>
      <c r="P2545" s="11" t="str">
        <f t="shared" si="320"/>
        <v xml:space="preserve"> </v>
      </c>
      <c r="Q2545" s="11" t="e">
        <f>VLOOKUP(B2545,'Комментарии к ремонту'!A:C,2,FALSE)</f>
        <v>#N/A</v>
      </c>
      <c r="R2545" s="21" t="str">
        <f t="shared" si="321"/>
        <v/>
      </c>
      <c r="T2545" s="44" t="str">
        <f t="shared" si="316"/>
        <v/>
      </c>
      <c r="W2545" s="18">
        <f t="shared" si="317"/>
        <v>0</v>
      </c>
    </row>
    <row r="2546" spans="7:23" ht="25.5" customHeight="1" x14ac:dyDescent="0.2">
      <c r="G2546" s="12" t="str">
        <f t="shared" si="314"/>
        <v/>
      </c>
      <c r="H2546" s="12"/>
      <c r="I2546" s="22" t="str">
        <f>IFERROR(VLOOKUP('движение ДВС'!C2546,нормативы!$B$2:$C$32,2,FALSE),"")</f>
        <v/>
      </c>
      <c r="K2546" s="13" t="str">
        <f t="shared" si="318"/>
        <v/>
      </c>
      <c r="L2546" s="13"/>
      <c r="M2546" s="22" t="str">
        <f t="shared" si="315"/>
        <v/>
      </c>
      <c r="N2546" s="22" t="str">
        <f t="shared" si="319"/>
        <v/>
      </c>
      <c r="P2546" s="11" t="str">
        <f t="shared" si="320"/>
        <v xml:space="preserve"> </v>
      </c>
      <c r="Q2546" s="11" t="e">
        <f>VLOOKUP(B2546,'Комментарии к ремонту'!A:C,2,FALSE)</f>
        <v>#N/A</v>
      </c>
      <c r="R2546" s="21" t="str">
        <f t="shared" si="321"/>
        <v/>
      </c>
      <c r="T2546" s="44" t="str">
        <f t="shared" si="316"/>
        <v/>
      </c>
      <c r="W2546" s="18">
        <f t="shared" si="317"/>
        <v>0</v>
      </c>
    </row>
    <row r="2547" spans="7:23" ht="25.5" customHeight="1" x14ac:dyDescent="0.2">
      <c r="G2547" s="12" t="str">
        <f t="shared" si="314"/>
        <v/>
      </c>
      <c r="H2547" s="12"/>
      <c r="I2547" s="22" t="str">
        <f>IFERROR(VLOOKUP('движение ДВС'!C2547,нормативы!$B$2:$C$32,2,FALSE),"")</f>
        <v/>
      </c>
      <c r="K2547" s="13" t="str">
        <f t="shared" si="318"/>
        <v/>
      </c>
      <c r="L2547" s="13"/>
      <c r="M2547" s="22" t="str">
        <f t="shared" si="315"/>
        <v/>
      </c>
      <c r="N2547" s="22" t="str">
        <f t="shared" si="319"/>
        <v/>
      </c>
      <c r="P2547" s="11" t="str">
        <f t="shared" si="320"/>
        <v xml:space="preserve"> </v>
      </c>
      <c r="Q2547" s="11" t="e">
        <f>VLOOKUP(B2547,'Комментарии к ремонту'!A:C,2,FALSE)</f>
        <v>#N/A</v>
      </c>
      <c r="R2547" s="21" t="str">
        <f t="shared" si="321"/>
        <v/>
      </c>
      <c r="T2547" s="44" t="str">
        <f t="shared" si="316"/>
        <v/>
      </c>
      <c r="W2547" s="18">
        <f t="shared" si="317"/>
        <v>0</v>
      </c>
    </row>
    <row r="2548" spans="7:23" ht="25.5" customHeight="1" x14ac:dyDescent="0.2">
      <c r="G2548" s="12" t="str">
        <f t="shared" si="314"/>
        <v/>
      </c>
      <c r="H2548" s="12"/>
      <c r="I2548" s="22" t="str">
        <f>IFERROR(VLOOKUP('движение ДВС'!C2548,нормативы!$B$2:$C$32,2,FALSE),"")</f>
        <v/>
      </c>
      <c r="K2548" s="13" t="str">
        <f t="shared" si="318"/>
        <v/>
      </c>
      <c r="L2548" s="13"/>
      <c r="M2548" s="22" t="str">
        <f t="shared" si="315"/>
        <v/>
      </c>
      <c r="N2548" s="22" t="str">
        <f t="shared" si="319"/>
        <v/>
      </c>
      <c r="P2548" s="11" t="str">
        <f t="shared" si="320"/>
        <v xml:space="preserve"> </v>
      </c>
      <c r="Q2548" s="11" t="e">
        <f>VLOOKUP(B2548,'Комментарии к ремонту'!A:C,2,FALSE)</f>
        <v>#N/A</v>
      </c>
      <c r="R2548" s="21" t="str">
        <f t="shared" si="321"/>
        <v/>
      </c>
      <c r="T2548" s="44" t="str">
        <f t="shared" si="316"/>
        <v/>
      </c>
      <c r="W2548" s="18">
        <f t="shared" si="317"/>
        <v>0</v>
      </c>
    </row>
    <row r="2549" spans="7:23" ht="25.5" customHeight="1" x14ac:dyDescent="0.2">
      <c r="G2549" s="12" t="str">
        <f t="shared" si="314"/>
        <v/>
      </c>
      <c r="H2549" s="12"/>
      <c r="I2549" s="22" t="str">
        <f>IFERROR(VLOOKUP('движение ДВС'!C2549,нормативы!$B$2:$C$32,2,FALSE),"")</f>
        <v/>
      </c>
      <c r="K2549" s="13" t="str">
        <f t="shared" si="318"/>
        <v/>
      </c>
      <c r="L2549" s="13"/>
      <c r="M2549" s="22" t="str">
        <f t="shared" si="315"/>
        <v/>
      </c>
      <c r="N2549" s="22" t="str">
        <f t="shared" si="319"/>
        <v/>
      </c>
      <c r="P2549" s="11" t="str">
        <f t="shared" si="320"/>
        <v xml:space="preserve"> </v>
      </c>
      <c r="Q2549" s="11" t="e">
        <f>VLOOKUP(B2549,'Комментарии к ремонту'!A:C,2,FALSE)</f>
        <v>#N/A</v>
      </c>
      <c r="R2549" s="21" t="str">
        <f t="shared" si="321"/>
        <v/>
      </c>
      <c r="T2549" s="44" t="str">
        <f t="shared" si="316"/>
        <v/>
      </c>
      <c r="W2549" s="18">
        <f t="shared" si="317"/>
        <v>0</v>
      </c>
    </row>
    <row r="2550" spans="7:23" ht="25.5" customHeight="1" x14ac:dyDescent="0.2">
      <c r="G2550" s="12" t="str">
        <f t="shared" si="314"/>
        <v/>
      </c>
      <c r="H2550" s="12"/>
      <c r="I2550" s="22" t="str">
        <f>IFERROR(VLOOKUP('движение ДВС'!C2550,нормативы!$B$2:$C$32,2,FALSE),"")</f>
        <v/>
      </c>
      <c r="K2550" s="13" t="str">
        <f t="shared" si="318"/>
        <v/>
      </c>
      <c r="L2550" s="13"/>
      <c r="M2550" s="22" t="str">
        <f t="shared" si="315"/>
        <v/>
      </c>
      <c r="N2550" s="22" t="str">
        <f t="shared" si="319"/>
        <v/>
      </c>
      <c r="P2550" s="11" t="str">
        <f t="shared" si="320"/>
        <v xml:space="preserve"> </v>
      </c>
      <c r="Q2550" s="11" t="e">
        <f>VLOOKUP(B2550,'Комментарии к ремонту'!A:C,2,FALSE)</f>
        <v>#N/A</v>
      </c>
      <c r="R2550" s="21" t="str">
        <f t="shared" si="321"/>
        <v/>
      </c>
      <c r="T2550" s="44" t="str">
        <f t="shared" si="316"/>
        <v/>
      </c>
      <c r="W2550" s="18">
        <f t="shared" si="317"/>
        <v>0</v>
      </c>
    </row>
    <row r="2551" spans="7:23" ht="25.5" customHeight="1" x14ac:dyDescent="0.2">
      <c r="G2551" s="12" t="str">
        <f t="shared" si="314"/>
        <v/>
      </c>
      <c r="H2551" s="12"/>
      <c r="I2551" s="22" t="str">
        <f>IFERROR(VLOOKUP('движение ДВС'!C2551,нормативы!$B$2:$C$32,2,FALSE),"")</f>
        <v/>
      </c>
      <c r="K2551" s="13" t="str">
        <f t="shared" si="318"/>
        <v/>
      </c>
      <c r="L2551" s="13"/>
      <c r="M2551" s="22" t="str">
        <f t="shared" si="315"/>
        <v/>
      </c>
      <c r="N2551" s="22" t="str">
        <f t="shared" si="319"/>
        <v/>
      </c>
      <c r="P2551" s="11" t="str">
        <f t="shared" si="320"/>
        <v xml:space="preserve"> </v>
      </c>
      <c r="Q2551" s="11" t="e">
        <f>VLOOKUP(B2551,'Комментарии к ремонту'!A:C,2,FALSE)</f>
        <v>#N/A</v>
      </c>
      <c r="R2551" s="21" t="str">
        <f t="shared" si="321"/>
        <v/>
      </c>
      <c r="T2551" s="44" t="str">
        <f t="shared" si="316"/>
        <v/>
      </c>
      <c r="W2551" s="18">
        <f t="shared" si="317"/>
        <v>0</v>
      </c>
    </row>
    <row r="2552" spans="7:23" ht="25.5" customHeight="1" x14ac:dyDescent="0.2">
      <c r="G2552" s="12" t="str">
        <f t="shared" si="314"/>
        <v/>
      </c>
      <c r="H2552" s="12"/>
      <c r="I2552" s="22" t="str">
        <f>IFERROR(VLOOKUP('движение ДВС'!C2552,нормативы!$B$2:$C$32,2,FALSE),"")</f>
        <v/>
      </c>
      <c r="K2552" s="13" t="str">
        <f t="shared" si="318"/>
        <v/>
      </c>
      <c r="L2552" s="13"/>
      <c r="M2552" s="22" t="str">
        <f t="shared" si="315"/>
        <v/>
      </c>
      <c r="N2552" s="22" t="str">
        <f t="shared" si="319"/>
        <v/>
      </c>
      <c r="P2552" s="11" t="str">
        <f t="shared" si="320"/>
        <v xml:space="preserve"> </v>
      </c>
      <c r="Q2552" s="11" t="e">
        <f>VLOOKUP(B2552,'Комментарии к ремонту'!A:C,2,FALSE)</f>
        <v>#N/A</v>
      </c>
      <c r="R2552" s="21" t="str">
        <f t="shared" si="321"/>
        <v/>
      </c>
      <c r="T2552" s="44" t="str">
        <f t="shared" si="316"/>
        <v/>
      </c>
      <c r="W2552" s="18">
        <f t="shared" si="317"/>
        <v>0</v>
      </c>
    </row>
    <row r="2553" spans="7:23" ht="25.5" customHeight="1" x14ac:dyDescent="0.2">
      <c r="G2553" s="12" t="str">
        <f t="shared" si="314"/>
        <v/>
      </c>
      <c r="H2553" s="12"/>
      <c r="I2553" s="22" t="str">
        <f>IFERROR(VLOOKUP('движение ДВС'!C2553,нормативы!$B$2:$C$32,2,FALSE),"")</f>
        <v/>
      </c>
      <c r="K2553" s="13" t="str">
        <f t="shared" si="318"/>
        <v/>
      </c>
      <c r="L2553" s="13"/>
      <c r="M2553" s="22" t="str">
        <f t="shared" si="315"/>
        <v/>
      </c>
      <c r="N2553" s="22" t="str">
        <f t="shared" si="319"/>
        <v/>
      </c>
      <c r="P2553" s="11" t="str">
        <f t="shared" si="320"/>
        <v xml:space="preserve"> </v>
      </c>
      <c r="Q2553" s="11" t="e">
        <f>VLOOKUP(B2553,'Комментарии к ремонту'!A:C,2,FALSE)</f>
        <v>#N/A</v>
      </c>
      <c r="R2553" s="21" t="str">
        <f t="shared" si="321"/>
        <v/>
      </c>
      <c r="T2553" s="44" t="str">
        <f t="shared" si="316"/>
        <v/>
      </c>
      <c r="W2553" s="18">
        <f t="shared" si="317"/>
        <v>0</v>
      </c>
    </row>
    <row r="2554" spans="7:23" ht="25.5" customHeight="1" x14ac:dyDescent="0.2">
      <c r="G2554" s="12" t="str">
        <f t="shared" si="314"/>
        <v/>
      </c>
      <c r="H2554" s="12"/>
      <c r="I2554" s="22" t="str">
        <f>IFERROR(VLOOKUP('движение ДВС'!C2554,нормативы!$B$2:$C$32,2,FALSE),"")</f>
        <v/>
      </c>
      <c r="K2554" s="13" t="str">
        <f t="shared" si="318"/>
        <v/>
      </c>
      <c r="L2554" s="13"/>
      <c r="M2554" s="22" t="str">
        <f t="shared" si="315"/>
        <v/>
      </c>
      <c r="N2554" s="22" t="str">
        <f t="shared" si="319"/>
        <v/>
      </c>
      <c r="P2554" s="11" t="str">
        <f t="shared" si="320"/>
        <v xml:space="preserve"> </v>
      </c>
      <c r="Q2554" s="11" t="e">
        <f>VLOOKUP(B2554,'Комментарии к ремонту'!A:C,2,FALSE)</f>
        <v>#N/A</v>
      </c>
      <c r="R2554" s="21" t="str">
        <f t="shared" si="321"/>
        <v/>
      </c>
      <c r="T2554" s="44" t="str">
        <f t="shared" si="316"/>
        <v/>
      </c>
      <c r="W2554" s="18">
        <f t="shared" si="317"/>
        <v>0</v>
      </c>
    </row>
    <row r="2555" spans="7:23" ht="25.5" customHeight="1" x14ac:dyDescent="0.2">
      <c r="G2555" s="12" t="str">
        <f t="shared" si="314"/>
        <v/>
      </c>
      <c r="H2555" s="12"/>
      <c r="I2555" s="22" t="str">
        <f>IFERROR(VLOOKUP('движение ДВС'!C2555,нормативы!$B$2:$C$32,2,FALSE),"")</f>
        <v/>
      </c>
      <c r="K2555" s="13" t="str">
        <f t="shared" si="318"/>
        <v/>
      </c>
      <c r="L2555" s="13"/>
      <c r="M2555" s="22" t="str">
        <f t="shared" si="315"/>
        <v/>
      </c>
      <c r="N2555" s="22" t="str">
        <f t="shared" si="319"/>
        <v/>
      </c>
      <c r="P2555" s="11" t="str">
        <f t="shared" si="320"/>
        <v xml:space="preserve"> </v>
      </c>
      <c r="Q2555" s="11" t="e">
        <f>VLOOKUP(B2555,'Комментарии к ремонту'!A:C,2,FALSE)</f>
        <v>#N/A</v>
      </c>
      <c r="R2555" s="21" t="str">
        <f t="shared" si="321"/>
        <v/>
      </c>
      <c r="T2555" s="44" t="str">
        <f t="shared" si="316"/>
        <v/>
      </c>
      <c r="W2555" s="18">
        <f t="shared" si="317"/>
        <v>0</v>
      </c>
    </row>
    <row r="2556" spans="7:23" ht="25.5" customHeight="1" x14ac:dyDescent="0.2">
      <c r="G2556" s="12" t="str">
        <f t="shared" si="314"/>
        <v/>
      </c>
      <c r="H2556" s="12"/>
      <c r="I2556" s="22" t="str">
        <f>IFERROR(VLOOKUP('движение ДВС'!C2556,нормативы!$B$2:$C$32,2,FALSE),"")</f>
        <v/>
      </c>
      <c r="K2556" s="13" t="str">
        <f t="shared" si="318"/>
        <v/>
      </c>
      <c r="L2556" s="13"/>
      <c r="M2556" s="22" t="str">
        <f t="shared" si="315"/>
        <v/>
      </c>
      <c r="N2556" s="22" t="str">
        <f t="shared" si="319"/>
        <v/>
      </c>
      <c r="P2556" s="11" t="str">
        <f t="shared" si="320"/>
        <v xml:space="preserve"> </v>
      </c>
      <c r="Q2556" s="11" t="e">
        <f>VLOOKUP(B2556,'Комментарии к ремонту'!A:C,2,FALSE)</f>
        <v>#N/A</v>
      </c>
      <c r="R2556" s="21" t="str">
        <f t="shared" si="321"/>
        <v/>
      </c>
      <c r="T2556" s="44" t="str">
        <f t="shared" si="316"/>
        <v/>
      </c>
      <c r="W2556" s="18">
        <f t="shared" si="317"/>
        <v>0</v>
      </c>
    </row>
    <row r="2557" spans="7:23" ht="25.5" customHeight="1" x14ac:dyDescent="0.2">
      <c r="G2557" s="12" t="str">
        <f t="shared" si="314"/>
        <v/>
      </c>
      <c r="H2557" s="12"/>
      <c r="I2557" s="22" t="str">
        <f>IFERROR(VLOOKUP('движение ДВС'!C2557,нормативы!$B$2:$C$32,2,FALSE),"")</f>
        <v/>
      </c>
      <c r="K2557" s="13" t="str">
        <f t="shared" si="318"/>
        <v/>
      </c>
      <c r="L2557" s="13"/>
      <c r="M2557" s="22" t="str">
        <f t="shared" si="315"/>
        <v/>
      </c>
      <c r="N2557" s="22" t="str">
        <f t="shared" si="319"/>
        <v/>
      </c>
      <c r="P2557" s="11" t="str">
        <f t="shared" si="320"/>
        <v xml:space="preserve"> </v>
      </c>
      <c r="Q2557" s="11" t="e">
        <f>VLOOKUP(B2557,'Комментарии к ремонту'!A:C,2,FALSE)</f>
        <v>#N/A</v>
      </c>
      <c r="R2557" s="21" t="str">
        <f t="shared" si="321"/>
        <v/>
      </c>
      <c r="T2557" s="44" t="str">
        <f t="shared" si="316"/>
        <v/>
      </c>
      <c r="W2557" s="18">
        <f t="shared" si="317"/>
        <v>0</v>
      </c>
    </row>
    <row r="2558" spans="7:23" ht="25.5" customHeight="1" x14ac:dyDescent="0.2">
      <c r="G2558" s="12" t="str">
        <f t="shared" si="314"/>
        <v/>
      </c>
      <c r="H2558" s="12"/>
      <c r="I2558" s="22" t="str">
        <f>IFERROR(VLOOKUP('движение ДВС'!C2558,нормативы!$B$2:$C$32,2,FALSE),"")</f>
        <v/>
      </c>
      <c r="K2558" s="13" t="str">
        <f t="shared" si="318"/>
        <v/>
      </c>
      <c r="L2558" s="13"/>
      <c r="M2558" s="22" t="str">
        <f t="shared" si="315"/>
        <v/>
      </c>
      <c r="N2558" s="22" t="str">
        <f t="shared" si="319"/>
        <v/>
      </c>
      <c r="P2558" s="11" t="str">
        <f t="shared" si="320"/>
        <v xml:space="preserve"> </v>
      </c>
      <c r="Q2558" s="11" t="e">
        <f>VLOOKUP(B2558,'Комментарии к ремонту'!A:C,2,FALSE)</f>
        <v>#N/A</v>
      </c>
      <c r="R2558" s="21" t="str">
        <f t="shared" si="321"/>
        <v/>
      </c>
      <c r="T2558" s="44" t="str">
        <f t="shared" si="316"/>
        <v/>
      </c>
      <c r="W2558" s="18">
        <f t="shared" si="317"/>
        <v>0</v>
      </c>
    </row>
    <row r="2559" spans="7:23" ht="25.5" customHeight="1" x14ac:dyDescent="0.2">
      <c r="G2559" s="12" t="str">
        <f t="shared" si="314"/>
        <v/>
      </c>
      <c r="H2559" s="12"/>
      <c r="I2559" s="22" t="str">
        <f>IFERROR(VLOOKUP('движение ДВС'!C2559,нормативы!$B$2:$C$32,2,FALSE),"")</f>
        <v/>
      </c>
      <c r="K2559" s="13" t="str">
        <f t="shared" si="318"/>
        <v/>
      </c>
      <c r="L2559" s="13"/>
      <c r="M2559" s="22" t="str">
        <f t="shared" si="315"/>
        <v/>
      </c>
      <c r="N2559" s="22" t="str">
        <f t="shared" si="319"/>
        <v/>
      </c>
      <c r="P2559" s="11" t="str">
        <f t="shared" si="320"/>
        <v xml:space="preserve"> </v>
      </c>
      <c r="Q2559" s="11" t="e">
        <f>VLOOKUP(B2559,'Комментарии к ремонту'!A:C,2,FALSE)</f>
        <v>#N/A</v>
      </c>
      <c r="R2559" s="21" t="str">
        <f t="shared" si="321"/>
        <v/>
      </c>
      <c r="T2559" s="44" t="str">
        <f t="shared" si="316"/>
        <v/>
      </c>
      <c r="W2559" s="18">
        <f t="shared" si="317"/>
        <v>0</v>
      </c>
    </row>
    <row r="2560" spans="7:23" ht="25.5" customHeight="1" x14ac:dyDescent="0.2">
      <c r="G2560" s="12" t="str">
        <f t="shared" si="314"/>
        <v/>
      </c>
      <c r="H2560" s="12"/>
      <c r="I2560" s="22" t="str">
        <f>IFERROR(VLOOKUP('движение ДВС'!C2560,нормативы!$B$2:$C$32,2,FALSE),"")</f>
        <v/>
      </c>
      <c r="K2560" s="13" t="str">
        <f t="shared" si="318"/>
        <v/>
      </c>
      <c r="L2560" s="13"/>
      <c r="M2560" s="22" t="str">
        <f t="shared" si="315"/>
        <v/>
      </c>
      <c r="N2560" s="22" t="str">
        <f t="shared" si="319"/>
        <v/>
      </c>
      <c r="P2560" s="11" t="str">
        <f t="shared" si="320"/>
        <v xml:space="preserve"> </v>
      </c>
      <c r="Q2560" s="11" t="e">
        <f>VLOOKUP(B2560,'Комментарии к ремонту'!A:C,2,FALSE)</f>
        <v>#N/A</v>
      </c>
      <c r="R2560" s="21" t="str">
        <f t="shared" si="321"/>
        <v/>
      </c>
      <c r="T2560" s="44" t="str">
        <f t="shared" si="316"/>
        <v/>
      </c>
      <c r="W2560" s="18">
        <f t="shared" si="317"/>
        <v>0</v>
      </c>
    </row>
    <row r="2561" spans="7:23" ht="25.5" customHeight="1" x14ac:dyDescent="0.2">
      <c r="G2561" s="12" t="str">
        <f t="shared" si="314"/>
        <v/>
      </c>
      <c r="H2561" s="12"/>
      <c r="I2561" s="22" t="str">
        <f>IFERROR(VLOOKUP('движение ДВС'!C2561,нормативы!$B$2:$C$32,2,FALSE),"")</f>
        <v/>
      </c>
      <c r="K2561" s="13" t="str">
        <f t="shared" si="318"/>
        <v/>
      </c>
      <c r="L2561" s="13"/>
      <c r="M2561" s="22" t="str">
        <f t="shared" si="315"/>
        <v/>
      </c>
      <c r="N2561" s="22" t="str">
        <f t="shared" si="319"/>
        <v/>
      </c>
      <c r="P2561" s="11" t="str">
        <f t="shared" si="320"/>
        <v xml:space="preserve"> </v>
      </c>
      <c r="Q2561" s="11" t="e">
        <f>VLOOKUP(B2561,'Комментарии к ремонту'!A:C,2,FALSE)</f>
        <v>#N/A</v>
      </c>
      <c r="R2561" s="21" t="str">
        <f t="shared" si="321"/>
        <v/>
      </c>
      <c r="T2561" s="44" t="str">
        <f t="shared" si="316"/>
        <v/>
      </c>
      <c r="W2561" s="18">
        <f t="shared" si="317"/>
        <v>0</v>
      </c>
    </row>
    <row r="2562" spans="7:23" ht="25.5" customHeight="1" x14ac:dyDescent="0.2">
      <c r="G2562" s="12" t="str">
        <f t="shared" si="314"/>
        <v/>
      </c>
      <c r="H2562" s="12"/>
      <c r="I2562" s="22" t="str">
        <f>IFERROR(VLOOKUP('движение ДВС'!C2562,нормативы!$B$2:$C$32,2,FALSE),"")</f>
        <v/>
      </c>
      <c r="K2562" s="13" t="str">
        <f t="shared" si="318"/>
        <v/>
      </c>
      <c r="L2562" s="13"/>
      <c r="M2562" s="22" t="str">
        <f t="shared" si="315"/>
        <v/>
      </c>
      <c r="N2562" s="22" t="str">
        <f t="shared" si="319"/>
        <v/>
      </c>
      <c r="P2562" s="11" t="str">
        <f t="shared" si="320"/>
        <v xml:space="preserve"> </v>
      </c>
      <c r="Q2562" s="11" t="e">
        <f>VLOOKUP(B2562,'Комментарии к ремонту'!A:C,2,FALSE)</f>
        <v>#N/A</v>
      </c>
      <c r="R2562" s="21" t="str">
        <f t="shared" si="321"/>
        <v/>
      </c>
      <c r="T2562" s="44" t="str">
        <f t="shared" si="316"/>
        <v/>
      </c>
      <c r="W2562" s="18">
        <f t="shared" si="317"/>
        <v>0</v>
      </c>
    </row>
    <row r="2563" spans="7:23" ht="25.5" customHeight="1" x14ac:dyDescent="0.2">
      <c r="G2563" s="12" t="str">
        <f t="shared" ref="G2563:G2626" si="322">IFERROR(IF(SEARCH("Ожидается",O2563),"введите дату",""),"")</f>
        <v/>
      </c>
      <c r="H2563" s="12"/>
      <c r="I2563" s="22" t="str">
        <f>IFERROR(VLOOKUP('движение ДВС'!C2563,нормативы!$B$2:$C$32,2,FALSE),"")</f>
        <v/>
      </c>
      <c r="K2563" s="13" t="str">
        <f t="shared" si="318"/>
        <v/>
      </c>
      <c r="L2563" s="13"/>
      <c r="M2563" s="22" t="str">
        <f t="shared" ref="M2563:M2626" si="323">IFERROR(IF(ISBLANK(G2563),"",_xlfn.ISOWEEKNUM(G2563)),"")</f>
        <v/>
      </c>
      <c r="N2563" s="22" t="str">
        <f t="shared" si="319"/>
        <v/>
      </c>
      <c r="P2563" s="11" t="str">
        <f t="shared" si="320"/>
        <v xml:space="preserve"> </v>
      </c>
      <c r="Q2563" s="11" t="e">
        <f>VLOOKUP(B2563,'Комментарии к ремонту'!A:C,2,FALSE)</f>
        <v>#N/A</v>
      </c>
      <c r="R2563" s="21" t="str">
        <f t="shared" si="321"/>
        <v/>
      </c>
      <c r="T2563" s="44" t="str">
        <f t="shared" ref="T2563:T2626" si="324">IF(O2563="Отказной","Опишите причину отказа",IF(O2563="Транзит","Опишите инф. о транзите",""))</f>
        <v/>
      </c>
      <c r="W2563" s="18">
        <f t="shared" ref="W2563:W2626" si="325">IFERROR(IF(SEARCH(", заказ",V2563),"укажите дату поставки зап. частей",""),0)</f>
        <v>0</v>
      </c>
    </row>
    <row r="2564" spans="7:23" ht="25.5" customHeight="1" x14ac:dyDescent="0.2">
      <c r="G2564" s="12" t="str">
        <f t="shared" si="322"/>
        <v/>
      </c>
      <c r="H2564" s="12"/>
      <c r="I2564" s="22" t="str">
        <f>IFERROR(VLOOKUP('движение ДВС'!C2564,нормативы!$B$2:$C$32,2,FALSE),"")</f>
        <v/>
      </c>
      <c r="K2564" s="13" t="str">
        <f t="shared" ref="K2564:K2627" si="326">IFERROR(IF(H2564&lt;&gt;0,H2564+(I2564/J2564)/8*7/5,""),IF(H2564&lt;&gt;0,H2564+I2564/8*7/5,""))</f>
        <v/>
      </c>
      <c r="L2564" s="13"/>
      <c r="M2564" s="22" t="str">
        <f t="shared" si="323"/>
        <v/>
      </c>
      <c r="N2564" s="22" t="str">
        <f t="shared" ref="N2564:N2627" si="327">IFERROR(INT((MONTH(G2564)+2)/3),"")</f>
        <v/>
      </c>
      <c r="P2564" s="11" t="str">
        <f t="shared" ref="P2564:P2627" si="328">B2564&amp;" "&amp;C2564</f>
        <v xml:space="preserve"> </v>
      </c>
      <c r="Q2564" s="11" t="e">
        <f>VLOOKUP(B2564,'Комментарии к ремонту'!A:C,2,FALSE)</f>
        <v>#N/A</v>
      </c>
      <c r="R2564" s="21" t="str">
        <f t="shared" ref="R2564:R2627" si="329">IF(ISBLANK(B2564),"",IF(O2564="Ремонт остановлен","Укажите причину остановки работ",IF(O2564="Отказной","Опишите причину отказа",IF(O2564="Транзит","Опишите инф. о транзите",IF(ISNA(Q2564),"НЕТ","ЕСТЬ")))))</f>
        <v/>
      </c>
      <c r="T2564" s="44" t="str">
        <f t="shared" si="324"/>
        <v/>
      </c>
      <c r="W2564" s="18">
        <f t="shared" si="325"/>
        <v>0</v>
      </c>
    </row>
    <row r="2565" spans="7:23" ht="25.5" customHeight="1" x14ac:dyDescent="0.2">
      <c r="G2565" s="12" t="str">
        <f t="shared" si="322"/>
        <v/>
      </c>
      <c r="H2565" s="12"/>
      <c r="I2565" s="22" t="str">
        <f>IFERROR(VLOOKUP('движение ДВС'!C2565,нормативы!$B$2:$C$32,2,FALSE),"")</f>
        <v/>
      </c>
      <c r="K2565" s="13" t="str">
        <f t="shared" si="326"/>
        <v/>
      </c>
      <c r="L2565" s="13"/>
      <c r="M2565" s="22" t="str">
        <f t="shared" si="323"/>
        <v/>
      </c>
      <c r="N2565" s="22" t="str">
        <f t="shared" si="327"/>
        <v/>
      </c>
      <c r="P2565" s="11" t="str">
        <f t="shared" si="328"/>
        <v xml:space="preserve"> </v>
      </c>
      <c r="Q2565" s="11" t="e">
        <f>VLOOKUP(B2565,'Комментарии к ремонту'!A:C,2,FALSE)</f>
        <v>#N/A</v>
      </c>
      <c r="R2565" s="21" t="str">
        <f t="shared" si="329"/>
        <v/>
      </c>
      <c r="T2565" s="44" t="str">
        <f t="shared" si="324"/>
        <v/>
      </c>
      <c r="W2565" s="18">
        <f t="shared" si="325"/>
        <v>0</v>
      </c>
    </row>
    <row r="2566" spans="7:23" ht="25.5" customHeight="1" x14ac:dyDescent="0.2">
      <c r="G2566" s="12" t="str">
        <f t="shared" si="322"/>
        <v/>
      </c>
      <c r="H2566" s="12"/>
      <c r="I2566" s="22" t="str">
        <f>IFERROR(VLOOKUP('движение ДВС'!C2566,нормативы!$B$2:$C$32,2,FALSE),"")</f>
        <v/>
      </c>
      <c r="K2566" s="13" t="str">
        <f t="shared" si="326"/>
        <v/>
      </c>
      <c r="L2566" s="13"/>
      <c r="M2566" s="22" t="str">
        <f t="shared" si="323"/>
        <v/>
      </c>
      <c r="N2566" s="22" t="str">
        <f t="shared" si="327"/>
        <v/>
      </c>
      <c r="P2566" s="11" t="str">
        <f t="shared" si="328"/>
        <v xml:space="preserve"> </v>
      </c>
      <c r="Q2566" s="11" t="e">
        <f>VLOOKUP(B2566,'Комментарии к ремонту'!A:C,2,FALSE)</f>
        <v>#N/A</v>
      </c>
      <c r="R2566" s="21" t="str">
        <f t="shared" si="329"/>
        <v/>
      </c>
      <c r="T2566" s="44" t="str">
        <f t="shared" si="324"/>
        <v/>
      </c>
      <c r="W2566" s="18">
        <f t="shared" si="325"/>
        <v>0</v>
      </c>
    </row>
    <row r="2567" spans="7:23" ht="25.5" customHeight="1" x14ac:dyDescent="0.2">
      <c r="G2567" s="12" t="str">
        <f t="shared" si="322"/>
        <v/>
      </c>
      <c r="H2567" s="12"/>
      <c r="I2567" s="22" t="str">
        <f>IFERROR(VLOOKUP('движение ДВС'!C2567,нормативы!$B$2:$C$32,2,FALSE),"")</f>
        <v/>
      </c>
      <c r="K2567" s="13" t="str">
        <f t="shared" si="326"/>
        <v/>
      </c>
      <c r="L2567" s="13"/>
      <c r="M2567" s="22" t="str">
        <f t="shared" si="323"/>
        <v/>
      </c>
      <c r="N2567" s="22" t="str">
        <f t="shared" si="327"/>
        <v/>
      </c>
      <c r="P2567" s="11" t="str">
        <f t="shared" si="328"/>
        <v xml:space="preserve"> </v>
      </c>
      <c r="Q2567" s="11" t="e">
        <f>VLOOKUP(B2567,'Комментарии к ремонту'!A:C,2,FALSE)</f>
        <v>#N/A</v>
      </c>
      <c r="R2567" s="21" t="str">
        <f t="shared" si="329"/>
        <v/>
      </c>
      <c r="T2567" s="44" t="str">
        <f t="shared" si="324"/>
        <v/>
      </c>
      <c r="W2567" s="18">
        <f t="shared" si="325"/>
        <v>0</v>
      </c>
    </row>
    <row r="2568" spans="7:23" ht="25.5" customHeight="1" x14ac:dyDescent="0.2">
      <c r="G2568" s="12" t="str">
        <f t="shared" si="322"/>
        <v/>
      </c>
      <c r="H2568" s="12"/>
      <c r="I2568" s="22" t="str">
        <f>IFERROR(VLOOKUP('движение ДВС'!C2568,нормативы!$B$2:$C$32,2,FALSE),"")</f>
        <v/>
      </c>
      <c r="K2568" s="13" t="str">
        <f t="shared" si="326"/>
        <v/>
      </c>
      <c r="L2568" s="13"/>
      <c r="M2568" s="22" t="str">
        <f t="shared" si="323"/>
        <v/>
      </c>
      <c r="N2568" s="22" t="str">
        <f t="shared" si="327"/>
        <v/>
      </c>
      <c r="P2568" s="11" t="str">
        <f t="shared" si="328"/>
        <v xml:space="preserve"> </v>
      </c>
      <c r="Q2568" s="11" t="e">
        <f>VLOOKUP(B2568,'Комментарии к ремонту'!A:C,2,FALSE)</f>
        <v>#N/A</v>
      </c>
      <c r="R2568" s="21" t="str">
        <f t="shared" si="329"/>
        <v/>
      </c>
      <c r="T2568" s="44" t="str">
        <f t="shared" si="324"/>
        <v/>
      </c>
      <c r="W2568" s="18">
        <f t="shared" si="325"/>
        <v>0</v>
      </c>
    </row>
    <row r="2569" spans="7:23" ht="25.5" customHeight="1" x14ac:dyDescent="0.2">
      <c r="G2569" s="12" t="str">
        <f t="shared" si="322"/>
        <v/>
      </c>
      <c r="H2569" s="12"/>
      <c r="I2569" s="22" t="str">
        <f>IFERROR(VLOOKUP('движение ДВС'!C2569,нормативы!$B$2:$C$32,2,FALSE),"")</f>
        <v/>
      </c>
      <c r="K2569" s="13" t="str">
        <f t="shared" si="326"/>
        <v/>
      </c>
      <c r="L2569" s="13"/>
      <c r="M2569" s="22" t="str">
        <f t="shared" si="323"/>
        <v/>
      </c>
      <c r="N2569" s="22" t="str">
        <f t="shared" si="327"/>
        <v/>
      </c>
      <c r="P2569" s="11" t="str">
        <f t="shared" si="328"/>
        <v xml:space="preserve"> </v>
      </c>
      <c r="Q2569" s="11" t="e">
        <f>VLOOKUP(B2569,'Комментарии к ремонту'!A:C,2,FALSE)</f>
        <v>#N/A</v>
      </c>
      <c r="R2569" s="21" t="str">
        <f t="shared" si="329"/>
        <v/>
      </c>
      <c r="T2569" s="44" t="str">
        <f t="shared" si="324"/>
        <v/>
      </c>
      <c r="W2569" s="18">
        <f t="shared" si="325"/>
        <v>0</v>
      </c>
    </row>
    <row r="2570" spans="7:23" ht="25.5" customHeight="1" x14ac:dyDescent="0.2">
      <c r="G2570" s="12" t="str">
        <f t="shared" si="322"/>
        <v/>
      </c>
      <c r="H2570" s="12"/>
      <c r="I2570" s="22" t="str">
        <f>IFERROR(VLOOKUP('движение ДВС'!C2570,нормативы!$B$2:$C$32,2,FALSE),"")</f>
        <v/>
      </c>
      <c r="K2570" s="13" t="str">
        <f t="shared" si="326"/>
        <v/>
      </c>
      <c r="L2570" s="13"/>
      <c r="M2570" s="22" t="str">
        <f t="shared" si="323"/>
        <v/>
      </c>
      <c r="N2570" s="22" t="str">
        <f t="shared" si="327"/>
        <v/>
      </c>
      <c r="P2570" s="11" t="str">
        <f t="shared" si="328"/>
        <v xml:space="preserve"> </v>
      </c>
      <c r="Q2570" s="11" t="e">
        <f>VLOOKUP(B2570,'Комментарии к ремонту'!A:C,2,FALSE)</f>
        <v>#N/A</v>
      </c>
      <c r="R2570" s="21" t="str">
        <f t="shared" si="329"/>
        <v/>
      </c>
      <c r="T2570" s="44" t="str">
        <f t="shared" si="324"/>
        <v/>
      </c>
      <c r="W2570" s="18">
        <f t="shared" si="325"/>
        <v>0</v>
      </c>
    </row>
    <row r="2571" spans="7:23" ht="25.5" customHeight="1" x14ac:dyDescent="0.2">
      <c r="G2571" s="12" t="str">
        <f t="shared" si="322"/>
        <v/>
      </c>
      <c r="H2571" s="12"/>
      <c r="I2571" s="22" t="str">
        <f>IFERROR(VLOOKUP('движение ДВС'!C2571,нормативы!$B$2:$C$32,2,FALSE),"")</f>
        <v/>
      </c>
      <c r="K2571" s="13" t="str">
        <f t="shared" si="326"/>
        <v/>
      </c>
      <c r="L2571" s="13"/>
      <c r="M2571" s="22" t="str">
        <f t="shared" si="323"/>
        <v/>
      </c>
      <c r="N2571" s="22" t="str">
        <f t="shared" si="327"/>
        <v/>
      </c>
      <c r="P2571" s="11" t="str">
        <f t="shared" si="328"/>
        <v xml:space="preserve"> </v>
      </c>
      <c r="Q2571" s="11" t="e">
        <f>VLOOKUP(B2571,'Комментарии к ремонту'!A:C,2,FALSE)</f>
        <v>#N/A</v>
      </c>
      <c r="R2571" s="21" t="str">
        <f t="shared" si="329"/>
        <v/>
      </c>
      <c r="T2571" s="44" t="str">
        <f t="shared" si="324"/>
        <v/>
      </c>
      <c r="W2571" s="18">
        <f t="shared" si="325"/>
        <v>0</v>
      </c>
    </row>
    <row r="2572" spans="7:23" ht="25.5" customHeight="1" x14ac:dyDescent="0.2">
      <c r="G2572" s="12" t="str">
        <f t="shared" si="322"/>
        <v/>
      </c>
      <c r="H2572" s="12"/>
      <c r="I2572" s="22" t="str">
        <f>IFERROR(VLOOKUP('движение ДВС'!C2572,нормативы!$B$2:$C$32,2,FALSE),"")</f>
        <v/>
      </c>
      <c r="K2572" s="13" t="str">
        <f t="shared" si="326"/>
        <v/>
      </c>
      <c r="L2572" s="13"/>
      <c r="M2572" s="22" t="str">
        <f t="shared" si="323"/>
        <v/>
      </c>
      <c r="N2572" s="22" t="str">
        <f t="shared" si="327"/>
        <v/>
      </c>
      <c r="P2572" s="11" t="str">
        <f t="shared" si="328"/>
        <v xml:space="preserve"> </v>
      </c>
      <c r="Q2572" s="11" t="e">
        <f>VLOOKUP(B2572,'Комментарии к ремонту'!A:C,2,FALSE)</f>
        <v>#N/A</v>
      </c>
      <c r="R2572" s="21" t="str">
        <f t="shared" si="329"/>
        <v/>
      </c>
      <c r="T2572" s="44" t="str">
        <f t="shared" si="324"/>
        <v/>
      </c>
      <c r="W2572" s="18">
        <f t="shared" si="325"/>
        <v>0</v>
      </c>
    </row>
    <row r="2573" spans="7:23" ht="25.5" customHeight="1" x14ac:dyDescent="0.2">
      <c r="G2573" s="12" t="str">
        <f t="shared" si="322"/>
        <v/>
      </c>
      <c r="H2573" s="12"/>
      <c r="I2573" s="22" t="str">
        <f>IFERROR(VLOOKUP('движение ДВС'!C2573,нормативы!$B$2:$C$32,2,FALSE),"")</f>
        <v/>
      </c>
      <c r="K2573" s="13" t="str">
        <f t="shared" si="326"/>
        <v/>
      </c>
      <c r="L2573" s="13"/>
      <c r="M2573" s="22" t="str">
        <f t="shared" si="323"/>
        <v/>
      </c>
      <c r="N2573" s="22" t="str">
        <f t="shared" si="327"/>
        <v/>
      </c>
      <c r="P2573" s="11" t="str">
        <f t="shared" si="328"/>
        <v xml:space="preserve"> </v>
      </c>
      <c r="Q2573" s="11" t="e">
        <f>VLOOKUP(B2573,'Комментарии к ремонту'!A:C,2,FALSE)</f>
        <v>#N/A</v>
      </c>
      <c r="R2573" s="21" t="str">
        <f t="shared" si="329"/>
        <v/>
      </c>
      <c r="T2573" s="44" t="str">
        <f t="shared" si="324"/>
        <v/>
      </c>
      <c r="W2573" s="18">
        <f t="shared" si="325"/>
        <v>0</v>
      </c>
    </row>
    <row r="2574" spans="7:23" ht="25.5" customHeight="1" x14ac:dyDescent="0.2">
      <c r="G2574" s="12" t="str">
        <f t="shared" si="322"/>
        <v/>
      </c>
      <c r="H2574" s="12"/>
      <c r="I2574" s="22" t="str">
        <f>IFERROR(VLOOKUP('движение ДВС'!C2574,нормативы!$B$2:$C$32,2,FALSE),"")</f>
        <v/>
      </c>
      <c r="K2574" s="13" t="str">
        <f t="shared" si="326"/>
        <v/>
      </c>
      <c r="L2574" s="13"/>
      <c r="M2574" s="22" t="str">
        <f t="shared" si="323"/>
        <v/>
      </c>
      <c r="N2574" s="22" t="str">
        <f t="shared" si="327"/>
        <v/>
      </c>
      <c r="P2574" s="11" t="str">
        <f t="shared" si="328"/>
        <v xml:space="preserve"> </v>
      </c>
      <c r="Q2574" s="11" t="e">
        <f>VLOOKUP(B2574,'Комментарии к ремонту'!A:C,2,FALSE)</f>
        <v>#N/A</v>
      </c>
      <c r="R2574" s="21" t="str">
        <f t="shared" si="329"/>
        <v/>
      </c>
      <c r="T2574" s="44" t="str">
        <f t="shared" si="324"/>
        <v/>
      </c>
      <c r="W2574" s="18">
        <f t="shared" si="325"/>
        <v>0</v>
      </c>
    </row>
    <row r="2575" spans="7:23" ht="25.5" customHeight="1" x14ac:dyDescent="0.2">
      <c r="G2575" s="12" t="str">
        <f t="shared" si="322"/>
        <v/>
      </c>
      <c r="H2575" s="12"/>
      <c r="I2575" s="22" t="str">
        <f>IFERROR(VLOOKUP('движение ДВС'!C2575,нормативы!$B$2:$C$32,2,FALSE),"")</f>
        <v/>
      </c>
      <c r="K2575" s="13" t="str">
        <f t="shared" si="326"/>
        <v/>
      </c>
      <c r="L2575" s="13"/>
      <c r="M2575" s="22" t="str">
        <f t="shared" si="323"/>
        <v/>
      </c>
      <c r="N2575" s="22" t="str">
        <f t="shared" si="327"/>
        <v/>
      </c>
      <c r="P2575" s="11" t="str">
        <f t="shared" si="328"/>
        <v xml:space="preserve"> </v>
      </c>
      <c r="Q2575" s="11" t="e">
        <f>VLOOKUP(B2575,'Комментарии к ремонту'!A:C,2,FALSE)</f>
        <v>#N/A</v>
      </c>
      <c r="R2575" s="21" t="str">
        <f t="shared" si="329"/>
        <v/>
      </c>
      <c r="T2575" s="44" t="str">
        <f t="shared" si="324"/>
        <v/>
      </c>
      <c r="W2575" s="18">
        <f t="shared" si="325"/>
        <v>0</v>
      </c>
    </row>
    <row r="2576" spans="7:23" ht="25.5" customHeight="1" x14ac:dyDescent="0.2">
      <c r="G2576" s="12" t="str">
        <f t="shared" si="322"/>
        <v/>
      </c>
      <c r="H2576" s="12"/>
      <c r="I2576" s="22" t="str">
        <f>IFERROR(VLOOKUP('движение ДВС'!C2576,нормативы!$B$2:$C$32,2,FALSE),"")</f>
        <v/>
      </c>
      <c r="K2576" s="13" t="str">
        <f t="shared" si="326"/>
        <v/>
      </c>
      <c r="L2576" s="13"/>
      <c r="M2576" s="22" t="str">
        <f t="shared" si="323"/>
        <v/>
      </c>
      <c r="N2576" s="22" t="str">
        <f t="shared" si="327"/>
        <v/>
      </c>
      <c r="P2576" s="11" t="str">
        <f t="shared" si="328"/>
        <v xml:space="preserve"> </v>
      </c>
      <c r="Q2576" s="11" t="e">
        <f>VLOOKUP(B2576,'Комментарии к ремонту'!A:C,2,FALSE)</f>
        <v>#N/A</v>
      </c>
      <c r="R2576" s="21" t="str">
        <f t="shared" si="329"/>
        <v/>
      </c>
      <c r="T2576" s="44" t="str">
        <f t="shared" si="324"/>
        <v/>
      </c>
      <c r="W2576" s="18">
        <f t="shared" si="325"/>
        <v>0</v>
      </c>
    </row>
    <row r="2577" spans="7:23" ht="25.5" customHeight="1" x14ac:dyDescent="0.2">
      <c r="G2577" s="12" t="str">
        <f t="shared" si="322"/>
        <v/>
      </c>
      <c r="H2577" s="12"/>
      <c r="I2577" s="22" t="str">
        <f>IFERROR(VLOOKUP('движение ДВС'!C2577,нормативы!$B$2:$C$32,2,FALSE),"")</f>
        <v/>
      </c>
      <c r="K2577" s="13" t="str">
        <f t="shared" si="326"/>
        <v/>
      </c>
      <c r="L2577" s="13"/>
      <c r="M2577" s="22" t="str">
        <f t="shared" si="323"/>
        <v/>
      </c>
      <c r="N2577" s="22" t="str">
        <f t="shared" si="327"/>
        <v/>
      </c>
      <c r="P2577" s="11" t="str">
        <f t="shared" si="328"/>
        <v xml:space="preserve"> </v>
      </c>
      <c r="Q2577" s="11" t="e">
        <f>VLOOKUP(B2577,'Комментарии к ремонту'!A:C,2,FALSE)</f>
        <v>#N/A</v>
      </c>
      <c r="R2577" s="21" t="str">
        <f t="shared" si="329"/>
        <v/>
      </c>
      <c r="T2577" s="44" t="str">
        <f t="shared" si="324"/>
        <v/>
      </c>
      <c r="W2577" s="18">
        <f t="shared" si="325"/>
        <v>0</v>
      </c>
    </row>
    <row r="2578" spans="7:23" ht="25.5" customHeight="1" x14ac:dyDescent="0.2">
      <c r="G2578" s="12" t="str">
        <f t="shared" si="322"/>
        <v/>
      </c>
      <c r="H2578" s="12"/>
      <c r="I2578" s="22" t="str">
        <f>IFERROR(VLOOKUP('движение ДВС'!C2578,нормативы!$B$2:$C$32,2,FALSE),"")</f>
        <v/>
      </c>
      <c r="K2578" s="13" t="str">
        <f t="shared" si="326"/>
        <v/>
      </c>
      <c r="L2578" s="13"/>
      <c r="M2578" s="22" t="str">
        <f t="shared" si="323"/>
        <v/>
      </c>
      <c r="N2578" s="22" t="str">
        <f t="shared" si="327"/>
        <v/>
      </c>
      <c r="P2578" s="11" t="str">
        <f t="shared" si="328"/>
        <v xml:space="preserve"> </v>
      </c>
      <c r="Q2578" s="11" t="e">
        <f>VLOOKUP(B2578,'Комментарии к ремонту'!A:C,2,FALSE)</f>
        <v>#N/A</v>
      </c>
      <c r="R2578" s="21" t="str">
        <f t="shared" si="329"/>
        <v/>
      </c>
      <c r="T2578" s="44" t="str">
        <f t="shared" si="324"/>
        <v/>
      </c>
      <c r="W2578" s="18">
        <f t="shared" si="325"/>
        <v>0</v>
      </c>
    </row>
    <row r="2579" spans="7:23" ht="25.5" customHeight="1" x14ac:dyDescent="0.2">
      <c r="G2579" s="12" t="str">
        <f t="shared" si="322"/>
        <v/>
      </c>
      <c r="H2579" s="12"/>
      <c r="I2579" s="22" t="str">
        <f>IFERROR(VLOOKUP('движение ДВС'!C2579,нормативы!$B$2:$C$32,2,FALSE),"")</f>
        <v/>
      </c>
      <c r="K2579" s="13" t="str">
        <f t="shared" si="326"/>
        <v/>
      </c>
      <c r="L2579" s="13"/>
      <c r="M2579" s="22" t="str">
        <f t="shared" si="323"/>
        <v/>
      </c>
      <c r="N2579" s="22" t="str">
        <f t="shared" si="327"/>
        <v/>
      </c>
      <c r="P2579" s="11" t="str">
        <f t="shared" si="328"/>
        <v xml:space="preserve"> </v>
      </c>
      <c r="Q2579" s="11" t="e">
        <f>VLOOKUP(B2579,'Комментарии к ремонту'!A:C,2,FALSE)</f>
        <v>#N/A</v>
      </c>
      <c r="R2579" s="21" t="str">
        <f t="shared" si="329"/>
        <v/>
      </c>
      <c r="T2579" s="44" t="str">
        <f t="shared" si="324"/>
        <v/>
      </c>
      <c r="W2579" s="18">
        <f t="shared" si="325"/>
        <v>0</v>
      </c>
    </row>
    <row r="2580" spans="7:23" ht="25.5" customHeight="1" x14ac:dyDescent="0.2">
      <c r="G2580" s="12" t="str">
        <f t="shared" si="322"/>
        <v/>
      </c>
      <c r="H2580" s="12"/>
      <c r="I2580" s="22" t="str">
        <f>IFERROR(VLOOKUP('движение ДВС'!C2580,нормативы!$B$2:$C$32,2,FALSE),"")</f>
        <v/>
      </c>
      <c r="K2580" s="13" t="str">
        <f t="shared" si="326"/>
        <v/>
      </c>
      <c r="L2580" s="13"/>
      <c r="M2580" s="22" t="str">
        <f t="shared" si="323"/>
        <v/>
      </c>
      <c r="N2580" s="22" t="str">
        <f t="shared" si="327"/>
        <v/>
      </c>
      <c r="P2580" s="11" t="str">
        <f t="shared" si="328"/>
        <v xml:space="preserve"> </v>
      </c>
      <c r="Q2580" s="11" t="e">
        <f>VLOOKUP(B2580,'Комментарии к ремонту'!A:C,2,FALSE)</f>
        <v>#N/A</v>
      </c>
      <c r="R2580" s="21" t="str">
        <f t="shared" si="329"/>
        <v/>
      </c>
      <c r="T2580" s="44" t="str">
        <f t="shared" si="324"/>
        <v/>
      </c>
      <c r="W2580" s="18">
        <f t="shared" si="325"/>
        <v>0</v>
      </c>
    </row>
    <row r="2581" spans="7:23" ht="25.5" customHeight="1" x14ac:dyDescent="0.2">
      <c r="G2581" s="12" t="str">
        <f t="shared" si="322"/>
        <v/>
      </c>
      <c r="H2581" s="12"/>
      <c r="I2581" s="22" t="str">
        <f>IFERROR(VLOOKUP('движение ДВС'!C2581,нормативы!$B$2:$C$32,2,FALSE),"")</f>
        <v/>
      </c>
      <c r="K2581" s="13" t="str">
        <f t="shared" si="326"/>
        <v/>
      </c>
      <c r="L2581" s="13"/>
      <c r="M2581" s="22" t="str">
        <f t="shared" si="323"/>
        <v/>
      </c>
      <c r="N2581" s="22" t="str">
        <f t="shared" si="327"/>
        <v/>
      </c>
      <c r="P2581" s="11" t="str">
        <f t="shared" si="328"/>
        <v xml:space="preserve"> </v>
      </c>
      <c r="Q2581" s="11" t="e">
        <f>VLOOKUP(B2581,'Комментарии к ремонту'!A:C,2,FALSE)</f>
        <v>#N/A</v>
      </c>
      <c r="R2581" s="21" t="str">
        <f t="shared" si="329"/>
        <v/>
      </c>
      <c r="T2581" s="44" t="str">
        <f t="shared" si="324"/>
        <v/>
      </c>
      <c r="W2581" s="18">
        <f t="shared" si="325"/>
        <v>0</v>
      </c>
    </row>
    <row r="2582" spans="7:23" ht="25.5" customHeight="1" x14ac:dyDescent="0.2">
      <c r="G2582" s="12" t="str">
        <f t="shared" si="322"/>
        <v/>
      </c>
      <c r="H2582" s="12"/>
      <c r="I2582" s="22" t="str">
        <f>IFERROR(VLOOKUP('движение ДВС'!C2582,нормативы!$B$2:$C$32,2,FALSE),"")</f>
        <v/>
      </c>
      <c r="K2582" s="13" t="str">
        <f t="shared" si="326"/>
        <v/>
      </c>
      <c r="L2582" s="13"/>
      <c r="M2582" s="22" t="str">
        <f t="shared" si="323"/>
        <v/>
      </c>
      <c r="N2582" s="22" t="str">
        <f t="shared" si="327"/>
        <v/>
      </c>
      <c r="P2582" s="11" t="str">
        <f t="shared" si="328"/>
        <v xml:space="preserve"> </v>
      </c>
      <c r="Q2582" s="11" t="e">
        <f>VLOOKUP(B2582,'Комментарии к ремонту'!A:C,2,FALSE)</f>
        <v>#N/A</v>
      </c>
      <c r="R2582" s="21" t="str">
        <f t="shared" si="329"/>
        <v/>
      </c>
      <c r="T2582" s="44" t="str">
        <f t="shared" si="324"/>
        <v/>
      </c>
      <c r="W2582" s="18">
        <f t="shared" si="325"/>
        <v>0</v>
      </c>
    </row>
    <row r="2583" spans="7:23" ht="25.5" customHeight="1" x14ac:dyDescent="0.2">
      <c r="G2583" s="12" t="str">
        <f t="shared" si="322"/>
        <v/>
      </c>
      <c r="H2583" s="12"/>
      <c r="I2583" s="22" t="str">
        <f>IFERROR(VLOOKUP('движение ДВС'!C2583,нормативы!$B$2:$C$32,2,FALSE),"")</f>
        <v/>
      </c>
      <c r="K2583" s="13" t="str">
        <f t="shared" si="326"/>
        <v/>
      </c>
      <c r="L2583" s="13"/>
      <c r="M2583" s="22" t="str">
        <f t="shared" si="323"/>
        <v/>
      </c>
      <c r="N2583" s="22" t="str">
        <f t="shared" si="327"/>
        <v/>
      </c>
      <c r="P2583" s="11" t="str">
        <f t="shared" si="328"/>
        <v xml:space="preserve"> </v>
      </c>
      <c r="Q2583" s="11" t="e">
        <f>VLOOKUP(B2583,'Комментарии к ремонту'!A:C,2,FALSE)</f>
        <v>#N/A</v>
      </c>
      <c r="R2583" s="21" t="str">
        <f t="shared" si="329"/>
        <v/>
      </c>
      <c r="T2583" s="44" t="str">
        <f t="shared" si="324"/>
        <v/>
      </c>
      <c r="W2583" s="18">
        <f t="shared" si="325"/>
        <v>0</v>
      </c>
    </row>
    <row r="2584" spans="7:23" ht="25.5" customHeight="1" x14ac:dyDescent="0.2">
      <c r="G2584" s="12" t="str">
        <f t="shared" si="322"/>
        <v/>
      </c>
      <c r="H2584" s="12"/>
      <c r="I2584" s="22" t="str">
        <f>IFERROR(VLOOKUP('движение ДВС'!C2584,нормативы!$B$2:$C$32,2,FALSE),"")</f>
        <v/>
      </c>
      <c r="K2584" s="13" t="str">
        <f t="shared" si="326"/>
        <v/>
      </c>
      <c r="L2584" s="13"/>
      <c r="M2584" s="22" t="str">
        <f t="shared" si="323"/>
        <v/>
      </c>
      <c r="N2584" s="22" t="str">
        <f t="shared" si="327"/>
        <v/>
      </c>
      <c r="P2584" s="11" t="str">
        <f t="shared" si="328"/>
        <v xml:space="preserve"> </v>
      </c>
      <c r="Q2584" s="11" t="e">
        <f>VLOOKUP(B2584,'Комментарии к ремонту'!A:C,2,FALSE)</f>
        <v>#N/A</v>
      </c>
      <c r="R2584" s="21" t="str">
        <f t="shared" si="329"/>
        <v/>
      </c>
      <c r="T2584" s="44" t="str">
        <f t="shared" si="324"/>
        <v/>
      </c>
      <c r="W2584" s="18">
        <f t="shared" si="325"/>
        <v>0</v>
      </c>
    </row>
    <row r="2585" spans="7:23" ht="25.5" customHeight="1" x14ac:dyDescent="0.2">
      <c r="G2585" s="12" t="str">
        <f t="shared" si="322"/>
        <v/>
      </c>
      <c r="H2585" s="12"/>
      <c r="I2585" s="22" t="str">
        <f>IFERROR(VLOOKUP('движение ДВС'!C2585,нормативы!$B$2:$C$32,2,FALSE),"")</f>
        <v/>
      </c>
      <c r="K2585" s="13" t="str">
        <f t="shared" si="326"/>
        <v/>
      </c>
      <c r="L2585" s="13"/>
      <c r="M2585" s="22" t="str">
        <f t="shared" si="323"/>
        <v/>
      </c>
      <c r="N2585" s="22" t="str">
        <f t="shared" si="327"/>
        <v/>
      </c>
      <c r="P2585" s="11" t="str">
        <f t="shared" si="328"/>
        <v xml:space="preserve"> </v>
      </c>
      <c r="Q2585" s="11" t="e">
        <f>VLOOKUP(B2585,'Комментарии к ремонту'!A:C,2,FALSE)</f>
        <v>#N/A</v>
      </c>
      <c r="R2585" s="21" t="str">
        <f t="shared" si="329"/>
        <v/>
      </c>
      <c r="T2585" s="44" t="str">
        <f t="shared" si="324"/>
        <v/>
      </c>
      <c r="W2585" s="18">
        <f t="shared" si="325"/>
        <v>0</v>
      </c>
    </row>
    <row r="2586" spans="7:23" ht="25.5" customHeight="1" x14ac:dyDescent="0.2">
      <c r="G2586" s="12" t="str">
        <f t="shared" si="322"/>
        <v/>
      </c>
      <c r="H2586" s="12"/>
      <c r="I2586" s="22" t="str">
        <f>IFERROR(VLOOKUP('движение ДВС'!C2586,нормативы!$B$2:$C$32,2,FALSE),"")</f>
        <v/>
      </c>
      <c r="K2586" s="13" t="str">
        <f t="shared" si="326"/>
        <v/>
      </c>
      <c r="L2586" s="13"/>
      <c r="M2586" s="22" t="str">
        <f t="shared" si="323"/>
        <v/>
      </c>
      <c r="N2586" s="22" t="str">
        <f t="shared" si="327"/>
        <v/>
      </c>
      <c r="P2586" s="11" t="str">
        <f t="shared" si="328"/>
        <v xml:space="preserve"> </v>
      </c>
      <c r="Q2586" s="11" t="e">
        <f>VLOOKUP(B2586,'Комментарии к ремонту'!A:C,2,FALSE)</f>
        <v>#N/A</v>
      </c>
      <c r="R2586" s="21" t="str">
        <f t="shared" si="329"/>
        <v/>
      </c>
      <c r="T2586" s="44" t="str">
        <f t="shared" si="324"/>
        <v/>
      </c>
      <c r="W2586" s="18">
        <f t="shared" si="325"/>
        <v>0</v>
      </c>
    </row>
    <row r="2587" spans="7:23" ht="25.5" customHeight="1" x14ac:dyDescent="0.2">
      <c r="G2587" s="12" t="str">
        <f t="shared" si="322"/>
        <v/>
      </c>
      <c r="H2587" s="12"/>
      <c r="I2587" s="22" t="str">
        <f>IFERROR(VLOOKUP('движение ДВС'!C2587,нормативы!$B$2:$C$32,2,FALSE),"")</f>
        <v/>
      </c>
      <c r="K2587" s="13" t="str">
        <f t="shared" si="326"/>
        <v/>
      </c>
      <c r="L2587" s="13"/>
      <c r="M2587" s="22" t="str">
        <f t="shared" si="323"/>
        <v/>
      </c>
      <c r="N2587" s="22" t="str">
        <f t="shared" si="327"/>
        <v/>
      </c>
      <c r="P2587" s="11" t="str">
        <f t="shared" si="328"/>
        <v xml:space="preserve"> </v>
      </c>
      <c r="Q2587" s="11" t="e">
        <f>VLOOKUP(B2587,'Комментарии к ремонту'!A:C,2,FALSE)</f>
        <v>#N/A</v>
      </c>
      <c r="R2587" s="21" t="str">
        <f t="shared" si="329"/>
        <v/>
      </c>
      <c r="T2587" s="44" t="str">
        <f t="shared" si="324"/>
        <v/>
      </c>
      <c r="W2587" s="18">
        <f t="shared" si="325"/>
        <v>0</v>
      </c>
    </row>
    <row r="2588" spans="7:23" ht="25.5" customHeight="1" x14ac:dyDescent="0.2">
      <c r="G2588" s="12" t="str">
        <f t="shared" si="322"/>
        <v/>
      </c>
      <c r="H2588" s="12"/>
      <c r="I2588" s="22" t="str">
        <f>IFERROR(VLOOKUP('движение ДВС'!C2588,нормативы!$B$2:$C$32,2,FALSE),"")</f>
        <v/>
      </c>
      <c r="K2588" s="13" t="str">
        <f t="shared" si="326"/>
        <v/>
      </c>
      <c r="L2588" s="13"/>
      <c r="M2588" s="22" t="str">
        <f t="shared" si="323"/>
        <v/>
      </c>
      <c r="N2588" s="22" t="str">
        <f t="shared" si="327"/>
        <v/>
      </c>
      <c r="P2588" s="11" t="str">
        <f t="shared" si="328"/>
        <v xml:space="preserve"> </v>
      </c>
      <c r="Q2588" s="11" t="e">
        <f>VLOOKUP(B2588,'Комментарии к ремонту'!A:C,2,FALSE)</f>
        <v>#N/A</v>
      </c>
      <c r="R2588" s="21" t="str">
        <f t="shared" si="329"/>
        <v/>
      </c>
      <c r="T2588" s="44" t="str">
        <f t="shared" si="324"/>
        <v/>
      </c>
      <c r="W2588" s="18">
        <f t="shared" si="325"/>
        <v>0</v>
      </c>
    </row>
    <row r="2589" spans="7:23" ht="25.5" customHeight="1" x14ac:dyDescent="0.2">
      <c r="G2589" s="12" t="str">
        <f t="shared" si="322"/>
        <v/>
      </c>
      <c r="H2589" s="12"/>
      <c r="I2589" s="22" t="str">
        <f>IFERROR(VLOOKUP('движение ДВС'!C2589,нормативы!$B$2:$C$32,2,FALSE),"")</f>
        <v/>
      </c>
      <c r="K2589" s="13" t="str">
        <f t="shared" si="326"/>
        <v/>
      </c>
      <c r="L2589" s="13"/>
      <c r="M2589" s="22" t="str">
        <f t="shared" si="323"/>
        <v/>
      </c>
      <c r="N2589" s="22" t="str">
        <f t="shared" si="327"/>
        <v/>
      </c>
      <c r="P2589" s="11" t="str">
        <f t="shared" si="328"/>
        <v xml:space="preserve"> </v>
      </c>
      <c r="Q2589" s="11" t="e">
        <f>VLOOKUP(B2589,'Комментарии к ремонту'!A:C,2,FALSE)</f>
        <v>#N/A</v>
      </c>
      <c r="R2589" s="21" t="str">
        <f t="shared" si="329"/>
        <v/>
      </c>
      <c r="T2589" s="44" t="str">
        <f t="shared" si="324"/>
        <v/>
      </c>
      <c r="W2589" s="18">
        <f t="shared" si="325"/>
        <v>0</v>
      </c>
    </row>
    <row r="2590" spans="7:23" ht="25.5" customHeight="1" x14ac:dyDescent="0.2">
      <c r="G2590" s="12" t="str">
        <f t="shared" si="322"/>
        <v/>
      </c>
      <c r="H2590" s="12"/>
      <c r="I2590" s="22" t="str">
        <f>IFERROR(VLOOKUP('движение ДВС'!C2590,нормативы!$B$2:$C$32,2,FALSE),"")</f>
        <v/>
      </c>
      <c r="K2590" s="13" t="str">
        <f t="shared" si="326"/>
        <v/>
      </c>
      <c r="L2590" s="13"/>
      <c r="M2590" s="22" t="str">
        <f t="shared" si="323"/>
        <v/>
      </c>
      <c r="N2590" s="22" t="str">
        <f t="shared" si="327"/>
        <v/>
      </c>
      <c r="P2590" s="11" t="str">
        <f t="shared" si="328"/>
        <v xml:space="preserve"> </v>
      </c>
      <c r="Q2590" s="11" t="e">
        <f>VLOOKUP(B2590,'Комментарии к ремонту'!A:C,2,FALSE)</f>
        <v>#N/A</v>
      </c>
      <c r="R2590" s="21" t="str">
        <f t="shared" si="329"/>
        <v/>
      </c>
      <c r="T2590" s="44" t="str">
        <f t="shared" si="324"/>
        <v/>
      </c>
      <c r="W2590" s="18">
        <f t="shared" si="325"/>
        <v>0</v>
      </c>
    </row>
    <row r="2591" spans="7:23" ht="25.5" customHeight="1" x14ac:dyDescent="0.2">
      <c r="G2591" s="12" t="str">
        <f t="shared" si="322"/>
        <v/>
      </c>
      <c r="H2591" s="12"/>
      <c r="I2591" s="22" t="str">
        <f>IFERROR(VLOOKUP('движение ДВС'!C2591,нормативы!$B$2:$C$32,2,FALSE),"")</f>
        <v/>
      </c>
      <c r="K2591" s="13" t="str">
        <f t="shared" si="326"/>
        <v/>
      </c>
      <c r="L2591" s="13"/>
      <c r="M2591" s="22" t="str">
        <f t="shared" si="323"/>
        <v/>
      </c>
      <c r="N2591" s="22" t="str">
        <f t="shared" si="327"/>
        <v/>
      </c>
      <c r="P2591" s="11" t="str">
        <f t="shared" si="328"/>
        <v xml:space="preserve"> </v>
      </c>
      <c r="Q2591" s="11" t="e">
        <f>VLOOKUP(B2591,'Комментарии к ремонту'!A:C,2,FALSE)</f>
        <v>#N/A</v>
      </c>
      <c r="R2591" s="21" t="str">
        <f t="shared" si="329"/>
        <v/>
      </c>
      <c r="T2591" s="44" t="str">
        <f t="shared" si="324"/>
        <v/>
      </c>
      <c r="W2591" s="18">
        <f t="shared" si="325"/>
        <v>0</v>
      </c>
    </row>
    <row r="2592" spans="7:23" ht="25.5" customHeight="1" x14ac:dyDescent="0.2">
      <c r="G2592" s="12" t="str">
        <f t="shared" si="322"/>
        <v/>
      </c>
      <c r="H2592" s="12"/>
      <c r="I2592" s="22" t="str">
        <f>IFERROR(VLOOKUP('движение ДВС'!C2592,нормативы!$B$2:$C$32,2,FALSE),"")</f>
        <v/>
      </c>
      <c r="K2592" s="13" t="str">
        <f t="shared" si="326"/>
        <v/>
      </c>
      <c r="L2592" s="13"/>
      <c r="M2592" s="22" t="str">
        <f t="shared" si="323"/>
        <v/>
      </c>
      <c r="N2592" s="22" t="str">
        <f t="shared" si="327"/>
        <v/>
      </c>
      <c r="P2592" s="11" t="str">
        <f t="shared" si="328"/>
        <v xml:space="preserve"> </v>
      </c>
      <c r="Q2592" s="11" t="e">
        <f>VLOOKUP(B2592,'Комментарии к ремонту'!A:C,2,FALSE)</f>
        <v>#N/A</v>
      </c>
      <c r="R2592" s="21" t="str">
        <f t="shared" si="329"/>
        <v/>
      </c>
      <c r="T2592" s="44" t="str">
        <f t="shared" si="324"/>
        <v/>
      </c>
      <c r="W2592" s="18">
        <f t="shared" si="325"/>
        <v>0</v>
      </c>
    </row>
    <row r="2593" spans="7:23" ht="25.5" customHeight="1" x14ac:dyDescent="0.2">
      <c r="G2593" s="12" t="str">
        <f t="shared" si="322"/>
        <v/>
      </c>
      <c r="H2593" s="12"/>
      <c r="I2593" s="22" t="str">
        <f>IFERROR(VLOOKUP('движение ДВС'!C2593,нормативы!$B$2:$C$32,2,FALSE),"")</f>
        <v/>
      </c>
      <c r="K2593" s="13" t="str">
        <f t="shared" si="326"/>
        <v/>
      </c>
      <c r="L2593" s="13"/>
      <c r="M2593" s="22" t="str">
        <f t="shared" si="323"/>
        <v/>
      </c>
      <c r="N2593" s="22" t="str">
        <f t="shared" si="327"/>
        <v/>
      </c>
      <c r="P2593" s="11" t="str">
        <f t="shared" si="328"/>
        <v xml:space="preserve"> </v>
      </c>
      <c r="Q2593" s="11" t="e">
        <f>VLOOKUP(B2593,'Комментарии к ремонту'!A:C,2,FALSE)</f>
        <v>#N/A</v>
      </c>
      <c r="R2593" s="21" t="str">
        <f t="shared" si="329"/>
        <v/>
      </c>
      <c r="T2593" s="44" t="str">
        <f t="shared" si="324"/>
        <v/>
      </c>
      <c r="W2593" s="18">
        <f t="shared" si="325"/>
        <v>0</v>
      </c>
    </row>
    <row r="2594" spans="7:23" ht="25.5" customHeight="1" x14ac:dyDescent="0.2">
      <c r="G2594" s="12" t="str">
        <f t="shared" si="322"/>
        <v/>
      </c>
      <c r="H2594" s="12"/>
      <c r="I2594" s="22" t="str">
        <f>IFERROR(VLOOKUP('движение ДВС'!C2594,нормативы!$B$2:$C$32,2,FALSE),"")</f>
        <v/>
      </c>
      <c r="K2594" s="13" t="str">
        <f t="shared" si="326"/>
        <v/>
      </c>
      <c r="L2594" s="13"/>
      <c r="M2594" s="22" t="str">
        <f t="shared" si="323"/>
        <v/>
      </c>
      <c r="N2594" s="22" t="str">
        <f t="shared" si="327"/>
        <v/>
      </c>
      <c r="P2594" s="11" t="str">
        <f t="shared" si="328"/>
        <v xml:space="preserve"> </v>
      </c>
      <c r="Q2594" s="11" t="e">
        <f>VLOOKUP(B2594,'Комментарии к ремонту'!A:C,2,FALSE)</f>
        <v>#N/A</v>
      </c>
      <c r="R2594" s="21" t="str">
        <f t="shared" si="329"/>
        <v/>
      </c>
      <c r="T2594" s="44" t="str">
        <f t="shared" si="324"/>
        <v/>
      </c>
      <c r="W2594" s="18">
        <f t="shared" si="325"/>
        <v>0</v>
      </c>
    </row>
    <row r="2595" spans="7:23" ht="25.5" customHeight="1" x14ac:dyDescent="0.2">
      <c r="G2595" s="12" t="str">
        <f t="shared" si="322"/>
        <v/>
      </c>
      <c r="H2595" s="12"/>
      <c r="I2595" s="22" t="str">
        <f>IFERROR(VLOOKUP('движение ДВС'!C2595,нормативы!$B$2:$C$32,2,FALSE),"")</f>
        <v/>
      </c>
      <c r="K2595" s="13" t="str">
        <f t="shared" si="326"/>
        <v/>
      </c>
      <c r="L2595" s="13"/>
      <c r="M2595" s="22" t="str">
        <f t="shared" si="323"/>
        <v/>
      </c>
      <c r="N2595" s="22" t="str">
        <f t="shared" si="327"/>
        <v/>
      </c>
      <c r="P2595" s="11" t="str">
        <f t="shared" si="328"/>
        <v xml:space="preserve"> </v>
      </c>
      <c r="Q2595" s="11" t="e">
        <f>VLOOKUP(B2595,'Комментарии к ремонту'!A:C,2,FALSE)</f>
        <v>#N/A</v>
      </c>
      <c r="R2595" s="21" t="str">
        <f t="shared" si="329"/>
        <v/>
      </c>
      <c r="T2595" s="44" t="str">
        <f t="shared" si="324"/>
        <v/>
      </c>
      <c r="W2595" s="18">
        <f t="shared" si="325"/>
        <v>0</v>
      </c>
    </row>
    <row r="2596" spans="7:23" ht="25.5" customHeight="1" x14ac:dyDescent="0.2">
      <c r="G2596" s="12" t="str">
        <f t="shared" si="322"/>
        <v/>
      </c>
      <c r="H2596" s="12"/>
      <c r="I2596" s="22" t="str">
        <f>IFERROR(VLOOKUP('движение ДВС'!C2596,нормативы!$B$2:$C$32,2,FALSE),"")</f>
        <v/>
      </c>
      <c r="K2596" s="13" t="str">
        <f t="shared" si="326"/>
        <v/>
      </c>
      <c r="L2596" s="13"/>
      <c r="M2596" s="22" t="str">
        <f t="shared" si="323"/>
        <v/>
      </c>
      <c r="N2596" s="22" t="str">
        <f t="shared" si="327"/>
        <v/>
      </c>
      <c r="P2596" s="11" t="str">
        <f t="shared" si="328"/>
        <v xml:space="preserve"> </v>
      </c>
      <c r="Q2596" s="11" t="e">
        <f>VLOOKUP(B2596,'Комментарии к ремонту'!A:C,2,FALSE)</f>
        <v>#N/A</v>
      </c>
      <c r="R2596" s="21" t="str">
        <f t="shared" si="329"/>
        <v/>
      </c>
      <c r="T2596" s="44" t="str">
        <f t="shared" si="324"/>
        <v/>
      </c>
      <c r="W2596" s="18">
        <f t="shared" si="325"/>
        <v>0</v>
      </c>
    </row>
    <row r="2597" spans="7:23" ht="25.5" customHeight="1" x14ac:dyDescent="0.2">
      <c r="G2597" s="12" t="str">
        <f t="shared" si="322"/>
        <v/>
      </c>
      <c r="H2597" s="12"/>
      <c r="I2597" s="22" t="str">
        <f>IFERROR(VLOOKUP('движение ДВС'!C2597,нормативы!$B$2:$C$32,2,FALSE),"")</f>
        <v/>
      </c>
      <c r="K2597" s="13" t="str">
        <f t="shared" si="326"/>
        <v/>
      </c>
      <c r="L2597" s="13"/>
      <c r="M2597" s="22" t="str">
        <f t="shared" si="323"/>
        <v/>
      </c>
      <c r="N2597" s="22" t="str">
        <f t="shared" si="327"/>
        <v/>
      </c>
      <c r="P2597" s="11" t="str">
        <f t="shared" si="328"/>
        <v xml:space="preserve"> </v>
      </c>
      <c r="Q2597" s="11" t="e">
        <f>VLOOKUP(B2597,'Комментарии к ремонту'!A:C,2,FALSE)</f>
        <v>#N/A</v>
      </c>
      <c r="R2597" s="21" t="str">
        <f t="shared" si="329"/>
        <v/>
      </c>
      <c r="T2597" s="44" t="str">
        <f t="shared" si="324"/>
        <v/>
      </c>
      <c r="W2597" s="18">
        <f t="shared" si="325"/>
        <v>0</v>
      </c>
    </row>
    <row r="2598" spans="7:23" ht="25.5" customHeight="1" x14ac:dyDescent="0.2">
      <c r="G2598" s="12" t="str">
        <f t="shared" si="322"/>
        <v/>
      </c>
      <c r="H2598" s="12"/>
      <c r="I2598" s="22" t="str">
        <f>IFERROR(VLOOKUP('движение ДВС'!C2598,нормативы!$B$2:$C$32,2,FALSE),"")</f>
        <v/>
      </c>
      <c r="K2598" s="13" t="str">
        <f t="shared" si="326"/>
        <v/>
      </c>
      <c r="L2598" s="13"/>
      <c r="M2598" s="22" t="str">
        <f t="shared" si="323"/>
        <v/>
      </c>
      <c r="N2598" s="22" t="str">
        <f t="shared" si="327"/>
        <v/>
      </c>
      <c r="P2598" s="11" t="str">
        <f t="shared" si="328"/>
        <v xml:space="preserve"> </v>
      </c>
      <c r="Q2598" s="11" t="e">
        <f>VLOOKUP(B2598,'Комментарии к ремонту'!A:C,2,FALSE)</f>
        <v>#N/A</v>
      </c>
      <c r="R2598" s="21" t="str">
        <f t="shared" si="329"/>
        <v/>
      </c>
      <c r="T2598" s="44" t="str">
        <f t="shared" si="324"/>
        <v/>
      </c>
      <c r="W2598" s="18">
        <f t="shared" si="325"/>
        <v>0</v>
      </c>
    </row>
    <row r="2599" spans="7:23" ht="25.5" customHeight="1" x14ac:dyDescent="0.2">
      <c r="G2599" s="12" t="str">
        <f t="shared" si="322"/>
        <v/>
      </c>
      <c r="H2599" s="12"/>
      <c r="I2599" s="22" t="str">
        <f>IFERROR(VLOOKUP('движение ДВС'!C2599,нормативы!$B$2:$C$32,2,FALSE),"")</f>
        <v/>
      </c>
      <c r="K2599" s="13" t="str">
        <f t="shared" si="326"/>
        <v/>
      </c>
      <c r="L2599" s="13"/>
      <c r="M2599" s="22" t="str">
        <f t="shared" si="323"/>
        <v/>
      </c>
      <c r="N2599" s="22" t="str">
        <f t="shared" si="327"/>
        <v/>
      </c>
      <c r="P2599" s="11" t="str">
        <f t="shared" si="328"/>
        <v xml:space="preserve"> </v>
      </c>
      <c r="Q2599" s="11" t="e">
        <f>VLOOKUP(B2599,'Комментарии к ремонту'!A:C,2,FALSE)</f>
        <v>#N/A</v>
      </c>
      <c r="R2599" s="21" t="str">
        <f t="shared" si="329"/>
        <v/>
      </c>
      <c r="T2599" s="44" t="str">
        <f t="shared" si="324"/>
        <v/>
      </c>
      <c r="W2599" s="18">
        <f t="shared" si="325"/>
        <v>0</v>
      </c>
    </row>
    <row r="2600" spans="7:23" ht="25.5" customHeight="1" x14ac:dyDescent="0.2">
      <c r="G2600" s="12" t="str">
        <f t="shared" si="322"/>
        <v/>
      </c>
      <c r="H2600" s="12"/>
      <c r="I2600" s="22" t="str">
        <f>IFERROR(VLOOKUP('движение ДВС'!C2600,нормативы!$B$2:$C$32,2,FALSE),"")</f>
        <v/>
      </c>
      <c r="K2600" s="13" t="str">
        <f t="shared" si="326"/>
        <v/>
      </c>
      <c r="L2600" s="13"/>
      <c r="M2600" s="22" t="str">
        <f t="shared" si="323"/>
        <v/>
      </c>
      <c r="N2600" s="22" t="str">
        <f t="shared" si="327"/>
        <v/>
      </c>
      <c r="P2600" s="11" t="str">
        <f t="shared" si="328"/>
        <v xml:space="preserve"> </v>
      </c>
      <c r="Q2600" s="11" t="e">
        <f>VLOOKUP(B2600,'Комментарии к ремонту'!A:C,2,FALSE)</f>
        <v>#N/A</v>
      </c>
      <c r="R2600" s="21" t="str">
        <f t="shared" si="329"/>
        <v/>
      </c>
      <c r="T2600" s="44" t="str">
        <f t="shared" si="324"/>
        <v/>
      </c>
      <c r="W2600" s="18">
        <f t="shared" si="325"/>
        <v>0</v>
      </c>
    </row>
    <row r="2601" spans="7:23" ht="25.5" customHeight="1" x14ac:dyDescent="0.2">
      <c r="G2601" s="12" t="str">
        <f t="shared" si="322"/>
        <v/>
      </c>
      <c r="H2601" s="12"/>
      <c r="I2601" s="22" t="str">
        <f>IFERROR(VLOOKUP('движение ДВС'!C2601,нормативы!$B$2:$C$32,2,FALSE),"")</f>
        <v/>
      </c>
      <c r="K2601" s="13" t="str">
        <f t="shared" si="326"/>
        <v/>
      </c>
      <c r="L2601" s="13"/>
      <c r="M2601" s="22" t="str">
        <f t="shared" si="323"/>
        <v/>
      </c>
      <c r="N2601" s="22" t="str">
        <f t="shared" si="327"/>
        <v/>
      </c>
      <c r="P2601" s="11" t="str">
        <f t="shared" si="328"/>
        <v xml:space="preserve"> </v>
      </c>
      <c r="Q2601" s="11" t="e">
        <f>VLOOKUP(B2601,'Комментарии к ремонту'!A:C,2,FALSE)</f>
        <v>#N/A</v>
      </c>
      <c r="R2601" s="21" t="str">
        <f t="shared" si="329"/>
        <v/>
      </c>
      <c r="T2601" s="44" t="str">
        <f t="shared" si="324"/>
        <v/>
      </c>
      <c r="W2601" s="18">
        <f t="shared" si="325"/>
        <v>0</v>
      </c>
    </row>
    <row r="2602" spans="7:23" ht="25.5" customHeight="1" x14ac:dyDescent="0.2">
      <c r="G2602" s="12" t="str">
        <f t="shared" si="322"/>
        <v/>
      </c>
      <c r="H2602" s="12"/>
      <c r="I2602" s="22" t="str">
        <f>IFERROR(VLOOKUP('движение ДВС'!C2602,нормативы!$B$2:$C$32,2,FALSE),"")</f>
        <v/>
      </c>
      <c r="K2602" s="13" t="str">
        <f t="shared" si="326"/>
        <v/>
      </c>
      <c r="L2602" s="13"/>
      <c r="M2602" s="22" t="str">
        <f t="shared" si="323"/>
        <v/>
      </c>
      <c r="N2602" s="22" t="str">
        <f t="shared" si="327"/>
        <v/>
      </c>
      <c r="P2602" s="11" t="str">
        <f t="shared" si="328"/>
        <v xml:space="preserve"> </v>
      </c>
      <c r="Q2602" s="11" t="e">
        <f>VLOOKUP(B2602,'Комментарии к ремонту'!A:C,2,FALSE)</f>
        <v>#N/A</v>
      </c>
      <c r="R2602" s="21" t="str">
        <f t="shared" si="329"/>
        <v/>
      </c>
      <c r="T2602" s="44" t="str">
        <f t="shared" si="324"/>
        <v/>
      </c>
      <c r="W2602" s="18">
        <f t="shared" si="325"/>
        <v>0</v>
      </c>
    </row>
    <row r="2603" spans="7:23" ht="25.5" customHeight="1" x14ac:dyDescent="0.2">
      <c r="G2603" s="12" t="str">
        <f t="shared" si="322"/>
        <v/>
      </c>
      <c r="H2603" s="12"/>
      <c r="I2603" s="22" t="str">
        <f>IFERROR(VLOOKUP('движение ДВС'!C2603,нормативы!$B$2:$C$32,2,FALSE),"")</f>
        <v/>
      </c>
      <c r="K2603" s="13" t="str">
        <f t="shared" si="326"/>
        <v/>
      </c>
      <c r="L2603" s="13"/>
      <c r="M2603" s="22" t="str">
        <f t="shared" si="323"/>
        <v/>
      </c>
      <c r="N2603" s="22" t="str">
        <f t="shared" si="327"/>
        <v/>
      </c>
      <c r="P2603" s="11" t="str">
        <f t="shared" si="328"/>
        <v xml:space="preserve"> </v>
      </c>
      <c r="Q2603" s="11" t="e">
        <f>VLOOKUP(B2603,'Комментарии к ремонту'!A:C,2,FALSE)</f>
        <v>#N/A</v>
      </c>
      <c r="R2603" s="21" t="str">
        <f t="shared" si="329"/>
        <v/>
      </c>
      <c r="T2603" s="44" t="str">
        <f t="shared" si="324"/>
        <v/>
      </c>
      <c r="W2603" s="18">
        <f t="shared" si="325"/>
        <v>0</v>
      </c>
    </row>
    <row r="2604" spans="7:23" ht="25.5" customHeight="1" x14ac:dyDescent="0.2">
      <c r="G2604" s="12" t="str">
        <f t="shared" si="322"/>
        <v/>
      </c>
      <c r="H2604" s="12"/>
      <c r="I2604" s="22" t="str">
        <f>IFERROR(VLOOKUP('движение ДВС'!C2604,нормативы!$B$2:$C$32,2,FALSE),"")</f>
        <v/>
      </c>
      <c r="K2604" s="13" t="str">
        <f t="shared" si="326"/>
        <v/>
      </c>
      <c r="L2604" s="13"/>
      <c r="M2604" s="22" t="str">
        <f t="shared" si="323"/>
        <v/>
      </c>
      <c r="N2604" s="22" t="str">
        <f t="shared" si="327"/>
        <v/>
      </c>
      <c r="P2604" s="11" t="str">
        <f t="shared" si="328"/>
        <v xml:space="preserve"> </v>
      </c>
      <c r="Q2604" s="11" t="e">
        <f>VLOOKUP(B2604,'Комментарии к ремонту'!A:C,2,FALSE)</f>
        <v>#N/A</v>
      </c>
      <c r="R2604" s="21" t="str">
        <f t="shared" si="329"/>
        <v/>
      </c>
      <c r="T2604" s="44" t="str">
        <f t="shared" si="324"/>
        <v/>
      </c>
      <c r="W2604" s="18">
        <f t="shared" si="325"/>
        <v>0</v>
      </c>
    </row>
    <row r="2605" spans="7:23" ht="25.5" customHeight="1" x14ac:dyDescent="0.2">
      <c r="G2605" s="12" t="str">
        <f t="shared" si="322"/>
        <v/>
      </c>
      <c r="H2605" s="12"/>
      <c r="I2605" s="22" t="str">
        <f>IFERROR(VLOOKUP('движение ДВС'!C2605,нормативы!$B$2:$C$32,2,FALSE),"")</f>
        <v/>
      </c>
      <c r="K2605" s="13" t="str">
        <f t="shared" si="326"/>
        <v/>
      </c>
      <c r="L2605" s="13"/>
      <c r="M2605" s="22" t="str">
        <f t="shared" si="323"/>
        <v/>
      </c>
      <c r="N2605" s="22" t="str">
        <f t="shared" si="327"/>
        <v/>
      </c>
      <c r="P2605" s="11" t="str">
        <f t="shared" si="328"/>
        <v xml:space="preserve"> </v>
      </c>
      <c r="Q2605" s="11" t="e">
        <f>VLOOKUP(B2605,'Комментарии к ремонту'!A:C,2,FALSE)</f>
        <v>#N/A</v>
      </c>
      <c r="R2605" s="21" t="str">
        <f t="shared" si="329"/>
        <v/>
      </c>
      <c r="T2605" s="44" t="str">
        <f t="shared" si="324"/>
        <v/>
      </c>
      <c r="W2605" s="18">
        <f t="shared" si="325"/>
        <v>0</v>
      </c>
    </row>
    <row r="2606" spans="7:23" ht="25.5" customHeight="1" x14ac:dyDescent="0.2">
      <c r="G2606" s="12" t="str">
        <f t="shared" si="322"/>
        <v/>
      </c>
      <c r="H2606" s="12"/>
      <c r="I2606" s="22" t="str">
        <f>IFERROR(VLOOKUP('движение ДВС'!C2606,нормативы!$B$2:$C$32,2,FALSE),"")</f>
        <v/>
      </c>
      <c r="K2606" s="13" t="str">
        <f t="shared" si="326"/>
        <v/>
      </c>
      <c r="L2606" s="13"/>
      <c r="M2606" s="22" t="str">
        <f t="shared" si="323"/>
        <v/>
      </c>
      <c r="N2606" s="22" t="str">
        <f t="shared" si="327"/>
        <v/>
      </c>
      <c r="P2606" s="11" t="str">
        <f t="shared" si="328"/>
        <v xml:space="preserve"> </v>
      </c>
      <c r="Q2606" s="11" t="e">
        <f>VLOOKUP(B2606,'Комментарии к ремонту'!A:C,2,FALSE)</f>
        <v>#N/A</v>
      </c>
      <c r="R2606" s="21" t="str">
        <f t="shared" si="329"/>
        <v/>
      </c>
      <c r="T2606" s="44" t="str">
        <f t="shared" si="324"/>
        <v/>
      </c>
      <c r="W2606" s="18">
        <f t="shared" si="325"/>
        <v>0</v>
      </c>
    </row>
    <row r="2607" spans="7:23" ht="25.5" customHeight="1" x14ac:dyDescent="0.2">
      <c r="G2607" s="12" t="str">
        <f t="shared" si="322"/>
        <v/>
      </c>
      <c r="H2607" s="12"/>
      <c r="I2607" s="22" t="str">
        <f>IFERROR(VLOOKUP('движение ДВС'!C2607,нормативы!$B$2:$C$32,2,FALSE),"")</f>
        <v/>
      </c>
      <c r="K2607" s="13" t="str">
        <f t="shared" si="326"/>
        <v/>
      </c>
      <c r="L2607" s="13"/>
      <c r="M2607" s="22" t="str">
        <f t="shared" si="323"/>
        <v/>
      </c>
      <c r="N2607" s="22" t="str">
        <f t="shared" si="327"/>
        <v/>
      </c>
      <c r="P2607" s="11" t="str">
        <f t="shared" si="328"/>
        <v xml:space="preserve"> </v>
      </c>
      <c r="Q2607" s="11" t="e">
        <f>VLOOKUP(B2607,'Комментарии к ремонту'!A:C,2,FALSE)</f>
        <v>#N/A</v>
      </c>
      <c r="R2607" s="21" t="str">
        <f t="shared" si="329"/>
        <v/>
      </c>
      <c r="T2607" s="44" t="str">
        <f t="shared" si="324"/>
        <v/>
      </c>
      <c r="W2607" s="18">
        <f t="shared" si="325"/>
        <v>0</v>
      </c>
    </row>
    <row r="2608" spans="7:23" ht="25.5" customHeight="1" x14ac:dyDescent="0.2">
      <c r="G2608" s="12" t="str">
        <f t="shared" si="322"/>
        <v/>
      </c>
      <c r="H2608" s="12"/>
      <c r="I2608" s="22" t="str">
        <f>IFERROR(VLOOKUP('движение ДВС'!C2608,нормативы!$B$2:$C$32,2,FALSE),"")</f>
        <v/>
      </c>
      <c r="K2608" s="13" t="str">
        <f t="shared" si="326"/>
        <v/>
      </c>
      <c r="L2608" s="13"/>
      <c r="M2608" s="22" t="str">
        <f t="shared" si="323"/>
        <v/>
      </c>
      <c r="N2608" s="22" t="str">
        <f t="shared" si="327"/>
        <v/>
      </c>
      <c r="P2608" s="11" t="str">
        <f t="shared" si="328"/>
        <v xml:space="preserve"> </v>
      </c>
      <c r="Q2608" s="11" t="e">
        <f>VLOOKUP(B2608,'Комментарии к ремонту'!A:C,2,FALSE)</f>
        <v>#N/A</v>
      </c>
      <c r="R2608" s="21" t="str">
        <f t="shared" si="329"/>
        <v/>
      </c>
      <c r="T2608" s="44" t="str">
        <f t="shared" si="324"/>
        <v/>
      </c>
      <c r="W2608" s="18">
        <f t="shared" si="325"/>
        <v>0</v>
      </c>
    </row>
    <row r="2609" spans="7:23" ht="25.5" customHeight="1" x14ac:dyDescent="0.2">
      <c r="G2609" s="12" t="str">
        <f t="shared" si="322"/>
        <v/>
      </c>
      <c r="H2609" s="12"/>
      <c r="I2609" s="22" t="str">
        <f>IFERROR(VLOOKUP('движение ДВС'!C2609,нормативы!$B$2:$C$32,2,FALSE),"")</f>
        <v/>
      </c>
      <c r="K2609" s="13" t="str">
        <f t="shared" si="326"/>
        <v/>
      </c>
      <c r="L2609" s="13"/>
      <c r="M2609" s="22" t="str">
        <f t="shared" si="323"/>
        <v/>
      </c>
      <c r="N2609" s="22" t="str">
        <f t="shared" si="327"/>
        <v/>
      </c>
      <c r="P2609" s="11" t="str">
        <f t="shared" si="328"/>
        <v xml:space="preserve"> </v>
      </c>
      <c r="Q2609" s="11" t="e">
        <f>VLOOKUP(B2609,'Комментарии к ремонту'!A:C,2,FALSE)</f>
        <v>#N/A</v>
      </c>
      <c r="R2609" s="21" t="str">
        <f t="shared" si="329"/>
        <v/>
      </c>
      <c r="T2609" s="44" t="str">
        <f t="shared" si="324"/>
        <v/>
      </c>
      <c r="W2609" s="18">
        <f t="shared" si="325"/>
        <v>0</v>
      </c>
    </row>
    <row r="2610" spans="7:23" ht="25.5" customHeight="1" x14ac:dyDescent="0.2">
      <c r="G2610" s="12" t="str">
        <f t="shared" si="322"/>
        <v/>
      </c>
      <c r="H2610" s="12"/>
      <c r="I2610" s="22" t="str">
        <f>IFERROR(VLOOKUP('движение ДВС'!C2610,нормативы!$B$2:$C$32,2,FALSE),"")</f>
        <v/>
      </c>
      <c r="K2610" s="13" t="str">
        <f t="shared" si="326"/>
        <v/>
      </c>
      <c r="L2610" s="13"/>
      <c r="M2610" s="22" t="str">
        <f t="shared" si="323"/>
        <v/>
      </c>
      <c r="N2610" s="22" t="str">
        <f t="shared" si="327"/>
        <v/>
      </c>
      <c r="P2610" s="11" t="str">
        <f t="shared" si="328"/>
        <v xml:space="preserve"> </v>
      </c>
      <c r="Q2610" s="11" t="e">
        <f>VLOOKUP(B2610,'Комментарии к ремонту'!A:C,2,FALSE)</f>
        <v>#N/A</v>
      </c>
      <c r="R2610" s="21" t="str">
        <f t="shared" si="329"/>
        <v/>
      </c>
      <c r="T2610" s="44" t="str">
        <f t="shared" si="324"/>
        <v/>
      </c>
      <c r="W2610" s="18">
        <f t="shared" si="325"/>
        <v>0</v>
      </c>
    </row>
    <row r="2611" spans="7:23" ht="25.5" customHeight="1" x14ac:dyDescent="0.2">
      <c r="G2611" s="12" t="str">
        <f t="shared" si="322"/>
        <v/>
      </c>
      <c r="H2611" s="12"/>
      <c r="I2611" s="22" t="str">
        <f>IFERROR(VLOOKUP('движение ДВС'!C2611,нормативы!$B$2:$C$32,2,FALSE),"")</f>
        <v/>
      </c>
      <c r="K2611" s="13" t="str">
        <f t="shared" si="326"/>
        <v/>
      </c>
      <c r="L2611" s="13"/>
      <c r="M2611" s="22" t="str">
        <f t="shared" si="323"/>
        <v/>
      </c>
      <c r="N2611" s="22" t="str">
        <f t="shared" si="327"/>
        <v/>
      </c>
      <c r="P2611" s="11" t="str">
        <f t="shared" si="328"/>
        <v xml:space="preserve"> </v>
      </c>
      <c r="Q2611" s="11" t="e">
        <f>VLOOKUP(B2611,'Комментарии к ремонту'!A:C,2,FALSE)</f>
        <v>#N/A</v>
      </c>
      <c r="R2611" s="21" t="str">
        <f t="shared" si="329"/>
        <v/>
      </c>
      <c r="T2611" s="44" t="str">
        <f t="shared" si="324"/>
        <v/>
      </c>
      <c r="W2611" s="18">
        <f t="shared" si="325"/>
        <v>0</v>
      </c>
    </row>
    <row r="2612" spans="7:23" ht="25.5" customHeight="1" x14ac:dyDescent="0.2">
      <c r="G2612" s="12" t="str">
        <f t="shared" si="322"/>
        <v/>
      </c>
      <c r="H2612" s="12"/>
      <c r="I2612" s="22" t="str">
        <f>IFERROR(VLOOKUP('движение ДВС'!C2612,нормативы!$B$2:$C$32,2,FALSE),"")</f>
        <v/>
      </c>
      <c r="K2612" s="13" t="str">
        <f t="shared" si="326"/>
        <v/>
      </c>
      <c r="L2612" s="13"/>
      <c r="M2612" s="22" t="str">
        <f t="shared" si="323"/>
        <v/>
      </c>
      <c r="N2612" s="22" t="str">
        <f t="shared" si="327"/>
        <v/>
      </c>
      <c r="P2612" s="11" t="str">
        <f t="shared" si="328"/>
        <v xml:space="preserve"> </v>
      </c>
      <c r="Q2612" s="11" t="e">
        <f>VLOOKUP(B2612,'Комментарии к ремонту'!A:C,2,FALSE)</f>
        <v>#N/A</v>
      </c>
      <c r="R2612" s="21" t="str">
        <f t="shared" si="329"/>
        <v/>
      </c>
      <c r="T2612" s="44" t="str">
        <f t="shared" si="324"/>
        <v/>
      </c>
      <c r="W2612" s="18">
        <f t="shared" si="325"/>
        <v>0</v>
      </c>
    </row>
    <row r="2613" spans="7:23" ht="25.5" customHeight="1" x14ac:dyDescent="0.2">
      <c r="G2613" s="12" t="str">
        <f t="shared" si="322"/>
        <v/>
      </c>
      <c r="H2613" s="12"/>
      <c r="I2613" s="22" t="str">
        <f>IFERROR(VLOOKUP('движение ДВС'!C2613,нормативы!$B$2:$C$32,2,FALSE),"")</f>
        <v/>
      </c>
      <c r="K2613" s="13" t="str">
        <f t="shared" si="326"/>
        <v/>
      </c>
      <c r="L2613" s="13"/>
      <c r="M2613" s="22" t="str">
        <f t="shared" si="323"/>
        <v/>
      </c>
      <c r="N2613" s="22" t="str">
        <f t="shared" si="327"/>
        <v/>
      </c>
      <c r="P2613" s="11" t="str">
        <f t="shared" si="328"/>
        <v xml:space="preserve"> </v>
      </c>
      <c r="Q2613" s="11" t="e">
        <f>VLOOKUP(B2613,'Комментарии к ремонту'!A:C,2,FALSE)</f>
        <v>#N/A</v>
      </c>
      <c r="R2613" s="21" t="str">
        <f t="shared" si="329"/>
        <v/>
      </c>
      <c r="T2613" s="44" t="str">
        <f t="shared" si="324"/>
        <v/>
      </c>
      <c r="W2613" s="18">
        <f t="shared" si="325"/>
        <v>0</v>
      </c>
    </row>
    <row r="2614" spans="7:23" ht="25.5" customHeight="1" x14ac:dyDescent="0.2">
      <c r="G2614" s="12" t="str">
        <f t="shared" si="322"/>
        <v/>
      </c>
      <c r="H2614" s="12"/>
      <c r="I2614" s="22" t="str">
        <f>IFERROR(VLOOKUP('движение ДВС'!C2614,нормативы!$B$2:$C$32,2,FALSE),"")</f>
        <v/>
      </c>
      <c r="K2614" s="13" t="str">
        <f t="shared" si="326"/>
        <v/>
      </c>
      <c r="L2614" s="13"/>
      <c r="M2614" s="22" t="str">
        <f t="shared" si="323"/>
        <v/>
      </c>
      <c r="N2614" s="22" t="str">
        <f t="shared" si="327"/>
        <v/>
      </c>
      <c r="P2614" s="11" t="str">
        <f t="shared" si="328"/>
        <v xml:space="preserve"> </v>
      </c>
      <c r="Q2614" s="11" t="e">
        <f>VLOOKUP(B2614,'Комментарии к ремонту'!A:C,2,FALSE)</f>
        <v>#N/A</v>
      </c>
      <c r="R2614" s="21" t="str">
        <f t="shared" si="329"/>
        <v/>
      </c>
      <c r="T2614" s="44" t="str">
        <f t="shared" si="324"/>
        <v/>
      </c>
      <c r="W2614" s="18">
        <f t="shared" si="325"/>
        <v>0</v>
      </c>
    </row>
    <row r="2615" spans="7:23" ht="25.5" customHeight="1" x14ac:dyDescent="0.2">
      <c r="G2615" s="12" t="str">
        <f t="shared" si="322"/>
        <v/>
      </c>
      <c r="H2615" s="12"/>
      <c r="I2615" s="22" t="str">
        <f>IFERROR(VLOOKUP('движение ДВС'!C2615,нормативы!$B$2:$C$32,2,FALSE),"")</f>
        <v/>
      </c>
      <c r="K2615" s="13" t="str">
        <f t="shared" si="326"/>
        <v/>
      </c>
      <c r="L2615" s="13"/>
      <c r="M2615" s="22" t="str">
        <f t="shared" si="323"/>
        <v/>
      </c>
      <c r="N2615" s="22" t="str">
        <f t="shared" si="327"/>
        <v/>
      </c>
      <c r="P2615" s="11" t="str">
        <f t="shared" si="328"/>
        <v xml:space="preserve"> </v>
      </c>
      <c r="Q2615" s="11" t="e">
        <f>VLOOKUP(B2615,'Комментарии к ремонту'!A:C,2,FALSE)</f>
        <v>#N/A</v>
      </c>
      <c r="R2615" s="21" t="str">
        <f t="shared" si="329"/>
        <v/>
      </c>
      <c r="T2615" s="44" t="str">
        <f t="shared" si="324"/>
        <v/>
      </c>
      <c r="W2615" s="18">
        <f t="shared" si="325"/>
        <v>0</v>
      </c>
    </row>
    <row r="2616" spans="7:23" ht="25.5" customHeight="1" x14ac:dyDescent="0.2">
      <c r="G2616" s="12" t="str">
        <f t="shared" si="322"/>
        <v/>
      </c>
      <c r="H2616" s="12"/>
      <c r="I2616" s="22" t="str">
        <f>IFERROR(VLOOKUP('движение ДВС'!C2616,нормативы!$B$2:$C$32,2,FALSE),"")</f>
        <v/>
      </c>
      <c r="K2616" s="13" t="str">
        <f t="shared" si="326"/>
        <v/>
      </c>
      <c r="L2616" s="13"/>
      <c r="M2616" s="22" t="str">
        <f t="shared" si="323"/>
        <v/>
      </c>
      <c r="N2616" s="22" t="str">
        <f t="shared" si="327"/>
        <v/>
      </c>
      <c r="P2616" s="11" t="str">
        <f t="shared" si="328"/>
        <v xml:space="preserve"> </v>
      </c>
      <c r="Q2616" s="11" t="e">
        <f>VLOOKUP(B2616,'Комментарии к ремонту'!A:C,2,FALSE)</f>
        <v>#N/A</v>
      </c>
      <c r="R2616" s="21" t="str">
        <f t="shared" si="329"/>
        <v/>
      </c>
      <c r="T2616" s="44" t="str">
        <f t="shared" si="324"/>
        <v/>
      </c>
      <c r="W2616" s="18">
        <f t="shared" si="325"/>
        <v>0</v>
      </c>
    </row>
    <row r="2617" spans="7:23" ht="25.5" customHeight="1" x14ac:dyDescent="0.2">
      <c r="G2617" s="12" t="str">
        <f t="shared" si="322"/>
        <v/>
      </c>
      <c r="H2617" s="12"/>
      <c r="I2617" s="22" t="str">
        <f>IFERROR(VLOOKUP('движение ДВС'!C2617,нормативы!$B$2:$C$32,2,FALSE),"")</f>
        <v/>
      </c>
      <c r="K2617" s="13" t="str">
        <f t="shared" si="326"/>
        <v/>
      </c>
      <c r="L2617" s="13"/>
      <c r="M2617" s="22" t="str">
        <f t="shared" si="323"/>
        <v/>
      </c>
      <c r="N2617" s="22" t="str">
        <f t="shared" si="327"/>
        <v/>
      </c>
      <c r="P2617" s="11" t="str">
        <f t="shared" si="328"/>
        <v xml:space="preserve"> </v>
      </c>
      <c r="Q2617" s="11" t="e">
        <f>VLOOKUP(B2617,'Комментарии к ремонту'!A:C,2,FALSE)</f>
        <v>#N/A</v>
      </c>
      <c r="R2617" s="21" t="str">
        <f t="shared" si="329"/>
        <v/>
      </c>
      <c r="T2617" s="44" t="str">
        <f t="shared" si="324"/>
        <v/>
      </c>
      <c r="W2617" s="18">
        <f t="shared" si="325"/>
        <v>0</v>
      </c>
    </row>
    <row r="2618" spans="7:23" ht="25.5" customHeight="1" x14ac:dyDescent="0.2">
      <c r="G2618" s="12" t="str">
        <f t="shared" si="322"/>
        <v/>
      </c>
      <c r="H2618" s="12"/>
      <c r="I2618" s="22" t="str">
        <f>IFERROR(VLOOKUP('движение ДВС'!C2618,нормативы!$B$2:$C$32,2,FALSE),"")</f>
        <v/>
      </c>
      <c r="K2618" s="13" t="str">
        <f t="shared" si="326"/>
        <v/>
      </c>
      <c r="L2618" s="13"/>
      <c r="M2618" s="22" t="str">
        <f t="shared" si="323"/>
        <v/>
      </c>
      <c r="N2618" s="22" t="str">
        <f t="shared" si="327"/>
        <v/>
      </c>
      <c r="P2618" s="11" t="str">
        <f t="shared" si="328"/>
        <v xml:space="preserve"> </v>
      </c>
      <c r="Q2618" s="11" t="e">
        <f>VLOOKUP(B2618,'Комментарии к ремонту'!A:C,2,FALSE)</f>
        <v>#N/A</v>
      </c>
      <c r="R2618" s="21" t="str">
        <f t="shared" si="329"/>
        <v/>
      </c>
      <c r="T2618" s="44" t="str">
        <f t="shared" si="324"/>
        <v/>
      </c>
      <c r="W2618" s="18">
        <f t="shared" si="325"/>
        <v>0</v>
      </c>
    </row>
    <row r="2619" spans="7:23" ht="25.5" customHeight="1" x14ac:dyDescent="0.2">
      <c r="G2619" s="12" t="str">
        <f t="shared" si="322"/>
        <v/>
      </c>
      <c r="H2619" s="12"/>
      <c r="I2619" s="22" t="str">
        <f>IFERROR(VLOOKUP('движение ДВС'!C2619,нормативы!$B$2:$C$32,2,FALSE),"")</f>
        <v/>
      </c>
      <c r="K2619" s="13" t="str">
        <f t="shared" si="326"/>
        <v/>
      </c>
      <c r="L2619" s="13"/>
      <c r="M2619" s="22" t="str">
        <f t="shared" si="323"/>
        <v/>
      </c>
      <c r="N2619" s="22" t="str">
        <f t="shared" si="327"/>
        <v/>
      </c>
      <c r="P2619" s="11" t="str">
        <f t="shared" si="328"/>
        <v xml:space="preserve"> </v>
      </c>
      <c r="Q2619" s="11" t="e">
        <f>VLOOKUP(B2619,'Комментарии к ремонту'!A:C,2,FALSE)</f>
        <v>#N/A</v>
      </c>
      <c r="R2619" s="21" t="str">
        <f t="shared" si="329"/>
        <v/>
      </c>
      <c r="T2619" s="44" t="str">
        <f t="shared" si="324"/>
        <v/>
      </c>
      <c r="W2619" s="18">
        <f t="shared" si="325"/>
        <v>0</v>
      </c>
    </row>
    <row r="2620" spans="7:23" ht="25.5" customHeight="1" x14ac:dyDescent="0.2">
      <c r="G2620" s="12" t="str">
        <f t="shared" si="322"/>
        <v/>
      </c>
      <c r="H2620" s="12"/>
      <c r="I2620" s="22" t="str">
        <f>IFERROR(VLOOKUP('движение ДВС'!C2620,нормативы!$B$2:$C$32,2,FALSE),"")</f>
        <v/>
      </c>
      <c r="K2620" s="13" t="str">
        <f t="shared" si="326"/>
        <v/>
      </c>
      <c r="L2620" s="13"/>
      <c r="M2620" s="22" t="str">
        <f t="shared" si="323"/>
        <v/>
      </c>
      <c r="N2620" s="22" t="str">
        <f t="shared" si="327"/>
        <v/>
      </c>
      <c r="P2620" s="11" t="str">
        <f t="shared" si="328"/>
        <v xml:space="preserve"> </v>
      </c>
      <c r="Q2620" s="11" t="e">
        <f>VLOOKUP(B2620,'Комментарии к ремонту'!A:C,2,FALSE)</f>
        <v>#N/A</v>
      </c>
      <c r="R2620" s="21" t="str">
        <f t="shared" si="329"/>
        <v/>
      </c>
      <c r="T2620" s="44" t="str">
        <f t="shared" si="324"/>
        <v/>
      </c>
      <c r="W2620" s="18">
        <f t="shared" si="325"/>
        <v>0</v>
      </c>
    </row>
    <row r="2621" spans="7:23" ht="25.5" customHeight="1" x14ac:dyDescent="0.2">
      <c r="G2621" s="12" t="str">
        <f t="shared" si="322"/>
        <v/>
      </c>
      <c r="H2621" s="12"/>
      <c r="I2621" s="22" t="str">
        <f>IFERROR(VLOOKUP('движение ДВС'!C2621,нормативы!$B$2:$C$32,2,FALSE),"")</f>
        <v/>
      </c>
      <c r="K2621" s="13" t="str">
        <f t="shared" si="326"/>
        <v/>
      </c>
      <c r="L2621" s="13"/>
      <c r="M2621" s="22" t="str">
        <f t="shared" si="323"/>
        <v/>
      </c>
      <c r="N2621" s="22" t="str">
        <f t="shared" si="327"/>
        <v/>
      </c>
      <c r="P2621" s="11" t="str">
        <f t="shared" si="328"/>
        <v xml:space="preserve"> </v>
      </c>
      <c r="Q2621" s="11" t="e">
        <f>VLOOKUP(B2621,'Комментарии к ремонту'!A:C,2,FALSE)</f>
        <v>#N/A</v>
      </c>
      <c r="R2621" s="21" t="str">
        <f t="shared" si="329"/>
        <v/>
      </c>
      <c r="T2621" s="44" t="str">
        <f t="shared" si="324"/>
        <v/>
      </c>
      <c r="W2621" s="18">
        <f t="shared" si="325"/>
        <v>0</v>
      </c>
    </row>
    <row r="2622" spans="7:23" ht="25.5" customHeight="1" x14ac:dyDescent="0.2">
      <c r="G2622" s="12" t="str">
        <f t="shared" si="322"/>
        <v/>
      </c>
      <c r="H2622" s="12"/>
      <c r="I2622" s="22" t="str">
        <f>IFERROR(VLOOKUP('движение ДВС'!C2622,нормативы!$B$2:$C$32,2,FALSE),"")</f>
        <v/>
      </c>
      <c r="K2622" s="13" t="str">
        <f t="shared" si="326"/>
        <v/>
      </c>
      <c r="L2622" s="13"/>
      <c r="M2622" s="22" t="str">
        <f t="shared" si="323"/>
        <v/>
      </c>
      <c r="N2622" s="22" t="str">
        <f t="shared" si="327"/>
        <v/>
      </c>
      <c r="P2622" s="11" t="str">
        <f t="shared" si="328"/>
        <v xml:space="preserve"> </v>
      </c>
      <c r="Q2622" s="11" t="e">
        <f>VLOOKUP(B2622,'Комментарии к ремонту'!A:C,2,FALSE)</f>
        <v>#N/A</v>
      </c>
      <c r="R2622" s="21" t="str">
        <f t="shared" si="329"/>
        <v/>
      </c>
      <c r="T2622" s="44" t="str">
        <f t="shared" si="324"/>
        <v/>
      </c>
      <c r="W2622" s="18">
        <f t="shared" si="325"/>
        <v>0</v>
      </c>
    </row>
    <row r="2623" spans="7:23" ht="25.5" customHeight="1" x14ac:dyDescent="0.2">
      <c r="G2623" s="12" t="str">
        <f t="shared" si="322"/>
        <v/>
      </c>
      <c r="H2623" s="12"/>
      <c r="I2623" s="22" t="str">
        <f>IFERROR(VLOOKUP('движение ДВС'!C2623,нормативы!$B$2:$C$32,2,FALSE),"")</f>
        <v/>
      </c>
      <c r="K2623" s="13" t="str">
        <f t="shared" si="326"/>
        <v/>
      </c>
      <c r="L2623" s="13"/>
      <c r="M2623" s="22" t="str">
        <f t="shared" si="323"/>
        <v/>
      </c>
      <c r="N2623" s="22" t="str">
        <f t="shared" si="327"/>
        <v/>
      </c>
      <c r="P2623" s="11" t="str">
        <f t="shared" si="328"/>
        <v xml:space="preserve"> </v>
      </c>
      <c r="Q2623" s="11" t="e">
        <f>VLOOKUP(B2623,'Комментарии к ремонту'!A:C,2,FALSE)</f>
        <v>#N/A</v>
      </c>
      <c r="R2623" s="21" t="str">
        <f t="shared" si="329"/>
        <v/>
      </c>
      <c r="T2623" s="44" t="str">
        <f t="shared" si="324"/>
        <v/>
      </c>
      <c r="W2623" s="18">
        <f t="shared" si="325"/>
        <v>0</v>
      </c>
    </row>
    <row r="2624" spans="7:23" ht="25.5" customHeight="1" x14ac:dyDescent="0.2">
      <c r="G2624" s="12" t="str">
        <f t="shared" si="322"/>
        <v/>
      </c>
      <c r="H2624" s="12"/>
      <c r="I2624" s="22" t="str">
        <f>IFERROR(VLOOKUP('движение ДВС'!C2624,нормативы!$B$2:$C$32,2,FALSE),"")</f>
        <v/>
      </c>
      <c r="K2624" s="13" t="str">
        <f t="shared" si="326"/>
        <v/>
      </c>
      <c r="L2624" s="13"/>
      <c r="M2624" s="22" t="str">
        <f t="shared" si="323"/>
        <v/>
      </c>
      <c r="N2624" s="22" t="str">
        <f t="shared" si="327"/>
        <v/>
      </c>
      <c r="P2624" s="11" t="str">
        <f t="shared" si="328"/>
        <v xml:space="preserve"> </v>
      </c>
      <c r="Q2624" s="11" t="e">
        <f>VLOOKUP(B2624,'Комментарии к ремонту'!A:C,2,FALSE)</f>
        <v>#N/A</v>
      </c>
      <c r="R2624" s="21" t="str">
        <f t="shared" si="329"/>
        <v/>
      </c>
      <c r="T2624" s="44" t="str">
        <f t="shared" si="324"/>
        <v/>
      </c>
      <c r="W2624" s="18">
        <f t="shared" si="325"/>
        <v>0</v>
      </c>
    </row>
    <row r="2625" spans="7:23" ht="25.5" customHeight="1" x14ac:dyDescent="0.2">
      <c r="G2625" s="12" t="str">
        <f t="shared" si="322"/>
        <v/>
      </c>
      <c r="H2625" s="12"/>
      <c r="I2625" s="22" t="str">
        <f>IFERROR(VLOOKUP('движение ДВС'!C2625,нормативы!$B$2:$C$32,2,FALSE),"")</f>
        <v/>
      </c>
      <c r="K2625" s="13" t="str">
        <f t="shared" si="326"/>
        <v/>
      </c>
      <c r="L2625" s="13"/>
      <c r="M2625" s="22" t="str">
        <f t="shared" si="323"/>
        <v/>
      </c>
      <c r="N2625" s="22" t="str">
        <f t="shared" si="327"/>
        <v/>
      </c>
      <c r="P2625" s="11" t="str">
        <f t="shared" si="328"/>
        <v xml:space="preserve"> </v>
      </c>
      <c r="Q2625" s="11" t="e">
        <f>VLOOKUP(B2625,'Комментарии к ремонту'!A:C,2,FALSE)</f>
        <v>#N/A</v>
      </c>
      <c r="R2625" s="21" t="str">
        <f t="shared" si="329"/>
        <v/>
      </c>
      <c r="T2625" s="44" t="str">
        <f t="shared" si="324"/>
        <v/>
      </c>
      <c r="W2625" s="18">
        <f t="shared" si="325"/>
        <v>0</v>
      </c>
    </row>
    <row r="2626" spans="7:23" ht="25.5" customHeight="1" x14ac:dyDescent="0.2">
      <c r="G2626" s="12" t="str">
        <f t="shared" si="322"/>
        <v/>
      </c>
      <c r="H2626" s="12"/>
      <c r="I2626" s="22" t="str">
        <f>IFERROR(VLOOKUP('движение ДВС'!C2626,нормативы!$B$2:$C$32,2,FALSE),"")</f>
        <v/>
      </c>
      <c r="K2626" s="13" t="str">
        <f t="shared" si="326"/>
        <v/>
      </c>
      <c r="L2626" s="13"/>
      <c r="M2626" s="22" t="str">
        <f t="shared" si="323"/>
        <v/>
      </c>
      <c r="N2626" s="22" t="str">
        <f t="shared" si="327"/>
        <v/>
      </c>
      <c r="P2626" s="11" t="str">
        <f t="shared" si="328"/>
        <v xml:space="preserve"> </v>
      </c>
      <c r="Q2626" s="11" t="e">
        <f>VLOOKUP(B2626,'Комментарии к ремонту'!A:C,2,FALSE)</f>
        <v>#N/A</v>
      </c>
      <c r="R2626" s="21" t="str">
        <f t="shared" si="329"/>
        <v/>
      </c>
      <c r="T2626" s="44" t="str">
        <f t="shared" si="324"/>
        <v/>
      </c>
      <c r="W2626" s="18">
        <f t="shared" si="325"/>
        <v>0</v>
      </c>
    </row>
    <row r="2627" spans="7:23" ht="25.5" customHeight="1" x14ac:dyDescent="0.2">
      <c r="G2627" s="12" t="str">
        <f t="shared" ref="G2627:G2690" si="330">IFERROR(IF(SEARCH("Ожидается",O2627),"введите дату",""),"")</f>
        <v/>
      </c>
      <c r="H2627" s="12"/>
      <c r="I2627" s="22" t="str">
        <f>IFERROR(VLOOKUP('движение ДВС'!C2627,нормативы!$B$2:$C$32,2,FALSE),"")</f>
        <v/>
      </c>
      <c r="K2627" s="13" t="str">
        <f t="shared" si="326"/>
        <v/>
      </c>
      <c r="L2627" s="13"/>
      <c r="M2627" s="22" t="str">
        <f t="shared" ref="M2627:M2690" si="331">IFERROR(IF(ISBLANK(G2627),"",_xlfn.ISOWEEKNUM(G2627)),"")</f>
        <v/>
      </c>
      <c r="N2627" s="22" t="str">
        <f t="shared" si="327"/>
        <v/>
      </c>
      <c r="P2627" s="11" t="str">
        <f t="shared" si="328"/>
        <v xml:space="preserve"> </v>
      </c>
      <c r="Q2627" s="11" t="e">
        <f>VLOOKUP(B2627,'Комментарии к ремонту'!A:C,2,FALSE)</f>
        <v>#N/A</v>
      </c>
      <c r="R2627" s="21" t="str">
        <f t="shared" si="329"/>
        <v/>
      </c>
      <c r="T2627" s="44" t="str">
        <f t="shared" ref="T2627:T2690" si="332">IF(O2627="Отказной","Опишите причину отказа",IF(O2627="Транзит","Опишите инф. о транзите",""))</f>
        <v/>
      </c>
      <c r="W2627" s="18">
        <f t="shared" ref="W2627:W2690" si="333">IFERROR(IF(SEARCH(", заказ",V2627),"укажите дату поставки зап. частей",""),0)</f>
        <v>0</v>
      </c>
    </row>
    <row r="2628" spans="7:23" ht="25.5" customHeight="1" x14ac:dyDescent="0.2">
      <c r="G2628" s="12" t="str">
        <f t="shared" si="330"/>
        <v/>
      </c>
      <c r="H2628" s="12"/>
      <c r="I2628" s="22" t="str">
        <f>IFERROR(VLOOKUP('движение ДВС'!C2628,нормативы!$B$2:$C$32,2,FALSE),"")</f>
        <v/>
      </c>
      <c r="K2628" s="13" t="str">
        <f t="shared" ref="K2628:K2691" si="334">IFERROR(IF(H2628&lt;&gt;0,H2628+(I2628/J2628)/8*7/5,""),IF(H2628&lt;&gt;0,H2628+I2628/8*7/5,""))</f>
        <v/>
      </c>
      <c r="L2628" s="13"/>
      <c r="M2628" s="22" t="str">
        <f t="shared" si="331"/>
        <v/>
      </c>
      <c r="N2628" s="22" t="str">
        <f t="shared" ref="N2628:N2691" si="335">IFERROR(INT((MONTH(G2628)+2)/3),"")</f>
        <v/>
      </c>
      <c r="P2628" s="11" t="str">
        <f t="shared" ref="P2628:P2691" si="336">B2628&amp;" "&amp;C2628</f>
        <v xml:space="preserve"> </v>
      </c>
      <c r="Q2628" s="11" t="e">
        <f>VLOOKUP(B2628,'Комментарии к ремонту'!A:C,2,FALSE)</f>
        <v>#N/A</v>
      </c>
      <c r="R2628" s="21" t="str">
        <f t="shared" ref="R2628:R2691" si="337">IF(ISBLANK(B2628),"",IF(O2628="Ремонт остановлен","Укажите причину остановки работ",IF(O2628="Отказной","Опишите причину отказа",IF(O2628="Транзит","Опишите инф. о транзите",IF(ISNA(Q2628),"НЕТ","ЕСТЬ")))))</f>
        <v/>
      </c>
      <c r="T2628" s="44" t="str">
        <f t="shared" si="332"/>
        <v/>
      </c>
      <c r="W2628" s="18">
        <f t="shared" si="333"/>
        <v>0</v>
      </c>
    </row>
    <row r="2629" spans="7:23" ht="25.5" customHeight="1" x14ac:dyDescent="0.2">
      <c r="G2629" s="12" t="str">
        <f t="shared" si="330"/>
        <v/>
      </c>
      <c r="H2629" s="12"/>
      <c r="I2629" s="22" t="str">
        <f>IFERROR(VLOOKUP('движение ДВС'!C2629,нормативы!$B$2:$C$32,2,FALSE),"")</f>
        <v/>
      </c>
      <c r="K2629" s="13" t="str">
        <f t="shared" si="334"/>
        <v/>
      </c>
      <c r="L2629" s="13"/>
      <c r="M2629" s="22" t="str">
        <f t="shared" si="331"/>
        <v/>
      </c>
      <c r="N2629" s="22" t="str">
        <f t="shared" si="335"/>
        <v/>
      </c>
      <c r="P2629" s="11" t="str">
        <f t="shared" si="336"/>
        <v xml:space="preserve"> </v>
      </c>
      <c r="Q2629" s="11" t="e">
        <f>VLOOKUP(B2629,'Комментарии к ремонту'!A:C,2,FALSE)</f>
        <v>#N/A</v>
      </c>
      <c r="R2629" s="21" t="str">
        <f t="shared" si="337"/>
        <v/>
      </c>
      <c r="T2629" s="44" t="str">
        <f t="shared" si="332"/>
        <v/>
      </c>
      <c r="W2629" s="18">
        <f t="shared" si="333"/>
        <v>0</v>
      </c>
    </row>
    <row r="2630" spans="7:23" ht="25.5" customHeight="1" x14ac:dyDescent="0.2">
      <c r="G2630" s="12" t="str">
        <f t="shared" si="330"/>
        <v/>
      </c>
      <c r="H2630" s="12"/>
      <c r="I2630" s="22" t="str">
        <f>IFERROR(VLOOKUP('движение ДВС'!C2630,нормативы!$B$2:$C$32,2,FALSE),"")</f>
        <v/>
      </c>
      <c r="K2630" s="13" t="str">
        <f t="shared" si="334"/>
        <v/>
      </c>
      <c r="L2630" s="13"/>
      <c r="M2630" s="22" t="str">
        <f t="shared" si="331"/>
        <v/>
      </c>
      <c r="N2630" s="22" t="str">
        <f t="shared" si="335"/>
        <v/>
      </c>
      <c r="P2630" s="11" t="str">
        <f t="shared" si="336"/>
        <v xml:space="preserve"> </v>
      </c>
      <c r="Q2630" s="11" t="e">
        <f>VLOOKUP(B2630,'Комментарии к ремонту'!A:C,2,FALSE)</f>
        <v>#N/A</v>
      </c>
      <c r="R2630" s="21" t="str">
        <f t="shared" si="337"/>
        <v/>
      </c>
      <c r="T2630" s="44" t="str">
        <f t="shared" si="332"/>
        <v/>
      </c>
      <c r="W2630" s="18">
        <f t="shared" si="333"/>
        <v>0</v>
      </c>
    </row>
    <row r="2631" spans="7:23" ht="25.5" customHeight="1" x14ac:dyDescent="0.2">
      <c r="G2631" s="12" t="str">
        <f t="shared" si="330"/>
        <v/>
      </c>
      <c r="H2631" s="12"/>
      <c r="I2631" s="22" t="str">
        <f>IFERROR(VLOOKUP('движение ДВС'!C2631,нормативы!$B$2:$C$32,2,FALSE),"")</f>
        <v/>
      </c>
      <c r="K2631" s="13" t="str">
        <f t="shared" si="334"/>
        <v/>
      </c>
      <c r="L2631" s="13"/>
      <c r="M2631" s="22" t="str">
        <f t="shared" si="331"/>
        <v/>
      </c>
      <c r="N2631" s="22" t="str">
        <f t="shared" si="335"/>
        <v/>
      </c>
      <c r="P2631" s="11" t="str">
        <f t="shared" si="336"/>
        <v xml:space="preserve"> </v>
      </c>
      <c r="Q2631" s="11" t="e">
        <f>VLOOKUP(B2631,'Комментарии к ремонту'!A:C,2,FALSE)</f>
        <v>#N/A</v>
      </c>
      <c r="R2631" s="21" t="str">
        <f t="shared" si="337"/>
        <v/>
      </c>
      <c r="T2631" s="44" t="str">
        <f t="shared" si="332"/>
        <v/>
      </c>
      <c r="W2631" s="18">
        <f t="shared" si="333"/>
        <v>0</v>
      </c>
    </row>
    <row r="2632" spans="7:23" ht="25.5" customHeight="1" x14ac:dyDescent="0.2">
      <c r="G2632" s="12" t="str">
        <f t="shared" si="330"/>
        <v/>
      </c>
      <c r="H2632" s="12"/>
      <c r="I2632" s="22" t="str">
        <f>IFERROR(VLOOKUP('движение ДВС'!C2632,нормативы!$B$2:$C$32,2,FALSE),"")</f>
        <v/>
      </c>
      <c r="K2632" s="13" t="str">
        <f t="shared" si="334"/>
        <v/>
      </c>
      <c r="L2632" s="13"/>
      <c r="M2632" s="22" t="str">
        <f t="shared" si="331"/>
        <v/>
      </c>
      <c r="N2632" s="22" t="str">
        <f t="shared" si="335"/>
        <v/>
      </c>
      <c r="P2632" s="11" t="str">
        <f t="shared" si="336"/>
        <v xml:space="preserve"> </v>
      </c>
      <c r="Q2632" s="11" t="e">
        <f>VLOOKUP(B2632,'Комментарии к ремонту'!A:C,2,FALSE)</f>
        <v>#N/A</v>
      </c>
      <c r="R2632" s="21" t="str">
        <f t="shared" si="337"/>
        <v/>
      </c>
      <c r="T2632" s="44" t="str">
        <f t="shared" si="332"/>
        <v/>
      </c>
      <c r="W2632" s="18">
        <f t="shared" si="333"/>
        <v>0</v>
      </c>
    </row>
    <row r="2633" spans="7:23" ht="25.5" customHeight="1" x14ac:dyDescent="0.2">
      <c r="G2633" s="12" t="str">
        <f t="shared" si="330"/>
        <v/>
      </c>
      <c r="H2633" s="12"/>
      <c r="I2633" s="22" t="str">
        <f>IFERROR(VLOOKUP('движение ДВС'!C2633,нормативы!$B$2:$C$32,2,FALSE),"")</f>
        <v/>
      </c>
      <c r="K2633" s="13" t="str">
        <f t="shared" si="334"/>
        <v/>
      </c>
      <c r="L2633" s="13"/>
      <c r="M2633" s="22" t="str">
        <f t="shared" si="331"/>
        <v/>
      </c>
      <c r="N2633" s="22" t="str">
        <f t="shared" si="335"/>
        <v/>
      </c>
      <c r="P2633" s="11" t="str">
        <f t="shared" si="336"/>
        <v xml:space="preserve"> </v>
      </c>
      <c r="Q2633" s="11" t="e">
        <f>VLOOKUP(B2633,'Комментарии к ремонту'!A:C,2,FALSE)</f>
        <v>#N/A</v>
      </c>
      <c r="R2633" s="21" t="str">
        <f t="shared" si="337"/>
        <v/>
      </c>
      <c r="T2633" s="44" t="str">
        <f t="shared" si="332"/>
        <v/>
      </c>
      <c r="W2633" s="18">
        <f t="shared" si="333"/>
        <v>0</v>
      </c>
    </row>
    <row r="2634" spans="7:23" ht="25.5" customHeight="1" x14ac:dyDescent="0.2">
      <c r="G2634" s="12" t="str">
        <f t="shared" si="330"/>
        <v/>
      </c>
      <c r="H2634" s="12"/>
      <c r="I2634" s="22" t="str">
        <f>IFERROR(VLOOKUP('движение ДВС'!C2634,нормативы!$B$2:$C$32,2,FALSE),"")</f>
        <v/>
      </c>
      <c r="K2634" s="13" t="str">
        <f t="shared" si="334"/>
        <v/>
      </c>
      <c r="L2634" s="13"/>
      <c r="M2634" s="22" t="str">
        <f t="shared" si="331"/>
        <v/>
      </c>
      <c r="N2634" s="22" t="str">
        <f t="shared" si="335"/>
        <v/>
      </c>
      <c r="P2634" s="11" t="str">
        <f t="shared" si="336"/>
        <v xml:space="preserve"> </v>
      </c>
      <c r="Q2634" s="11" t="e">
        <f>VLOOKUP(B2634,'Комментарии к ремонту'!A:C,2,FALSE)</f>
        <v>#N/A</v>
      </c>
      <c r="R2634" s="21" t="str">
        <f t="shared" si="337"/>
        <v/>
      </c>
      <c r="T2634" s="44" t="str">
        <f t="shared" si="332"/>
        <v/>
      </c>
      <c r="W2634" s="18">
        <f t="shared" si="333"/>
        <v>0</v>
      </c>
    </row>
    <row r="2635" spans="7:23" ht="25.5" customHeight="1" x14ac:dyDescent="0.2">
      <c r="G2635" s="12" t="str">
        <f t="shared" si="330"/>
        <v/>
      </c>
      <c r="H2635" s="12"/>
      <c r="I2635" s="22" t="str">
        <f>IFERROR(VLOOKUP('движение ДВС'!C2635,нормативы!$B$2:$C$32,2,FALSE),"")</f>
        <v/>
      </c>
      <c r="K2635" s="13" t="str">
        <f t="shared" si="334"/>
        <v/>
      </c>
      <c r="L2635" s="13"/>
      <c r="M2635" s="22" t="str">
        <f t="shared" si="331"/>
        <v/>
      </c>
      <c r="N2635" s="22" t="str">
        <f t="shared" si="335"/>
        <v/>
      </c>
      <c r="P2635" s="11" t="str">
        <f t="shared" si="336"/>
        <v xml:space="preserve"> </v>
      </c>
      <c r="Q2635" s="11" t="e">
        <f>VLOOKUP(B2635,'Комментарии к ремонту'!A:C,2,FALSE)</f>
        <v>#N/A</v>
      </c>
      <c r="R2635" s="21" t="str">
        <f t="shared" si="337"/>
        <v/>
      </c>
      <c r="T2635" s="44" t="str">
        <f t="shared" si="332"/>
        <v/>
      </c>
      <c r="W2635" s="18">
        <f t="shared" si="333"/>
        <v>0</v>
      </c>
    </row>
    <row r="2636" spans="7:23" ht="25.5" customHeight="1" x14ac:dyDescent="0.2">
      <c r="G2636" s="12" t="str">
        <f t="shared" si="330"/>
        <v/>
      </c>
      <c r="H2636" s="12"/>
      <c r="I2636" s="22" t="str">
        <f>IFERROR(VLOOKUP('движение ДВС'!C2636,нормативы!$B$2:$C$32,2,FALSE),"")</f>
        <v/>
      </c>
      <c r="K2636" s="13" t="str">
        <f t="shared" si="334"/>
        <v/>
      </c>
      <c r="L2636" s="13"/>
      <c r="M2636" s="22" t="str">
        <f t="shared" si="331"/>
        <v/>
      </c>
      <c r="N2636" s="22" t="str">
        <f t="shared" si="335"/>
        <v/>
      </c>
      <c r="P2636" s="11" t="str">
        <f t="shared" si="336"/>
        <v xml:space="preserve"> </v>
      </c>
      <c r="Q2636" s="11" t="e">
        <f>VLOOKUP(B2636,'Комментарии к ремонту'!A:C,2,FALSE)</f>
        <v>#N/A</v>
      </c>
      <c r="R2636" s="21" t="str">
        <f t="shared" si="337"/>
        <v/>
      </c>
      <c r="T2636" s="44" t="str">
        <f t="shared" si="332"/>
        <v/>
      </c>
      <c r="W2636" s="18">
        <f t="shared" si="333"/>
        <v>0</v>
      </c>
    </row>
    <row r="2637" spans="7:23" ht="25.5" customHeight="1" x14ac:dyDescent="0.2">
      <c r="G2637" s="12" t="str">
        <f t="shared" si="330"/>
        <v/>
      </c>
      <c r="H2637" s="12"/>
      <c r="I2637" s="22" t="str">
        <f>IFERROR(VLOOKUP('движение ДВС'!C2637,нормативы!$B$2:$C$32,2,FALSE),"")</f>
        <v/>
      </c>
      <c r="K2637" s="13" t="str">
        <f t="shared" si="334"/>
        <v/>
      </c>
      <c r="L2637" s="13"/>
      <c r="M2637" s="22" t="str">
        <f t="shared" si="331"/>
        <v/>
      </c>
      <c r="N2637" s="22" t="str">
        <f t="shared" si="335"/>
        <v/>
      </c>
      <c r="P2637" s="11" t="str">
        <f t="shared" si="336"/>
        <v xml:space="preserve"> </v>
      </c>
      <c r="Q2637" s="11" t="e">
        <f>VLOOKUP(B2637,'Комментарии к ремонту'!A:C,2,FALSE)</f>
        <v>#N/A</v>
      </c>
      <c r="R2637" s="21" t="str">
        <f t="shared" si="337"/>
        <v/>
      </c>
      <c r="T2637" s="44" t="str">
        <f t="shared" si="332"/>
        <v/>
      </c>
      <c r="W2637" s="18">
        <f t="shared" si="333"/>
        <v>0</v>
      </c>
    </row>
    <row r="2638" spans="7:23" ht="25.5" customHeight="1" x14ac:dyDescent="0.2">
      <c r="G2638" s="12" t="str">
        <f t="shared" si="330"/>
        <v/>
      </c>
      <c r="H2638" s="12"/>
      <c r="I2638" s="22" t="str">
        <f>IFERROR(VLOOKUP('движение ДВС'!C2638,нормативы!$B$2:$C$32,2,FALSE),"")</f>
        <v/>
      </c>
      <c r="K2638" s="13" t="str">
        <f t="shared" si="334"/>
        <v/>
      </c>
      <c r="L2638" s="13"/>
      <c r="M2638" s="22" t="str">
        <f t="shared" si="331"/>
        <v/>
      </c>
      <c r="N2638" s="22" t="str">
        <f t="shared" si="335"/>
        <v/>
      </c>
      <c r="P2638" s="11" t="str">
        <f t="shared" si="336"/>
        <v xml:space="preserve"> </v>
      </c>
      <c r="Q2638" s="11" t="e">
        <f>VLOOKUP(B2638,'Комментарии к ремонту'!A:C,2,FALSE)</f>
        <v>#N/A</v>
      </c>
      <c r="R2638" s="21" t="str">
        <f t="shared" si="337"/>
        <v/>
      </c>
      <c r="T2638" s="44" t="str">
        <f t="shared" si="332"/>
        <v/>
      </c>
      <c r="W2638" s="18">
        <f t="shared" si="333"/>
        <v>0</v>
      </c>
    </row>
    <row r="2639" spans="7:23" ht="25.5" customHeight="1" x14ac:dyDescent="0.2">
      <c r="G2639" s="12" t="str">
        <f t="shared" si="330"/>
        <v/>
      </c>
      <c r="H2639" s="12"/>
      <c r="I2639" s="22" t="str">
        <f>IFERROR(VLOOKUP('движение ДВС'!C2639,нормативы!$B$2:$C$32,2,FALSE),"")</f>
        <v/>
      </c>
      <c r="K2639" s="13" t="str">
        <f t="shared" si="334"/>
        <v/>
      </c>
      <c r="L2639" s="13"/>
      <c r="M2639" s="22" t="str">
        <f t="shared" si="331"/>
        <v/>
      </c>
      <c r="N2639" s="22" t="str">
        <f t="shared" si="335"/>
        <v/>
      </c>
      <c r="P2639" s="11" t="str">
        <f t="shared" si="336"/>
        <v xml:space="preserve"> </v>
      </c>
      <c r="Q2639" s="11" t="e">
        <f>VLOOKUP(B2639,'Комментарии к ремонту'!A:C,2,FALSE)</f>
        <v>#N/A</v>
      </c>
      <c r="R2639" s="21" t="str">
        <f t="shared" si="337"/>
        <v/>
      </c>
      <c r="T2639" s="44" t="str">
        <f t="shared" si="332"/>
        <v/>
      </c>
      <c r="W2639" s="18">
        <f t="shared" si="333"/>
        <v>0</v>
      </c>
    </row>
    <row r="2640" spans="7:23" ht="25.5" customHeight="1" x14ac:dyDescent="0.2">
      <c r="G2640" s="12" t="str">
        <f t="shared" si="330"/>
        <v/>
      </c>
      <c r="H2640" s="12"/>
      <c r="I2640" s="22" t="str">
        <f>IFERROR(VLOOKUP('движение ДВС'!C2640,нормативы!$B$2:$C$32,2,FALSE),"")</f>
        <v/>
      </c>
      <c r="K2640" s="13" t="str">
        <f t="shared" si="334"/>
        <v/>
      </c>
      <c r="L2640" s="13"/>
      <c r="M2640" s="22" t="str">
        <f t="shared" si="331"/>
        <v/>
      </c>
      <c r="N2640" s="22" t="str">
        <f t="shared" si="335"/>
        <v/>
      </c>
      <c r="P2640" s="11" t="str">
        <f t="shared" si="336"/>
        <v xml:space="preserve"> </v>
      </c>
      <c r="Q2640" s="11" t="e">
        <f>VLOOKUP(B2640,'Комментарии к ремонту'!A:C,2,FALSE)</f>
        <v>#N/A</v>
      </c>
      <c r="R2640" s="21" t="str">
        <f t="shared" si="337"/>
        <v/>
      </c>
      <c r="T2640" s="44" t="str">
        <f t="shared" si="332"/>
        <v/>
      </c>
      <c r="W2640" s="18">
        <f t="shared" si="333"/>
        <v>0</v>
      </c>
    </row>
    <row r="2641" spans="7:23" ht="25.5" customHeight="1" x14ac:dyDescent="0.2">
      <c r="G2641" s="12" t="str">
        <f t="shared" si="330"/>
        <v/>
      </c>
      <c r="H2641" s="12"/>
      <c r="I2641" s="22" t="str">
        <f>IFERROR(VLOOKUP('движение ДВС'!C2641,нормативы!$B$2:$C$32,2,FALSE),"")</f>
        <v/>
      </c>
      <c r="K2641" s="13" t="str">
        <f t="shared" si="334"/>
        <v/>
      </c>
      <c r="L2641" s="13"/>
      <c r="M2641" s="22" t="str">
        <f t="shared" si="331"/>
        <v/>
      </c>
      <c r="N2641" s="22" t="str">
        <f t="shared" si="335"/>
        <v/>
      </c>
      <c r="P2641" s="11" t="str">
        <f t="shared" si="336"/>
        <v xml:space="preserve"> </v>
      </c>
      <c r="Q2641" s="11" t="e">
        <f>VLOOKUP(B2641,'Комментарии к ремонту'!A:C,2,FALSE)</f>
        <v>#N/A</v>
      </c>
      <c r="R2641" s="21" t="str">
        <f t="shared" si="337"/>
        <v/>
      </c>
      <c r="T2641" s="44" t="str">
        <f t="shared" si="332"/>
        <v/>
      </c>
      <c r="W2641" s="18">
        <f t="shared" si="333"/>
        <v>0</v>
      </c>
    </row>
    <row r="2642" spans="7:23" ht="25.5" customHeight="1" x14ac:dyDescent="0.2">
      <c r="G2642" s="12" t="str">
        <f t="shared" si="330"/>
        <v/>
      </c>
      <c r="H2642" s="12"/>
      <c r="I2642" s="22" t="str">
        <f>IFERROR(VLOOKUP('движение ДВС'!C2642,нормативы!$B$2:$C$32,2,FALSE),"")</f>
        <v/>
      </c>
      <c r="K2642" s="13" t="str">
        <f t="shared" si="334"/>
        <v/>
      </c>
      <c r="L2642" s="13"/>
      <c r="M2642" s="22" t="str">
        <f t="shared" si="331"/>
        <v/>
      </c>
      <c r="N2642" s="22" t="str">
        <f t="shared" si="335"/>
        <v/>
      </c>
      <c r="P2642" s="11" t="str">
        <f t="shared" si="336"/>
        <v xml:space="preserve"> </v>
      </c>
      <c r="Q2642" s="11" t="e">
        <f>VLOOKUP(B2642,'Комментарии к ремонту'!A:C,2,FALSE)</f>
        <v>#N/A</v>
      </c>
      <c r="R2642" s="21" t="str">
        <f t="shared" si="337"/>
        <v/>
      </c>
      <c r="T2642" s="44" t="str">
        <f t="shared" si="332"/>
        <v/>
      </c>
      <c r="W2642" s="18">
        <f t="shared" si="333"/>
        <v>0</v>
      </c>
    </row>
    <row r="2643" spans="7:23" ht="25.5" customHeight="1" x14ac:dyDescent="0.2">
      <c r="G2643" s="12" t="str">
        <f t="shared" si="330"/>
        <v/>
      </c>
      <c r="H2643" s="12"/>
      <c r="I2643" s="22" t="str">
        <f>IFERROR(VLOOKUP('движение ДВС'!C2643,нормативы!$B$2:$C$32,2,FALSE),"")</f>
        <v/>
      </c>
      <c r="K2643" s="13" t="str">
        <f t="shared" si="334"/>
        <v/>
      </c>
      <c r="L2643" s="13"/>
      <c r="M2643" s="22" t="str">
        <f t="shared" si="331"/>
        <v/>
      </c>
      <c r="N2643" s="22" t="str">
        <f t="shared" si="335"/>
        <v/>
      </c>
      <c r="P2643" s="11" t="str">
        <f t="shared" si="336"/>
        <v xml:space="preserve"> </v>
      </c>
      <c r="Q2643" s="11" t="e">
        <f>VLOOKUP(B2643,'Комментарии к ремонту'!A:C,2,FALSE)</f>
        <v>#N/A</v>
      </c>
      <c r="R2643" s="21" t="str">
        <f t="shared" si="337"/>
        <v/>
      </c>
      <c r="T2643" s="44" t="str">
        <f t="shared" si="332"/>
        <v/>
      </c>
      <c r="W2643" s="18">
        <f t="shared" si="333"/>
        <v>0</v>
      </c>
    </row>
    <row r="2644" spans="7:23" ht="25.5" customHeight="1" x14ac:dyDescent="0.2">
      <c r="G2644" s="12" t="str">
        <f t="shared" si="330"/>
        <v/>
      </c>
      <c r="H2644" s="12"/>
      <c r="I2644" s="22" t="str">
        <f>IFERROR(VLOOKUP('движение ДВС'!C2644,нормативы!$B$2:$C$32,2,FALSE),"")</f>
        <v/>
      </c>
      <c r="K2644" s="13" t="str">
        <f t="shared" si="334"/>
        <v/>
      </c>
      <c r="L2644" s="13"/>
      <c r="M2644" s="22" t="str">
        <f t="shared" si="331"/>
        <v/>
      </c>
      <c r="N2644" s="22" t="str">
        <f t="shared" si="335"/>
        <v/>
      </c>
      <c r="P2644" s="11" t="str">
        <f t="shared" si="336"/>
        <v xml:space="preserve"> </v>
      </c>
      <c r="Q2644" s="11" t="e">
        <f>VLOOKUP(B2644,'Комментарии к ремонту'!A:C,2,FALSE)</f>
        <v>#N/A</v>
      </c>
      <c r="R2644" s="21" t="str">
        <f t="shared" si="337"/>
        <v/>
      </c>
      <c r="T2644" s="44" t="str">
        <f t="shared" si="332"/>
        <v/>
      </c>
      <c r="W2644" s="18">
        <f t="shared" si="333"/>
        <v>0</v>
      </c>
    </row>
    <row r="2645" spans="7:23" ht="25.5" customHeight="1" x14ac:dyDescent="0.2">
      <c r="G2645" s="12" t="str">
        <f t="shared" si="330"/>
        <v/>
      </c>
      <c r="H2645" s="12"/>
      <c r="I2645" s="22" t="str">
        <f>IFERROR(VLOOKUP('движение ДВС'!C2645,нормативы!$B$2:$C$32,2,FALSE),"")</f>
        <v/>
      </c>
      <c r="K2645" s="13" t="str">
        <f t="shared" si="334"/>
        <v/>
      </c>
      <c r="L2645" s="13"/>
      <c r="M2645" s="22" t="str">
        <f t="shared" si="331"/>
        <v/>
      </c>
      <c r="N2645" s="22" t="str">
        <f t="shared" si="335"/>
        <v/>
      </c>
      <c r="P2645" s="11" t="str">
        <f t="shared" si="336"/>
        <v xml:space="preserve"> </v>
      </c>
      <c r="Q2645" s="11" t="e">
        <f>VLOOKUP(B2645,'Комментарии к ремонту'!A:C,2,FALSE)</f>
        <v>#N/A</v>
      </c>
      <c r="R2645" s="21" t="str">
        <f t="shared" si="337"/>
        <v/>
      </c>
      <c r="T2645" s="44" t="str">
        <f t="shared" si="332"/>
        <v/>
      </c>
      <c r="W2645" s="18">
        <f t="shared" si="333"/>
        <v>0</v>
      </c>
    </row>
    <row r="2646" spans="7:23" ht="25.5" customHeight="1" x14ac:dyDescent="0.2">
      <c r="G2646" s="12" t="str">
        <f t="shared" si="330"/>
        <v/>
      </c>
      <c r="H2646" s="12"/>
      <c r="I2646" s="22" t="str">
        <f>IFERROR(VLOOKUP('движение ДВС'!C2646,нормативы!$B$2:$C$32,2,FALSE),"")</f>
        <v/>
      </c>
      <c r="K2646" s="13" t="str">
        <f t="shared" si="334"/>
        <v/>
      </c>
      <c r="L2646" s="13"/>
      <c r="M2646" s="22" t="str">
        <f t="shared" si="331"/>
        <v/>
      </c>
      <c r="N2646" s="22" t="str">
        <f t="shared" si="335"/>
        <v/>
      </c>
      <c r="P2646" s="11" t="str">
        <f t="shared" si="336"/>
        <v xml:space="preserve"> </v>
      </c>
      <c r="Q2646" s="11" t="e">
        <f>VLOOKUP(B2646,'Комментарии к ремонту'!A:C,2,FALSE)</f>
        <v>#N/A</v>
      </c>
      <c r="R2646" s="21" t="str">
        <f t="shared" si="337"/>
        <v/>
      </c>
      <c r="T2646" s="44" t="str">
        <f t="shared" si="332"/>
        <v/>
      </c>
      <c r="W2646" s="18">
        <f t="shared" si="333"/>
        <v>0</v>
      </c>
    </row>
    <row r="2647" spans="7:23" ht="25.5" customHeight="1" x14ac:dyDescent="0.2">
      <c r="G2647" s="12" t="str">
        <f t="shared" si="330"/>
        <v/>
      </c>
      <c r="H2647" s="12"/>
      <c r="I2647" s="22" t="str">
        <f>IFERROR(VLOOKUP('движение ДВС'!C2647,нормативы!$B$2:$C$32,2,FALSE),"")</f>
        <v/>
      </c>
      <c r="K2647" s="13" t="str">
        <f t="shared" si="334"/>
        <v/>
      </c>
      <c r="L2647" s="13"/>
      <c r="M2647" s="22" t="str">
        <f t="shared" si="331"/>
        <v/>
      </c>
      <c r="N2647" s="22" t="str">
        <f t="shared" si="335"/>
        <v/>
      </c>
      <c r="P2647" s="11" t="str">
        <f t="shared" si="336"/>
        <v xml:space="preserve"> </v>
      </c>
      <c r="Q2647" s="11" t="e">
        <f>VLOOKUP(B2647,'Комментарии к ремонту'!A:C,2,FALSE)</f>
        <v>#N/A</v>
      </c>
      <c r="R2647" s="21" t="str">
        <f t="shared" si="337"/>
        <v/>
      </c>
      <c r="T2647" s="44" t="str">
        <f t="shared" si="332"/>
        <v/>
      </c>
      <c r="W2647" s="18">
        <f t="shared" si="333"/>
        <v>0</v>
      </c>
    </row>
    <row r="2648" spans="7:23" ht="25.5" customHeight="1" x14ac:dyDescent="0.2">
      <c r="G2648" s="12" t="str">
        <f t="shared" si="330"/>
        <v/>
      </c>
      <c r="H2648" s="12"/>
      <c r="I2648" s="22" t="str">
        <f>IFERROR(VLOOKUP('движение ДВС'!C2648,нормативы!$B$2:$C$32,2,FALSE),"")</f>
        <v/>
      </c>
      <c r="K2648" s="13" t="str">
        <f t="shared" si="334"/>
        <v/>
      </c>
      <c r="L2648" s="13"/>
      <c r="M2648" s="22" t="str">
        <f t="shared" si="331"/>
        <v/>
      </c>
      <c r="N2648" s="22" t="str">
        <f t="shared" si="335"/>
        <v/>
      </c>
      <c r="P2648" s="11" t="str">
        <f t="shared" si="336"/>
        <v xml:space="preserve"> </v>
      </c>
      <c r="Q2648" s="11" t="e">
        <f>VLOOKUP(B2648,'Комментарии к ремонту'!A:C,2,FALSE)</f>
        <v>#N/A</v>
      </c>
      <c r="R2648" s="21" t="str">
        <f t="shared" si="337"/>
        <v/>
      </c>
      <c r="T2648" s="44" t="str">
        <f t="shared" si="332"/>
        <v/>
      </c>
      <c r="W2648" s="18">
        <f t="shared" si="333"/>
        <v>0</v>
      </c>
    </row>
    <row r="2649" spans="7:23" ht="25.5" customHeight="1" x14ac:dyDescent="0.2">
      <c r="G2649" s="12" t="str">
        <f t="shared" si="330"/>
        <v/>
      </c>
      <c r="H2649" s="12"/>
      <c r="I2649" s="22" t="str">
        <f>IFERROR(VLOOKUP('движение ДВС'!C2649,нормативы!$B$2:$C$32,2,FALSE),"")</f>
        <v/>
      </c>
      <c r="K2649" s="13" t="str">
        <f t="shared" si="334"/>
        <v/>
      </c>
      <c r="L2649" s="13"/>
      <c r="M2649" s="22" t="str">
        <f t="shared" si="331"/>
        <v/>
      </c>
      <c r="N2649" s="22" t="str">
        <f t="shared" si="335"/>
        <v/>
      </c>
      <c r="P2649" s="11" t="str">
        <f t="shared" si="336"/>
        <v xml:space="preserve"> </v>
      </c>
      <c r="Q2649" s="11" t="e">
        <f>VLOOKUP(B2649,'Комментарии к ремонту'!A:C,2,FALSE)</f>
        <v>#N/A</v>
      </c>
      <c r="R2649" s="21" t="str">
        <f t="shared" si="337"/>
        <v/>
      </c>
      <c r="T2649" s="44" t="str">
        <f t="shared" si="332"/>
        <v/>
      </c>
      <c r="W2649" s="18">
        <f t="shared" si="333"/>
        <v>0</v>
      </c>
    </row>
    <row r="2650" spans="7:23" ht="25.5" customHeight="1" x14ac:dyDescent="0.2">
      <c r="G2650" s="12" t="str">
        <f t="shared" si="330"/>
        <v/>
      </c>
      <c r="H2650" s="12"/>
      <c r="I2650" s="22" t="str">
        <f>IFERROR(VLOOKUP('движение ДВС'!C2650,нормативы!$B$2:$C$32,2,FALSE),"")</f>
        <v/>
      </c>
      <c r="K2650" s="13" t="str">
        <f t="shared" si="334"/>
        <v/>
      </c>
      <c r="L2650" s="13"/>
      <c r="M2650" s="22" t="str">
        <f t="shared" si="331"/>
        <v/>
      </c>
      <c r="N2650" s="22" t="str">
        <f t="shared" si="335"/>
        <v/>
      </c>
      <c r="P2650" s="11" t="str">
        <f t="shared" si="336"/>
        <v xml:space="preserve"> </v>
      </c>
      <c r="Q2650" s="11" t="e">
        <f>VLOOKUP(B2650,'Комментарии к ремонту'!A:C,2,FALSE)</f>
        <v>#N/A</v>
      </c>
      <c r="R2650" s="21" t="str">
        <f t="shared" si="337"/>
        <v/>
      </c>
      <c r="T2650" s="44" t="str">
        <f t="shared" si="332"/>
        <v/>
      </c>
      <c r="W2650" s="18">
        <f t="shared" si="333"/>
        <v>0</v>
      </c>
    </row>
    <row r="2651" spans="7:23" ht="25.5" customHeight="1" x14ac:dyDescent="0.2">
      <c r="G2651" s="12" t="str">
        <f t="shared" si="330"/>
        <v/>
      </c>
      <c r="H2651" s="12"/>
      <c r="I2651" s="22" t="str">
        <f>IFERROR(VLOOKUP('движение ДВС'!C2651,нормативы!$B$2:$C$32,2,FALSE),"")</f>
        <v/>
      </c>
      <c r="K2651" s="13" t="str">
        <f t="shared" si="334"/>
        <v/>
      </c>
      <c r="L2651" s="13"/>
      <c r="M2651" s="22" t="str">
        <f t="shared" si="331"/>
        <v/>
      </c>
      <c r="N2651" s="22" t="str">
        <f t="shared" si="335"/>
        <v/>
      </c>
      <c r="P2651" s="11" t="str">
        <f t="shared" si="336"/>
        <v xml:space="preserve"> </v>
      </c>
      <c r="Q2651" s="11" t="e">
        <f>VLOOKUP(B2651,'Комментарии к ремонту'!A:C,2,FALSE)</f>
        <v>#N/A</v>
      </c>
      <c r="R2651" s="21" t="str">
        <f t="shared" si="337"/>
        <v/>
      </c>
      <c r="T2651" s="44" t="str">
        <f t="shared" si="332"/>
        <v/>
      </c>
      <c r="W2651" s="18">
        <f t="shared" si="333"/>
        <v>0</v>
      </c>
    </row>
    <row r="2652" spans="7:23" ht="25.5" customHeight="1" x14ac:dyDescent="0.2">
      <c r="G2652" s="12" t="str">
        <f t="shared" si="330"/>
        <v/>
      </c>
      <c r="H2652" s="12"/>
      <c r="I2652" s="22" t="str">
        <f>IFERROR(VLOOKUP('движение ДВС'!C2652,нормативы!$B$2:$C$32,2,FALSE),"")</f>
        <v/>
      </c>
      <c r="K2652" s="13" t="str">
        <f t="shared" si="334"/>
        <v/>
      </c>
      <c r="L2652" s="13"/>
      <c r="M2652" s="22" t="str">
        <f t="shared" si="331"/>
        <v/>
      </c>
      <c r="N2652" s="22" t="str">
        <f t="shared" si="335"/>
        <v/>
      </c>
      <c r="P2652" s="11" t="str">
        <f t="shared" si="336"/>
        <v xml:space="preserve"> </v>
      </c>
      <c r="Q2652" s="11" t="e">
        <f>VLOOKUP(B2652,'Комментарии к ремонту'!A:C,2,FALSE)</f>
        <v>#N/A</v>
      </c>
      <c r="R2652" s="21" t="str">
        <f t="shared" si="337"/>
        <v/>
      </c>
      <c r="T2652" s="44" t="str">
        <f t="shared" si="332"/>
        <v/>
      </c>
      <c r="W2652" s="18">
        <f t="shared" si="333"/>
        <v>0</v>
      </c>
    </row>
    <row r="2653" spans="7:23" ht="25.5" customHeight="1" x14ac:dyDescent="0.2">
      <c r="G2653" s="12" t="str">
        <f t="shared" si="330"/>
        <v/>
      </c>
      <c r="H2653" s="12"/>
      <c r="I2653" s="22" t="str">
        <f>IFERROR(VLOOKUP('движение ДВС'!C2653,нормативы!$B$2:$C$32,2,FALSE),"")</f>
        <v/>
      </c>
      <c r="K2653" s="13" t="str">
        <f t="shared" si="334"/>
        <v/>
      </c>
      <c r="L2653" s="13"/>
      <c r="M2653" s="22" t="str">
        <f t="shared" si="331"/>
        <v/>
      </c>
      <c r="N2653" s="22" t="str">
        <f t="shared" si="335"/>
        <v/>
      </c>
      <c r="P2653" s="11" t="str">
        <f t="shared" si="336"/>
        <v xml:space="preserve"> </v>
      </c>
      <c r="Q2653" s="11" t="e">
        <f>VLOOKUP(B2653,'Комментарии к ремонту'!A:C,2,FALSE)</f>
        <v>#N/A</v>
      </c>
      <c r="R2653" s="21" t="str">
        <f t="shared" si="337"/>
        <v/>
      </c>
      <c r="T2653" s="44" t="str">
        <f t="shared" si="332"/>
        <v/>
      </c>
      <c r="W2653" s="18">
        <f t="shared" si="333"/>
        <v>0</v>
      </c>
    </row>
    <row r="2654" spans="7:23" ht="25.5" customHeight="1" x14ac:dyDescent="0.2">
      <c r="G2654" s="12" t="str">
        <f t="shared" si="330"/>
        <v/>
      </c>
      <c r="H2654" s="12"/>
      <c r="I2654" s="22" t="str">
        <f>IFERROR(VLOOKUP('движение ДВС'!C2654,нормативы!$B$2:$C$32,2,FALSE),"")</f>
        <v/>
      </c>
      <c r="K2654" s="13" t="str">
        <f t="shared" si="334"/>
        <v/>
      </c>
      <c r="L2654" s="13"/>
      <c r="M2654" s="22" t="str">
        <f t="shared" si="331"/>
        <v/>
      </c>
      <c r="N2654" s="22" t="str">
        <f t="shared" si="335"/>
        <v/>
      </c>
      <c r="P2654" s="11" t="str">
        <f t="shared" si="336"/>
        <v xml:space="preserve"> </v>
      </c>
      <c r="Q2654" s="11" t="e">
        <f>VLOOKUP(B2654,'Комментарии к ремонту'!A:C,2,FALSE)</f>
        <v>#N/A</v>
      </c>
      <c r="R2654" s="21" t="str">
        <f t="shared" si="337"/>
        <v/>
      </c>
      <c r="T2654" s="44" t="str">
        <f t="shared" si="332"/>
        <v/>
      </c>
      <c r="W2654" s="18">
        <f t="shared" si="333"/>
        <v>0</v>
      </c>
    </row>
    <row r="2655" spans="7:23" ht="25.5" customHeight="1" x14ac:dyDescent="0.2">
      <c r="G2655" s="12" t="str">
        <f t="shared" si="330"/>
        <v/>
      </c>
      <c r="H2655" s="12"/>
      <c r="I2655" s="22" t="str">
        <f>IFERROR(VLOOKUP('движение ДВС'!C2655,нормативы!$B$2:$C$32,2,FALSE),"")</f>
        <v/>
      </c>
      <c r="K2655" s="13" t="str">
        <f t="shared" si="334"/>
        <v/>
      </c>
      <c r="L2655" s="13"/>
      <c r="M2655" s="22" t="str">
        <f t="shared" si="331"/>
        <v/>
      </c>
      <c r="N2655" s="22" t="str">
        <f t="shared" si="335"/>
        <v/>
      </c>
      <c r="P2655" s="11" t="str">
        <f t="shared" si="336"/>
        <v xml:space="preserve"> </v>
      </c>
      <c r="Q2655" s="11" t="e">
        <f>VLOOKUP(B2655,'Комментарии к ремонту'!A:C,2,FALSE)</f>
        <v>#N/A</v>
      </c>
      <c r="R2655" s="21" t="str">
        <f t="shared" si="337"/>
        <v/>
      </c>
      <c r="T2655" s="44" t="str">
        <f t="shared" si="332"/>
        <v/>
      </c>
      <c r="W2655" s="18">
        <f t="shared" si="333"/>
        <v>0</v>
      </c>
    </row>
    <row r="2656" spans="7:23" ht="25.5" customHeight="1" x14ac:dyDescent="0.2">
      <c r="G2656" s="12" t="str">
        <f t="shared" si="330"/>
        <v/>
      </c>
      <c r="H2656" s="12"/>
      <c r="I2656" s="22" t="str">
        <f>IFERROR(VLOOKUP('движение ДВС'!C2656,нормативы!$B$2:$C$32,2,FALSE),"")</f>
        <v/>
      </c>
      <c r="K2656" s="13" t="str">
        <f t="shared" si="334"/>
        <v/>
      </c>
      <c r="L2656" s="13"/>
      <c r="M2656" s="22" t="str">
        <f t="shared" si="331"/>
        <v/>
      </c>
      <c r="N2656" s="22" t="str">
        <f t="shared" si="335"/>
        <v/>
      </c>
      <c r="P2656" s="11" t="str">
        <f t="shared" si="336"/>
        <v xml:space="preserve"> </v>
      </c>
      <c r="Q2656" s="11" t="e">
        <f>VLOOKUP(B2656,'Комментарии к ремонту'!A:C,2,FALSE)</f>
        <v>#N/A</v>
      </c>
      <c r="R2656" s="21" t="str">
        <f t="shared" si="337"/>
        <v/>
      </c>
      <c r="T2656" s="44" t="str">
        <f t="shared" si="332"/>
        <v/>
      </c>
      <c r="W2656" s="18">
        <f t="shared" si="333"/>
        <v>0</v>
      </c>
    </row>
    <row r="2657" spans="7:23" ht="25.5" customHeight="1" x14ac:dyDescent="0.2">
      <c r="G2657" s="12" t="str">
        <f t="shared" si="330"/>
        <v/>
      </c>
      <c r="H2657" s="12"/>
      <c r="I2657" s="22" t="str">
        <f>IFERROR(VLOOKUP('движение ДВС'!C2657,нормативы!$B$2:$C$32,2,FALSE),"")</f>
        <v/>
      </c>
      <c r="K2657" s="13" t="str">
        <f t="shared" si="334"/>
        <v/>
      </c>
      <c r="L2657" s="13"/>
      <c r="M2657" s="22" t="str">
        <f t="shared" si="331"/>
        <v/>
      </c>
      <c r="N2657" s="22" t="str">
        <f t="shared" si="335"/>
        <v/>
      </c>
      <c r="P2657" s="11" t="str">
        <f t="shared" si="336"/>
        <v xml:space="preserve"> </v>
      </c>
      <c r="Q2657" s="11" t="e">
        <f>VLOOKUP(B2657,'Комментарии к ремонту'!A:C,2,FALSE)</f>
        <v>#N/A</v>
      </c>
      <c r="R2657" s="21" t="str">
        <f t="shared" si="337"/>
        <v/>
      </c>
      <c r="T2657" s="44" t="str">
        <f t="shared" si="332"/>
        <v/>
      </c>
      <c r="W2657" s="18">
        <f t="shared" si="333"/>
        <v>0</v>
      </c>
    </row>
    <row r="2658" spans="7:23" ht="25.5" customHeight="1" x14ac:dyDescent="0.2">
      <c r="G2658" s="12" t="str">
        <f t="shared" si="330"/>
        <v/>
      </c>
      <c r="H2658" s="12"/>
      <c r="I2658" s="22" t="str">
        <f>IFERROR(VLOOKUP('движение ДВС'!C2658,нормативы!$B$2:$C$32,2,FALSE),"")</f>
        <v/>
      </c>
      <c r="K2658" s="13" t="str">
        <f t="shared" si="334"/>
        <v/>
      </c>
      <c r="L2658" s="13"/>
      <c r="M2658" s="22" t="str">
        <f t="shared" si="331"/>
        <v/>
      </c>
      <c r="N2658" s="22" t="str">
        <f t="shared" si="335"/>
        <v/>
      </c>
      <c r="P2658" s="11" t="str">
        <f t="shared" si="336"/>
        <v xml:space="preserve"> </v>
      </c>
      <c r="Q2658" s="11" t="e">
        <f>VLOOKUP(B2658,'Комментарии к ремонту'!A:C,2,FALSE)</f>
        <v>#N/A</v>
      </c>
      <c r="R2658" s="21" t="str">
        <f t="shared" si="337"/>
        <v/>
      </c>
      <c r="T2658" s="44" t="str">
        <f t="shared" si="332"/>
        <v/>
      </c>
      <c r="W2658" s="18">
        <f t="shared" si="333"/>
        <v>0</v>
      </c>
    </row>
    <row r="2659" spans="7:23" ht="25.5" customHeight="1" x14ac:dyDescent="0.2">
      <c r="G2659" s="12" t="str">
        <f t="shared" si="330"/>
        <v/>
      </c>
      <c r="H2659" s="12"/>
      <c r="I2659" s="22" t="str">
        <f>IFERROR(VLOOKUP('движение ДВС'!C2659,нормативы!$B$2:$C$32,2,FALSE),"")</f>
        <v/>
      </c>
      <c r="K2659" s="13" t="str">
        <f t="shared" si="334"/>
        <v/>
      </c>
      <c r="L2659" s="13"/>
      <c r="M2659" s="22" t="str">
        <f t="shared" si="331"/>
        <v/>
      </c>
      <c r="N2659" s="22" t="str">
        <f t="shared" si="335"/>
        <v/>
      </c>
      <c r="P2659" s="11" t="str">
        <f t="shared" si="336"/>
        <v xml:space="preserve"> </v>
      </c>
      <c r="Q2659" s="11" t="e">
        <f>VLOOKUP(B2659,'Комментарии к ремонту'!A:C,2,FALSE)</f>
        <v>#N/A</v>
      </c>
      <c r="R2659" s="21" t="str">
        <f t="shared" si="337"/>
        <v/>
      </c>
      <c r="T2659" s="44" t="str">
        <f t="shared" si="332"/>
        <v/>
      </c>
      <c r="W2659" s="18">
        <f t="shared" si="333"/>
        <v>0</v>
      </c>
    </row>
    <row r="2660" spans="7:23" ht="25.5" customHeight="1" x14ac:dyDescent="0.2">
      <c r="G2660" s="12" t="str">
        <f t="shared" si="330"/>
        <v/>
      </c>
      <c r="H2660" s="12"/>
      <c r="I2660" s="22" t="str">
        <f>IFERROR(VLOOKUP('движение ДВС'!C2660,нормативы!$B$2:$C$32,2,FALSE),"")</f>
        <v/>
      </c>
      <c r="K2660" s="13" t="str">
        <f t="shared" si="334"/>
        <v/>
      </c>
      <c r="L2660" s="13"/>
      <c r="M2660" s="22" t="str">
        <f t="shared" si="331"/>
        <v/>
      </c>
      <c r="N2660" s="22" t="str">
        <f t="shared" si="335"/>
        <v/>
      </c>
      <c r="P2660" s="11" t="str">
        <f t="shared" si="336"/>
        <v xml:space="preserve"> </v>
      </c>
      <c r="Q2660" s="11" t="e">
        <f>VLOOKUP(B2660,'Комментарии к ремонту'!A:C,2,FALSE)</f>
        <v>#N/A</v>
      </c>
      <c r="R2660" s="21" t="str">
        <f t="shared" si="337"/>
        <v/>
      </c>
      <c r="T2660" s="44" t="str">
        <f t="shared" si="332"/>
        <v/>
      </c>
      <c r="W2660" s="18">
        <f t="shared" si="333"/>
        <v>0</v>
      </c>
    </row>
    <row r="2661" spans="7:23" ht="25.5" customHeight="1" x14ac:dyDescent="0.2">
      <c r="G2661" s="12" t="str">
        <f t="shared" si="330"/>
        <v/>
      </c>
      <c r="H2661" s="12"/>
      <c r="I2661" s="22" t="str">
        <f>IFERROR(VLOOKUP('движение ДВС'!C2661,нормативы!$B$2:$C$32,2,FALSE),"")</f>
        <v/>
      </c>
      <c r="K2661" s="13" t="str">
        <f t="shared" si="334"/>
        <v/>
      </c>
      <c r="L2661" s="13"/>
      <c r="M2661" s="22" t="str">
        <f t="shared" si="331"/>
        <v/>
      </c>
      <c r="N2661" s="22" t="str">
        <f t="shared" si="335"/>
        <v/>
      </c>
      <c r="P2661" s="11" t="str">
        <f t="shared" si="336"/>
        <v xml:space="preserve"> </v>
      </c>
      <c r="Q2661" s="11" t="e">
        <f>VLOOKUP(B2661,'Комментарии к ремонту'!A:C,2,FALSE)</f>
        <v>#N/A</v>
      </c>
      <c r="R2661" s="21" t="str">
        <f t="shared" si="337"/>
        <v/>
      </c>
      <c r="T2661" s="44" t="str">
        <f t="shared" si="332"/>
        <v/>
      </c>
      <c r="W2661" s="18">
        <f t="shared" si="333"/>
        <v>0</v>
      </c>
    </row>
    <row r="2662" spans="7:23" ht="25.5" customHeight="1" x14ac:dyDescent="0.2">
      <c r="G2662" s="12" t="str">
        <f t="shared" si="330"/>
        <v/>
      </c>
      <c r="H2662" s="12"/>
      <c r="I2662" s="22" t="str">
        <f>IFERROR(VLOOKUP('движение ДВС'!C2662,нормативы!$B$2:$C$32,2,FALSE),"")</f>
        <v/>
      </c>
      <c r="K2662" s="13" t="str">
        <f t="shared" si="334"/>
        <v/>
      </c>
      <c r="L2662" s="13"/>
      <c r="M2662" s="22" t="str">
        <f t="shared" si="331"/>
        <v/>
      </c>
      <c r="N2662" s="22" t="str">
        <f t="shared" si="335"/>
        <v/>
      </c>
      <c r="P2662" s="11" t="str">
        <f t="shared" si="336"/>
        <v xml:space="preserve"> </v>
      </c>
      <c r="Q2662" s="11" t="e">
        <f>VLOOKUP(B2662,'Комментарии к ремонту'!A:C,2,FALSE)</f>
        <v>#N/A</v>
      </c>
      <c r="R2662" s="21" t="str">
        <f t="shared" si="337"/>
        <v/>
      </c>
      <c r="T2662" s="44" t="str">
        <f t="shared" si="332"/>
        <v/>
      </c>
      <c r="W2662" s="18">
        <f t="shared" si="333"/>
        <v>0</v>
      </c>
    </row>
    <row r="2663" spans="7:23" ht="25.5" customHeight="1" x14ac:dyDescent="0.2">
      <c r="G2663" s="12" t="str">
        <f t="shared" si="330"/>
        <v/>
      </c>
      <c r="H2663" s="12"/>
      <c r="I2663" s="22" t="str">
        <f>IFERROR(VLOOKUP('движение ДВС'!C2663,нормативы!$B$2:$C$32,2,FALSE),"")</f>
        <v/>
      </c>
      <c r="K2663" s="13" t="str">
        <f t="shared" si="334"/>
        <v/>
      </c>
      <c r="L2663" s="13"/>
      <c r="M2663" s="22" t="str">
        <f t="shared" si="331"/>
        <v/>
      </c>
      <c r="N2663" s="22" t="str">
        <f t="shared" si="335"/>
        <v/>
      </c>
      <c r="P2663" s="11" t="str">
        <f t="shared" si="336"/>
        <v xml:space="preserve"> </v>
      </c>
      <c r="Q2663" s="11" t="e">
        <f>VLOOKUP(B2663,'Комментарии к ремонту'!A:C,2,FALSE)</f>
        <v>#N/A</v>
      </c>
      <c r="R2663" s="21" t="str">
        <f t="shared" si="337"/>
        <v/>
      </c>
      <c r="T2663" s="44" t="str">
        <f t="shared" si="332"/>
        <v/>
      </c>
      <c r="W2663" s="18">
        <f t="shared" si="333"/>
        <v>0</v>
      </c>
    </row>
    <row r="2664" spans="7:23" ht="25.5" customHeight="1" x14ac:dyDescent="0.2">
      <c r="G2664" s="12" t="str">
        <f t="shared" si="330"/>
        <v/>
      </c>
      <c r="H2664" s="12"/>
      <c r="I2664" s="22" t="str">
        <f>IFERROR(VLOOKUP('движение ДВС'!C2664,нормативы!$B$2:$C$32,2,FALSE),"")</f>
        <v/>
      </c>
      <c r="K2664" s="13" t="str">
        <f t="shared" si="334"/>
        <v/>
      </c>
      <c r="L2664" s="13"/>
      <c r="M2664" s="22" t="str">
        <f t="shared" si="331"/>
        <v/>
      </c>
      <c r="N2664" s="22" t="str">
        <f t="shared" si="335"/>
        <v/>
      </c>
      <c r="P2664" s="11" t="str">
        <f t="shared" si="336"/>
        <v xml:space="preserve"> </v>
      </c>
      <c r="Q2664" s="11" t="e">
        <f>VLOOKUP(B2664,'Комментарии к ремонту'!A:C,2,FALSE)</f>
        <v>#N/A</v>
      </c>
      <c r="R2664" s="21" t="str">
        <f t="shared" si="337"/>
        <v/>
      </c>
      <c r="T2664" s="44" t="str">
        <f t="shared" si="332"/>
        <v/>
      </c>
      <c r="W2664" s="18">
        <f t="shared" si="333"/>
        <v>0</v>
      </c>
    </row>
    <row r="2665" spans="7:23" ht="25.5" customHeight="1" x14ac:dyDescent="0.2">
      <c r="G2665" s="12" t="str">
        <f t="shared" si="330"/>
        <v/>
      </c>
      <c r="H2665" s="12"/>
      <c r="I2665" s="22" t="str">
        <f>IFERROR(VLOOKUP('движение ДВС'!C2665,нормативы!$B$2:$C$32,2,FALSE),"")</f>
        <v/>
      </c>
      <c r="K2665" s="13" t="str">
        <f t="shared" si="334"/>
        <v/>
      </c>
      <c r="L2665" s="13"/>
      <c r="M2665" s="22" t="str">
        <f t="shared" si="331"/>
        <v/>
      </c>
      <c r="N2665" s="22" t="str">
        <f t="shared" si="335"/>
        <v/>
      </c>
      <c r="P2665" s="11" t="str">
        <f t="shared" si="336"/>
        <v xml:space="preserve"> </v>
      </c>
      <c r="Q2665" s="11" t="e">
        <f>VLOOKUP(B2665,'Комментарии к ремонту'!A:C,2,FALSE)</f>
        <v>#N/A</v>
      </c>
      <c r="R2665" s="21" t="str">
        <f t="shared" si="337"/>
        <v/>
      </c>
      <c r="T2665" s="44" t="str">
        <f t="shared" si="332"/>
        <v/>
      </c>
      <c r="W2665" s="18">
        <f t="shared" si="333"/>
        <v>0</v>
      </c>
    </row>
    <row r="2666" spans="7:23" ht="25.5" customHeight="1" x14ac:dyDescent="0.2">
      <c r="G2666" s="12" t="str">
        <f t="shared" si="330"/>
        <v/>
      </c>
      <c r="H2666" s="12"/>
      <c r="I2666" s="22" t="str">
        <f>IFERROR(VLOOKUP('движение ДВС'!C2666,нормативы!$B$2:$C$32,2,FALSE),"")</f>
        <v/>
      </c>
      <c r="K2666" s="13" t="str">
        <f t="shared" si="334"/>
        <v/>
      </c>
      <c r="L2666" s="13"/>
      <c r="M2666" s="22" t="str">
        <f t="shared" si="331"/>
        <v/>
      </c>
      <c r="N2666" s="22" t="str">
        <f t="shared" si="335"/>
        <v/>
      </c>
      <c r="P2666" s="11" t="str">
        <f t="shared" si="336"/>
        <v xml:space="preserve"> </v>
      </c>
      <c r="Q2666" s="11" t="e">
        <f>VLOOKUP(B2666,'Комментарии к ремонту'!A:C,2,FALSE)</f>
        <v>#N/A</v>
      </c>
      <c r="R2666" s="21" t="str">
        <f t="shared" si="337"/>
        <v/>
      </c>
      <c r="T2666" s="44" t="str">
        <f t="shared" si="332"/>
        <v/>
      </c>
      <c r="W2666" s="18">
        <f t="shared" si="333"/>
        <v>0</v>
      </c>
    </row>
    <row r="2667" spans="7:23" ht="25.5" customHeight="1" x14ac:dyDescent="0.2">
      <c r="G2667" s="12" t="str">
        <f t="shared" si="330"/>
        <v/>
      </c>
      <c r="H2667" s="12"/>
      <c r="I2667" s="22" t="str">
        <f>IFERROR(VLOOKUP('движение ДВС'!C2667,нормативы!$B$2:$C$32,2,FALSE),"")</f>
        <v/>
      </c>
      <c r="K2667" s="13" t="str">
        <f t="shared" si="334"/>
        <v/>
      </c>
      <c r="L2667" s="13"/>
      <c r="M2667" s="22" t="str">
        <f t="shared" si="331"/>
        <v/>
      </c>
      <c r="N2667" s="22" t="str">
        <f t="shared" si="335"/>
        <v/>
      </c>
      <c r="P2667" s="11" t="str">
        <f t="shared" si="336"/>
        <v xml:space="preserve"> </v>
      </c>
      <c r="Q2667" s="11" t="e">
        <f>VLOOKUP(B2667,'Комментарии к ремонту'!A:C,2,FALSE)</f>
        <v>#N/A</v>
      </c>
      <c r="R2667" s="21" t="str">
        <f t="shared" si="337"/>
        <v/>
      </c>
      <c r="T2667" s="44" t="str">
        <f t="shared" si="332"/>
        <v/>
      </c>
      <c r="W2667" s="18">
        <f t="shared" si="333"/>
        <v>0</v>
      </c>
    </row>
    <row r="2668" spans="7:23" ht="25.5" customHeight="1" x14ac:dyDescent="0.2">
      <c r="G2668" s="12" t="str">
        <f t="shared" si="330"/>
        <v/>
      </c>
      <c r="H2668" s="12"/>
      <c r="I2668" s="22" t="str">
        <f>IFERROR(VLOOKUP('движение ДВС'!C2668,нормативы!$B$2:$C$32,2,FALSE),"")</f>
        <v/>
      </c>
      <c r="K2668" s="13" t="str">
        <f t="shared" si="334"/>
        <v/>
      </c>
      <c r="L2668" s="13"/>
      <c r="M2668" s="22" t="str">
        <f t="shared" si="331"/>
        <v/>
      </c>
      <c r="N2668" s="22" t="str">
        <f t="shared" si="335"/>
        <v/>
      </c>
      <c r="P2668" s="11" t="str">
        <f t="shared" si="336"/>
        <v xml:space="preserve"> </v>
      </c>
      <c r="Q2668" s="11" t="e">
        <f>VLOOKUP(B2668,'Комментарии к ремонту'!A:C,2,FALSE)</f>
        <v>#N/A</v>
      </c>
      <c r="R2668" s="21" t="str">
        <f t="shared" si="337"/>
        <v/>
      </c>
      <c r="T2668" s="44" t="str">
        <f t="shared" si="332"/>
        <v/>
      </c>
      <c r="W2668" s="18">
        <f t="shared" si="333"/>
        <v>0</v>
      </c>
    </row>
    <row r="2669" spans="7:23" ht="25.5" customHeight="1" x14ac:dyDescent="0.2">
      <c r="G2669" s="12" t="str">
        <f t="shared" si="330"/>
        <v/>
      </c>
      <c r="H2669" s="12"/>
      <c r="I2669" s="22" t="str">
        <f>IFERROR(VLOOKUP('движение ДВС'!C2669,нормативы!$B$2:$C$32,2,FALSE),"")</f>
        <v/>
      </c>
      <c r="K2669" s="13" t="str">
        <f t="shared" si="334"/>
        <v/>
      </c>
      <c r="L2669" s="13"/>
      <c r="M2669" s="22" t="str">
        <f t="shared" si="331"/>
        <v/>
      </c>
      <c r="N2669" s="22" t="str">
        <f t="shared" si="335"/>
        <v/>
      </c>
      <c r="P2669" s="11" t="str">
        <f t="shared" si="336"/>
        <v xml:space="preserve"> </v>
      </c>
      <c r="Q2669" s="11" t="e">
        <f>VLOOKUP(B2669,'Комментарии к ремонту'!A:C,2,FALSE)</f>
        <v>#N/A</v>
      </c>
      <c r="R2669" s="21" t="str">
        <f t="shared" si="337"/>
        <v/>
      </c>
      <c r="T2669" s="44" t="str">
        <f t="shared" si="332"/>
        <v/>
      </c>
      <c r="W2669" s="18">
        <f t="shared" si="333"/>
        <v>0</v>
      </c>
    </row>
    <row r="2670" spans="7:23" ht="25.5" customHeight="1" x14ac:dyDescent="0.2">
      <c r="G2670" s="12" t="str">
        <f t="shared" si="330"/>
        <v/>
      </c>
      <c r="H2670" s="12"/>
      <c r="I2670" s="22" t="str">
        <f>IFERROR(VLOOKUP('движение ДВС'!C2670,нормативы!$B$2:$C$32,2,FALSE),"")</f>
        <v/>
      </c>
      <c r="K2670" s="13" t="str">
        <f t="shared" si="334"/>
        <v/>
      </c>
      <c r="L2670" s="13"/>
      <c r="M2670" s="22" t="str">
        <f t="shared" si="331"/>
        <v/>
      </c>
      <c r="N2670" s="22" t="str">
        <f t="shared" si="335"/>
        <v/>
      </c>
      <c r="P2670" s="11" t="str">
        <f t="shared" si="336"/>
        <v xml:space="preserve"> </v>
      </c>
      <c r="Q2670" s="11" t="e">
        <f>VLOOKUP(B2670,'Комментарии к ремонту'!A:C,2,FALSE)</f>
        <v>#N/A</v>
      </c>
      <c r="R2670" s="21" t="str">
        <f t="shared" si="337"/>
        <v/>
      </c>
      <c r="T2670" s="44" t="str">
        <f t="shared" si="332"/>
        <v/>
      </c>
      <c r="W2670" s="18">
        <f t="shared" si="333"/>
        <v>0</v>
      </c>
    </row>
    <row r="2671" spans="7:23" ht="25.5" customHeight="1" x14ac:dyDescent="0.2">
      <c r="G2671" s="12" t="str">
        <f t="shared" si="330"/>
        <v/>
      </c>
      <c r="H2671" s="12"/>
      <c r="I2671" s="22" t="str">
        <f>IFERROR(VLOOKUP('движение ДВС'!C2671,нормативы!$B$2:$C$32,2,FALSE),"")</f>
        <v/>
      </c>
      <c r="K2671" s="13" t="str">
        <f t="shared" si="334"/>
        <v/>
      </c>
      <c r="L2671" s="13"/>
      <c r="M2671" s="22" t="str">
        <f t="shared" si="331"/>
        <v/>
      </c>
      <c r="N2671" s="22" t="str">
        <f t="shared" si="335"/>
        <v/>
      </c>
      <c r="P2671" s="11" t="str">
        <f t="shared" si="336"/>
        <v xml:space="preserve"> </v>
      </c>
      <c r="Q2671" s="11" t="e">
        <f>VLOOKUP(B2671,'Комментарии к ремонту'!A:C,2,FALSE)</f>
        <v>#N/A</v>
      </c>
      <c r="R2671" s="21" t="str">
        <f t="shared" si="337"/>
        <v/>
      </c>
      <c r="T2671" s="44" t="str">
        <f t="shared" si="332"/>
        <v/>
      </c>
      <c r="W2671" s="18">
        <f t="shared" si="333"/>
        <v>0</v>
      </c>
    </row>
    <row r="2672" spans="7:23" ht="25.5" customHeight="1" x14ac:dyDescent="0.2">
      <c r="G2672" s="12" t="str">
        <f t="shared" si="330"/>
        <v/>
      </c>
      <c r="H2672" s="12"/>
      <c r="I2672" s="22" t="str">
        <f>IFERROR(VLOOKUP('движение ДВС'!C2672,нормативы!$B$2:$C$32,2,FALSE),"")</f>
        <v/>
      </c>
      <c r="K2672" s="13" t="str">
        <f t="shared" si="334"/>
        <v/>
      </c>
      <c r="L2672" s="13"/>
      <c r="M2672" s="22" t="str">
        <f t="shared" si="331"/>
        <v/>
      </c>
      <c r="N2672" s="22" t="str">
        <f t="shared" si="335"/>
        <v/>
      </c>
      <c r="P2672" s="11" t="str">
        <f t="shared" si="336"/>
        <v xml:space="preserve"> </v>
      </c>
      <c r="Q2672" s="11" t="e">
        <f>VLOOKUP(B2672,'Комментарии к ремонту'!A:C,2,FALSE)</f>
        <v>#N/A</v>
      </c>
      <c r="R2672" s="21" t="str">
        <f t="shared" si="337"/>
        <v/>
      </c>
      <c r="T2672" s="44" t="str">
        <f t="shared" si="332"/>
        <v/>
      </c>
      <c r="W2672" s="18">
        <f t="shared" si="333"/>
        <v>0</v>
      </c>
    </row>
    <row r="2673" spans="7:23" ht="25.5" customHeight="1" x14ac:dyDescent="0.2">
      <c r="G2673" s="12" t="str">
        <f t="shared" si="330"/>
        <v/>
      </c>
      <c r="H2673" s="12"/>
      <c r="I2673" s="22" t="str">
        <f>IFERROR(VLOOKUP('движение ДВС'!C2673,нормативы!$B$2:$C$32,2,FALSE),"")</f>
        <v/>
      </c>
      <c r="K2673" s="13" t="str">
        <f t="shared" si="334"/>
        <v/>
      </c>
      <c r="L2673" s="13"/>
      <c r="M2673" s="22" t="str">
        <f t="shared" si="331"/>
        <v/>
      </c>
      <c r="N2673" s="22" t="str">
        <f t="shared" si="335"/>
        <v/>
      </c>
      <c r="P2673" s="11" t="str">
        <f t="shared" si="336"/>
        <v xml:space="preserve"> </v>
      </c>
      <c r="Q2673" s="11" t="e">
        <f>VLOOKUP(B2673,'Комментарии к ремонту'!A:C,2,FALSE)</f>
        <v>#N/A</v>
      </c>
      <c r="R2673" s="21" t="str">
        <f t="shared" si="337"/>
        <v/>
      </c>
      <c r="T2673" s="44" t="str">
        <f t="shared" si="332"/>
        <v/>
      </c>
      <c r="W2673" s="18">
        <f t="shared" si="333"/>
        <v>0</v>
      </c>
    </row>
    <row r="2674" spans="7:23" ht="25.5" customHeight="1" x14ac:dyDescent="0.2">
      <c r="G2674" s="12" t="str">
        <f t="shared" si="330"/>
        <v/>
      </c>
      <c r="H2674" s="12"/>
      <c r="I2674" s="22" t="str">
        <f>IFERROR(VLOOKUP('движение ДВС'!C2674,нормативы!$B$2:$C$32,2,FALSE),"")</f>
        <v/>
      </c>
      <c r="K2674" s="13" t="str">
        <f t="shared" si="334"/>
        <v/>
      </c>
      <c r="L2674" s="13"/>
      <c r="M2674" s="22" t="str">
        <f t="shared" si="331"/>
        <v/>
      </c>
      <c r="N2674" s="22" t="str">
        <f t="shared" si="335"/>
        <v/>
      </c>
      <c r="P2674" s="11" t="str">
        <f t="shared" si="336"/>
        <v xml:space="preserve"> </v>
      </c>
      <c r="Q2674" s="11" t="e">
        <f>VLOOKUP(B2674,'Комментарии к ремонту'!A:C,2,FALSE)</f>
        <v>#N/A</v>
      </c>
      <c r="R2674" s="21" t="str">
        <f t="shared" si="337"/>
        <v/>
      </c>
      <c r="T2674" s="44" t="str">
        <f t="shared" si="332"/>
        <v/>
      </c>
      <c r="W2674" s="18">
        <f t="shared" si="333"/>
        <v>0</v>
      </c>
    </row>
    <row r="2675" spans="7:23" ht="25.5" customHeight="1" x14ac:dyDescent="0.2">
      <c r="G2675" s="12" t="str">
        <f t="shared" si="330"/>
        <v/>
      </c>
      <c r="H2675" s="12"/>
      <c r="I2675" s="22" t="str">
        <f>IFERROR(VLOOKUP('движение ДВС'!C2675,нормативы!$B$2:$C$32,2,FALSE),"")</f>
        <v/>
      </c>
      <c r="K2675" s="13" t="str">
        <f t="shared" si="334"/>
        <v/>
      </c>
      <c r="L2675" s="13"/>
      <c r="M2675" s="22" t="str">
        <f t="shared" si="331"/>
        <v/>
      </c>
      <c r="N2675" s="22" t="str">
        <f t="shared" si="335"/>
        <v/>
      </c>
      <c r="P2675" s="11" t="str">
        <f t="shared" si="336"/>
        <v xml:space="preserve"> </v>
      </c>
      <c r="Q2675" s="11" t="e">
        <f>VLOOKUP(B2675,'Комментарии к ремонту'!A:C,2,FALSE)</f>
        <v>#N/A</v>
      </c>
      <c r="R2675" s="21" t="str">
        <f t="shared" si="337"/>
        <v/>
      </c>
      <c r="T2675" s="44" t="str">
        <f t="shared" si="332"/>
        <v/>
      </c>
      <c r="W2675" s="18">
        <f t="shared" si="333"/>
        <v>0</v>
      </c>
    </row>
    <row r="2676" spans="7:23" ht="25.5" customHeight="1" x14ac:dyDescent="0.2">
      <c r="G2676" s="12" t="str">
        <f t="shared" si="330"/>
        <v/>
      </c>
      <c r="H2676" s="12"/>
      <c r="I2676" s="22" t="str">
        <f>IFERROR(VLOOKUP('движение ДВС'!C2676,нормативы!$B$2:$C$32,2,FALSE),"")</f>
        <v/>
      </c>
      <c r="K2676" s="13" t="str">
        <f t="shared" si="334"/>
        <v/>
      </c>
      <c r="L2676" s="13"/>
      <c r="M2676" s="22" t="str">
        <f t="shared" si="331"/>
        <v/>
      </c>
      <c r="N2676" s="22" t="str">
        <f t="shared" si="335"/>
        <v/>
      </c>
      <c r="P2676" s="11" t="str">
        <f t="shared" si="336"/>
        <v xml:space="preserve"> </v>
      </c>
      <c r="Q2676" s="11" t="e">
        <f>VLOOKUP(B2676,'Комментарии к ремонту'!A:C,2,FALSE)</f>
        <v>#N/A</v>
      </c>
      <c r="R2676" s="21" t="str">
        <f t="shared" si="337"/>
        <v/>
      </c>
      <c r="T2676" s="44" t="str">
        <f t="shared" si="332"/>
        <v/>
      </c>
      <c r="W2676" s="18">
        <f t="shared" si="333"/>
        <v>0</v>
      </c>
    </row>
    <row r="2677" spans="7:23" ht="25.5" customHeight="1" x14ac:dyDescent="0.2">
      <c r="G2677" s="12" t="str">
        <f t="shared" si="330"/>
        <v/>
      </c>
      <c r="H2677" s="12"/>
      <c r="I2677" s="22" t="str">
        <f>IFERROR(VLOOKUP('движение ДВС'!C2677,нормативы!$B$2:$C$32,2,FALSE),"")</f>
        <v/>
      </c>
      <c r="K2677" s="13" t="str">
        <f t="shared" si="334"/>
        <v/>
      </c>
      <c r="L2677" s="13"/>
      <c r="M2677" s="22" t="str">
        <f t="shared" si="331"/>
        <v/>
      </c>
      <c r="N2677" s="22" t="str">
        <f t="shared" si="335"/>
        <v/>
      </c>
      <c r="P2677" s="11" t="str">
        <f t="shared" si="336"/>
        <v xml:space="preserve"> </v>
      </c>
      <c r="Q2677" s="11" t="e">
        <f>VLOOKUP(B2677,'Комментарии к ремонту'!A:C,2,FALSE)</f>
        <v>#N/A</v>
      </c>
      <c r="R2677" s="21" t="str">
        <f t="shared" si="337"/>
        <v/>
      </c>
      <c r="T2677" s="44" t="str">
        <f t="shared" si="332"/>
        <v/>
      </c>
      <c r="W2677" s="18">
        <f t="shared" si="333"/>
        <v>0</v>
      </c>
    </row>
    <row r="2678" spans="7:23" ht="25.5" customHeight="1" x14ac:dyDescent="0.2">
      <c r="G2678" s="12" t="str">
        <f t="shared" si="330"/>
        <v/>
      </c>
      <c r="H2678" s="12"/>
      <c r="I2678" s="22" t="str">
        <f>IFERROR(VLOOKUP('движение ДВС'!C2678,нормативы!$B$2:$C$32,2,FALSE),"")</f>
        <v/>
      </c>
      <c r="K2678" s="13" t="str">
        <f t="shared" si="334"/>
        <v/>
      </c>
      <c r="L2678" s="13"/>
      <c r="M2678" s="22" t="str">
        <f t="shared" si="331"/>
        <v/>
      </c>
      <c r="N2678" s="22" t="str">
        <f t="shared" si="335"/>
        <v/>
      </c>
      <c r="P2678" s="11" t="str">
        <f t="shared" si="336"/>
        <v xml:space="preserve"> </v>
      </c>
      <c r="Q2678" s="11" t="e">
        <f>VLOOKUP(B2678,'Комментарии к ремонту'!A:C,2,FALSE)</f>
        <v>#N/A</v>
      </c>
      <c r="R2678" s="21" t="str">
        <f t="shared" si="337"/>
        <v/>
      </c>
      <c r="T2678" s="44" t="str">
        <f t="shared" si="332"/>
        <v/>
      </c>
      <c r="W2678" s="18">
        <f t="shared" si="333"/>
        <v>0</v>
      </c>
    </row>
    <row r="2679" spans="7:23" ht="25.5" customHeight="1" x14ac:dyDescent="0.2">
      <c r="G2679" s="12" t="str">
        <f t="shared" si="330"/>
        <v/>
      </c>
      <c r="H2679" s="12"/>
      <c r="I2679" s="22" t="str">
        <f>IFERROR(VLOOKUP('движение ДВС'!C2679,нормативы!$B$2:$C$32,2,FALSE),"")</f>
        <v/>
      </c>
      <c r="K2679" s="13" t="str">
        <f t="shared" si="334"/>
        <v/>
      </c>
      <c r="L2679" s="13"/>
      <c r="M2679" s="22" t="str">
        <f t="shared" si="331"/>
        <v/>
      </c>
      <c r="N2679" s="22" t="str">
        <f t="shared" si="335"/>
        <v/>
      </c>
      <c r="P2679" s="11" t="str">
        <f t="shared" si="336"/>
        <v xml:space="preserve"> </v>
      </c>
      <c r="Q2679" s="11" t="e">
        <f>VLOOKUP(B2679,'Комментарии к ремонту'!A:C,2,FALSE)</f>
        <v>#N/A</v>
      </c>
      <c r="R2679" s="21" t="str">
        <f t="shared" si="337"/>
        <v/>
      </c>
      <c r="T2679" s="44" t="str">
        <f t="shared" si="332"/>
        <v/>
      </c>
      <c r="W2679" s="18">
        <f t="shared" si="333"/>
        <v>0</v>
      </c>
    </row>
    <row r="2680" spans="7:23" ht="25.5" customHeight="1" x14ac:dyDescent="0.2">
      <c r="G2680" s="12" t="str">
        <f t="shared" si="330"/>
        <v/>
      </c>
      <c r="H2680" s="12"/>
      <c r="I2680" s="22" t="str">
        <f>IFERROR(VLOOKUP('движение ДВС'!C2680,нормативы!$B$2:$C$32,2,FALSE),"")</f>
        <v/>
      </c>
      <c r="K2680" s="13" t="str">
        <f t="shared" si="334"/>
        <v/>
      </c>
      <c r="L2680" s="13"/>
      <c r="M2680" s="22" t="str">
        <f t="shared" si="331"/>
        <v/>
      </c>
      <c r="N2680" s="22" t="str">
        <f t="shared" si="335"/>
        <v/>
      </c>
      <c r="P2680" s="11" t="str">
        <f t="shared" si="336"/>
        <v xml:space="preserve"> </v>
      </c>
      <c r="Q2680" s="11" t="e">
        <f>VLOOKUP(B2680,'Комментарии к ремонту'!A:C,2,FALSE)</f>
        <v>#N/A</v>
      </c>
      <c r="R2680" s="21" t="str">
        <f t="shared" si="337"/>
        <v/>
      </c>
      <c r="T2680" s="44" t="str">
        <f t="shared" si="332"/>
        <v/>
      </c>
      <c r="W2680" s="18">
        <f t="shared" si="333"/>
        <v>0</v>
      </c>
    </row>
    <row r="2681" spans="7:23" ht="25.5" customHeight="1" x14ac:dyDescent="0.2">
      <c r="G2681" s="12" t="str">
        <f t="shared" si="330"/>
        <v/>
      </c>
      <c r="H2681" s="12"/>
      <c r="I2681" s="22" t="str">
        <f>IFERROR(VLOOKUP('движение ДВС'!C2681,нормативы!$B$2:$C$32,2,FALSE),"")</f>
        <v/>
      </c>
      <c r="K2681" s="13" t="str">
        <f t="shared" si="334"/>
        <v/>
      </c>
      <c r="L2681" s="13"/>
      <c r="M2681" s="22" t="str">
        <f t="shared" si="331"/>
        <v/>
      </c>
      <c r="N2681" s="22" t="str">
        <f t="shared" si="335"/>
        <v/>
      </c>
      <c r="P2681" s="11" t="str">
        <f t="shared" si="336"/>
        <v xml:space="preserve"> </v>
      </c>
      <c r="Q2681" s="11" t="e">
        <f>VLOOKUP(B2681,'Комментарии к ремонту'!A:C,2,FALSE)</f>
        <v>#N/A</v>
      </c>
      <c r="R2681" s="21" t="str">
        <f t="shared" si="337"/>
        <v/>
      </c>
      <c r="T2681" s="44" t="str">
        <f t="shared" si="332"/>
        <v/>
      </c>
      <c r="W2681" s="18">
        <f t="shared" si="333"/>
        <v>0</v>
      </c>
    </row>
    <row r="2682" spans="7:23" ht="25.5" customHeight="1" x14ac:dyDescent="0.2">
      <c r="G2682" s="12" t="str">
        <f t="shared" si="330"/>
        <v/>
      </c>
      <c r="H2682" s="12"/>
      <c r="I2682" s="22" t="str">
        <f>IFERROR(VLOOKUP('движение ДВС'!C2682,нормативы!$B$2:$C$32,2,FALSE),"")</f>
        <v/>
      </c>
      <c r="K2682" s="13" t="str">
        <f t="shared" si="334"/>
        <v/>
      </c>
      <c r="L2682" s="13"/>
      <c r="M2682" s="22" t="str">
        <f t="shared" si="331"/>
        <v/>
      </c>
      <c r="N2682" s="22" t="str">
        <f t="shared" si="335"/>
        <v/>
      </c>
      <c r="P2682" s="11" t="str">
        <f t="shared" si="336"/>
        <v xml:space="preserve"> </v>
      </c>
      <c r="Q2682" s="11" t="e">
        <f>VLOOKUP(B2682,'Комментарии к ремонту'!A:C,2,FALSE)</f>
        <v>#N/A</v>
      </c>
      <c r="R2682" s="21" t="str">
        <f t="shared" si="337"/>
        <v/>
      </c>
      <c r="T2682" s="44" t="str">
        <f t="shared" si="332"/>
        <v/>
      </c>
      <c r="W2682" s="18">
        <f t="shared" si="333"/>
        <v>0</v>
      </c>
    </row>
    <row r="2683" spans="7:23" ht="25.5" customHeight="1" x14ac:dyDescent="0.2">
      <c r="G2683" s="12" t="str">
        <f t="shared" si="330"/>
        <v/>
      </c>
      <c r="H2683" s="12"/>
      <c r="I2683" s="22" t="str">
        <f>IFERROR(VLOOKUP('движение ДВС'!C2683,нормативы!$B$2:$C$32,2,FALSE),"")</f>
        <v/>
      </c>
      <c r="K2683" s="13" t="str">
        <f t="shared" si="334"/>
        <v/>
      </c>
      <c r="L2683" s="13"/>
      <c r="M2683" s="22" t="str">
        <f t="shared" si="331"/>
        <v/>
      </c>
      <c r="N2683" s="22" t="str">
        <f t="shared" si="335"/>
        <v/>
      </c>
      <c r="P2683" s="11" t="str">
        <f t="shared" si="336"/>
        <v xml:space="preserve"> </v>
      </c>
      <c r="Q2683" s="11" t="e">
        <f>VLOOKUP(B2683,'Комментарии к ремонту'!A:C,2,FALSE)</f>
        <v>#N/A</v>
      </c>
      <c r="R2683" s="21" t="str">
        <f t="shared" si="337"/>
        <v/>
      </c>
      <c r="T2683" s="44" t="str">
        <f t="shared" si="332"/>
        <v/>
      </c>
      <c r="W2683" s="18">
        <f t="shared" si="333"/>
        <v>0</v>
      </c>
    </row>
    <row r="2684" spans="7:23" ht="25.5" customHeight="1" x14ac:dyDescent="0.2">
      <c r="G2684" s="12" t="str">
        <f t="shared" si="330"/>
        <v/>
      </c>
      <c r="H2684" s="12"/>
      <c r="I2684" s="22" t="str">
        <f>IFERROR(VLOOKUP('движение ДВС'!C2684,нормативы!$B$2:$C$32,2,FALSE),"")</f>
        <v/>
      </c>
      <c r="K2684" s="13" t="str">
        <f t="shared" si="334"/>
        <v/>
      </c>
      <c r="L2684" s="13"/>
      <c r="M2684" s="22" t="str">
        <f t="shared" si="331"/>
        <v/>
      </c>
      <c r="N2684" s="22" t="str">
        <f t="shared" si="335"/>
        <v/>
      </c>
      <c r="P2684" s="11" t="str">
        <f t="shared" si="336"/>
        <v xml:space="preserve"> </v>
      </c>
      <c r="Q2684" s="11" t="e">
        <f>VLOOKUP(B2684,'Комментарии к ремонту'!A:C,2,FALSE)</f>
        <v>#N/A</v>
      </c>
      <c r="R2684" s="21" t="str">
        <f t="shared" si="337"/>
        <v/>
      </c>
      <c r="T2684" s="44" t="str">
        <f t="shared" si="332"/>
        <v/>
      </c>
      <c r="W2684" s="18">
        <f t="shared" si="333"/>
        <v>0</v>
      </c>
    </row>
    <row r="2685" spans="7:23" ht="25.5" customHeight="1" x14ac:dyDescent="0.2">
      <c r="G2685" s="12" t="str">
        <f t="shared" si="330"/>
        <v/>
      </c>
      <c r="H2685" s="12"/>
      <c r="I2685" s="22" t="str">
        <f>IFERROR(VLOOKUP('движение ДВС'!C2685,нормативы!$B$2:$C$32,2,FALSE),"")</f>
        <v/>
      </c>
      <c r="K2685" s="13" t="str">
        <f t="shared" si="334"/>
        <v/>
      </c>
      <c r="L2685" s="13"/>
      <c r="M2685" s="22" t="str">
        <f t="shared" si="331"/>
        <v/>
      </c>
      <c r="N2685" s="22" t="str">
        <f t="shared" si="335"/>
        <v/>
      </c>
      <c r="P2685" s="11" t="str">
        <f t="shared" si="336"/>
        <v xml:space="preserve"> </v>
      </c>
      <c r="Q2685" s="11" t="e">
        <f>VLOOKUP(B2685,'Комментарии к ремонту'!A:C,2,FALSE)</f>
        <v>#N/A</v>
      </c>
      <c r="R2685" s="21" t="str">
        <f t="shared" si="337"/>
        <v/>
      </c>
      <c r="T2685" s="44" t="str">
        <f t="shared" si="332"/>
        <v/>
      </c>
      <c r="W2685" s="18">
        <f t="shared" si="333"/>
        <v>0</v>
      </c>
    </row>
    <row r="2686" spans="7:23" ht="25.5" customHeight="1" x14ac:dyDescent="0.2">
      <c r="G2686" s="12" t="str">
        <f t="shared" si="330"/>
        <v/>
      </c>
      <c r="H2686" s="12"/>
      <c r="I2686" s="22" t="str">
        <f>IFERROR(VLOOKUP('движение ДВС'!C2686,нормативы!$B$2:$C$32,2,FALSE),"")</f>
        <v/>
      </c>
      <c r="K2686" s="13" t="str">
        <f t="shared" si="334"/>
        <v/>
      </c>
      <c r="L2686" s="13"/>
      <c r="M2686" s="22" t="str">
        <f t="shared" si="331"/>
        <v/>
      </c>
      <c r="N2686" s="22" t="str">
        <f t="shared" si="335"/>
        <v/>
      </c>
      <c r="P2686" s="11" t="str">
        <f t="shared" si="336"/>
        <v xml:space="preserve"> </v>
      </c>
      <c r="Q2686" s="11" t="e">
        <f>VLOOKUP(B2686,'Комментарии к ремонту'!A:C,2,FALSE)</f>
        <v>#N/A</v>
      </c>
      <c r="R2686" s="21" t="str">
        <f t="shared" si="337"/>
        <v/>
      </c>
      <c r="T2686" s="44" t="str">
        <f t="shared" si="332"/>
        <v/>
      </c>
      <c r="W2686" s="18">
        <f t="shared" si="333"/>
        <v>0</v>
      </c>
    </row>
    <row r="2687" spans="7:23" ht="25.5" customHeight="1" x14ac:dyDescent="0.2">
      <c r="G2687" s="12" t="str">
        <f t="shared" si="330"/>
        <v/>
      </c>
      <c r="H2687" s="12"/>
      <c r="I2687" s="22" t="str">
        <f>IFERROR(VLOOKUP('движение ДВС'!C2687,нормативы!$B$2:$C$32,2,FALSE),"")</f>
        <v/>
      </c>
      <c r="K2687" s="13" t="str">
        <f t="shared" si="334"/>
        <v/>
      </c>
      <c r="L2687" s="13"/>
      <c r="M2687" s="22" t="str">
        <f t="shared" si="331"/>
        <v/>
      </c>
      <c r="N2687" s="22" t="str">
        <f t="shared" si="335"/>
        <v/>
      </c>
      <c r="P2687" s="11" t="str">
        <f t="shared" si="336"/>
        <v xml:space="preserve"> </v>
      </c>
      <c r="Q2687" s="11" t="e">
        <f>VLOOKUP(B2687,'Комментарии к ремонту'!A:C,2,FALSE)</f>
        <v>#N/A</v>
      </c>
      <c r="R2687" s="21" t="str">
        <f t="shared" si="337"/>
        <v/>
      </c>
      <c r="T2687" s="44" t="str">
        <f t="shared" si="332"/>
        <v/>
      </c>
      <c r="W2687" s="18">
        <f t="shared" si="333"/>
        <v>0</v>
      </c>
    </row>
    <row r="2688" spans="7:23" ht="25.5" customHeight="1" x14ac:dyDescent="0.2">
      <c r="G2688" s="12" t="str">
        <f t="shared" si="330"/>
        <v/>
      </c>
      <c r="H2688" s="12"/>
      <c r="I2688" s="22" t="str">
        <f>IFERROR(VLOOKUP('движение ДВС'!C2688,нормативы!$B$2:$C$32,2,FALSE),"")</f>
        <v/>
      </c>
      <c r="K2688" s="13" t="str">
        <f t="shared" si="334"/>
        <v/>
      </c>
      <c r="L2688" s="13"/>
      <c r="M2688" s="22" t="str">
        <f t="shared" si="331"/>
        <v/>
      </c>
      <c r="N2688" s="22" t="str">
        <f t="shared" si="335"/>
        <v/>
      </c>
      <c r="P2688" s="11" t="str">
        <f t="shared" si="336"/>
        <v xml:space="preserve"> </v>
      </c>
      <c r="Q2688" s="11" t="e">
        <f>VLOOKUP(B2688,'Комментарии к ремонту'!A:C,2,FALSE)</f>
        <v>#N/A</v>
      </c>
      <c r="R2688" s="21" t="str">
        <f t="shared" si="337"/>
        <v/>
      </c>
      <c r="T2688" s="44" t="str">
        <f t="shared" si="332"/>
        <v/>
      </c>
      <c r="W2688" s="18">
        <f t="shared" si="333"/>
        <v>0</v>
      </c>
    </row>
    <row r="2689" spans="7:23" ht="25.5" customHeight="1" x14ac:dyDescent="0.2">
      <c r="G2689" s="12" t="str">
        <f t="shared" si="330"/>
        <v/>
      </c>
      <c r="H2689" s="12"/>
      <c r="I2689" s="22" t="str">
        <f>IFERROR(VLOOKUP('движение ДВС'!C2689,нормативы!$B$2:$C$32,2,FALSE),"")</f>
        <v/>
      </c>
      <c r="K2689" s="13" t="str">
        <f t="shared" si="334"/>
        <v/>
      </c>
      <c r="L2689" s="13"/>
      <c r="M2689" s="22" t="str">
        <f t="shared" si="331"/>
        <v/>
      </c>
      <c r="N2689" s="22" t="str">
        <f t="shared" si="335"/>
        <v/>
      </c>
      <c r="P2689" s="11" t="str">
        <f t="shared" si="336"/>
        <v xml:space="preserve"> </v>
      </c>
      <c r="Q2689" s="11" t="e">
        <f>VLOOKUP(B2689,'Комментарии к ремонту'!A:C,2,FALSE)</f>
        <v>#N/A</v>
      </c>
      <c r="R2689" s="21" t="str">
        <f t="shared" si="337"/>
        <v/>
      </c>
      <c r="T2689" s="44" t="str">
        <f t="shared" si="332"/>
        <v/>
      </c>
      <c r="W2689" s="18">
        <f t="shared" si="333"/>
        <v>0</v>
      </c>
    </row>
    <row r="2690" spans="7:23" ht="25.5" customHeight="1" x14ac:dyDescent="0.2">
      <c r="G2690" s="12" t="str">
        <f t="shared" si="330"/>
        <v/>
      </c>
      <c r="H2690" s="12"/>
      <c r="I2690" s="22" t="str">
        <f>IFERROR(VLOOKUP('движение ДВС'!C2690,нормативы!$B$2:$C$32,2,FALSE),"")</f>
        <v/>
      </c>
      <c r="K2690" s="13" t="str">
        <f t="shared" si="334"/>
        <v/>
      </c>
      <c r="L2690" s="13"/>
      <c r="M2690" s="22" t="str">
        <f t="shared" si="331"/>
        <v/>
      </c>
      <c r="N2690" s="22" t="str">
        <f t="shared" si="335"/>
        <v/>
      </c>
      <c r="P2690" s="11" t="str">
        <f t="shared" si="336"/>
        <v xml:space="preserve"> </v>
      </c>
      <c r="Q2690" s="11" t="e">
        <f>VLOOKUP(B2690,'Комментарии к ремонту'!A:C,2,FALSE)</f>
        <v>#N/A</v>
      </c>
      <c r="R2690" s="21" t="str">
        <f t="shared" si="337"/>
        <v/>
      </c>
      <c r="T2690" s="44" t="str">
        <f t="shared" si="332"/>
        <v/>
      </c>
      <c r="W2690" s="18">
        <f t="shared" si="333"/>
        <v>0</v>
      </c>
    </row>
    <row r="2691" spans="7:23" ht="25.5" customHeight="1" x14ac:dyDescent="0.2">
      <c r="G2691" s="12" t="str">
        <f t="shared" ref="G2691:G2754" si="338">IFERROR(IF(SEARCH("Ожидается",O2691),"введите дату",""),"")</f>
        <v/>
      </c>
      <c r="H2691" s="12"/>
      <c r="I2691" s="22" t="str">
        <f>IFERROR(VLOOKUP('движение ДВС'!C2691,нормативы!$B$2:$C$32,2,FALSE),"")</f>
        <v/>
      </c>
      <c r="K2691" s="13" t="str">
        <f t="shared" si="334"/>
        <v/>
      </c>
      <c r="L2691" s="13"/>
      <c r="M2691" s="22" t="str">
        <f t="shared" ref="M2691:M2754" si="339">IFERROR(IF(ISBLANK(G2691),"",_xlfn.ISOWEEKNUM(G2691)),"")</f>
        <v/>
      </c>
      <c r="N2691" s="22" t="str">
        <f t="shared" si="335"/>
        <v/>
      </c>
      <c r="P2691" s="11" t="str">
        <f t="shared" si="336"/>
        <v xml:space="preserve"> </v>
      </c>
      <c r="Q2691" s="11" t="e">
        <f>VLOOKUP(B2691,'Комментарии к ремонту'!A:C,2,FALSE)</f>
        <v>#N/A</v>
      </c>
      <c r="R2691" s="21" t="str">
        <f t="shared" si="337"/>
        <v/>
      </c>
      <c r="T2691" s="44" t="str">
        <f t="shared" ref="T2691:T2754" si="340">IF(O2691="Отказной","Опишите причину отказа",IF(O2691="Транзит","Опишите инф. о транзите",""))</f>
        <v/>
      </c>
      <c r="W2691" s="18">
        <f t="shared" ref="W2691:W2754" si="341">IFERROR(IF(SEARCH(", заказ",V2691),"укажите дату поставки зап. частей",""),0)</f>
        <v>0</v>
      </c>
    </row>
    <row r="2692" spans="7:23" ht="25.5" customHeight="1" x14ac:dyDescent="0.2">
      <c r="G2692" s="12" t="str">
        <f t="shared" si="338"/>
        <v/>
      </c>
      <c r="H2692" s="12"/>
      <c r="I2692" s="22" t="str">
        <f>IFERROR(VLOOKUP('движение ДВС'!C2692,нормативы!$B$2:$C$32,2,FALSE),"")</f>
        <v/>
      </c>
      <c r="K2692" s="13" t="str">
        <f t="shared" ref="K2692:K2755" si="342">IFERROR(IF(H2692&lt;&gt;0,H2692+(I2692/J2692)/8*7/5,""),IF(H2692&lt;&gt;0,H2692+I2692/8*7/5,""))</f>
        <v/>
      </c>
      <c r="L2692" s="13"/>
      <c r="M2692" s="22" t="str">
        <f t="shared" si="339"/>
        <v/>
      </c>
      <c r="N2692" s="22" t="str">
        <f t="shared" ref="N2692:N2755" si="343">IFERROR(INT((MONTH(G2692)+2)/3),"")</f>
        <v/>
      </c>
      <c r="P2692" s="11" t="str">
        <f t="shared" ref="P2692:P2755" si="344">B2692&amp;" "&amp;C2692</f>
        <v xml:space="preserve"> </v>
      </c>
      <c r="Q2692" s="11" t="e">
        <f>VLOOKUP(B2692,'Комментарии к ремонту'!A:C,2,FALSE)</f>
        <v>#N/A</v>
      </c>
      <c r="R2692" s="21" t="str">
        <f t="shared" ref="R2692:R2755" si="345">IF(ISBLANK(B2692),"",IF(O2692="Ремонт остановлен","Укажите причину остановки работ",IF(O2692="Отказной","Опишите причину отказа",IF(O2692="Транзит","Опишите инф. о транзите",IF(ISNA(Q2692),"НЕТ","ЕСТЬ")))))</f>
        <v/>
      </c>
      <c r="T2692" s="44" t="str">
        <f t="shared" si="340"/>
        <v/>
      </c>
      <c r="W2692" s="18">
        <f t="shared" si="341"/>
        <v>0</v>
      </c>
    </row>
    <row r="2693" spans="7:23" ht="25.5" customHeight="1" x14ac:dyDescent="0.2">
      <c r="G2693" s="12" t="str">
        <f t="shared" si="338"/>
        <v/>
      </c>
      <c r="H2693" s="12"/>
      <c r="I2693" s="22" t="str">
        <f>IFERROR(VLOOKUP('движение ДВС'!C2693,нормативы!$B$2:$C$32,2,FALSE),"")</f>
        <v/>
      </c>
      <c r="K2693" s="13" t="str">
        <f t="shared" si="342"/>
        <v/>
      </c>
      <c r="L2693" s="13"/>
      <c r="M2693" s="22" t="str">
        <f t="shared" si="339"/>
        <v/>
      </c>
      <c r="N2693" s="22" t="str">
        <f t="shared" si="343"/>
        <v/>
      </c>
      <c r="P2693" s="11" t="str">
        <f t="shared" si="344"/>
        <v xml:space="preserve"> </v>
      </c>
      <c r="Q2693" s="11" t="e">
        <f>VLOOKUP(B2693,'Комментарии к ремонту'!A:C,2,FALSE)</f>
        <v>#N/A</v>
      </c>
      <c r="R2693" s="21" t="str">
        <f t="shared" si="345"/>
        <v/>
      </c>
      <c r="T2693" s="44" t="str">
        <f t="shared" si="340"/>
        <v/>
      </c>
      <c r="W2693" s="18">
        <f t="shared" si="341"/>
        <v>0</v>
      </c>
    </row>
    <row r="2694" spans="7:23" ht="25.5" customHeight="1" x14ac:dyDescent="0.2">
      <c r="G2694" s="12" t="str">
        <f t="shared" si="338"/>
        <v/>
      </c>
      <c r="H2694" s="12"/>
      <c r="I2694" s="22" t="str">
        <f>IFERROR(VLOOKUP('движение ДВС'!C2694,нормативы!$B$2:$C$32,2,FALSE),"")</f>
        <v/>
      </c>
      <c r="K2694" s="13" t="str">
        <f t="shared" si="342"/>
        <v/>
      </c>
      <c r="L2694" s="13"/>
      <c r="M2694" s="22" t="str">
        <f t="shared" si="339"/>
        <v/>
      </c>
      <c r="N2694" s="22" t="str">
        <f t="shared" si="343"/>
        <v/>
      </c>
      <c r="P2694" s="11" t="str">
        <f t="shared" si="344"/>
        <v xml:space="preserve"> </v>
      </c>
      <c r="Q2694" s="11" t="e">
        <f>VLOOKUP(B2694,'Комментарии к ремонту'!A:C,2,FALSE)</f>
        <v>#N/A</v>
      </c>
      <c r="R2694" s="21" t="str">
        <f t="shared" si="345"/>
        <v/>
      </c>
      <c r="T2694" s="44" t="str">
        <f t="shared" si="340"/>
        <v/>
      </c>
      <c r="W2694" s="18">
        <f t="shared" si="341"/>
        <v>0</v>
      </c>
    </row>
    <row r="2695" spans="7:23" ht="25.5" customHeight="1" x14ac:dyDescent="0.2">
      <c r="G2695" s="12" t="str">
        <f t="shared" si="338"/>
        <v/>
      </c>
      <c r="H2695" s="12"/>
      <c r="I2695" s="22" t="str">
        <f>IFERROR(VLOOKUP('движение ДВС'!C2695,нормативы!$B$2:$C$32,2,FALSE),"")</f>
        <v/>
      </c>
      <c r="K2695" s="13" t="str">
        <f t="shared" si="342"/>
        <v/>
      </c>
      <c r="L2695" s="13"/>
      <c r="M2695" s="22" t="str">
        <f t="shared" si="339"/>
        <v/>
      </c>
      <c r="N2695" s="22" t="str">
        <f t="shared" si="343"/>
        <v/>
      </c>
      <c r="P2695" s="11" t="str">
        <f t="shared" si="344"/>
        <v xml:space="preserve"> </v>
      </c>
      <c r="Q2695" s="11" t="e">
        <f>VLOOKUP(B2695,'Комментарии к ремонту'!A:C,2,FALSE)</f>
        <v>#N/A</v>
      </c>
      <c r="R2695" s="21" t="str">
        <f t="shared" si="345"/>
        <v/>
      </c>
      <c r="T2695" s="44" t="str">
        <f t="shared" si="340"/>
        <v/>
      </c>
      <c r="W2695" s="18">
        <f t="shared" si="341"/>
        <v>0</v>
      </c>
    </row>
    <row r="2696" spans="7:23" ht="25.5" customHeight="1" x14ac:dyDescent="0.2">
      <c r="G2696" s="12" t="str">
        <f t="shared" si="338"/>
        <v/>
      </c>
      <c r="H2696" s="12"/>
      <c r="I2696" s="22" t="str">
        <f>IFERROR(VLOOKUP('движение ДВС'!C2696,нормативы!$B$2:$C$32,2,FALSE),"")</f>
        <v/>
      </c>
      <c r="K2696" s="13" t="str">
        <f t="shared" si="342"/>
        <v/>
      </c>
      <c r="L2696" s="13"/>
      <c r="M2696" s="22" t="str">
        <f t="shared" si="339"/>
        <v/>
      </c>
      <c r="N2696" s="22" t="str">
        <f t="shared" si="343"/>
        <v/>
      </c>
      <c r="P2696" s="11" t="str">
        <f t="shared" si="344"/>
        <v xml:space="preserve"> </v>
      </c>
      <c r="Q2696" s="11" t="e">
        <f>VLOOKUP(B2696,'Комментарии к ремонту'!A:C,2,FALSE)</f>
        <v>#N/A</v>
      </c>
      <c r="R2696" s="21" t="str">
        <f t="shared" si="345"/>
        <v/>
      </c>
      <c r="T2696" s="44" t="str">
        <f t="shared" si="340"/>
        <v/>
      </c>
      <c r="W2696" s="18">
        <f t="shared" si="341"/>
        <v>0</v>
      </c>
    </row>
    <row r="2697" spans="7:23" ht="25.5" customHeight="1" x14ac:dyDescent="0.2">
      <c r="G2697" s="12" t="str">
        <f t="shared" si="338"/>
        <v/>
      </c>
      <c r="H2697" s="12"/>
      <c r="I2697" s="22" t="str">
        <f>IFERROR(VLOOKUP('движение ДВС'!C2697,нормативы!$B$2:$C$32,2,FALSE),"")</f>
        <v/>
      </c>
      <c r="K2697" s="13" t="str">
        <f t="shared" si="342"/>
        <v/>
      </c>
      <c r="L2697" s="13"/>
      <c r="M2697" s="22" t="str">
        <f t="shared" si="339"/>
        <v/>
      </c>
      <c r="N2697" s="22" t="str">
        <f t="shared" si="343"/>
        <v/>
      </c>
      <c r="P2697" s="11" t="str">
        <f t="shared" si="344"/>
        <v xml:space="preserve"> </v>
      </c>
      <c r="Q2697" s="11" t="e">
        <f>VLOOKUP(B2697,'Комментарии к ремонту'!A:C,2,FALSE)</f>
        <v>#N/A</v>
      </c>
      <c r="R2697" s="21" t="str">
        <f t="shared" si="345"/>
        <v/>
      </c>
      <c r="T2697" s="44" t="str">
        <f t="shared" si="340"/>
        <v/>
      </c>
      <c r="W2697" s="18">
        <f t="shared" si="341"/>
        <v>0</v>
      </c>
    </row>
    <row r="2698" spans="7:23" ht="25.5" customHeight="1" x14ac:dyDescent="0.2">
      <c r="G2698" s="12" t="str">
        <f t="shared" si="338"/>
        <v/>
      </c>
      <c r="H2698" s="12"/>
      <c r="I2698" s="22" t="str">
        <f>IFERROR(VLOOKUP('движение ДВС'!C2698,нормативы!$B$2:$C$32,2,FALSE),"")</f>
        <v/>
      </c>
      <c r="K2698" s="13" t="str">
        <f t="shared" si="342"/>
        <v/>
      </c>
      <c r="L2698" s="13"/>
      <c r="M2698" s="22" t="str">
        <f t="shared" si="339"/>
        <v/>
      </c>
      <c r="N2698" s="22" t="str">
        <f t="shared" si="343"/>
        <v/>
      </c>
      <c r="P2698" s="11" t="str">
        <f t="shared" si="344"/>
        <v xml:space="preserve"> </v>
      </c>
      <c r="Q2698" s="11" t="e">
        <f>VLOOKUP(B2698,'Комментарии к ремонту'!A:C,2,FALSE)</f>
        <v>#N/A</v>
      </c>
      <c r="R2698" s="21" t="str">
        <f t="shared" si="345"/>
        <v/>
      </c>
      <c r="T2698" s="44" t="str">
        <f t="shared" si="340"/>
        <v/>
      </c>
      <c r="W2698" s="18">
        <f t="shared" si="341"/>
        <v>0</v>
      </c>
    </row>
    <row r="2699" spans="7:23" ht="25.5" customHeight="1" x14ac:dyDescent="0.2">
      <c r="G2699" s="12" t="str">
        <f t="shared" si="338"/>
        <v/>
      </c>
      <c r="H2699" s="12"/>
      <c r="I2699" s="22" t="str">
        <f>IFERROR(VLOOKUP('движение ДВС'!C2699,нормативы!$B$2:$C$32,2,FALSE),"")</f>
        <v/>
      </c>
      <c r="K2699" s="13" t="str">
        <f t="shared" si="342"/>
        <v/>
      </c>
      <c r="L2699" s="13"/>
      <c r="M2699" s="22" t="str">
        <f t="shared" si="339"/>
        <v/>
      </c>
      <c r="N2699" s="22" t="str">
        <f t="shared" si="343"/>
        <v/>
      </c>
      <c r="P2699" s="11" t="str">
        <f t="shared" si="344"/>
        <v xml:space="preserve"> </v>
      </c>
      <c r="Q2699" s="11" t="e">
        <f>VLOOKUP(B2699,'Комментарии к ремонту'!A:C,2,FALSE)</f>
        <v>#N/A</v>
      </c>
      <c r="R2699" s="21" t="str">
        <f t="shared" si="345"/>
        <v/>
      </c>
      <c r="T2699" s="44" t="str">
        <f t="shared" si="340"/>
        <v/>
      </c>
      <c r="W2699" s="18">
        <f t="shared" si="341"/>
        <v>0</v>
      </c>
    </row>
    <row r="2700" spans="7:23" ht="25.5" customHeight="1" x14ac:dyDescent="0.2">
      <c r="G2700" s="12" t="str">
        <f t="shared" si="338"/>
        <v/>
      </c>
      <c r="H2700" s="12"/>
      <c r="I2700" s="22" t="str">
        <f>IFERROR(VLOOKUP('движение ДВС'!C2700,нормативы!$B$2:$C$32,2,FALSE),"")</f>
        <v/>
      </c>
      <c r="K2700" s="13" t="str">
        <f t="shared" si="342"/>
        <v/>
      </c>
      <c r="L2700" s="13"/>
      <c r="M2700" s="22" t="str">
        <f t="shared" si="339"/>
        <v/>
      </c>
      <c r="N2700" s="22" t="str">
        <f t="shared" si="343"/>
        <v/>
      </c>
      <c r="P2700" s="11" t="str">
        <f t="shared" si="344"/>
        <v xml:space="preserve"> </v>
      </c>
      <c r="Q2700" s="11" t="e">
        <f>VLOOKUP(B2700,'Комментарии к ремонту'!A:C,2,FALSE)</f>
        <v>#N/A</v>
      </c>
      <c r="R2700" s="21" t="str">
        <f t="shared" si="345"/>
        <v/>
      </c>
      <c r="T2700" s="44" t="str">
        <f t="shared" si="340"/>
        <v/>
      </c>
      <c r="W2700" s="18">
        <f t="shared" si="341"/>
        <v>0</v>
      </c>
    </row>
    <row r="2701" spans="7:23" ht="25.5" customHeight="1" x14ac:dyDescent="0.2">
      <c r="G2701" s="12" t="str">
        <f t="shared" si="338"/>
        <v/>
      </c>
      <c r="H2701" s="12"/>
      <c r="I2701" s="22" t="str">
        <f>IFERROR(VLOOKUP('движение ДВС'!C2701,нормативы!$B$2:$C$32,2,FALSE),"")</f>
        <v/>
      </c>
      <c r="K2701" s="13" t="str">
        <f t="shared" si="342"/>
        <v/>
      </c>
      <c r="L2701" s="13"/>
      <c r="M2701" s="22" t="str">
        <f t="shared" si="339"/>
        <v/>
      </c>
      <c r="N2701" s="22" t="str">
        <f t="shared" si="343"/>
        <v/>
      </c>
      <c r="P2701" s="11" t="str">
        <f t="shared" si="344"/>
        <v xml:space="preserve"> </v>
      </c>
      <c r="Q2701" s="11" t="e">
        <f>VLOOKUP(B2701,'Комментарии к ремонту'!A:C,2,FALSE)</f>
        <v>#N/A</v>
      </c>
      <c r="R2701" s="21" t="str">
        <f t="shared" si="345"/>
        <v/>
      </c>
      <c r="T2701" s="44" t="str">
        <f t="shared" si="340"/>
        <v/>
      </c>
      <c r="W2701" s="18">
        <f t="shared" si="341"/>
        <v>0</v>
      </c>
    </row>
    <row r="2702" spans="7:23" ht="25.5" customHeight="1" x14ac:dyDescent="0.2">
      <c r="G2702" s="12" t="str">
        <f t="shared" si="338"/>
        <v/>
      </c>
      <c r="H2702" s="12"/>
      <c r="I2702" s="22" t="str">
        <f>IFERROR(VLOOKUP('движение ДВС'!C2702,нормативы!$B$2:$C$32,2,FALSE),"")</f>
        <v/>
      </c>
      <c r="K2702" s="13" t="str">
        <f t="shared" si="342"/>
        <v/>
      </c>
      <c r="L2702" s="13"/>
      <c r="M2702" s="22" t="str">
        <f t="shared" si="339"/>
        <v/>
      </c>
      <c r="N2702" s="22" t="str">
        <f t="shared" si="343"/>
        <v/>
      </c>
      <c r="P2702" s="11" t="str">
        <f t="shared" si="344"/>
        <v xml:space="preserve"> </v>
      </c>
      <c r="Q2702" s="11" t="e">
        <f>VLOOKUP(B2702,'Комментарии к ремонту'!A:C,2,FALSE)</f>
        <v>#N/A</v>
      </c>
      <c r="R2702" s="21" t="str">
        <f t="shared" si="345"/>
        <v/>
      </c>
      <c r="T2702" s="44" t="str">
        <f t="shared" si="340"/>
        <v/>
      </c>
      <c r="W2702" s="18">
        <f t="shared" si="341"/>
        <v>0</v>
      </c>
    </row>
    <row r="2703" spans="7:23" ht="25.5" customHeight="1" x14ac:dyDescent="0.2">
      <c r="G2703" s="12" t="str">
        <f t="shared" si="338"/>
        <v/>
      </c>
      <c r="H2703" s="12"/>
      <c r="I2703" s="22" t="str">
        <f>IFERROR(VLOOKUP('движение ДВС'!C2703,нормативы!$B$2:$C$32,2,FALSE),"")</f>
        <v/>
      </c>
      <c r="K2703" s="13" t="str">
        <f t="shared" si="342"/>
        <v/>
      </c>
      <c r="L2703" s="13"/>
      <c r="M2703" s="22" t="str">
        <f t="shared" si="339"/>
        <v/>
      </c>
      <c r="N2703" s="22" t="str">
        <f t="shared" si="343"/>
        <v/>
      </c>
      <c r="P2703" s="11" t="str">
        <f t="shared" si="344"/>
        <v xml:space="preserve"> </v>
      </c>
      <c r="Q2703" s="11" t="e">
        <f>VLOOKUP(B2703,'Комментарии к ремонту'!A:C,2,FALSE)</f>
        <v>#N/A</v>
      </c>
      <c r="R2703" s="21" t="str">
        <f t="shared" si="345"/>
        <v/>
      </c>
      <c r="T2703" s="44" t="str">
        <f t="shared" si="340"/>
        <v/>
      </c>
      <c r="W2703" s="18">
        <f t="shared" si="341"/>
        <v>0</v>
      </c>
    </row>
    <row r="2704" spans="7:23" ht="25.5" customHeight="1" x14ac:dyDescent="0.2">
      <c r="G2704" s="12" t="str">
        <f t="shared" si="338"/>
        <v/>
      </c>
      <c r="H2704" s="12"/>
      <c r="I2704" s="22" t="str">
        <f>IFERROR(VLOOKUP('движение ДВС'!C2704,нормативы!$B$2:$C$32,2,FALSE),"")</f>
        <v/>
      </c>
      <c r="K2704" s="13" t="str">
        <f t="shared" si="342"/>
        <v/>
      </c>
      <c r="L2704" s="13"/>
      <c r="M2704" s="22" t="str">
        <f t="shared" si="339"/>
        <v/>
      </c>
      <c r="N2704" s="22" t="str">
        <f t="shared" si="343"/>
        <v/>
      </c>
      <c r="P2704" s="11" t="str">
        <f t="shared" si="344"/>
        <v xml:space="preserve"> </v>
      </c>
      <c r="Q2704" s="11" t="e">
        <f>VLOOKUP(B2704,'Комментарии к ремонту'!A:C,2,FALSE)</f>
        <v>#N/A</v>
      </c>
      <c r="R2704" s="21" t="str">
        <f t="shared" si="345"/>
        <v/>
      </c>
      <c r="T2704" s="44" t="str">
        <f t="shared" si="340"/>
        <v/>
      </c>
      <c r="W2704" s="18">
        <f t="shared" si="341"/>
        <v>0</v>
      </c>
    </row>
    <row r="2705" spans="7:23" ht="25.5" customHeight="1" x14ac:dyDescent="0.2">
      <c r="G2705" s="12" t="str">
        <f t="shared" si="338"/>
        <v/>
      </c>
      <c r="H2705" s="12"/>
      <c r="I2705" s="22" t="str">
        <f>IFERROR(VLOOKUP('движение ДВС'!C2705,нормативы!$B$2:$C$32,2,FALSE),"")</f>
        <v/>
      </c>
      <c r="K2705" s="13" t="str">
        <f t="shared" si="342"/>
        <v/>
      </c>
      <c r="L2705" s="13"/>
      <c r="M2705" s="22" t="str">
        <f t="shared" si="339"/>
        <v/>
      </c>
      <c r="N2705" s="22" t="str">
        <f t="shared" si="343"/>
        <v/>
      </c>
      <c r="P2705" s="11" t="str">
        <f t="shared" si="344"/>
        <v xml:space="preserve"> </v>
      </c>
      <c r="Q2705" s="11" t="e">
        <f>VLOOKUP(B2705,'Комментарии к ремонту'!A:C,2,FALSE)</f>
        <v>#N/A</v>
      </c>
      <c r="R2705" s="21" t="str">
        <f t="shared" si="345"/>
        <v/>
      </c>
      <c r="T2705" s="44" t="str">
        <f t="shared" si="340"/>
        <v/>
      </c>
      <c r="W2705" s="18">
        <f t="shared" si="341"/>
        <v>0</v>
      </c>
    </row>
    <row r="2706" spans="7:23" ht="25.5" customHeight="1" x14ac:dyDescent="0.2">
      <c r="G2706" s="12" t="str">
        <f t="shared" si="338"/>
        <v/>
      </c>
      <c r="H2706" s="12"/>
      <c r="I2706" s="22" t="str">
        <f>IFERROR(VLOOKUP('движение ДВС'!C2706,нормативы!$B$2:$C$32,2,FALSE),"")</f>
        <v/>
      </c>
      <c r="K2706" s="13" t="str">
        <f t="shared" si="342"/>
        <v/>
      </c>
      <c r="L2706" s="13"/>
      <c r="M2706" s="22" t="str">
        <f t="shared" si="339"/>
        <v/>
      </c>
      <c r="N2706" s="22" t="str">
        <f t="shared" si="343"/>
        <v/>
      </c>
      <c r="P2706" s="11" t="str">
        <f t="shared" si="344"/>
        <v xml:space="preserve"> </v>
      </c>
      <c r="Q2706" s="11" t="e">
        <f>VLOOKUP(B2706,'Комментарии к ремонту'!A:C,2,FALSE)</f>
        <v>#N/A</v>
      </c>
      <c r="R2706" s="21" t="str">
        <f t="shared" si="345"/>
        <v/>
      </c>
      <c r="T2706" s="44" t="str">
        <f t="shared" si="340"/>
        <v/>
      </c>
      <c r="W2706" s="18">
        <f t="shared" si="341"/>
        <v>0</v>
      </c>
    </row>
    <row r="2707" spans="7:23" ht="25.5" customHeight="1" x14ac:dyDescent="0.2">
      <c r="G2707" s="12" t="str">
        <f t="shared" si="338"/>
        <v/>
      </c>
      <c r="H2707" s="12"/>
      <c r="I2707" s="22" t="str">
        <f>IFERROR(VLOOKUP('движение ДВС'!C2707,нормативы!$B$2:$C$32,2,FALSE),"")</f>
        <v/>
      </c>
      <c r="K2707" s="13" t="str">
        <f t="shared" si="342"/>
        <v/>
      </c>
      <c r="L2707" s="13"/>
      <c r="M2707" s="22" t="str">
        <f t="shared" si="339"/>
        <v/>
      </c>
      <c r="N2707" s="22" t="str">
        <f t="shared" si="343"/>
        <v/>
      </c>
      <c r="P2707" s="11" t="str">
        <f t="shared" si="344"/>
        <v xml:space="preserve"> </v>
      </c>
      <c r="Q2707" s="11" t="e">
        <f>VLOOKUP(B2707,'Комментарии к ремонту'!A:C,2,FALSE)</f>
        <v>#N/A</v>
      </c>
      <c r="R2707" s="21" t="str">
        <f t="shared" si="345"/>
        <v/>
      </c>
      <c r="T2707" s="44" t="str">
        <f t="shared" si="340"/>
        <v/>
      </c>
      <c r="W2707" s="18">
        <f t="shared" si="341"/>
        <v>0</v>
      </c>
    </row>
    <row r="2708" spans="7:23" ht="25.5" customHeight="1" x14ac:dyDescent="0.2">
      <c r="G2708" s="12" t="str">
        <f t="shared" si="338"/>
        <v/>
      </c>
      <c r="H2708" s="12"/>
      <c r="I2708" s="22" t="str">
        <f>IFERROR(VLOOKUP('движение ДВС'!C2708,нормативы!$B$2:$C$32,2,FALSE),"")</f>
        <v/>
      </c>
      <c r="K2708" s="13" t="str">
        <f t="shared" si="342"/>
        <v/>
      </c>
      <c r="L2708" s="13"/>
      <c r="M2708" s="22" t="str">
        <f t="shared" si="339"/>
        <v/>
      </c>
      <c r="N2708" s="22" t="str">
        <f t="shared" si="343"/>
        <v/>
      </c>
      <c r="P2708" s="11" t="str">
        <f t="shared" si="344"/>
        <v xml:space="preserve"> </v>
      </c>
      <c r="Q2708" s="11" t="e">
        <f>VLOOKUP(B2708,'Комментарии к ремонту'!A:C,2,FALSE)</f>
        <v>#N/A</v>
      </c>
      <c r="R2708" s="21" t="str">
        <f t="shared" si="345"/>
        <v/>
      </c>
      <c r="T2708" s="44" t="str">
        <f t="shared" si="340"/>
        <v/>
      </c>
      <c r="W2708" s="18">
        <f t="shared" si="341"/>
        <v>0</v>
      </c>
    </row>
    <row r="2709" spans="7:23" ht="25.5" customHeight="1" x14ac:dyDescent="0.2">
      <c r="G2709" s="12" t="str">
        <f t="shared" si="338"/>
        <v/>
      </c>
      <c r="H2709" s="12"/>
      <c r="I2709" s="22" t="str">
        <f>IFERROR(VLOOKUP('движение ДВС'!C2709,нормативы!$B$2:$C$32,2,FALSE),"")</f>
        <v/>
      </c>
      <c r="K2709" s="13" t="str">
        <f t="shared" si="342"/>
        <v/>
      </c>
      <c r="L2709" s="13"/>
      <c r="M2709" s="22" t="str">
        <f t="shared" si="339"/>
        <v/>
      </c>
      <c r="N2709" s="22" t="str">
        <f t="shared" si="343"/>
        <v/>
      </c>
      <c r="P2709" s="11" t="str">
        <f t="shared" si="344"/>
        <v xml:space="preserve"> </v>
      </c>
      <c r="Q2709" s="11" t="e">
        <f>VLOOKUP(B2709,'Комментарии к ремонту'!A:C,2,FALSE)</f>
        <v>#N/A</v>
      </c>
      <c r="R2709" s="21" t="str">
        <f t="shared" si="345"/>
        <v/>
      </c>
      <c r="T2709" s="44" t="str">
        <f t="shared" si="340"/>
        <v/>
      </c>
      <c r="W2709" s="18">
        <f t="shared" si="341"/>
        <v>0</v>
      </c>
    </row>
    <row r="2710" spans="7:23" ht="25.5" customHeight="1" x14ac:dyDescent="0.2">
      <c r="G2710" s="12" t="str">
        <f t="shared" si="338"/>
        <v/>
      </c>
      <c r="H2710" s="12"/>
      <c r="I2710" s="22" t="str">
        <f>IFERROR(VLOOKUP('движение ДВС'!C2710,нормативы!$B$2:$C$32,2,FALSE),"")</f>
        <v/>
      </c>
      <c r="K2710" s="13" t="str">
        <f t="shared" si="342"/>
        <v/>
      </c>
      <c r="L2710" s="13"/>
      <c r="M2710" s="22" t="str">
        <f t="shared" si="339"/>
        <v/>
      </c>
      <c r="N2710" s="22" t="str">
        <f t="shared" si="343"/>
        <v/>
      </c>
      <c r="P2710" s="11" t="str">
        <f t="shared" si="344"/>
        <v xml:space="preserve"> </v>
      </c>
      <c r="Q2710" s="11" t="e">
        <f>VLOOKUP(B2710,'Комментарии к ремонту'!A:C,2,FALSE)</f>
        <v>#N/A</v>
      </c>
      <c r="R2710" s="21" t="str">
        <f t="shared" si="345"/>
        <v/>
      </c>
      <c r="T2710" s="44" t="str">
        <f t="shared" si="340"/>
        <v/>
      </c>
      <c r="W2710" s="18">
        <f t="shared" si="341"/>
        <v>0</v>
      </c>
    </row>
    <row r="2711" spans="7:23" ht="25.5" customHeight="1" x14ac:dyDescent="0.2">
      <c r="G2711" s="12" t="str">
        <f t="shared" si="338"/>
        <v/>
      </c>
      <c r="H2711" s="12"/>
      <c r="I2711" s="22" t="str">
        <f>IFERROR(VLOOKUP('движение ДВС'!C2711,нормативы!$B$2:$C$32,2,FALSE),"")</f>
        <v/>
      </c>
      <c r="K2711" s="13" t="str">
        <f t="shared" si="342"/>
        <v/>
      </c>
      <c r="L2711" s="13"/>
      <c r="M2711" s="22" t="str">
        <f t="shared" si="339"/>
        <v/>
      </c>
      <c r="N2711" s="22" t="str">
        <f t="shared" si="343"/>
        <v/>
      </c>
      <c r="P2711" s="11" t="str">
        <f t="shared" si="344"/>
        <v xml:space="preserve"> </v>
      </c>
      <c r="Q2711" s="11" t="e">
        <f>VLOOKUP(B2711,'Комментарии к ремонту'!A:C,2,FALSE)</f>
        <v>#N/A</v>
      </c>
      <c r="R2711" s="21" t="str">
        <f t="shared" si="345"/>
        <v/>
      </c>
      <c r="T2711" s="44" t="str">
        <f t="shared" si="340"/>
        <v/>
      </c>
      <c r="W2711" s="18">
        <f t="shared" si="341"/>
        <v>0</v>
      </c>
    </row>
    <row r="2712" spans="7:23" ht="25.5" customHeight="1" x14ac:dyDescent="0.2">
      <c r="G2712" s="12" t="str">
        <f t="shared" si="338"/>
        <v/>
      </c>
      <c r="H2712" s="12"/>
      <c r="I2712" s="22" t="str">
        <f>IFERROR(VLOOKUP('движение ДВС'!C2712,нормативы!$B$2:$C$32,2,FALSE),"")</f>
        <v/>
      </c>
      <c r="K2712" s="13" t="str">
        <f t="shared" si="342"/>
        <v/>
      </c>
      <c r="L2712" s="13"/>
      <c r="M2712" s="22" t="str">
        <f t="shared" si="339"/>
        <v/>
      </c>
      <c r="N2712" s="22" t="str">
        <f t="shared" si="343"/>
        <v/>
      </c>
      <c r="P2712" s="11" t="str">
        <f t="shared" si="344"/>
        <v xml:space="preserve"> </v>
      </c>
      <c r="Q2712" s="11" t="e">
        <f>VLOOKUP(B2712,'Комментарии к ремонту'!A:C,2,FALSE)</f>
        <v>#N/A</v>
      </c>
      <c r="R2712" s="21" t="str">
        <f t="shared" si="345"/>
        <v/>
      </c>
      <c r="T2712" s="44" t="str">
        <f t="shared" si="340"/>
        <v/>
      </c>
      <c r="W2712" s="18">
        <f t="shared" si="341"/>
        <v>0</v>
      </c>
    </row>
    <row r="2713" spans="7:23" ht="25.5" customHeight="1" x14ac:dyDescent="0.2">
      <c r="G2713" s="12" t="str">
        <f t="shared" si="338"/>
        <v/>
      </c>
      <c r="H2713" s="12"/>
      <c r="I2713" s="22" t="str">
        <f>IFERROR(VLOOKUP('движение ДВС'!C2713,нормативы!$B$2:$C$32,2,FALSE),"")</f>
        <v/>
      </c>
      <c r="K2713" s="13" t="str">
        <f t="shared" si="342"/>
        <v/>
      </c>
      <c r="L2713" s="13"/>
      <c r="M2713" s="22" t="str">
        <f t="shared" si="339"/>
        <v/>
      </c>
      <c r="N2713" s="22" t="str">
        <f t="shared" si="343"/>
        <v/>
      </c>
      <c r="P2713" s="11" t="str">
        <f t="shared" si="344"/>
        <v xml:space="preserve"> </v>
      </c>
      <c r="Q2713" s="11" t="e">
        <f>VLOOKUP(B2713,'Комментарии к ремонту'!A:C,2,FALSE)</f>
        <v>#N/A</v>
      </c>
      <c r="R2713" s="21" t="str">
        <f t="shared" si="345"/>
        <v/>
      </c>
      <c r="T2713" s="44" t="str">
        <f t="shared" si="340"/>
        <v/>
      </c>
      <c r="W2713" s="18">
        <f t="shared" si="341"/>
        <v>0</v>
      </c>
    </row>
    <row r="2714" spans="7:23" ht="25.5" customHeight="1" x14ac:dyDescent="0.2">
      <c r="G2714" s="12" t="str">
        <f t="shared" si="338"/>
        <v/>
      </c>
      <c r="H2714" s="12"/>
      <c r="I2714" s="22" t="str">
        <f>IFERROR(VLOOKUP('движение ДВС'!C2714,нормативы!$B$2:$C$32,2,FALSE),"")</f>
        <v/>
      </c>
      <c r="K2714" s="13" t="str">
        <f t="shared" si="342"/>
        <v/>
      </c>
      <c r="L2714" s="13"/>
      <c r="M2714" s="22" t="str">
        <f t="shared" si="339"/>
        <v/>
      </c>
      <c r="N2714" s="22" t="str">
        <f t="shared" si="343"/>
        <v/>
      </c>
      <c r="P2714" s="11" t="str">
        <f t="shared" si="344"/>
        <v xml:space="preserve"> </v>
      </c>
      <c r="Q2714" s="11" t="e">
        <f>VLOOKUP(B2714,'Комментарии к ремонту'!A:C,2,FALSE)</f>
        <v>#N/A</v>
      </c>
      <c r="R2714" s="21" t="str">
        <f t="shared" si="345"/>
        <v/>
      </c>
      <c r="T2714" s="44" t="str">
        <f t="shared" si="340"/>
        <v/>
      </c>
      <c r="W2714" s="18">
        <f t="shared" si="341"/>
        <v>0</v>
      </c>
    </row>
    <row r="2715" spans="7:23" ht="25.5" customHeight="1" x14ac:dyDescent="0.2">
      <c r="G2715" s="12" t="str">
        <f t="shared" si="338"/>
        <v/>
      </c>
      <c r="H2715" s="12"/>
      <c r="I2715" s="22" t="str">
        <f>IFERROR(VLOOKUP('движение ДВС'!C2715,нормативы!$B$2:$C$32,2,FALSE),"")</f>
        <v/>
      </c>
      <c r="K2715" s="13" t="str">
        <f t="shared" si="342"/>
        <v/>
      </c>
      <c r="L2715" s="13"/>
      <c r="M2715" s="22" t="str">
        <f t="shared" si="339"/>
        <v/>
      </c>
      <c r="N2715" s="22" t="str">
        <f t="shared" si="343"/>
        <v/>
      </c>
      <c r="P2715" s="11" t="str">
        <f t="shared" si="344"/>
        <v xml:space="preserve"> </v>
      </c>
      <c r="Q2715" s="11" t="e">
        <f>VLOOKUP(B2715,'Комментарии к ремонту'!A:C,2,FALSE)</f>
        <v>#N/A</v>
      </c>
      <c r="R2715" s="21" t="str">
        <f t="shared" si="345"/>
        <v/>
      </c>
      <c r="T2715" s="44" t="str">
        <f t="shared" si="340"/>
        <v/>
      </c>
      <c r="W2715" s="18">
        <f t="shared" si="341"/>
        <v>0</v>
      </c>
    </row>
    <row r="2716" spans="7:23" ht="25.5" customHeight="1" x14ac:dyDescent="0.2">
      <c r="G2716" s="12" t="str">
        <f t="shared" si="338"/>
        <v/>
      </c>
      <c r="H2716" s="12"/>
      <c r="I2716" s="22" t="str">
        <f>IFERROR(VLOOKUP('движение ДВС'!C2716,нормативы!$B$2:$C$32,2,FALSE),"")</f>
        <v/>
      </c>
      <c r="K2716" s="13" t="str">
        <f t="shared" si="342"/>
        <v/>
      </c>
      <c r="L2716" s="13"/>
      <c r="M2716" s="22" t="str">
        <f t="shared" si="339"/>
        <v/>
      </c>
      <c r="N2716" s="22" t="str">
        <f t="shared" si="343"/>
        <v/>
      </c>
      <c r="P2716" s="11" t="str">
        <f t="shared" si="344"/>
        <v xml:space="preserve"> </v>
      </c>
      <c r="Q2716" s="11" t="e">
        <f>VLOOKUP(B2716,'Комментарии к ремонту'!A:C,2,FALSE)</f>
        <v>#N/A</v>
      </c>
      <c r="R2716" s="21" t="str">
        <f t="shared" si="345"/>
        <v/>
      </c>
      <c r="T2716" s="44" t="str">
        <f t="shared" si="340"/>
        <v/>
      </c>
      <c r="W2716" s="18">
        <f t="shared" si="341"/>
        <v>0</v>
      </c>
    </row>
    <row r="2717" spans="7:23" ht="25.5" customHeight="1" x14ac:dyDescent="0.2">
      <c r="G2717" s="12" t="str">
        <f t="shared" si="338"/>
        <v/>
      </c>
      <c r="H2717" s="12"/>
      <c r="I2717" s="22" t="str">
        <f>IFERROR(VLOOKUP('движение ДВС'!C2717,нормативы!$B$2:$C$32,2,FALSE),"")</f>
        <v/>
      </c>
      <c r="K2717" s="13" t="str">
        <f t="shared" si="342"/>
        <v/>
      </c>
      <c r="L2717" s="13"/>
      <c r="M2717" s="22" t="str">
        <f t="shared" si="339"/>
        <v/>
      </c>
      <c r="N2717" s="22" t="str">
        <f t="shared" si="343"/>
        <v/>
      </c>
      <c r="P2717" s="11" t="str">
        <f t="shared" si="344"/>
        <v xml:space="preserve"> </v>
      </c>
      <c r="Q2717" s="11" t="e">
        <f>VLOOKUP(B2717,'Комментарии к ремонту'!A:C,2,FALSE)</f>
        <v>#N/A</v>
      </c>
      <c r="R2717" s="21" t="str">
        <f t="shared" si="345"/>
        <v/>
      </c>
      <c r="T2717" s="44" t="str">
        <f t="shared" si="340"/>
        <v/>
      </c>
      <c r="W2717" s="18">
        <f t="shared" si="341"/>
        <v>0</v>
      </c>
    </row>
    <row r="2718" spans="7:23" ht="25.5" customHeight="1" x14ac:dyDescent="0.2">
      <c r="G2718" s="12" t="str">
        <f t="shared" si="338"/>
        <v/>
      </c>
      <c r="H2718" s="12"/>
      <c r="I2718" s="22" t="str">
        <f>IFERROR(VLOOKUP('движение ДВС'!C2718,нормативы!$B$2:$C$32,2,FALSE),"")</f>
        <v/>
      </c>
      <c r="K2718" s="13" t="str">
        <f t="shared" si="342"/>
        <v/>
      </c>
      <c r="L2718" s="13"/>
      <c r="M2718" s="22" t="str">
        <f t="shared" si="339"/>
        <v/>
      </c>
      <c r="N2718" s="22" t="str">
        <f t="shared" si="343"/>
        <v/>
      </c>
      <c r="P2718" s="11" t="str">
        <f t="shared" si="344"/>
        <v xml:space="preserve"> </v>
      </c>
      <c r="Q2718" s="11" t="e">
        <f>VLOOKUP(B2718,'Комментарии к ремонту'!A:C,2,FALSE)</f>
        <v>#N/A</v>
      </c>
      <c r="R2718" s="21" t="str">
        <f t="shared" si="345"/>
        <v/>
      </c>
      <c r="T2718" s="44" t="str">
        <f t="shared" si="340"/>
        <v/>
      </c>
      <c r="W2718" s="18">
        <f t="shared" si="341"/>
        <v>0</v>
      </c>
    </row>
    <row r="2719" spans="7:23" ht="25.5" customHeight="1" x14ac:dyDescent="0.2">
      <c r="G2719" s="12" t="str">
        <f t="shared" si="338"/>
        <v/>
      </c>
      <c r="H2719" s="12"/>
      <c r="I2719" s="22" t="str">
        <f>IFERROR(VLOOKUP('движение ДВС'!C2719,нормативы!$B$2:$C$32,2,FALSE),"")</f>
        <v/>
      </c>
      <c r="K2719" s="13" t="str">
        <f t="shared" si="342"/>
        <v/>
      </c>
      <c r="L2719" s="13"/>
      <c r="M2719" s="22" t="str">
        <f t="shared" si="339"/>
        <v/>
      </c>
      <c r="N2719" s="22" t="str">
        <f t="shared" si="343"/>
        <v/>
      </c>
      <c r="P2719" s="11" t="str">
        <f t="shared" si="344"/>
        <v xml:space="preserve"> </v>
      </c>
      <c r="Q2719" s="11" t="e">
        <f>VLOOKUP(B2719,'Комментарии к ремонту'!A:C,2,FALSE)</f>
        <v>#N/A</v>
      </c>
      <c r="R2719" s="21" t="str">
        <f t="shared" si="345"/>
        <v/>
      </c>
      <c r="T2719" s="44" t="str">
        <f t="shared" si="340"/>
        <v/>
      </c>
      <c r="W2719" s="18">
        <f t="shared" si="341"/>
        <v>0</v>
      </c>
    </row>
    <row r="2720" spans="7:23" ht="25.5" customHeight="1" x14ac:dyDescent="0.2">
      <c r="G2720" s="12" t="str">
        <f t="shared" si="338"/>
        <v/>
      </c>
      <c r="H2720" s="12"/>
      <c r="I2720" s="22" t="str">
        <f>IFERROR(VLOOKUP('движение ДВС'!C2720,нормативы!$B$2:$C$32,2,FALSE),"")</f>
        <v/>
      </c>
      <c r="K2720" s="13" t="str">
        <f t="shared" si="342"/>
        <v/>
      </c>
      <c r="L2720" s="13"/>
      <c r="M2720" s="22" t="str">
        <f t="shared" si="339"/>
        <v/>
      </c>
      <c r="N2720" s="22" t="str">
        <f t="shared" si="343"/>
        <v/>
      </c>
      <c r="P2720" s="11" t="str">
        <f t="shared" si="344"/>
        <v xml:space="preserve"> </v>
      </c>
      <c r="Q2720" s="11" t="e">
        <f>VLOOKUP(B2720,'Комментарии к ремонту'!A:C,2,FALSE)</f>
        <v>#N/A</v>
      </c>
      <c r="R2720" s="21" t="str">
        <f t="shared" si="345"/>
        <v/>
      </c>
      <c r="T2720" s="44" t="str">
        <f t="shared" si="340"/>
        <v/>
      </c>
      <c r="W2720" s="18">
        <f t="shared" si="341"/>
        <v>0</v>
      </c>
    </row>
    <row r="2721" spans="7:23" ht="25.5" customHeight="1" x14ac:dyDescent="0.2">
      <c r="G2721" s="12" t="str">
        <f t="shared" si="338"/>
        <v/>
      </c>
      <c r="H2721" s="12"/>
      <c r="I2721" s="22" t="str">
        <f>IFERROR(VLOOKUP('движение ДВС'!C2721,нормативы!$B$2:$C$32,2,FALSE),"")</f>
        <v/>
      </c>
      <c r="K2721" s="13" t="str">
        <f t="shared" si="342"/>
        <v/>
      </c>
      <c r="L2721" s="13"/>
      <c r="M2721" s="22" t="str">
        <f t="shared" si="339"/>
        <v/>
      </c>
      <c r="N2721" s="22" t="str">
        <f t="shared" si="343"/>
        <v/>
      </c>
      <c r="P2721" s="11" t="str">
        <f t="shared" si="344"/>
        <v xml:space="preserve"> </v>
      </c>
      <c r="Q2721" s="11" t="e">
        <f>VLOOKUP(B2721,'Комментарии к ремонту'!A:C,2,FALSE)</f>
        <v>#N/A</v>
      </c>
      <c r="R2721" s="21" t="str">
        <f t="shared" si="345"/>
        <v/>
      </c>
      <c r="T2721" s="44" t="str">
        <f t="shared" si="340"/>
        <v/>
      </c>
      <c r="W2721" s="18">
        <f t="shared" si="341"/>
        <v>0</v>
      </c>
    </row>
    <row r="2722" spans="7:23" ht="25.5" customHeight="1" x14ac:dyDescent="0.2">
      <c r="G2722" s="12" t="str">
        <f t="shared" si="338"/>
        <v/>
      </c>
      <c r="H2722" s="12"/>
      <c r="I2722" s="22" t="str">
        <f>IFERROR(VLOOKUP('движение ДВС'!C2722,нормативы!$B$2:$C$32,2,FALSE),"")</f>
        <v/>
      </c>
      <c r="K2722" s="13" t="str">
        <f t="shared" si="342"/>
        <v/>
      </c>
      <c r="L2722" s="13"/>
      <c r="M2722" s="22" t="str">
        <f t="shared" si="339"/>
        <v/>
      </c>
      <c r="N2722" s="22" t="str">
        <f t="shared" si="343"/>
        <v/>
      </c>
      <c r="P2722" s="11" t="str">
        <f t="shared" si="344"/>
        <v xml:space="preserve"> </v>
      </c>
      <c r="Q2722" s="11" t="e">
        <f>VLOOKUP(B2722,'Комментарии к ремонту'!A:C,2,FALSE)</f>
        <v>#N/A</v>
      </c>
      <c r="R2722" s="21" t="str">
        <f t="shared" si="345"/>
        <v/>
      </c>
      <c r="T2722" s="44" t="str">
        <f t="shared" si="340"/>
        <v/>
      </c>
      <c r="W2722" s="18">
        <f t="shared" si="341"/>
        <v>0</v>
      </c>
    </row>
    <row r="2723" spans="7:23" ht="25.5" customHeight="1" x14ac:dyDescent="0.2">
      <c r="G2723" s="12" t="str">
        <f t="shared" si="338"/>
        <v/>
      </c>
      <c r="H2723" s="12"/>
      <c r="I2723" s="22" t="str">
        <f>IFERROR(VLOOKUP('движение ДВС'!C2723,нормативы!$B$2:$C$32,2,FALSE),"")</f>
        <v/>
      </c>
      <c r="K2723" s="13" t="str">
        <f t="shared" si="342"/>
        <v/>
      </c>
      <c r="L2723" s="13"/>
      <c r="M2723" s="22" t="str">
        <f t="shared" si="339"/>
        <v/>
      </c>
      <c r="N2723" s="22" t="str">
        <f t="shared" si="343"/>
        <v/>
      </c>
      <c r="P2723" s="11" t="str">
        <f t="shared" si="344"/>
        <v xml:space="preserve"> </v>
      </c>
      <c r="Q2723" s="11" t="e">
        <f>VLOOKUP(B2723,'Комментарии к ремонту'!A:C,2,FALSE)</f>
        <v>#N/A</v>
      </c>
      <c r="R2723" s="21" t="str">
        <f t="shared" si="345"/>
        <v/>
      </c>
      <c r="T2723" s="44" t="str">
        <f t="shared" si="340"/>
        <v/>
      </c>
      <c r="W2723" s="18">
        <f t="shared" si="341"/>
        <v>0</v>
      </c>
    </row>
    <row r="2724" spans="7:23" ht="25.5" customHeight="1" x14ac:dyDescent="0.2">
      <c r="G2724" s="12" t="str">
        <f t="shared" si="338"/>
        <v/>
      </c>
      <c r="H2724" s="12"/>
      <c r="I2724" s="22" t="str">
        <f>IFERROR(VLOOKUP('движение ДВС'!C2724,нормативы!$B$2:$C$32,2,FALSE),"")</f>
        <v/>
      </c>
      <c r="K2724" s="13" t="str">
        <f t="shared" si="342"/>
        <v/>
      </c>
      <c r="L2724" s="13"/>
      <c r="M2724" s="22" t="str">
        <f t="shared" si="339"/>
        <v/>
      </c>
      <c r="N2724" s="22" t="str">
        <f t="shared" si="343"/>
        <v/>
      </c>
      <c r="P2724" s="11" t="str">
        <f t="shared" si="344"/>
        <v xml:space="preserve"> </v>
      </c>
      <c r="Q2724" s="11" t="e">
        <f>VLOOKUP(B2724,'Комментарии к ремонту'!A:C,2,FALSE)</f>
        <v>#N/A</v>
      </c>
      <c r="R2724" s="21" t="str">
        <f t="shared" si="345"/>
        <v/>
      </c>
      <c r="T2724" s="44" t="str">
        <f t="shared" si="340"/>
        <v/>
      </c>
      <c r="W2724" s="18">
        <f t="shared" si="341"/>
        <v>0</v>
      </c>
    </row>
    <row r="2725" spans="7:23" ht="25.5" customHeight="1" x14ac:dyDescent="0.2">
      <c r="G2725" s="12" t="str">
        <f t="shared" si="338"/>
        <v/>
      </c>
      <c r="H2725" s="12"/>
      <c r="I2725" s="22" t="str">
        <f>IFERROR(VLOOKUP('движение ДВС'!C2725,нормативы!$B$2:$C$32,2,FALSE),"")</f>
        <v/>
      </c>
      <c r="K2725" s="13" t="str">
        <f t="shared" si="342"/>
        <v/>
      </c>
      <c r="L2725" s="13"/>
      <c r="M2725" s="22" t="str">
        <f t="shared" si="339"/>
        <v/>
      </c>
      <c r="N2725" s="22" t="str">
        <f t="shared" si="343"/>
        <v/>
      </c>
      <c r="P2725" s="11" t="str">
        <f t="shared" si="344"/>
        <v xml:space="preserve"> </v>
      </c>
      <c r="Q2725" s="11" t="e">
        <f>VLOOKUP(B2725,'Комментарии к ремонту'!A:C,2,FALSE)</f>
        <v>#N/A</v>
      </c>
      <c r="R2725" s="21" t="str">
        <f t="shared" si="345"/>
        <v/>
      </c>
      <c r="T2725" s="44" t="str">
        <f t="shared" si="340"/>
        <v/>
      </c>
      <c r="W2725" s="18">
        <f t="shared" si="341"/>
        <v>0</v>
      </c>
    </row>
    <row r="2726" spans="7:23" ht="25.5" customHeight="1" x14ac:dyDescent="0.2">
      <c r="G2726" s="12" t="str">
        <f t="shared" si="338"/>
        <v/>
      </c>
      <c r="H2726" s="12"/>
      <c r="I2726" s="22" t="str">
        <f>IFERROR(VLOOKUP('движение ДВС'!C2726,нормативы!$B$2:$C$32,2,FALSE),"")</f>
        <v/>
      </c>
      <c r="K2726" s="13" t="str">
        <f t="shared" si="342"/>
        <v/>
      </c>
      <c r="L2726" s="13"/>
      <c r="M2726" s="22" t="str">
        <f t="shared" si="339"/>
        <v/>
      </c>
      <c r="N2726" s="22" t="str">
        <f t="shared" si="343"/>
        <v/>
      </c>
      <c r="P2726" s="11" t="str">
        <f t="shared" si="344"/>
        <v xml:space="preserve"> </v>
      </c>
      <c r="Q2726" s="11" t="e">
        <f>VLOOKUP(B2726,'Комментарии к ремонту'!A:C,2,FALSE)</f>
        <v>#N/A</v>
      </c>
      <c r="R2726" s="21" t="str">
        <f t="shared" si="345"/>
        <v/>
      </c>
      <c r="T2726" s="44" t="str">
        <f t="shared" si="340"/>
        <v/>
      </c>
      <c r="W2726" s="18">
        <f t="shared" si="341"/>
        <v>0</v>
      </c>
    </row>
    <row r="2727" spans="7:23" ht="25.5" customHeight="1" x14ac:dyDescent="0.2">
      <c r="G2727" s="12" t="str">
        <f t="shared" si="338"/>
        <v/>
      </c>
      <c r="H2727" s="12"/>
      <c r="I2727" s="22" t="str">
        <f>IFERROR(VLOOKUP('движение ДВС'!C2727,нормативы!$B$2:$C$32,2,FALSE),"")</f>
        <v/>
      </c>
      <c r="K2727" s="13" t="str">
        <f t="shared" si="342"/>
        <v/>
      </c>
      <c r="L2727" s="13"/>
      <c r="M2727" s="22" t="str">
        <f t="shared" si="339"/>
        <v/>
      </c>
      <c r="N2727" s="22" t="str">
        <f t="shared" si="343"/>
        <v/>
      </c>
      <c r="P2727" s="11" t="str">
        <f t="shared" si="344"/>
        <v xml:space="preserve"> </v>
      </c>
      <c r="Q2727" s="11" t="e">
        <f>VLOOKUP(B2727,'Комментарии к ремонту'!A:C,2,FALSE)</f>
        <v>#N/A</v>
      </c>
      <c r="R2727" s="21" t="str">
        <f t="shared" si="345"/>
        <v/>
      </c>
      <c r="T2727" s="44" t="str">
        <f t="shared" si="340"/>
        <v/>
      </c>
      <c r="W2727" s="18">
        <f t="shared" si="341"/>
        <v>0</v>
      </c>
    </row>
    <row r="2728" spans="7:23" ht="25.5" customHeight="1" x14ac:dyDescent="0.2">
      <c r="G2728" s="12" t="str">
        <f t="shared" si="338"/>
        <v/>
      </c>
      <c r="H2728" s="12"/>
      <c r="I2728" s="22" t="str">
        <f>IFERROR(VLOOKUP('движение ДВС'!C2728,нормативы!$B$2:$C$32,2,FALSE),"")</f>
        <v/>
      </c>
      <c r="K2728" s="13" t="str">
        <f t="shared" si="342"/>
        <v/>
      </c>
      <c r="L2728" s="13"/>
      <c r="M2728" s="22" t="str">
        <f t="shared" si="339"/>
        <v/>
      </c>
      <c r="N2728" s="22" t="str">
        <f t="shared" si="343"/>
        <v/>
      </c>
      <c r="P2728" s="11" t="str">
        <f t="shared" si="344"/>
        <v xml:space="preserve"> </v>
      </c>
      <c r="Q2728" s="11" t="e">
        <f>VLOOKUP(B2728,'Комментарии к ремонту'!A:C,2,FALSE)</f>
        <v>#N/A</v>
      </c>
      <c r="R2728" s="21" t="str">
        <f t="shared" si="345"/>
        <v/>
      </c>
      <c r="T2728" s="44" t="str">
        <f t="shared" si="340"/>
        <v/>
      </c>
      <c r="W2728" s="18">
        <f t="shared" si="341"/>
        <v>0</v>
      </c>
    </row>
    <row r="2729" spans="7:23" ht="25.5" customHeight="1" x14ac:dyDescent="0.2">
      <c r="G2729" s="12" t="str">
        <f t="shared" si="338"/>
        <v/>
      </c>
      <c r="H2729" s="12"/>
      <c r="I2729" s="22" t="str">
        <f>IFERROR(VLOOKUP('движение ДВС'!C2729,нормативы!$B$2:$C$32,2,FALSE),"")</f>
        <v/>
      </c>
      <c r="K2729" s="13" t="str">
        <f t="shared" si="342"/>
        <v/>
      </c>
      <c r="L2729" s="13"/>
      <c r="M2729" s="22" t="str">
        <f t="shared" si="339"/>
        <v/>
      </c>
      <c r="N2729" s="22" t="str">
        <f t="shared" si="343"/>
        <v/>
      </c>
      <c r="P2729" s="11" t="str">
        <f t="shared" si="344"/>
        <v xml:space="preserve"> </v>
      </c>
      <c r="Q2729" s="11" t="e">
        <f>VLOOKUP(B2729,'Комментарии к ремонту'!A:C,2,FALSE)</f>
        <v>#N/A</v>
      </c>
      <c r="R2729" s="21" t="str">
        <f t="shared" si="345"/>
        <v/>
      </c>
      <c r="T2729" s="44" t="str">
        <f t="shared" si="340"/>
        <v/>
      </c>
      <c r="W2729" s="18">
        <f t="shared" si="341"/>
        <v>0</v>
      </c>
    </row>
    <row r="2730" spans="7:23" ht="25.5" customHeight="1" x14ac:dyDescent="0.2">
      <c r="G2730" s="12" t="str">
        <f t="shared" si="338"/>
        <v/>
      </c>
      <c r="H2730" s="12"/>
      <c r="I2730" s="22" t="str">
        <f>IFERROR(VLOOKUP('движение ДВС'!C2730,нормативы!$B$2:$C$32,2,FALSE),"")</f>
        <v/>
      </c>
      <c r="K2730" s="13" t="str">
        <f t="shared" si="342"/>
        <v/>
      </c>
      <c r="L2730" s="13"/>
      <c r="M2730" s="22" t="str">
        <f t="shared" si="339"/>
        <v/>
      </c>
      <c r="N2730" s="22" t="str">
        <f t="shared" si="343"/>
        <v/>
      </c>
      <c r="P2730" s="11" t="str">
        <f t="shared" si="344"/>
        <v xml:space="preserve"> </v>
      </c>
      <c r="Q2730" s="11" t="e">
        <f>VLOOKUP(B2730,'Комментарии к ремонту'!A:C,2,FALSE)</f>
        <v>#N/A</v>
      </c>
      <c r="R2730" s="21" t="str">
        <f t="shared" si="345"/>
        <v/>
      </c>
      <c r="T2730" s="44" t="str">
        <f t="shared" si="340"/>
        <v/>
      </c>
      <c r="W2730" s="18">
        <f t="shared" si="341"/>
        <v>0</v>
      </c>
    </row>
    <row r="2731" spans="7:23" ht="25.5" customHeight="1" x14ac:dyDescent="0.2">
      <c r="G2731" s="12" t="str">
        <f t="shared" si="338"/>
        <v/>
      </c>
      <c r="H2731" s="12"/>
      <c r="I2731" s="22" t="str">
        <f>IFERROR(VLOOKUP('движение ДВС'!C2731,нормативы!$B$2:$C$32,2,FALSE),"")</f>
        <v/>
      </c>
      <c r="K2731" s="13" t="str">
        <f t="shared" si="342"/>
        <v/>
      </c>
      <c r="L2731" s="13"/>
      <c r="M2731" s="22" t="str">
        <f t="shared" si="339"/>
        <v/>
      </c>
      <c r="N2731" s="22" t="str">
        <f t="shared" si="343"/>
        <v/>
      </c>
      <c r="P2731" s="11" t="str">
        <f t="shared" si="344"/>
        <v xml:space="preserve"> </v>
      </c>
      <c r="Q2731" s="11" t="e">
        <f>VLOOKUP(B2731,'Комментарии к ремонту'!A:C,2,FALSE)</f>
        <v>#N/A</v>
      </c>
      <c r="R2731" s="21" t="str">
        <f t="shared" si="345"/>
        <v/>
      </c>
      <c r="T2731" s="44" t="str">
        <f t="shared" si="340"/>
        <v/>
      </c>
      <c r="W2731" s="18">
        <f t="shared" si="341"/>
        <v>0</v>
      </c>
    </row>
    <row r="2732" spans="7:23" ht="25.5" customHeight="1" x14ac:dyDescent="0.2">
      <c r="G2732" s="12" t="str">
        <f t="shared" si="338"/>
        <v/>
      </c>
      <c r="H2732" s="12"/>
      <c r="I2732" s="22" t="str">
        <f>IFERROR(VLOOKUP('движение ДВС'!C2732,нормативы!$B$2:$C$32,2,FALSE),"")</f>
        <v/>
      </c>
      <c r="K2732" s="13" t="str">
        <f t="shared" si="342"/>
        <v/>
      </c>
      <c r="L2732" s="13"/>
      <c r="M2732" s="22" t="str">
        <f t="shared" si="339"/>
        <v/>
      </c>
      <c r="N2732" s="22" t="str">
        <f t="shared" si="343"/>
        <v/>
      </c>
      <c r="P2732" s="11" t="str">
        <f t="shared" si="344"/>
        <v xml:space="preserve"> </v>
      </c>
      <c r="Q2732" s="11" t="e">
        <f>VLOOKUP(B2732,'Комментарии к ремонту'!A:C,2,FALSE)</f>
        <v>#N/A</v>
      </c>
      <c r="R2732" s="21" t="str">
        <f t="shared" si="345"/>
        <v/>
      </c>
      <c r="T2732" s="44" t="str">
        <f t="shared" si="340"/>
        <v/>
      </c>
      <c r="W2732" s="18">
        <f t="shared" si="341"/>
        <v>0</v>
      </c>
    </row>
    <row r="2733" spans="7:23" ht="25.5" customHeight="1" x14ac:dyDescent="0.2">
      <c r="G2733" s="12" t="str">
        <f t="shared" si="338"/>
        <v/>
      </c>
      <c r="H2733" s="12"/>
      <c r="I2733" s="22" t="str">
        <f>IFERROR(VLOOKUP('движение ДВС'!C2733,нормативы!$B$2:$C$32,2,FALSE),"")</f>
        <v/>
      </c>
      <c r="K2733" s="13" t="str">
        <f t="shared" si="342"/>
        <v/>
      </c>
      <c r="L2733" s="13"/>
      <c r="M2733" s="22" t="str">
        <f t="shared" si="339"/>
        <v/>
      </c>
      <c r="N2733" s="22" t="str">
        <f t="shared" si="343"/>
        <v/>
      </c>
      <c r="P2733" s="11" t="str">
        <f t="shared" si="344"/>
        <v xml:space="preserve"> </v>
      </c>
      <c r="Q2733" s="11" t="e">
        <f>VLOOKUP(B2733,'Комментарии к ремонту'!A:C,2,FALSE)</f>
        <v>#N/A</v>
      </c>
      <c r="R2733" s="21" t="str">
        <f t="shared" si="345"/>
        <v/>
      </c>
      <c r="T2733" s="44" t="str">
        <f t="shared" si="340"/>
        <v/>
      </c>
      <c r="W2733" s="18">
        <f t="shared" si="341"/>
        <v>0</v>
      </c>
    </row>
    <row r="2734" spans="7:23" ht="25.5" customHeight="1" x14ac:dyDescent="0.2">
      <c r="G2734" s="12" t="str">
        <f t="shared" si="338"/>
        <v/>
      </c>
      <c r="H2734" s="12"/>
      <c r="I2734" s="22" t="str">
        <f>IFERROR(VLOOKUP('движение ДВС'!C2734,нормативы!$B$2:$C$32,2,FALSE),"")</f>
        <v/>
      </c>
      <c r="K2734" s="13" t="str">
        <f t="shared" si="342"/>
        <v/>
      </c>
      <c r="L2734" s="13"/>
      <c r="M2734" s="22" t="str">
        <f t="shared" si="339"/>
        <v/>
      </c>
      <c r="N2734" s="22" t="str">
        <f t="shared" si="343"/>
        <v/>
      </c>
      <c r="P2734" s="11" t="str">
        <f t="shared" si="344"/>
        <v xml:space="preserve"> </v>
      </c>
      <c r="Q2734" s="11" t="e">
        <f>VLOOKUP(B2734,'Комментарии к ремонту'!A:C,2,FALSE)</f>
        <v>#N/A</v>
      </c>
      <c r="R2734" s="21" t="str">
        <f t="shared" si="345"/>
        <v/>
      </c>
      <c r="T2734" s="44" t="str">
        <f t="shared" si="340"/>
        <v/>
      </c>
      <c r="W2734" s="18">
        <f t="shared" si="341"/>
        <v>0</v>
      </c>
    </row>
    <row r="2735" spans="7:23" ht="25.5" customHeight="1" x14ac:dyDescent="0.2">
      <c r="G2735" s="12" t="str">
        <f t="shared" si="338"/>
        <v/>
      </c>
      <c r="H2735" s="12"/>
      <c r="I2735" s="22" t="str">
        <f>IFERROR(VLOOKUP('движение ДВС'!C2735,нормативы!$B$2:$C$32,2,FALSE),"")</f>
        <v/>
      </c>
      <c r="K2735" s="13" t="str">
        <f t="shared" si="342"/>
        <v/>
      </c>
      <c r="L2735" s="13"/>
      <c r="M2735" s="22" t="str">
        <f t="shared" si="339"/>
        <v/>
      </c>
      <c r="N2735" s="22" t="str">
        <f t="shared" si="343"/>
        <v/>
      </c>
      <c r="P2735" s="11" t="str">
        <f t="shared" si="344"/>
        <v xml:space="preserve"> </v>
      </c>
      <c r="Q2735" s="11" t="e">
        <f>VLOOKUP(B2735,'Комментарии к ремонту'!A:C,2,FALSE)</f>
        <v>#N/A</v>
      </c>
      <c r="R2735" s="21" t="str">
        <f t="shared" si="345"/>
        <v/>
      </c>
      <c r="T2735" s="44" t="str">
        <f t="shared" si="340"/>
        <v/>
      </c>
      <c r="W2735" s="18">
        <f t="shared" si="341"/>
        <v>0</v>
      </c>
    </row>
    <row r="2736" spans="7:23" ht="25.5" customHeight="1" x14ac:dyDescent="0.2">
      <c r="G2736" s="12" t="str">
        <f t="shared" si="338"/>
        <v/>
      </c>
      <c r="H2736" s="12"/>
      <c r="I2736" s="22" t="str">
        <f>IFERROR(VLOOKUP('движение ДВС'!C2736,нормативы!$B$2:$C$32,2,FALSE),"")</f>
        <v/>
      </c>
      <c r="K2736" s="13" t="str">
        <f t="shared" si="342"/>
        <v/>
      </c>
      <c r="L2736" s="13"/>
      <c r="M2736" s="22" t="str">
        <f t="shared" si="339"/>
        <v/>
      </c>
      <c r="N2736" s="22" t="str">
        <f t="shared" si="343"/>
        <v/>
      </c>
      <c r="P2736" s="11" t="str">
        <f t="shared" si="344"/>
        <v xml:space="preserve"> </v>
      </c>
      <c r="Q2736" s="11" t="e">
        <f>VLOOKUP(B2736,'Комментарии к ремонту'!A:C,2,FALSE)</f>
        <v>#N/A</v>
      </c>
      <c r="R2736" s="21" t="str">
        <f t="shared" si="345"/>
        <v/>
      </c>
      <c r="T2736" s="44" t="str">
        <f t="shared" si="340"/>
        <v/>
      </c>
      <c r="W2736" s="18">
        <f t="shared" si="341"/>
        <v>0</v>
      </c>
    </row>
    <row r="2737" spans="7:23" ht="25.5" customHeight="1" x14ac:dyDescent="0.2">
      <c r="G2737" s="12" t="str">
        <f t="shared" si="338"/>
        <v/>
      </c>
      <c r="H2737" s="12"/>
      <c r="I2737" s="22" t="str">
        <f>IFERROR(VLOOKUP('движение ДВС'!C2737,нормативы!$B$2:$C$32,2,FALSE),"")</f>
        <v/>
      </c>
      <c r="K2737" s="13" t="str">
        <f t="shared" si="342"/>
        <v/>
      </c>
      <c r="L2737" s="13"/>
      <c r="M2737" s="22" t="str">
        <f t="shared" si="339"/>
        <v/>
      </c>
      <c r="N2737" s="22" t="str">
        <f t="shared" si="343"/>
        <v/>
      </c>
      <c r="P2737" s="11" t="str">
        <f t="shared" si="344"/>
        <v xml:space="preserve"> </v>
      </c>
      <c r="Q2737" s="11" t="e">
        <f>VLOOKUP(B2737,'Комментарии к ремонту'!A:C,2,FALSE)</f>
        <v>#N/A</v>
      </c>
      <c r="R2737" s="21" t="str">
        <f t="shared" si="345"/>
        <v/>
      </c>
      <c r="T2737" s="44" t="str">
        <f t="shared" si="340"/>
        <v/>
      </c>
      <c r="W2737" s="18">
        <f t="shared" si="341"/>
        <v>0</v>
      </c>
    </row>
    <row r="2738" spans="7:23" ht="25.5" customHeight="1" x14ac:dyDescent="0.2">
      <c r="G2738" s="12" t="str">
        <f t="shared" si="338"/>
        <v/>
      </c>
      <c r="H2738" s="12"/>
      <c r="I2738" s="22" t="str">
        <f>IFERROR(VLOOKUP('движение ДВС'!C2738,нормативы!$B$2:$C$32,2,FALSE),"")</f>
        <v/>
      </c>
      <c r="K2738" s="13" t="str">
        <f t="shared" si="342"/>
        <v/>
      </c>
      <c r="L2738" s="13"/>
      <c r="M2738" s="22" t="str">
        <f t="shared" si="339"/>
        <v/>
      </c>
      <c r="N2738" s="22" t="str">
        <f t="shared" si="343"/>
        <v/>
      </c>
      <c r="P2738" s="11" t="str">
        <f t="shared" si="344"/>
        <v xml:space="preserve"> </v>
      </c>
      <c r="Q2738" s="11" t="e">
        <f>VLOOKUP(B2738,'Комментарии к ремонту'!A:C,2,FALSE)</f>
        <v>#N/A</v>
      </c>
      <c r="R2738" s="21" t="str">
        <f t="shared" si="345"/>
        <v/>
      </c>
      <c r="T2738" s="44" t="str">
        <f t="shared" si="340"/>
        <v/>
      </c>
      <c r="W2738" s="18">
        <f t="shared" si="341"/>
        <v>0</v>
      </c>
    </row>
    <row r="2739" spans="7:23" ht="25.5" customHeight="1" x14ac:dyDescent="0.2">
      <c r="G2739" s="12" t="str">
        <f t="shared" si="338"/>
        <v/>
      </c>
      <c r="H2739" s="12"/>
      <c r="I2739" s="22" t="str">
        <f>IFERROR(VLOOKUP('движение ДВС'!C2739,нормативы!$B$2:$C$32,2,FALSE),"")</f>
        <v/>
      </c>
      <c r="K2739" s="13" t="str">
        <f t="shared" si="342"/>
        <v/>
      </c>
      <c r="L2739" s="13"/>
      <c r="M2739" s="22" t="str">
        <f t="shared" si="339"/>
        <v/>
      </c>
      <c r="N2739" s="22" t="str">
        <f t="shared" si="343"/>
        <v/>
      </c>
      <c r="P2739" s="11" t="str">
        <f t="shared" si="344"/>
        <v xml:space="preserve"> </v>
      </c>
      <c r="Q2739" s="11" t="e">
        <f>VLOOKUP(B2739,'Комментарии к ремонту'!A:C,2,FALSE)</f>
        <v>#N/A</v>
      </c>
      <c r="R2739" s="21" t="str">
        <f t="shared" si="345"/>
        <v/>
      </c>
      <c r="T2739" s="44" t="str">
        <f t="shared" si="340"/>
        <v/>
      </c>
      <c r="W2739" s="18">
        <f t="shared" si="341"/>
        <v>0</v>
      </c>
    </row>
    <row r="2740" spans="7:23" ht="25.5" customHeight="1" x14ac:dyDescent="0.2">
      <c r="G2740" s="12" t="str">
        <f t="shared" si="338"/>
        <v/>
      </c>
      <c r="H2740" s="12"/>
      <c r="I2740" s="22" t="str">
        <f>IFERROR(VLOOKUP('движение ДВС'!C2740,нормативы!$B$2:$C$32,2,FALSE),"")</f>
        <v/>
      </c>
      <c r="K2740" s="13" t="str">
        <f t="shared" si="342"/>
        <v/>
      </c>
      <c r="L2740" s="13"/>
      <c r="M2740" s="22" t="str">
        <f t="shared" si="339"/>
        <v/>
      </c>
      <c r="N2740" s="22" t="str">
        <f t="shared" si="343"/>
        <v/>
      </c>
      <c r="P2740" s="11" t="str">
        <f t="shared" si="344"/>
        <v xml:space="preserve"> </v>
      </c>
      <c r="Q2740" s="11" t="e">
        <f>VLOOKUP(B2740,'Комментарии к ремонту'!A:C,2,FALSE)</f>
        <v>#N/A</v>
      </c>
      <c r="R2740" s="21" t="str">
        <f t="shared" si="345"/>
        <v/>
      </c>
      <c r="T2740" s="44" t="str">
        <f t="shared" si="340"/>
        <v/>
      </c>
      <c r="W2740" s="18">
        <f t="shared" si="341"/>
        <v>0</v>
      </c>
    </row>
    <row r="2741" spans="7:23" ht="25.5" customHeight="1" x14ac:dyDescent="0.2">
      <c r="G2741" s="12" t="str">
        <f t="shared" si="338"/>
        <v/>
      </c>
      <c r="H2741" s="12"/>
      <c r="I2741" s="22" t="str">
        <f>IFERROR(VLOOKUP('движение ДВС'!C2741,нормативы!$B$2:$C$32,2,FALSE),"")</f>
        <v/>
      </c>
      <c r="K2741" s="13" t="str">
        <f t="shared" si="342"/>
        <v/>
      </c>
      <c r="L2741" s="13"/>
      <c r="M2741" s="22" t="str">
        <f t="shared" si="339"/>
        <v/>
      </c>
      <c r="N2741" s="22" t="str">
        <f t="shared" si="343"/>
        <v/>
      </c>
      <c r="P2741" s="11" t="str">
        <f t="shared" si="344"/>
        <v xml:space="preserve"> </v>
      </c>
      <c r="Q2741" s="11" t="e">
        <f>VLOOKUP(B2741,'Комментарии к ремонту'!A:C,2,FALSE)</f>
        <v>#N/A</v>
      </c>
      <c r="R2741" s="21" t="str">
        <f t="shared" si="345"/>
        <v/>
      </c>
      <c r="T2741" s="44" t="str">
        <f t="shared" si="340"/>
        <v/>
      </c>
      <c r="W2741" s="18">
        <f t="shared" si="341"/>
        <v>0</v>
      </c>
    </row>
    <row r="2742" spans="7:23" ht="25.5" customHeight="1" x14ac:dyDescent="0.2">
      <c r="G2742" s="12" t="str">
        <f t="shared" si="338"/>
        <v/>
      </c>
      <c r="H2742" s="12"/>
      <c r="I2742" s="22" t="str">
        <f>IFERROR(VLOOKUP('движение ДВС'!C2742,нормативы!$B$2:$C$32,2,FALSE),"")</f>
        <v/>
      </c>
      <c r="K2742" s="13" t="str">
        <f t="shared" si="342"/>
        <v/>
      </c>
      <c r="L2742" s="13"/>
      <c r="M2742" s="22" t="str">
        <f t="shared" si="339"/>
        <v/>
      </c>
      <c r="N2742" s="22" t="str">
        <f t="shared" si="343"/>
        <v/>
      </c>
      <c r="P2742" s="11" t="str">
        <f t="shared" si="344"/>
        <v xml:space="preserve"> </v>
      </c>
      <c r="Q2742" s="11" t="e">
        <f>VLOOKUP(B2742,'Комментарии к ремонту'!A:C,2,FALSE)</f>
        <v>#N/A</v>
      </c>
      <c r="R2742" s="21" t="str">
        <f t="shared" si="345"/>
        <v/>
      </c>
      <c r="T2742" s="44" t="str">
        <f t="shared" si="340"/>
        <v/>
      </c>
      <c r="W2742" s="18">
        <f t="shared" si="341"/>
        <v>0</v>
      </c>
    </row>
    <row r="2743" spans="7:23" ht="25.5" customHeight="1" x14ac:dyDescent="0.2">
      <c r="G2743" s="12" t="str">
        <f t="shared" si="338"/>
        <v/>
      </c>
      <c r="H2743" s="12"/>
      <c r="I2743" s="22" t="str">
        <f>IFERROR(VLOOKUP('движение ДВС'!C2743,нормативы!$B$2:$C$32,2,FALSE),"")</f>
        <v/>
      </c>
      <c r="K2743" s="13" t="str">
        <f t="shared" si="342"/>
        <v/>
      </c>
      <c r="L2743" s="13"/>
      <c r="M2743" s="22" t="str">
        <f t="shared" si="339"/>
        <v/>
      </c>
      <c r="N2743" s="22" t="str">
        <f t="shared" si="343"/>
        <v/>
      </c>
      <c r="P2743" s="11" t="str">
        <f t="shared" si="344"/>
        <v xml:space="preserve"> </v>
      </c>
      <c r="Q2743" s="11" t="e">
        <f>VLOOKUP(B2743,'Комментарии к ремонту'!A:C,2,FALSE)</f>
        <v>#N/A</v>
      </c>
      <c r="R2743" s="21" t="str">
        <f t="shared" si="345"/>
        <v/>
      </c>
      <c r="T2743" s="44" t="str">
        <f t="shared" si="340"/>
        <v/>
      </c>
      <c r="W2743" s="18">
        <f t="shared" si="341"/>
        <v>0</v>
      </c>
    </row>
    <row r="2744" spans="7:23" ht="25.5" customHeight="1" x14ac:dyDescent="0.2">
      <c r="G2744" s="12" t="str">
        <f t="shared" si="338"/>
        <v/>
      </c>
      <c r="H2744" s="12"/>
      <c r="I2744" s="22" t="str">
        <f>IFERROR(VLOOKUP('движение ДВС'!C2744,нормативы!$B$2:$C$32,2,FALSE),"")</f>
        <v/>
      </c>
      <c r="K2744" s="13" t="str">
        <f t="shared" si="342"/>
        <v/>
      </c>
      <c r="L2744" s="13"/>
      <c r="M2744" s="22" t="str">
        <f t="shared" si="339"/>
        <v/>
      </c>
      <c r="N2744" s="22" t="str">
        <f t="shared" si="343"/>
        <v/>
      </c>
      <c r="P2744" s="11" t="str">
        <f t="shared" si="344"/>
        <v xml:space="preserve"> </v>
      </c>
      <c r="Q2744" s="11" t="e">
        <f>VLOOKUP(B2744,'Комментарии к ремонту'!A:C,2,FALSE)</f>
        <v>#N/A</v>
      </c>
      <c r="R2744" s="21" t="str">
        <f t="shared" si="345"/>
        <v/>
      </c>
      <c r="T2744" s="44" t="str">
        <f t="shared" si="340"/>
        <v/>
      </c>
      <c r="W2744" s="18">
        <f t="shared" si="341"/>
        <v>0</v>
      </c>
    </row>
    <row r="2745" spans="7:23" ht="25.5" customHeight="1" x14ac:dyDescent="0.2">
      <c r="G2745" s="12" t="str">
        <f t="shared" si="338"/>
        <v/>
      </c>
      <c r="H2745" s="12"/>
      <c r="I2745" s="22" t="str">
        <f>IFERROR(VLOOKUP('движение ДВС'!C2745,нормативы!$B$2:$C$32,2,FALSE),"")</f>
        <v/>
      </c>
      <c r="K2745" s="13" t="str">
        <f t="shared" si="342"/>
        <v/>
      </c>
      <c r="L2745" s="13"/>
      <c r="M2745" s="22" t="str">
        <f t="shared" si="339"/>
        <v/>
      </c>
      <c r="N2745" s="22" t="str">
        <f t="shared" si="343"/>
        <v/>
      </c>
      <c r="P2745" s="11" t="str">
        <f t="shared" si="344"/>
        <v xml:space="preserve"> </v>
      </c>
      <c r="Q2745" s="11" t="e">
        <f>VLOOKUP(B2745,'Комментарии к ремонту'!A:C,2,FALSE)</f>
        <v>#N/A</v>
      </c>
      <c r="R2745" s="21" t="str">
        <f t="shared" si="345"/>
        <v/>
      </c>
      <c r="T2745" s="44" t="str">
        <f t="shared" si="340"/>
        <v/>
      </c>
      <c r="W2745" s="18">
        <f t="shared" si="341"/>
        <v>0</v>
      </c>
    </row>
    <row r="2746" spans="7:23" ht="25.5" customHeight="1" x14ac:dyDescent="0.2">
      <c r="G2746" s="12" t="str">
        <f t="shared" si="338"/>
        <v/>
      </c>
      <c r="H2746" s="12"/>
      <c r="I2746" s="22" t="str">
        <f>IFERROR(VLOOKUP('движение ДВС'!C2746,нормативы!$B$2:$C$32,2,FALSE),"")</f>
        <v/>
      </c>
      <c r="K2746" s="13" t="str">
        <f t="shared" si="342"/>
        <v/>
      </c>
      <c r="L2746" s="13"/>
      <c r="M2746" s="22" t="str">
        <f t="shared" si="339"/>
        <v/>
      </c>
      <c r="N2746" s="22" t="str">
        <f t="shared" si="343"/>
        <v/>
      </c>
      <c r="P2746" s="11" t="str">
        <f t="shared" si="344"/>
        <v xml:space="preserve"> </v>
      </c>
      <c r="Q2746" s="11" t="e">
        <f>VLOOKUP(B2746,'Комментарии к ремонту'!A:C,2,FALSE)</f>
        <v>#N/A</v>
      </c>
      <c r="R2746" s="21" t="str">
        <f t="shared" si="345"/>
        <v/>
      </c>
      <c r="T2746" s="44" t="str">
        <f t="shared" si="340"/>
        <v/>
      </c>
      <c r="W2746" s="18">
        <f t="shared" si="341"/>
        <v>0</v>
      </c>
    </row>
    <row r="2747" spans="7:23" ht="25.5" customHeight="1" x14ac:dyDescent="0.2">
      <c r="G2747" s="12" t="str">
        <f t="shared" si="338"/>
        <v/>
      </c>
      <c r="H2747" s="12"/>
      <c r="I2747" s="22" t="str">
        <f>IFERROR(VLOOKUP('движение ДВС'!C2747,нормативы!$B$2:$C$32,2,FALSE),"")</f>
        <v/>
      </c>
      <c r="K2747" s="13" t="str">
        <f t="shared" si="342"/>
        <v/>
      </c>
      <c r="L2747" s="13"/>
      <c r="M2747" s="22" t="str">
        <f t="shared" si="339"/>
        <v/>
      </c>
      <c r="N2747" s="22" t="str">
        <f t="shared" si="343"/>
        <v/>
      </c>
      <c r="P2747" s="11" t="str">
        <f t="shared" si="344"/>
        <v xml:space="preserve"> </v>
      </c>
      <c r="Q2747" s="11" t="e">
        <f>VLOOKUP(B2747,'Комментарии к ремонту'!A:C,2,FALSE)</f>
        <v>#N/A</v>
      </c>
      <c r="R2747" s="21" t="str">
        <f t="shared" si="345"/>
        <v/>
      </c>
      <c r="T2747" s="44" t="str">
        <f t="shared" si="340"/>
        <v/>
      </c>
      <c r="W2747" s="18">
        <f t="shared" si="341"/>
        <v>0</v>
      </c>
    </row>
    <row r="2748" spans="7:23" ht="25.5" customHeight="1" x14ac:dyDescent="0.2">
      <c r="G2748" s="12" t="str">
        <f t="shared" si="338"/>
        <v/>
      </c>
      <c r="H2748" s="12"/>
      <c r="I2748" s="22" t="str">
        <f>IFERROR(VLOOKUP('движение ДВС'!C2748,нормативы!$B$2:$C$32,2,FALSE),"")</f>
        <v/>
      </c>
      <c r="K2748" s="13" t="str">
        <f t="shared" si="342"/>
        <v/>
      </c>
      <c r="L2748" s="13"/>
      <c r="M2748" s="22" t="str">
        <f t="shared" si="339"/>
        <v/>
      </c>
      <c r="N2748" s="22" t="str">
        <f t="shared" si="343"/>
        <v/>
      </c>
      <c r="P2748" s="11" t="str">
        <f t="shared" si="344"/>
        <v xml:space="preserve"> </v>
      </c>
      <c r="Q2748" s="11" t="e">
        <f>VLOOKUP(B2748,'Комментарии к ремонту'!A:C,2,FALSE)</f>
        <v>#N/A</v>
      </c>
      <c r="R2748" s="21" t="str">
        <f t="shared" si="345"/>
        <v/>
      </c>
      <c r="T2748" s="44" t="str">
        <f t="shared" si="340"/>
        <v/>
      </c>
      <c r="W2748" s="18">
        <f t="shared" si="341"/>
        <v>0</v>
      </c>
    </row>
    <row r="2749" spans="7:23" ht="25.5" customHeight="1" x14ac:dyDescent="0.2">
      <c r="G2749" s="12" t="str">
        <f t="shared" si="338"/>
        <v/>
      </c>
      <c r="H2749" s="12"/>
      <c r="I2749" s="22" t="str">
        <f>IFERROR(VLOOKUP('движение ДВС'!C2749,нормативы!$B$2:$C$32,2,FALSE),"")</f>
        <v/>
      </c>
      <c r="K2749" s="13" t="str">
        <f t="shared" si="342"/>
        <v/>
      </c>
      <c r="L2749" s="13"/>
      <c r="M2749" s="22" t="str">
        <f t="shared" si="339"/>
        <v/>
      </c>
      <c r="N2749" s="22" t="str">
        <f t="shared" si="343"/>
        <v/>
      </c>
      <c r="P2749" s="11" t="str">
        <f t="shared" si="344"/>
        <v xml:space="preserve"> </v>
      </c>
      <c r="Q2749" s="11" t="e">
        <f>VLOOKUP(B2749,'Комментарии к ремонту'!A:C,2,FALSE)</f>
        <v>#N/A</v>
      </c>
      <c r="R2749" s="21" t="str">
        <f t="shared" si="345"/>
        <v/>
      </c>
      <c r="T2749" s="44" t="str">
        <f t="shared" si="340"/>
        <v/>
      </c>
      <c r="W2749" s="18">
        <f t="shared" si="341"/>
        <v>0</v>
      </c>
    </row>
    <row r="2750" spans="7:23" ht="25.5" customHeight="1" x14ac:dyDescent="0.2">
      <c r="G2750" s="12" t="str">
        <f t="shared" si="338"/>
        <v/>
      </c>
      <c r="H2750" s="12"/>
      <c r="I2750" s="22" t="str">
        <f>IFERROR(VLOOKUP('движение ДВС'!C2750,нормативы!$B$2:$C$32,2,FALSE),"")</f>
        <v/>
      </c>
      <c r="K2750" s="13" t="str">
        <f t="shared" si="342"/>
        <v/>
      </c>
      <c r="L2750" s="13"/>
      <c r="M2750" s="22" t="str">
        <f t="shared" si="339"/>
        <v/>
      </c>
      <c r="N2750" s="22" t="str">
        <f t="shared" si="343"/>
        <v/>
      </c>
      <c r="P2750" s="11" t="str">
        <f t="shared" si="344"/>
        <v xml:space="preserve"> </v>
      </c>
      <c r="Q2750" s="11" t="e">
        <f>VLOOKUP(B2750,'Комментарии к ремонту'!A:C,2,FALSE)</f>
        <v>#N/A</v>
      </c>
      <c r="R2750" s="21" t="str">
        <f t="shared" si="345"/>
        <v/>
      </c>
      <c r="T2750" s="44" t="str">
        <f t="shared" si="340"/>
        <v/>
      </c>
      <c r="W2750" s="18">
        <f t="shared" si="341"/>
        <v>0</v>
      </c>
    </row>
    <row r="2751" spans="7:23" ht="25.5" customHeight="1" x14ac:dyDescent="0.2">
      <c r="G2751" s="12" t="str">
        <f t="shared" si="338"/>
        <v/>
      </c>
      <c r="H2751" s="12"/>
      <c r="I2751" s="22" t="str">
        <f>IFERROR(VLOOKUP('движение ДВС'!C2751,нормативы!$B$2:$C$32,2,FALSE),"")</f>
        <v/>
      </c>
      <c r="K2751" s="13" t="str">
        <f t="shared" si="342"/>
        <v/>
      </c>
      <c r="L2751" s="13"/>
      <c r="M2751" s="22" t="str">
        <f t="shared" si="339"/>
        <v/>
      </c>
      <c r="N2751" s="22" t="str">
        <f t="shared" si="343"/>
        <v/>
      </c>
      <c r="P2751" s="11" t="str">
        <f t="shared" si="344"/>
        <v xml:space="preserve"> </v>
      </c>
      <c r="Q2751" s="11" t="e">
        <f>VLOOKUP(B2751,'Комментарии к ремонту'!A:C,2,FALSE)</f>
        <v>#N/A</v>
      </c>
      <c r="R2751" s="21" t="str">
        <f t="shared" si="345"/>
        <v/>
      </c>
      <c r="T2751" s="44" t="str">
        <f t="shared" si="340"/>
        <v/>
      </c>
      <c r="W2751" s="18">
        <f t="shared" si="341"/>
        <v>0</v>
      </c>
    </row>
    <row r="2752" spans="7:23" ht="25.5" customHeight="1" x14ac:dyDescent="0.2">
      <c r="G2752" s="12" t="str">
        <f t="shared" si="338"/>
        <v/>
      </c>
      <c r="H2752" s="12"/>
      <c r="I2752" s="22" t="str">
        <f>IFERROR(VLOOKUP('движение ДВС'!C2752,нормативы!$B$2:$C$32,2,FALSE),"")</f>
        <v/>
      </c>
      <c r="K2752" s="13" t="str">
        <f t="shared" si="342"/>
        <v/>
      </c>
      <c r="L2752" s="13"/>
      <c r="M2752" s="22" t="str">
        <f t="shared" si="339"/>
        <v/>
      </c>
      <c r="N2752" s="22" t="str">
        <f t="shared" si="343"/>
        <v/>
      </c>
      <c r="P2752" s="11" t="str">
        <f t="shared" si="344"/>
        <v xml:space="preserve"> </v>
      </c>
      <c r="Q2752" s="11" t="e">
        <f>VLOOKUP(B2752,'Комментарии к ремонту'!A:C,2,FALSE)</f>
        <v>#N/A</v>
      </c>
      <c r="R2752" s="21" t="str">
        <f t="shared" si="345"/>
        <v/>
      </c>
      <c r="T2752" s="44" t="str">
        <f t="shared" si="340"/>
        <v/>
      </c>
      <c r="W2752" s="18">
        <f t="shared" si="341"/>
        <v>0</v>
      </c>
    </row>
    <row r="2753" spans="7:23" ht="25.5" customHeight="1" x14ac:dyDescent="0.2">
      <c r="G2753" s="12" t="str">
        <f t="shared" si="338"/>
        <v/>
      </c>
      <c r="H2753" s="12"/>
      <c r="I2753" s="22" t="str">
        <f>IFERROR(VLOOKUP('движение ДВС'!C2753,нормативы!$B$2:$C$32,2,FALSE),"")</f>
        <v/>
      </c>
      <c r="K2753" s="13" t="str">
        <f t="shared" si="342"/>
        <v/>
      </c>
      <c r="L2753" s="13"/>
      <c r="M2753" s="22" t="str">
        <f t="shared" si="339"/>
        <v/>
      </c>
      <c r="N2753" s="22" t="str">
        <f t="shared" si="343"/>
        <v/>
      </c>
      <c r="P2753" s="11" t="str">
        <f t="shared" si="344"/>
        <v xml:space="preserve"> </v>
      </c>
      <c r="Q2753" s="11" t="e">
        <f>VLOOKUP(B2753,'Комментарии к ремонту'!A:C,2,FALSE)</f>
        <v>#N/A</v>
      </c>
      <c r="R2753" s="21" t="str">
        <f t="shared" si="345"/>
        <v/>
      </c>
      <c r="T2753" s="44" t="str">
        <f t="shared" si="340"/>
        <v/>
      </c>
      <c r="W2753" s="18">
        <f t="shared" si="341"/>
        <v>0</v>
      </c>
    </row>
    <row r="2754" spans="7:23" ht="25.5" customHeight="1" x14ac:dyDescent="0.2">
      <c r="G2754" s="12" t="str">
        <f t="shared" si="338"/>
        <v/>
      </c>
      <c r="H2754" s="12"/>
      <c r="I2754" s="22" t="str">
        <f>IFERROR(VLOOKUP('движение ДВС'!C2754,нормативы!$B$2:$C$32,2,FALSE),"")</f>
        <v/>
      </c>
      <c r="K2754" s="13" t="str">
        <f t="shared" si="342"/>
        <v/>
      </c>
      <c r="L2754" s="13"/>
      <c r="M2754" s="22" t="str">
        <f t="shared" si="339"/>
        <v/>
      </c>
      <c r="N2754" s="22" t="str">
        <f t="shared" si="343"/>
        <v/>
      </c>
      <c r="P2754" s="11" t="str">
        <f t="shared" si="344"/>
        <v xml:space="preserve"> </v>
      </c>
      <c r="Q2754" s="11" t="e">
        <f>VLOOKUP(B2754,'Комментарии к ремонту'!A:C,2,FALSE)</f>
        <v>#N/A</v>
      </c>
      <c r="R2754" s="21" t="str">
        <f t="shared" si="345"/>
        <v/>
      </c>
      <c r="T2754" s="44" t="str">
        <f t="shared" si="340"/>
        <v/>
      </c>
      <c r="W2754" s="18">
        <f t="shared" si="341"/>
        <v>0</v>
      </c>
    </row>
    <row r="2755" spans="7:23" ht="25.5" customHeight="1" x14ac:dyDescent="0.2">
      <c r="G2755" s="12" t="str">
        <f t="shared" ref="G2755:G2818" si="346">IFERROR(IF(SEARCH("Ожидается",O2755),"введите дату",""),"")</f>
        <v/>
      </c>
      <c r="H2755" s="12"/>
      <c r="I2755" s="22" t="str">
        <f>IFERROR(VLOOKUP('движение ДВС'!C2755,нормативы!$B$2:$C$32,2,FALSE),"")</f>
        <v/>
      </c>
      <c r="K2755" s="13" t="str">
        <f t="shared" si="342"/>
        <v/>
      </c>
      <c r="L2755" s="13"/>
      <c r="M2755" s="22" t="str">
        <f t="shared" ref="M2755:M2818" si="347">IFERROR(IF(ISBLANK(G2755),"",_xlfn.ISOWEEKNUM(G2755)),"")</f>
        <v/>
      </c>
      <c r="N2755" s="22" t="str">
        <f t="shared" si="343"/>
        <v/>
      </c>
      <c r="P2755" s="11" t="str">
        <f t="shared" si="344"/>
        <v xml:space="preserve"> </v>
      </c>
      <c r="Q2755" s="11" t="e">
        <f>VLOOKUP(B2755,'Комментарии к ремонту'!A:C,2,FALSE)</f>
        <v>#N/A</v>
      </c>
      <c r="R2755" s="21" t="str">
        <f t="shared" si="345"/>
        <v/>
      </c>
      <c r="T2755" s="44" t="str">
        <f t="shared" ref="T2755:T2818" si="348">IF(O2755="Отказной","Опишите причину отказа",IF(O2755="Транзит","Опишите инф. о транзите",""))</f>
        <v/>
      </c>
      <c r="W2755" s="18">
        <f t="shared" ref="W2755:W2818" si="349">IFERROR(IF(SEARCH(", заказ",V2755),"укажите дату поставки зап. частей",""),0)</f>
        <v>0</v>
      </c>
    </row>
    <row r="2756" spans="7:23" ht="25.5" customHeight="1" x14ac:dyDescent="0.2">
      <c r="G2756" s="12" t="str">
        <f t="shared" si="346"/>
        <v/>
      </c>
      <c r="H2756" s="12"/>
      <c r="I2756" s="22" t="str">
        <f>IFERROR(VLOOKUP('движение ДВС'!C2756,нормативы!$B$2:$C$32,2,FALSE),"")</f>
        <v/>
      </c>
      <c r="K2756" s="13" t="str">
        <f t="shared" ref="K2756:K2819" si="350">IFERROR(IF(H2756&lt;&gt;0,H2756+(I2756/J2756)/8*7/5,""),IF(H2756&lt;&gt;0,H2756+I2756/8*7/5,""))</f>
        <v/>
      </c>
      <c r="L2756" s="13"/>
      <c r="M2756" s="22" t="str">
        <f t="shared" si="347"/>
        <v/>
      </c>
      <c r="N2756" s="22" t="str">
        <f t="shared" ref="N2756:N2819" si="351">IFERROR(INT((MONTH(G2756)+2)/3),"")</f>
        <v/>
      </c>
      <c r="P2756" s="11" t="str">
        <f t="shared" ref="P2756:P2819" si="352">B2756&amp;" "&amp;C2756</f>
        <v xml:space="preserve"> </v>
      </c>
      <c r="Q2756" s="11" t="e">
        <f>VLOOKUP(B2756,'Комментарии к ремонту'!A:C,2,FALSE)</f>
        <v>#N/A</v>
      </c>
      <c r="R2756" s="21" t="str">
        <f t="shared" ref="R2756:R2819" si="353">IF(ISBLANK(B2756),"",IF(O2756="Ремонт остановлен","Укажите причину остановки работ",IF(O2756="Отказной","Опишите причину отказа",IF(O2756="Транзит","Опишите инф. о транзите",IF(ISNA(Q2756),"НЕТ","ЕСТЬ")))))</f>
        <v/>
      </c>
      <c r="T2756" s="44" t="str">
        <f t="shared" si="348"/>
        <v/>
      </c>
      <c r="W2756" s="18">
        <f t="shared" si="349"/>
        <v>0</v>
      </c>
    </row>
    <row r="2757" spans="7:23" ht="25.5" customHeight="1" x14ac:dyDescent="0.2">
      <c r="G2757" s="12" t="str">
        <f t="shared" si="346"/>
        <v/>
      </c>
      <c r="H2757" s="12"/>
      <c r="I2757" s="22" t="str">
        <f>IFERROR(VLOOKUP('движение ДВС'!C2757,нормативы!$B$2:$C$32,2,FALSE),"")</f>
        <v/>
      </c>
      <c r="K2757" s="13" t="str">
        <f t="shared" si="350"/>
        <v/>
      </c>
      <c r="L2757" s="13"/>
      <c r="M2757" s="22" t="str">
        <f t="shared" si="347"/>
        <v/>
      </c>
      <c r="N2757" s="22" t="str">
        <f t="shared" si="351"/>
        <v/>
      </c>
      <c r="P2757" s="11" t="str">
        <f t="shared" si="352"/>
        <v xml:space="preserve"> </v>
      </c>
      <c r="Q2757" s="11" t="e">
        <f>VLOOKUP(B2757,'Комментарии к ремонту'!A:C,2,FALSE)</f>
        <v>#N/A</v>
      </c>
      <c r="R2757" s="21" t="str">
        <f t="shared" si="353"/>
        <v/>
      </c>
      <c r="T2757" s="44" t="str">
        <f t="shared" si="348"/>
        <v/>
      </c>
      <c r="W2757" s="18">
        <f t="shared" si="349"/>
        <v>0</v>
      </c>
    </row>
    <row r="2758" spans="7:23" ht="25.5" customHeight="1" x14ac:dyDescent="0.2">
      <c r="G2758" s="12" t="str">
        <f t="shared" si="346"/>
        <v/>
      </c>
      <c r="H2758" s="12"/>
      <c r="I2758" s="22" t="str">
        <f>IFERROR(VLOOKUP('движение ДВС'!C2758,нормативы!$B$2:$C$32,2,FALSE),"")</f>
        <v/>
      </c>
      <c r="K2758" s="13" t="str">
        <f t="shared" si="350"/>
        <v/>
      </c>
      <c r="L2758" s="13"/>
      <c r="M2758" s="22" t="str">
        <f t="shared" si="347"/>
        <v/>
      </c>
      <c r="N2758" s="22" t="str">
        <f t="shared" si="351"/>
        <v/>
      </c>
      <c r="P2758" s="11" t="str">
        <f t="shared" si="352"/>
        <v xml:space="preserve"> </v>
      </c>
      <c r="Q2758" s="11" t="e">
        <f>VLOOKUP(B2758,'Комментарии к ремонту'!A:C,2,FALSE)</f>
        <v>#N/A</v>
      </c>
      <c r="R2758" s="21" t="str">
        <f t="shared" si="353"/>
        <v/>
      </c>
      <c r="T2758" s="44" t="str">
        <f t="shared" si="348"/>
        <v/>
      </c>
      <c r="W2758" s="18">
        <f t="shared" si="349"/>
        <v>0</v>
      </c>
    </row>
    <row r="2759" spans="7:23" ht="25.5" customHeight="1" x14ac:dyDescent="0.2">
      <c r="G2759" s="12" t="str">
        <f t="shared" si="346"/>
        <v/>
      </c>
      <c r="H2759" s="12"/>
      <c r="I2759" s="22" t="str">
        <f>IFERROR(VLOOKUP('движение ДВС'!C2759,нормативы!$B$2:$C$32,2,FALSE),"")</f>
        <v/>
      </c>
      <c r="K2759" s="13" t="str">
        <f t="shared" si="350"/>
        <v/>
      </c>
      <c r="L2759" s="13"/>
      <c r="M2759" s="22" t="str">
        <f t="shared" si="347"/>
        <v/>
      </c>
      <c r="N2759" s="22" t="str">
        <f t="shared" si="351"/>
        <v/>
      </c>
      <c r="P2759" s="11" t="str">
        <f t="shared" si="352"/>
        <v xml:space="preserve"> </v>
      </c>
      <c r="Q2759" s="11" t="e">
        <f>VLOOKUP(B2759,'Комментарии к ремонту'!A:C,2,FALSE)</f>
        <v>#N/A</v>
      </c>
      <c r="R2759" s="21" t="str">
        <f t="shared" si="353"/>
        <v/>
      </c>
      <c r="T2759" s="44" t="str">
        <f t="shared" si="348"/>
        <v/>
      </c>
      <c r="W2759" s="18">
        <f t="shared" si="349"/>
        <v>0</v>
      </c>
    </row>
    <row r="2760" spans="7:23" ht="25.5" customHeight="1" x14ac:dyDescent="0.2">
      <c r="G2760" s="12" t="str">
        <f t="shared" si="346"/>
        <v/>
      </c>
      <c r="H2760" s="12"/>
      <c r="I2760" s="22" t="str">
        <f>IFERROR(VLOOKUP('движение ДВС'!C2760,нормативы!$B$2:$C$32,2,FALSE),"")</f>
        <v/>
      </c>
      <c r="K2760" s="13" t="str">
        <f t="shared" si="350"/>
        <v/>
      </c>
      <c r="L2760" s="13"/>
      <c r="M2760" s="22" t="str">
        <f t="shared" si="347"/>
        <v/>
      </c>
      <c r="N2760" s="22" t="str">
        <f t="shared" si="351"/>
        <v/>
      </c>
      <c r="P2760" s="11" t="str">
        <f t="shared" si="352"/>
        <v xml:space="preserve"> </v>
      </c>
      <c r="Q2760" s="11" t="e">
        <f>VLOOKUP(B2760,'Комментарии к ремонту'!A:C,2,FALSE)</f>
        <v>#N/A</v>
      </c>
      <c r="R2760" s="21" t="str">
        <f t="shared" si="353"/>
        <v/>
      </c>
      <c r="T2760" s="44" t="str">
        <f t="shared" si="348"/>
        <v/>
      </c>
      <c r="W2760" s="18">
        <f t="shared" si="349"/>
        <v>0</v>
      </c>
    </row>
    <row r="2761" spans="7:23" ht="25.5" customHeight="1" x14ac:dyDescent="0.2">
      <c r="G2761" s="12" t="str">
        <f t="shared" si="346"/>
        <v/>
      </c>
      <c r="H2761" s="12"/>
      <c r="I2761" s="22" t="str">
        <f>IFERROR(VLOOKUP('движение ДВС'!C2761,нормативы!$B$2:$C$32,2,FALSE),"")</f>
        <v/>
      </c>
      <c r="K2761" s="13" t="str">
        <f t="shared" si="350"/>
        <v/>
      </c>
      <c r="L2761" s="13"/>
      <c r="M2761" s="22" t="str">
        <f t="shared" si="347"/>
        <v/>
      </c>
      <c r="N2761" s="22" t="str">
        <f t="shared" si="351"/>
        <v/>
      </c>
      <c r="P2761" s="11" t="str">
        <f t="shared" si="352"/>
        <v xml:space="preserve"> </v>
      </c>
      <c r="Q2761" s="11" t="e">
        <f>VLOOKUP(B2761,'Комментарии к ремонту'!A:C,2,FALSE)</f>
        <v>#N/A</v>
      </c>
      <c r="R2761" s="21" t="str">
        <f t="shared" si="353"/>
        <v/>
      </c>
      <c r="T2761" s="44" t="str">
        <f t="shared" si="348"/>
        <v/>
      </c>
      <c r="W2761" s="18">
        <f t="shared" si="349"/>
        <v>0</v>
      </c>
    </row>
    <row r="2762" spans="7:23" ht="25.5" customHeight="1" x14ac:dyDescent="0.2">
      <c r="G2762" s="12" t="str">
        <f t="shared" si="346"/>
        <v/>
      </c>
      <c r="H2762" s="12"/>
      <c r="I2762" s="22" t="str">
        <f>IFERROR(VLOOKUP('движение ДВС'!C2762,нормативы!$B$2:$C$32,2,FALSE),"")</f>
        <v/>
      </c>
      <c r="K2762" s="13" t="str">
        <f t="shared" si="350"/>
        <v/>
      </c>
      <c r="L2762" s="13"/>
      <c r="M2762" s="22" t="str">
        <f t="shared" si="347"/>
        <v/>
      </c>
      <c r="N2762" s="22" t="str">
        <f t="shared" si="351"/>
        <v/>
      </c>
      <c r="P2762" s="11" t="str">
        <f t="shared" si="352"/>
        <v xml:space="preserve"> </v>
      </c>
      <c r="Q2762" s="11" t="e">
        <f>VLOOKUP(B2762,'Комментарии к ремонту'!A:C,2,FALSE)</f>
        <v>#N/A</v>
      </c>
      <c r="R2762" s="21" t="str">
        <f t="shared" si="353"/>
        <v/>
      </c>
      <c r="T2762" s="44" t="str">
        <f t="shared" si="348"/>
        <v/>
      </c>
      <c r="W2762" s="18">
        <f t="shared" si="349"/>
        <v>0</v>
      </c>
    </row>
    <row r="2763" spans="7:23" ht="25.5" customHeight="1" x14ac:dyDescent="0.2">
      <c r="G2763" s="12" t="str">
        <f t="shared" si="346"/>
        <v/>
      </c>
      <c r="H2763" s="12"/>
      <c r="I2763" s="22" t="str">
        <f>IFERROR(VLOOKUP('движение ДВС'!C2763,нормативы!$B$2:$C$32,2,FALSE),"")</f>
        <v/>
      </c>
      <c r="K2763" s="13" t="str">
        <f t="shared" si="350"/>
        <v/>
      </c>
      <c r="L2763" s="13"/>
      <c r="M2763" s="22" t="str">
        <f t="shared" si="347"/>
        <v/>
      </c>
      <c r="N2763" s="22" t="str">
        <f t="shared" si="351"/>
        <v/>
      </c>
      <c r="P2763" s="11" t="str">
        <f t="shared" si="352"/>
        <v xml:space="preserve"> </v>
      </c>
      <c r="Q2763" s="11" t="e">
        <f>VLOOKUP(B2763,'Комментарии к ремонту'!A:C,2,FALSE)</f>
        <v>#N/A</v>
      </c>
      <c r="R2763" s="21" t="str">
        <f t="shared" si="353"/>
        <v/>
      </c>
      <c r="T2763" s="44" t="str">
        <f t="shared" si="348"/>
        <v/>
      </c>
      <c r="W2763" s="18">
        <f t="shared" si="349"/>
        <v>0</v>
      </c>
    </row>
    <row r="2764" spans="7:23" ht="25.5" customHeight="1" x14ac:dyDescent="0.2">
      <c r="G2764" s="12" t="str">
        <f t="shared" si="346"/>
        <v/>
      </c>
      <c r="H2764" s="12"/>
      <c r="I2764" s="22" t="str">
        <f>IFERROR(VLOOKUP('движение ДВС'!C2764,нормативы!$B$2:$C$32,2,FALSE),"")</f>
        <v/>
      </c>
      <c r="K2764" s="13" t="str">
        <f t="shared" si="350"/>
        <v/>
      </c>
      <c r="L2764" s="13"/>
      <c r="M2764" s="22" t="str">
        <f t="shared" si="347"/>
        <v/>
      </c>
      <c r="N2764" s="22" t="str">
        <f t="shared" si="351"/>
        <v/>
      </c>
      <c r="P2764" s="11" t="str">
        <f t="shared" si="352"/>
        <v xml:space="preserve"> </v>
      </c>
      <c r="Q2764" s="11" t="e">
        <f>VLOOKUP(B2764,'Комментарии к ремонту'!A:C,2,FALSE)</f>
        <v>#N/A</v>
      </c>
      <c r="R2764" s="21" t="str">
        <f t="shared" si="353"/>
        <v/>
      </c>
      <c r="T2764" s="44" t="str">
        <f t="shared" si="348"/>
        <v/>
      </c>
      <c r="W2764" s="18">
        <f t="shared" si="349"/>
        <v>0</v>
      </c>
    </row>
    <row r="2765" spans="7:23" ht="25.5" customHeight="1" x14ac:dyDescent="0.2">
      <c r="G2765" s="12" t="str">
        <f t="shared" si="346"/>
        <v/>
      </c>
      <c r="H2765" s="12"/>
      <c r="I2765" s="22" t="str">
        <f>IFERROR(VLOOKUP('движение ДВС'!C2765,нормативы!$B$2:$C$32,2,FALSE),"")</f>
        <v/>
      </c>
      <c r="K2765" s="13" t="str">
        <f t="shared" si="350"/>
        <v/>
      </c>
      <c r="L2765" s="13"/>
      <c r="M2765" s="22" t="str">
        <f t="shared" si="347"/>
        <v/>
      </c>
      <c r="N2765" s="22" t="str">
        <f t="shared" si="351"/>
        <v/>
      </c>
      <c r="P2765" s="11" t="str">
        <f t="shared" si="352"/>
        <v xml:space="preserve"> </v>
      </c>
      <c r="Q2765" s="11" t="e">
        <f>VLOOKUP(B2765,'Комментарии к ремонту'!A:C,2,FALSE)</f>
        <v>#N/A</v>
      </c>
      <c r="R2765" s="21" t="str">
        <f t="shared" si="353"/>
        <v/>
      </c>
      <c r="T2765" s="44" t="str">
        <f t="shared" si="348"/>
        <v/>
      </c>
      <c r="W2765" s="18">
        <f t="shared" si="349"/>
        <v>0</v>
      </c>
    </row>
    <row r="2766" spans="7:23" ht="25.5" customHeight="1" x14ac:dyDescent="0.2">
      <c r="G2766" s="12" t="str">
        <f t="shared" si="346"/>
        <v/>
      </c>
      <c r="H2766" s="12"/>
      <c r="I2766" s="22" t="str">
        <f>IFERROR(VLOOKUP('движение ДВС'!C2766,нормативы!$B$2:$C$32,2,FALSE),"")</f>
        <v/>
      </c>
      <c r="K2766" s="13" t="str">
        <f t="shared" si="350"/>
        <v/>
      </c>
      <c r="L2766" s="13"/>
      <c r="M2766" s="22" t="str">
        <f t="shared" si="347"/>
        <v/>
      </c>
      <c r="N2766" s="22" t="str">
        <f t="shared" si="351"/>
        <v/>
      </c>
      <c r="P2766" s="11" t="str">
        <f t="shared" si="352"/>
        <v xml:space="preserve"> </v>
      </c>
      <c r="Q2766" s="11" t="e">
        <f>VLOOKUP(B2766,'Комментарии к ремонту'!A:C,2,FALSE)</f>
        <v>#N/A</v>
      </c>
      <c r="R2766" s="21" t="str">
        <f t="shared" si="353"/>
        <v/>
      </c>
      <c r="T2766" s="44" t="str">
        <f t="shared" si="348"/>
        <v/>
      </c>
      <c r="W2766" s="18">
        <f t="shared" si="349"/>
        <v>0</v>
      </c>
    </row>
    <row r="2767" spans="7:23" ht="25.5" customHeight="1" x14ac:dyDescent="0.2">
      <c r="G2767" s="12" t="str">
        <f t="shared" si="346"/>
        <v/>
      </c>
      <c r="H2767" s="12"/>
      <c r="I2767" s="22" t="str">
        <f>IFERROR(VLOOKUP('движение ДВС'!C2767,нормативы!$B$2:$C$32,2,FALSE),"")</f>
        <v/>
      </c>
      <c r="K2767" s="13" t="str">
        <f t="shared" si="350"/>
        <v/>
      </c>
      <c r="L2767" s="13"/>
      <c r="M2767" s="22" t="str">
        <f t="shared" si="347"/>
        <v/>
      </c>
      <c r="N2767" s="22" t="str">
        <f t="shared" si="351"/>
        <v/>
      </c>
      <c r="P2767" s="11" t="str">
        <f t="shared" si="352"/>
        <v xml:space="preserve"> </v>
      </c>
      <c r="Q2767" s="11" t="e">
        <f>VLOOKUP(B2767,'Комментарии к ремонту'!A:C,2,FALSE)</f>
        <v>#N/A</v>
      </c>
      <c r="R2767" s="21" t="str">
        <f t="shared" si="353"/>
        <v/>
      </c>
      <c r="T2767" s="44" t="str">
        <f t="shared" si="348"/>
        <v/>
      </c>
      <c r="W2767" s="18">
        <f t="shared" si="349"/>
        <v>0</v>
      </c>
    </row>
    <row r="2768" spans="7:23" ht="25.5" customHeight="1" x14ac:dyDescent="0.2">
      <c r="G2768" s="12" t="str">
        <f t="shared" si="346"/>
        <v/>
      </c>
      <c r="H2768" s="12"/>
      <c r="I2768" s="22" t="str">
        <f>IFERROR(VLOOKUP('движение ДВС'!C2768,нормативы!$B$2:$C$32,2,FALSE),"")</f>
        <v/>
      </c>
      <c r="K2768" s="13" t="str">
        <f t="shared" si="350"/>
        <v/>
      </c>
      <c r="L2768" s="13"/>
      <c r="M2768" s="22" t="str">
        <f t="shared" si="347"/>
        <v/>
      </c>
      <c r="N2768" s="22" t="str">
        <f t="shared" si="351"/>
        <v/>
      </c>
      <c r="P2768" s="11" t="str">
        <f t="shared" si="352"/>
        <v xml:space="preserve"> </v>
      </c>
      <c r="Q2768" s="11" t="e">
        <f>VLOOKUP(B2768,'Комментарии к ремонту'!A:C,2,FALSE)</f>
        <v>#N/A</v>
      </c>
      <c r="R2768" s="21" t="str">
        <f t="shared" si="353"/>
        <v/>
      </c>
      <c r="T2768" s="44" t="str">
        <f t="shared" si="348"/>
        <v/>
      </c>
      <c r="W2768" s="18">
        <f t="shared" si="349"/>
        <v>0</v>
      </c>
    </row>
    <row r="2769" spans="7:23" ht="25.5" customHeight="1" x14ac:dyDescent="0.2">
      <c r="G2769" s="12" t="str">
        <f t="shared" si="346"/>
        <v/>
      </c>
      <c r="H2769" s="12"/>
      <c r="I2769" s="22" t="str">
        <f>IFERROR(VLOOKUP('движение ДВС'!C2769,нормативы!$B$2:$C$32,2,FALSE),"")</f>
        <v/>
      </c>
      <c r="K2769" s="13" t="str">
        <f t="shared" si="350"/>
        <v/>
      </c>
      <c r="L2769" s="13"/>
      <c r="M2769" s="22" t="str">
        <f t="shared" si="347"/>
        <v/>
      </c>
      <c r="N2769" s="22" t="str">
        <f t="shared" si="351"/>
        <v/>
      </c>
      <c r="P2769" s="11" t="str">
        <f t="shared" si="352"/>
        <v xml:space="preserve"> </v>
      </c>
      <c r="Q2769" s="11" t="e">
        <f>VLOOKUP(B2769,'Комментарии к ремонту'!A:C,2,FALSE)</f>
        <v>#N/A</v>
      </c>
      <c r="R2769" s="21" t="str">
        <f t="shared" si="353"/>
        <v/>
      </c>
      <c r="T2769" s="44" t="str">
        <f t="shared" si="348"/>
        <v/>
      </c>
      <c r="W2769" s="18">
        <f t="shared" si="349"/>
        <v>0</v>
      </c>
    </row>
    <row r="2770" spans="7:23" ht="25.5" customHeight="1" x14ac:dyDescent="0.2">
      <c r="G2770" s="12" t="str">
        <f t="shared" si="346"/>
        <v/>
      </c>
      <c r="H2770" s="12"/>
      <c r="I2770" s="22" t="str">
        <f>IFERROR(VLOOKUP('движение ДВС'!C2770,нормативы!$B$2:$C$32,2,FALSE),"")</f>
        <v/>
      </c>
      <c r="K2770" s="13" t="str">
        <f t="shared" si="350"/>
        <v/>
      </c>
      <c r="L2770" s="13"/>
      <c r="M2770" s="22" t="str">
        <f t="shared" si="347"/>
        <v/>
      </c>
      <c r="N2770" s="22" t="str">
        <f t="shared" si="351"/>
        <v/>
      </c>
      <c r="P2770" s="11" t="str">
        <f t="shared" si="352"/>
        <v xml:space="preserve"> </v>
      </c>
      <c r="Q2770" s="11" t="e">
        <f>VLOOKUP(B2770,'Комментарии к ремонту'!A:C,2,FALSE)</f>
        <v>#N/A</v>
      </c>
      <c r="R2770" s="21" t="str">
        <f t="shared" si="353"/>
        <v/>
      </c>
      <c r="T2770" s="44" t="str">
        <f t="shared" si="348"/>
        <v/>
      </c>
      <c r="W2770" s="18">
        <f t="shared" si="349"/>
        <v>0</v>
      </c>
    </row>
    <row r="2771" spans="7:23" ht="25.5" customHeight="1" x14ac:dyDescent="0.2">
      <c r="G2771" s="12" t="str">
        <f t="shared" si="346"/>
        <v/>
      </c>
      <c r="H2771" s="12"/>
      <c r="I2771" s="22" t="str">
        <f>IFERROR(VLOOKUP('движение ДВС'!C2771,нормативы!$B$2:$C$32,2,FALSE),"")</f>
        <v/>
      </c>
      <c r="K2771" s="13" t="str">
        <f t="shared" si="350"/>
        <v/>
      </c>
      <c r="L2771" s="13"/>
      <c r="M2771" s="22" t="str">
        <f t="shared" si="347"/>
        <v/>
      </c>
      <c r="N2771" s="22" t="str">
        <f t="shared" si="351"/>
        <v/>
      </c>
      <c r="P2771" s="11" t="str">
        <f t="shared" si="352"/>
        <v xml:space="preserve"> </v>
      </c>
      <c r="Q2771" s="11" t="e">
        <f>VLOOKUP(B2771,'Комментарии к ремонту'!A:C,2,FALSE)</f>
        <v>#N/A</v>
      </c>
      <c r="R2771" s="21" t="str">
        <f t="shared" si="353"/>
        <v/>
      </c>
      <c r="T2771" s="44" t="str">
        <f t="shared" si="348"/>
        <v/>
      </c>
      <c r="W2771" s="18">
        <f t="shared" si="349"/>
        <v>0</v>
      </c>
    </row>
    <row r="2772" spans="7:23" ht="25.5" customHeight="1" x14ac:dyDescent="0.2">
      <c r="G2772" s="12" t="str">
        <f t="shared" si="346"/>
        <v/>
      </c>
      <c r="H2772" s="12"/>
      <c r="I2772" s="22" t="str">
        <f>IFERROR(VLOOKUP('движение ДВС'!C2772,нормативы!$B$2:$C$32,2,FALSE),"")</f>
        <v/>
      </c>
      <c r="K2772" s="13" t="str">
        <f t="shared" si="350"/>
        <v/>
      </c>
      <c r="L2772" s="13"/>
      <c r="M2772" s="22" t="str">
        <f t="shared" si="347"/>
        <v/>
      </c>
      <c r="N2772" s="22" t="str">
        <f t="shared" si="351"/>
        <v/>
      </c>
      <c r="P2772" s="11" t="str">
        <f t="shared" si="352"/>
        <v xml:space="preserve"> </v>
      </c>
      <c r="Q2772" s="11" t="e">
        <f>VLOOKUP(B2772,'Комментарии к ремонту'!A:C,2,FALSE)</f>
        <v>#N/A</v>
      </c>
      <c r="R2772" s="21" t="str">
        <f t="shared" si="353"/>
        <v/>
      </c>
      <c r="T2772" s="44" t="str">
        <f t="shared" si="348"/>
        <v/>
      </c>
      <c r="W2772" s="18">
        <f t="shared" si="349"/>
        <v>0</v>
      </c>
    </row>
    <row r="2773" spans="7:23" ht="25.5" customHeight="1" x14ac:dyDescent="0.2">
      <c r="G2773" s="12" t="str">
        <f t="shared" si="346"/>
        <v/>
      </c>
      <c r="H2773" s="12"/>
      <c r="I2773" s="22" t="str">
        <f>IFERROR(VLOOKUP('движение ДВС'!C2773,нормативы!$B$2:$C$32,2,FALSE),"")</f>
        <v/>
      </c>
      <c r="K2773" s="13" t="str">
        <f t="shared" si="350"/>
        <v/>
      </c>
      <c r="L2773" s="13"/>
      <c r="M2773" s="22" t="str">
        <f t="shared" si="347"/>
        <v/>
      </c>
      <c r="N2773" s="22" t="str">
        <f t="shared" si="351"/>
        <v/>
      </c>
      <c r="P2773" s="11" t="str">
        <f t="shared" si="352"/>
        <v xml:space="preserve"> </v>
      </c>
      <c r="Q2773" s="11" t="e">
        <f>VLOOKUP(B2773,'Комментарии к ремонту'!A:C,2,FALSE)</f>
        <v>#N/A</v>
      </c>
      <c r="R2773" s="21" t="str">
        <f t="shared" si="353"/>
        <v/>
      </c>
      <c r="T2773" s="44" t="str">
        <f t="shared" si="348"/>
        <v/>
      </c>
      <c r="W2773" s="18">
        <f t="shared" si="349"/>
        <v>0</v>
      </c>
    </row>
    <row r="2774" spans="7:23" ht="25.5" customHeight="1" x14ac:dyDescent="0.2">
      <c r="G2774" s="12" t="str">
        <f t="shared" si="346"/>
        <v/>
      </c>
      <c r="H2774" s="12"/>
      <c r="I2774" s="22" t="str">
        <f>IFERROR(VLOOKUP('движение ДВС'!C2774,нормативы!$B$2:$C$32,2,FALSE),"")</f>
        <v/>
      </c>
      <c r="K2774" s="13" t="str">
        <f t="shared" si="350"/>
        <v/>
      </c>
      <c r="L2774" s="13"/>
      <c r="M2774" s="22" t="str">
        <f t="shared" si="347"/>
        <v/>
      </c>
      <c r="N2774" s="22" t="str">
        <f t="shared" si="351"/>
        <v/>
      </c>
      <c r="P2774" s="11" t="str">
        <f t="shared" si="352"/>
        <v xml:space="preserve"> </v>
      </c>
      <c r="Q2774" s="11" t="e">
        <f>VLOOKUP(B2774,'Комментарии к ремонту'!A:C,2,FALSE)</f>
        <v>#N/A</v>
      </c>
      <c r="R2774" s="21" t="str">
        <f t="shared" si="353"/>
        <v/>
      </c>
      <c r="T2774" s="44" t="str">
        <f t="shared" si="348"/>
        <v/>
      </c>
      <c r="W2774" s="18">
        <f t="shared" si="349"/>
        <v>0</v>
      </c>
    </row>
    <row r="2775" spans="7:23" ht="25.5" customHeight="1" x14ac:dyDescent="0.2">
      <c r="G2775" s="12" t="str">
        <f t="shared" si="346"/>
        <v/>
      </c>
      <c r="H2775" s="12"/>
      <c r="I2775" s="22" t="str">
        <f>IFERROR(VLOOKUP('движение ДВС'!C2775,нормативы!$B$2:$C$32,2,FALSE),"")</f>
        <v/>
      </c>
      <c r="K2775" s="13" t="str">
        <f t="shared" si="350"/>
        <v/>
      </c>
      <c r="L2775" s="13"/>
      <c r="M2775" s="22" t="str">
        <f t="shared" si="347"/>
        <v/>
      </c>
      <c r="N2775" s="22" t="str">
        <f t="shared" si="351"/>
        <v/>
      </c>
      <c r="P2775" s="11" t="str">
        <f t="shared" si="352"/>
        <v xml:space="preserve"> </v>
      </c>
      <c r="Q2775" s="11" t="e">
        <f>VLOOKUP(B2775,'Комментарии к ремонту'!A:C,2,FALSE)</f>
        <v>#N/A</v>
      </c>
      <c r="R2775" s="21" t="str">
        <f t="shared" si="353"/>
        <v/>
      </c>
      <c r="T2775" s="44" t="str">
        <f t="shared" si="348"/>
        <v/>
      </c>
      <c r="W2775" s="18">
        <f t="shared" si="349"/>
        <v>0</v>
      </c>
    </row>
    <row r="2776" spans="7:23" ht="25.5" customHeight="1" x14ac:dyDescent="0.2">
      <c r="G2776" s="12" t="str">
        <f t="shared" si="346"/>
        <v/>
      </c>
      <c r="H2776" s="12"/>
      <c r="I2776" s="22" t="str">
        <f>IFERROR(VLOOKUP('движение ДВС'!C2776,нормативы!$B$2:$C$32,2,FALSE),"")</f>
        <v/>
      </c>
      <c r="K2776" s="13" t="str">
        <f t="shared" si="350"/>
        <v/>
      </c>
      <c r="L2776" s="13"/>
      <c r="M2776" s="22" t="str">
        <f t="shared" si="347"/>
        <v/>
      </c>
      <c r="N2776" s="22" t="str">
        <f t="shared" si="351"/>
        <v/>
      </c>
      <c r="P2776" s="11" t="str">
        <f t="shared" si="352"/>
        <v xml:space="preserve"> </v>
      </c>
      <c r="Q2776" s="11" t="e">
        <f>VLOOKUP(B2776,'Комментарии к ремонту'!A:C,2,FALSE)</f>
        <v>#N/A</v>
      </c>
      <c r="R2776" s="21" t="str">
        <f t="shared" si="353"/>
        <v/>
      </c>
      <c r="T2776" s="44" t="str">
        <f t="shared" si="348"/>
        <v/>
      </c>
      <c r="W2776" s="18">
        <f t="shared" si="349"/>
        <v>0</v>
      </c>
    </row>
    <row r="2777" spans="7:23" ht="25.5" customHeight="1" x14ac:dyDescent="0.2">
      <c r="G2777" s="12" t="str">
        <f t="shared" si="346"/>
        <v/>
      </c>
      <c r="H2777" s="12"/>
      <c r="I2777" s="22" t="str">
        <f>IFERROR(VLOOKUP('движение ДВС'!C2777,нормативы!$B$2:$C$32,2,FALSE),"")</f>
        <v/>
      </c>
      <c r="K2777" s="13" t="str">
        <f t="shared" si="350"/>
        <v/>
      </c>
      <c r="L2777" s="13"/>
      <c r="M2777" s="22" t="str">
        <f t="shared" si="347"/>
        <v/>
      </c>
      <c r="N2777" s="22" t="str">
        <f t="shared" si="351"/>
        <v/>
      </c>
      <c r="P2777" s="11" t="str">
        <f t="shared" si="352"/>
        <v xml:space="preserve"> </v>
      </c>
      <c r="Q2777" s="11" t="e">
        <f>VLOOKUP(B2777,'Комментарии к ремонту'!A:C,2,FALSE)</f>
        <v>#N/A</v>
      </c>
      <c r="R2777" s="21" t="str">
        <f t="shared" si="353"/>
        <v/>
      </c>
      <c r="T2777" s="44" t="str">
        <f t="shared" si="348"/>
        <v/>
      </c>
      <c r="W2777" s="18">
        <f t="shared" si="349"/>
        <v>0</v>
      </c>
    </row>
    <row r="2778" spans="7:23" ht="25.5" customHeight="1" x14ac:dyDescent="0.2">
      <c r="G2778" s="12" t="str">
        <f t="shared" si="346"/>
        <v/>
      </c>
      <c r="H2778" s="12"/>
      <c r="I2778" s="22" t="str">
        <f>IFERROR(VLOOKUP('движение ДВС'!C2778,нормативы!$B$2:$C$32,2,FALSE),"")</f>
        <v/>
      </c>
      <c r="K2778" s="13" t="str">
        <f t="shared" si="350"/>
        <v/>
      </c>
      <c r="L2778" s="13"/>
      <c r="M2778" s="22" t="str">
        <f t="shared" si="347"/>
        <v/>
      </c>
      <c r="N2778" s="22" t="str">
        <f t="shared" si="351"/>
        <v/>
      </c>
      <c r="P2778" s="11" t="str">
        <f t="shared" si="352"/>
        <v xml:space="preserve"> </v>
      </c>
      <c r="Q2778" s="11" t="e">
        <f>VLOOKUP(B2778,'Комментарии к ремонту'!A:C,2,FALSE)</f>
        <v>#N/A</v>
      </c>
      <c r="R2778" s="21" t="str">
        <f t="shared" si="353"/>
        <v/>
      </c>
      <c r="T2778" s="44" t="str">
        <f t="shared" si="348"/>
        <v/>
      </c>
      <c r="W2778" s="18">
        <f t="shared" si="349"/>
        <v>0</v>
      </c>
    </row>
    <row r="2779" spans="7:23" ht="25.5" customHeight="1" x14ac:dyDescent="0.2">
      <c r="G2779" s="12" t="str">
        <f t="shared" si="346"/>
        <v/>
      </c>
      <c r="H2779" s="12"/>
      <c r="I2779" s="22" t="str">
        <f>IFERROR(VLOOKUP('движение ДВС'!C2779,нормативы!$B$2:$C$32,2,FALSE),"")</f>
        <v/>
      </c>
      <c r="K2779" s="13" t="str">
        <f t="shared" si="350"/>
        <v/>
      </c>
      <c r="L2779" s="13"/>
      <c r="M2779" s="22" t="str">
        <f t="shared" si="347"/>
        <v/>
      </c>
      <c r="N2779" s="22" t="str">
        <f t="shared" si="351"/>
        <v/>
      </c>
      <c r="P2779" s="11" t="str">
        <f t="shared" si="352"/>
        <v xml:space="preserve"> </v>
      </c>
      <c r="Q2779" s="11" t="e">
        <f>VLOOKUP(B2779,'Комментарии к ремонту'!A:C,2,FALSE)</f>
        <v>#N/A</v>
      </c>
      <c r="R2779" s="21" t="str">
        <f t="shared" si="353"/>
        <v/>
      </c>
      <c r="T2779" s="44" t="str">
        <f t="shared" si="348"/>
        <v/>
      </c>
      <c r="W2779" s="18">
        <f t="shared" si="349"/>
        <v>0</v>
      </c>
    </row>
    <row r="2780" spans="7:23" ht="25.5" customHeight="1" x14ac:dyDescent="0.2">
      <c r="G2780" s="12" t="str">
        <f t="shared" si="346"/>
        <v/>
      </c>
      <c r="H2780" s="12"/>
      <c r="I2780" s="22" t="str">
        <f>IFERROR(VLOOKUP('движение ДВС'!C2780,нормативы!$B$2:$C$32,2,FALSE),"")</f>
        <v/>
      </c>
      <c r="K2780" s="13" t="str">
        <f t="shared" si="350"/>
        <v/>
      </c>
      <c r="L2780" s="13"/>
      <c r="M2780" s="22" t="str">
        <f t="shared" si="347"/>
        <v/>
      </c>
      <c r="N2780" s="22" t="str">
        <f t="shared" si="351"/>
        <v/>
      </c>
      <c r="P2780" s="11" t="str">
        <f t="shared" si="352"/>
        <v xml:space="preserve"> </v>
      </c>
      <c r="Q2780" s="11" t="e">
        <f>VLOOKUP(B2780,'Комментарии к ремонту'!A:C,2,FALSE)</f>
        <v>#N/A</v>
      </c>
      <c r="R2780" s="21" t="str">
        <f t="shared" si="353"/>
        <v/>
      </c>
      <c r="T2780" s="44" t="str">
        <f t="shared" si="348"/>
        <v/>
      </c>
      <c r="W2780" s="18">
        <f t="shared" si="349"/>
        <v>0</v>
      </c>
    </row>
    <row r="2781" spans="7:23" ht="25.5" customHeight="1" x14ac:dyDescent="0.2">
      <c r="G2781" s="12" t="str">
        <f t="shared" si="346"/>
        <v/>
      </c>
      <c r="H2781" s="12"/>
      <c r="I2781" s="22" t="str">
        <f>IFERROR(VLOOKUP('движение ДВС'!C2781,нормативы!$B$2:$C$32,2,FALSE),"")</f>
        <v/>
      </c>
      <c r="K2781" s="13" t="str">
        <f t="shared" si="350"/>
        <v/>
      </c>
      <c r="L2781" s="13"/>
      <c r="M2781" s="22" t="str">
        <f t="shared" si="347"/>
        <v/>
      </c>
      <c r="N2781" s="22" t="str">
        <f t="shared" si="351"/>
        <v/>
      </c>
      <c r="P2781" s="11" t="str">
        <f t="shared" si="352"/>
        <v xml:space="preserve"> </v>
      </c>
      <c r="Q2781" s="11" t="e">
        <f>VLOOKUP(B2781,'Комментарии к ремонту'!A:C,2,FALSE)</f>
        <v>#N/A</v>
      </c>
      <c r="R2781" s="21" t="str">
        <f t="shared" si="353"/>
        <v/>
      </c>
      <c r="T2781" s="44" t="str">
        <f t="shared" si="348"/>
        <v/>
      </c>
      <c r="W2781" s="18">
        <f t="shared" si="349"/>
        <v>0</v>
      </c>
    </row>
    <row r="2782" spans="7:23" ht="25.5" customHeight="1" x14ac:dyDescent="0.2">
      <c r="G2782" s="12" t="str">
        <f t="shared" si="346"/>
        <v/>
      </c>
      <c r="H2782" s="12"/>
      <c r="I2782" s="22" t="str">
        <f>IFERROR(VLOOKUP('движение ДВС'!C2782,нормативы!$B$2:$C$32,2,FALSE),"")</f>
        <v/>
      </c>
      <c r="K2782" s="13" t="str">
        <f t="shared" si="350"/>
        <v/>
      </c>
      <c r="L2782" s="13"/>
      <c r="M2782" s="22" t="str">
        <f t="shared" si="347"/>
        <v/>
      </c>
      <c r="N2782" s="22" t="str">
        <f t="shared" si="351"/>
        <v/>
      </c>
      <c r="P2782" s="11" t="str">
        <f t="shared" si="352"/>
        <v xml:space="preserve"> </v>
      </c>
      <c r="Q2782" s="11" t="e">
        <f>VLOOKUP(B2782,'Комментарии к ремонту'!A:C,2,FALSE)</f>
        <v>#N/A</v>
      </c>
      <c r="R2782" s="21" t="str">
        <f t="shared" si="353"/>
        <v/>
      </c>
      <c r="T2782" s="44" t="str">
        <f t="shared" si="348"/>
        <v/>
      </c>
      <c r="W2782" s="18">
        <f t="shared" si="349"/>
        <v>0</v>
      </c>
    </row>
    <row r="2783" spans="7:23" ht="25.5" customHeight="1" x14ac:dyDescent="0.2">
      <c r="G2783" s="12" t="str">
        <f t="shared" si="346"/>
        <v/>
      </c>
      <c r="H2783" s="12"/>
      <c r="I2783" s="22" t="str">
        <f>IFERROR(VLOOKUP('движение ДВС'!C2783,нормативы!$B$2:$C$32,2,FALSE),"")</f>
        <v/>
      </c>
      <c r="K2783" s="13" t="str">
        <f t="shared" si="350"/>
        <v/>
      </c>
      <c r="L2783" s="13"/>
      <c r="M2783" s="22" t="str">
        <f t="shared" si="347"/>
        <v/>
      </c>
      <c r="N2783" s="22" t="str">
        <f t="shared" si="351"/>
        <v/>
      </c>
      <c r="P2783" s="11" t="str">
        <f t="shared" si="352"/>
        <v xml:space="preserve"> </v>
      </c>
      <c r="Q2783" s="11" t="e">
        <f>VLOOKUP(B2783,'Комментарии к ремонту'!A:C,2,FALSE)</f>
        <v>#N/A</v>
      </c>
      <c r="R2783" s="21" t="str">
        <f t="shared" si="353"/>
        <v/>
      </c>
      <c r="T2783" s="44" t="str">
        <f t="shared" si="348"/>
        <v/>
      </c>
      <c r="W2783" s="18">
        <f t="shared" si="349"/>
        <v>0</v>
      </c>
    </row>
    <row r="2784" spans="7:23" ht="25.5" customHeight="1" x14ac:dyDescent="0.2">
      <c r="G2784" s="12" t="str">
        <f t="shared" si="346"/>
        <v/>
      </c>
      <c r="H2784" s="12"/>
      <c r="I2784" s="22" t="str">
        <f>IFERROR(VLOOKUP('движение ДВС'!C2784,нормативы!$B$2:$C$32,2,FALSE),"")</f>
        <v/>
      </c>
      <c r="K2784" s="13" t="str">
        <f t="shared" si="350"/>
        <v/>
      </c>
      <c r="L2784" s="13"/>
      <c r="M2784" s="22" t="str">
        <f t="shared" si="347"/>
        <v/>
      </c>
      <c r="N2784" s="22" t="str">
        <f t="shared" si="351"/>
        <v/>
      </c>
      <c r="P2784" s="11" t="str">
        <f t="shared" si="352"/>
        <v xml:space="preserve"> </v>
      </c>
      <c r="Q2784" s="11" t="e">
        <f>VLOOKUP(B2784,'Комментарии к ремонту'!A:C,2,FALSE)</f>
        <v>#N/A</v>
      </c>
      <c r="R2784" s="21" t="str">
        <f t="shared" si="353"/>
        <v/>
      </c>
      <c r="T2784" s="44" t="str">
        <f t="shared" si="348"/>
        <v/>
      </c>
      <c r="W2784" s="18">
        <f t="shared" si="349"/>
        <v>0</v>
      </c>
    </row>
    <row r="2785" spans="7:23" ht="25.5" customHeight="1" x14ac:dyDescent="0.2">
      <c r="G2785" s="12" t="str">
        <f t="shared" si="346"/>
        <v/>
      </c>
      <c r="H2785" s="12"/>
      <c r="I2785" s="22" t="str">
        <f>IFERROR(VLOOKUP('движение ДВС'!C2785,нормативы!$B$2:$C$32,2,FALSE),"")</f>
        <v/>
      </c>
      <c r="K2785" s="13" t="str">
        <f t="shared" si="350"/>
        <v/>
      </c>
      <c r="L2785" s="13"/>
      <c r="M2785" s="22" t="str">
        <f t="shared" si="347"/>
        <v/>
      </c>
      <c r="N2785" s="22" t="str">
        <f t="shared" si="351"/>
        <v/>
      </c>
      <c r="P2785" s="11" t="str">
        <f t="shared" si="352"/>
        <v xml:space="preserve"> </v>
      </c>
      <c r="Q2785" s="11" t="e">
        <f>VLOOKUP(B2785,'Комментарии к ремонту'!A:C,2,FALSE)</f>
        <v>#N/A</v>
      </c>
      <c r="R2785" s="21" t="str">
        <f t="shared" si="353"/>
        <v/>
      </c>
      <c r="T2785" s="44" t="str">
        <f t="shared" si="348"/>
        <v/>
      </c>
      <c r="W2785" s="18">
        <f t="shared" si="349"/>
        <v>0</v>
      </c>
    </row>
    <row r="2786" spans="7:23" ht="25.5" customHeight="1" x14ac:dyDescent="0.2">
      <c r="G2786" s="12" t="str">
        <f t="shared" si="346"/>
        <v/>
      </c>
      <c r="H2786" s="12"/>
      <c r="I2786" s="22" t="str">
        <f>IFERROR(VLOOKUP('движение ДВС'!C2786,нормативы!$B$2:$C$32,2,FALSE),"")</f>
        <v/>
      </c>
      <c r="K2786" s="13" t="str">
        <f t="shared" si="350"/>
        <v/>
      </c>
      <c r="L2786" s="13"/>
      <c r="M2786" s="22" t="str">
        <f t="shared" si="347"/>
        <v/>
      </c>
      <c r="N2786" s="22" t="str">
        <f t="shared" si="351"/>
        <v/>
      </c>
      <c r="P2786" s="11" t="str">
        <f t="shared" si="352"/>
        <v xml:space="preserve"> </v>
      </c>
      <c r="Q2786" s="11" t="e">
        <f>VLOOKUP(B2786,'Комментарии к ремонту'!A:C,2,FALSE)</f>
        <v>#N/A</v>
      </c>
      <c r="R2786" s="21" t="str">
        <f t="shared" si="353"/>
        <v/>
      </c>
      <c r="T2786" s="44" t="str">
        <f t="shared" si="348"/>
        <v/>
      </c>
      <c r="W2786" s="18">
        <f t="shared" si="349"/>
        <v>0</v>
      </c>
    </row>
    <row r="2787" spans="7:23" ht="25.5" customHeight="1" x14ac:dyDescent="0.2">
      <c r="G2787" s="12" t="str">
        <f t="shared" si="346"/>
        <v/>
      </c>
      <c r="H2787" s="12"/>
      <c r="I2787" s="22" t="str">
        <f>IFERROR(VLOOKUP('движение ДВС'!C2787,нормативы!$B$2:$C$32,2,FALSE),"")</f>
        <v/>
      </c>
      <c r="K2787" s="13" t="str">
        <f t="shared" si="350"/>
        <v/>
      </c>
      <c r="L2787" s="13"/>
      <c r="M2787" s="22" t="str">
        <f t="shared" si="347"/>
        <v/>
      </c>
      <c r="N2787" s="22" t="str">
        <f t="shared" si="351"/>
        <v/>
      </c>
      <c r="P2787" s="11" t="str">
        <f t="shared" si="352"/>
        <v xml:space="preserve"> </v>
      </c>
      <c r="Q2787" s="11" t="e">
        <f>VLOOKUP(B2787,'Комментарии к ремонту'!A:C,2,FALSE)</f>
        <v>#N/A</v>
      </c>
      <c r="R2787" s="21" t="str">
        <f t="shared" si="353"/>
        <v/>
      </c>
      <c r="T2787" s="44" t="str">
        <f t="shared" si="348"/>
        <v/>
      </c>
      <c r="W2787" s="18">
        <f t="shared" si="349"/>
        <v>0</v>
      </c>
    </row>
    <row r="2788" spans="7:23" ht="25.5" customHeight="1" x14ac:dyDescent="0.2">
      <c r="G2788" s="12" t="str">
        <f t="shared" si="346"/>
        <v/>
      </c>
      <c r="H2788" s="12"/>
      <c r="I2788" s="22" t="str">
        <f>IFERROR(VLOOKUP('движение ДВС'!C2788,нормативы!$B$2:$C$32,2,FALSE),"")</f>
        <v/>
      </c>
      <c r="K2788" s="13" t="str">
        <f t="shared" si="350"/>
        <v/>
      </c>
      <c r="L2788" s="13"/>
      <c r="M2788" s="22" t="str">
        <f t="shared" si="347"/>
        <v/>
      </c>
      <c r="N2788" s="22" t="str">
        <f t="shared" si="351"/>
        <v/>
      </c>
      <c r="P2788" s="11" t="str">
        <f t="shared" si="352"/>
        <v xml:space="preserve"> </v>
      </c>
      <c r="Q2788" s="11" t="e">
        <f>VLOOKUP(B2788,'Комментарии к ремонту'!A:C,2,FALSE)</f>
        <v>#N/A</v>
      </c>
      <c r="R2788" s="21" t="str">
        <f t="shared" si="353"/>
        <v/>
      </c>
      <c r="T2788" s="44" t="str">
        <f t="shared" si="348"/>
        <v/>
      </c>
      <c r="W2788" s="18">
        <f t="shared" si="349"/>
        <v>0</v>
      </c>
    </row>
    <row r="2789" spans="7:23" ht="25.5" customHeight="1" x14ac:dyDescent="0.2">
      <c r="G2789" s="12" t="str">
        <f t="shared" si="346"/>
        <v/>
      </c>
      <c r="H2789" s="12"/>
      <c r="I2789" s="22" t="str">
        <f>IFERROR(VLOOKUP('движение ДВС'!C2789,нормативы!$B$2:$C$32,2,FALSE),"")</f>
        <v/>
      </c>
      <c r="K2789" s="13" t="str">
        <f t="shared" si="350"/>
        <v/>
      </c>
      <c r="L2789" s="13"/>
      <c r="M2789" s="22" t="str">
        <f t="shared" si="347"/>
        <v/>
      </c>
      <c r="N2789" s="22" t="str">
        <f t="shared" si="351"/>
        <v/>
      </c>
      <c r="P2789" s="11" t="str">
        <f t="shared" si="352"/>
        <v xml:space="preserve"> </v>
      </c>
      <c r="Q2789" s="11" t="e">
        <f>VLOOKUP(B2789,'Комментарии к ремонту'!A:C,2,FALSE)</f>
        <v>#N/A</v>
      </c>
      <c r="R2789" s="21" t="str">
        <f t="shared" si="353"/>
        <v/>
      </c>
      <c r="T2789" s="44" t="str">
        <f t="shared" si="348"/>
        <v/>
      </c>
      <c r="W2789" s="18">
        <f t="shared" si="349"/>
        <v>0</v>
      </c>
    </row>
    <row r="2790" spans="7:23" ht="25.5" customHeight="1" x14ac:dyDescent="0.2">
      <c r="G2790" s="12" t="str">
        <f t="shared" si="346"/>
        <v/>
      </c>
      <c r="H2790" s="12"/>
      <c r="I2790" s="22" t="str">
        <f>IFERROR(VLOOKUP('движение ДВС'!C2790,нормативы!$B$2:$C$32,2,FALSE),"")</f>
        <v/>
      </c>
      <c r="K2790" s="13" t="str">
        <f t="shared" si="350"/>
        <v/>
      </c>
      <c r="L2790" s="13"/>
      <c r="M2790" s="22" t="str">
        <f t="shared" si="347"/>
        <v/>
      </c>
      <c r="N2790" s="22" t="str">
        <f t="shared" si="351"/>
        <v/>
      </c>
      <c r="P2790" s="11" t="str">
        <f t="shared" si="352"/>
        <v xml:space="preserve"> </v>
      </c>
      <c r="Q2790" s="11" t="e">
        <f>VLOOKUP(B2790,'Комментарии к ремонту'!A:C,2,FALSE)</f>
        <v>#N/A</v>
      </c>
      <c r="R2790" s="21" t="str">
        <f t="shared" si="353"/>
        <v/>
      </c>
      <c r="T2790" s="44" t="str">
        <f t="shared" si="348"/>
        <v/>
      </c>
      <c r="W2790" s="18">
        <f t="shared" si="349"/>
        <v>0</v>
      </c>
    </row>
    <row r="2791" spans="7:23" ht="25.5" customHeight="1" x14ac:dyDescent="0.2">
      <c r="G2791" s="12" t="str">
        <f t="shared" si="346"/>
        <v/>
      </c>
      <c r="H2791" s="12"/>
      <c r="I2791" s="22" t="str">
        <f>IFERROR(VLOOKUP('движение ДВС'!C2791,нормативы!$B$2:$C$32,2,FALSE),"")</f>
        <v/>
      </c>
      <c r="K2791" s="13" t="str">
        <f t="shared" si="350"/>
        <v/>
      </c>
      <c r="L2791" s="13"/>
      <c r="M2791" s="22" t="str">
        <f t="shared" si="347"/>
        <v/>
      </c>
      <c r="N2791" s="22" t="str">
        <f t="shared" si="351"/>
        <v/>
      </c>
      <c r="P2791" s="11" t="str">
        <f t="shared" si="352"/>
        <v xml:space="preserve"> </v>
      </c>
      <c r="Q2791" s="11" t="e">
        <f>VLOOKUP(B2791,'Комментарии к ремонту'!A:C,2,FALSE)</f>
        <v>#N/A</v>
      </c>
      <c r="R2791" s="21" t="str">
        <f t="shared" si="353"/>
        <v/>
      </c>
      <c r="T2791" s="44" t="str">
        <f t="shared" si="348"/>
        <v/>
      </c>
      <c r="W2791" s="18">
        <f t="shared" si="349"/>
        <v>0</v>
      </c>
    </row>
    <row r="2792" spans="7:23" ht="25.5" customHeight="1" x14ac:dyDescent="0.2">
      <c r="G2792" s="12" t="str">
        <f t="shared" si="346"/>
        <v/>
      </c>
      <c r="H2792" s="12"/>
      <c r="I2792" s="22" t="str">
        <f>IFERROR(VLOOKUP('движение ДВС'!C2792,нормативы!$B$2:$C$32,2,FALSE),"")</f>
        <v/>
      </c>
      <c r="K2792" s="13" t="str">
        <f t="shared" si="350"/>
        <v/>
      </c>
      <c r="L2792" s="13"/>
      <c r="M2792" s="22" t="str">
        <f t="shared" si="347"/>
        <v/>
      </c>
      <c r="N2792" s="22" t="str">
        <f t="shared" si="351"/>
        <v/>
      </c>
      <c r="P2792" s="11" t="str">
        <f t="shared" si="352"/>
        <v xml:space="preserve"> </v>
      </c>
      <c r="Q2792" s="11" t="e">
        <f>VLOOKUP(B2792,'Комментарии к ремонту'!A:C,2,FALSE)</f>
        <v>#N/A</v>
      </c>
      <c r="R2792" s="21" t="str">
        <f t="shared" si="353"/>
        <v/>
      </c>
      <c r="T2792" s="44" t="str">
        <f t="shared" si="348"/>
        <v/>
      </c>
      <c r="W2792" s="18">
        <f t="shared" si="349"/>
        <v>0</v>
      </c>
    </row>
    <row r="2793" spans="7:23" ht="25.5" customHeight="1" x14ac:dyDescent="0.2">
      <c r="G2793" s="12" t="str">
        <f t="shared" si="346"/>
        <v/>
      </c>
      <c r="H2793" s="12"/>
      <c r="I2793" s="22" t="str">
        <f>IFERROR(VLOOKUP('движение ДВС'!C2793,нормативы!$B$2:$C$32,2,FALSE),"")</f>
        <v/>
      </c>
      <c r="K2793" s="13" t="str">
        <f t="shared" si="350"/>
        <v/>
      </c>
      <c r="L2793" s="13"/>
      <c r="M2793" s="22" t="str">
        <f t="shared" si="347"/>
        <v/>
      </c>
      <c r="N2793" s="22" t="str">
        <f t="shared" si="351"/>
        <v/>
      </c>
      <c r="P2793" s="11" t="str">
        <f t="shared" si="352"/>
        <v xml:space="preserve"> </v>
      </c>
      <c r="Q2793" s="11" t="e">
        <f>VLOOKUP(B2793,'Комментарии к ремонту'!A:C,2,FALSE)</f>
        <v>#N/A</v>
      </c>
      <c r="R2793" s="21" t="str">
        <f t="shared" si="353"/>
        <v/>
      </c>
      <c r="T2793" s="44" t="str">
        <f t="shared" si="348"/>
        <v/>
      </c>
      <c r="W2793" s="18">
        <f t="shared" si="349"/>
        <v>0</v>
      </c>
    </row>
    <row r="2794" spans="7:23" ht="25.5" customHeight="1" x14ac:dyDescent="0.2">
      <c r="G2794" s="12" t="str">
        <f t="shared" si="346"/>
        <v/>
      </c>
      <c r="H2794" s="12"/>
      <c r="I2794" s="22" t="str">
        <f>IFERROR(VLOOKUP('движение ДВС'!C2794,нормативы!$B$2:$C$32,2,FALSE),"")</f>
        <v/>
      </c>
      <c r="K2794" s="13" t="str">
        <f t="shared" si="350"/>
        <v/>
      </c>
      <c r="L2794" s="13"/>
      <c r="M2794" s="22" t="str">
        <f t="shared" si="347"/>
        <v/>
      </c>
      <c r="N2794" s="22" t="str">
        <f t="shared" si="351"/>
        <v/>
      </c>
      <c r="P2794" s="11" t="str">
        <f t="shared" si="352"/>
        <v xml:space="preserve"> </v>
      </c>
      <c r="Q2794" s="11" t="e">
        <f>VLOOKUP(B2794,'Комментарии к ремонту'!A:C,2,FALSE)</f>
        <v>#N/A</v>
      </c>
      <c r="R2794" s="21" t="str">
        <f t="shared" si="353"/>
        <v/>
      </c>
      <c r="T2794" s="44" t="str">
        <f t="shared" si="348"/>
        <v/>
      </c>
      <c r="W2794" s="18">
        <f t="shared" si="349"/>
        <v>0</v>
      </c>
    </row>
    <row r="2795" spans="7:23" ht="25.5" customHeight="1" x14ac:dyDescent="0.2">
      <c r="G2795" s="12" t="str">
        <f t="shared" si="346"/>
        <v/>
      </c>
      <c r="H2795" s="12"/>
      <c r="I2795" s="22" t="str">
        <f>IFERROR(VLOOKUP('движение ДВС'!C2795,нормативы!$B$2:$C$32,2,FALSE),"")</f>
        <v/>
      </c>
      <c r="K2795" s="13" t="str">
        <f t="shared" si="350"/>
        <v/>
      </c>
      <c r="L2795" s="13"/>
      <c r="M2795" s="22" t="str">
        <f t="shared" si="347"/>
        <v/>
      </c>
      <c r="N2795" s="22" t="str">
        <f t="shared" si="351"/>
        <v/>
      </c>
      <c r="P2795" s="11" t="str">
        <f t="shared" si="352"/>
        <v xml:space="preserve"> </v>
      </c>
      <c r="Q2795" s="11" t="e">
        <f>VLOOKUP(B2795,'Комментарии к ремонту'!A:C,2,FALSE)</f>
        <v>#N/A</v>
      </c>
      <c r="R2795" s="21" t="str">
        <f t="shared" si="353"/>
        <v/>
      </c>
      <c r="T2795" s="44" t="str">
        <f t="shared" si="348"/>
        <v/>
      </c>
      <c r="W2795" s="18">
        <f t="shared" si="349"/>
        <v>0</v>
      </c>
    </row>
    <row r="2796" spans="7:23" ht="25.5" customHeight="1" x14ac:dyDescent="0.2">
      <c r="G2796" s="12" t="str">
        <f t="shared" si="346"/>
        <v/>
      </c>
      <c r="H2796" s="12"/>
      <c r="I2796" s="22" t="str">
        <f>IFERROR(VLOOKUP('движение ДВС'!C2796,нормативы!$B$2:$C$32,2,FALSE),"")</f>
        <v/>
      </c>
      <c r="K2796" s="13" t="str">
        <f t="shared" si="350"/>
        <v/>
      </c>
      <c r="L2796" s="13"/>
      <c r="M2796" s="22" t="str">
        <f t="shared" si="347"/>
        <v/>
      </c>
      <c r="N2796" s="22" t="str">
        <f t="shared" si="351"/>
        <v/>
      </c>
      <c r="P2796" s="11" t="str">
        <f t="shared" si="352"/>
        <v xml:space="preserve"> </v>
      </c>
      <c r="Q2796" s="11" t="e">
        <f>VLOOKUP(B2796,'Комментарии к ремонту'!A:C,2,FALSE)</f>
        <v>#N/A</v>
      </c>
      <c r="R2796" s="21" t="str">
        <f t="shared" si="353"/>
        <v/>
      </c>
      <c r="T2796" s="44" t="str">
        <f t="shared" si="348"/>
        <v/>
      </c>
      <c r="W2796" s="18">
        <f t="shared" si="349"/>
        <v>0</v>
      </c>
    </row>
    <row r="2797" spans="7:23" ht="25.5" customHeight="1" x14ac:dyDescent="0.2">
      <c r="G2797" s="12" t="str">
        <f t="shared" si="346"/>
        <v/>
      </c>
      <c r="H2797" s="12"/>
      <c r="I2797" s="22" t="str">
        <f>IFERROR(VLOOKUP('движение ДВС'!C2797,нормативы!$B$2:$C$32,2,FALSE),"")</f>
        <v/>
      </c>
      <c r="K2797" s="13" t="str">
        <f t="shared" si="350"/>
        <v/>
      </c>
      <c r="L2797" s="13"/>
      <c r="M2797" s="22" t="str">
        <f t="shared" si="347"/>
        <v/>
      </c>
      <c r="N2797" s="22" t="str">
        <f t="shared" si="351"/>
        <v/>
      </c>
      <c r="P2797" s="11" t="str">
        <f t="shared" si="352"/>
        <v xml:space="preserve"> </v>
      </c>
      <c r="Q2797" s="11" t="e">
        <f>VLOOKUP(B2797,'Комментарии к ремонту'!A:C,2,FALSE)</f>
        <v>#N/A</v>
      </c>
      <c r="R2797" s="21" t="str">
        <f t="shared" si="353"/>
        <v/>
      </c>
      <c r="T2797" s="44" t="str">
        <f t="shared" si="348"/>
        <v/>
      </c>
      <c r="W2797" s="18">
        <f t="shared" si="349"/>
        <v>0</v>
      </c>
    </row>
    <row r="2798" spans="7:23" ht="25.5" customHeight="1" x14ac:dyDescent="0.2">
      <c r="G2798" s="12" t="str">
        <f t="shared" si="346"/>
        <v/>
      </c>
      <c r="H2798" s="12"/>
      <c r="I2798" s="22" t="str">
        <f>IFERROR(VLOOKUP('движение ДВС'!C2798,нормативы!$B$2:$C$32,2,FALSE),"")</f>
        <v/>
      </c>
      <c r="K2798" s="13" t="str">
        <f t="shared" si="350"/>
        <v/>
      </c>
      <c r="L2798" s="13"/>
      <c r="M2798" s="22" t="str">
        <f t="shared" si="347"/>
        <v/>
      </c>
      <c r="N2798" s="22" t="str">
        <f t="shared" si="351"/>
        <v/>
      </c>
      <c r="P2798" s="11" t="str">
        <f t="shared" si="352"/>
        <v xml:space="preserve"> </v>
      </c>
      <c r="Q2798" s="11" t="e">
        <f>VLOOKUP(B2798,'Комментарии к ремонту'!A:C,2,FALSE)</f>
        <v>#N/A</v>
      </c>
      <c r="R2798" s="21" t="str">
        <f t="shared" si="353"/>
        <v/>
      </c>
      <c r="T2798" s="44" t="str">
        <f t="shared" si="348"/>
        <v/>
      </c>
      <c r="W2798" s="18">
        <f t="shared" si="349"/>
        <v>0</v>
      </c>
    </row>
    <row r="2799" spans="7:23" ht="25.5" customHeight="1" x14ac:dyDescent="0.2">
      <c r="G2799" s="12" t="str">
        <f t="shared" si="346"/>
        <v/>
      </c>
      <c r="H2799" s="12"/>
      <c r="I2799" s="22" t="str">
        <f>IFERROR(VLOOKUP('движение ДВС'!C2799,нормативы!$B$2:$C$32,2,FALSE),"")</f>
        <v/>
      </c>
      <c r="K2799" s="13" t="str">
        <f t="shared" si="350"/>
        <v/>
      </c>
      <c r="L2799" s="13"/>
      <c r="M2799" s="22" t="str">
        <f t="shared" si="347"/>
        <v/>
      </c>
      <c r="N2799" s="22" t="str">
        <f t="shared" si="351"/>
        <v/>
      </c>
      <c r="P2799" s="11" t="str">
        <f t="shared" si="352"/>
        <v xml:space="preserve"> </v>
      </c>
      <c r="Q2799" s="11" t="e">
        <f>VLOOKUP(B2799,'Комментарии к ремонту'!A:C,2,FALSE)</f>
        <v>#N/A</v>
      </c>
      <c r="R2799" s="21" t="str">
        <f t="shared" si="353"/>
        <v/>
      </c>
      <c r="T2799" s="44" t="str">
        <f t="shared" si="348"/>
        <v/>
      </c>
      <c r="W2799" s="18">
        <f t="shared" si="349"/>
        <v>0</v>
      </c>
    </row>
    <row r="2800" spans="7:23" ht="25.5" customHeight="1" x14ac:dyDescent="0.2">
      <c r="G2800" s="12" t="str">
        <f t="shared" si="346"/>
        <v/>
      </c>
      <c r="H2800" s="12"/>
      <c r="I2800" s="22" t="str">
        <f>IFERROR(VLOOKUP('движение ДВС'!C2800,нормативы!$B$2:$C$32,2,FALSE),"")</f>
        <v/>
      </c>
      <c r="K2800" s="13" t="str">
        <f t="shared" si="350"/>
        <v/>
      </c>
      <c r="L2800" s="13"/>
      <c r="M2800" s="22" t="str">
        <f t="shared" si="347"/>
        <v/>
      </c>
      <c r="N2800" s="22" t="str">
        <f t="shared" si="351"/>
        <v/>
      </c>
      <c r="P2800" s="11" t="str">
        <f t="shared" si="352"/>
        <v xml:space="preserve"> </v>
      </c>
      <c r="Q2800" s="11" t="e">
        <f>VLOOKUP(B2800,'Комментарии к ремонту'!A:C,2,FALSE)</f>
        <v>#N/A</v>
      </c>
      <c r="R2800" s="21" t="str">
        <f t="shared" si="353"/>
        <v/>
      </c>
      <c r="T2800" s="44" t="str">
        <f t="shared" si="348"/>
        <v/>
      </c>
      <c r="W2800" s="18">
        <f t="shared" si="349"/>
        <v>0</v>
      </c>
    </row>
    <row r="2801" spans="7:23" ht="25.5" customHeight="1" x14ac:dyDescent="0.2">
      <c r="G2801" s="12" t="str">
        <f t="shared" si="346"/>
        <v/>
      </c>
      <c r="H2801" s="12"/>
      <c r="I2801" s="22" t="str">
        <f>IFERROR(VLOOKUP('движение ДВС'!C2801,нормативы!$B$2:$C$32,2,FALSE),"")</f>
        <v/>
      </c>
      <c r="K2801" s="13" t="str">
        <f t="shared" si="350"/>
        <v/>
      </c>
      <c r="L2801" s="13"/>
      <c r="M2801" s="22" t="str">
        <f t="shared" si="347"/>
        <v/>
      </c>
      <c r="N2801" s="22" t="str">
        <f t="shared" si="351"/>
        <v/>
      </c>
      <c r="P2801" s="11" t="str">
        <f t="shared" si="352"/>
        <v xml:space="preserve"> </v>
      </c>
      <c r="Q2801" s="11" t="e">
        <f>VLOOKUP(B2801,'Комментарии к ремонту'!A:C,2,FALSE)</f>
        <v>#N/A</v>
      </c>
      <c r="R2801" s="21" t="str">
        <f t="shared" si="353"/>
        <v/>
      </c>
      <c r="T2801" s="44" t="str">
        <f t="shared" si="348"/>
        <v/>
      </c>
      <c r="W2801" s="18">
        <f t="shared" si="349"/>
        <v>0</v>
      </c>
    </row>
    <row r="2802" spans="7:23" ht="25.5" customHeight="1" x14ac:dyDescent="0.2">
      <c r="G2802" s="12" t="str">
        <f t="shared" si="346"/>
        <v/>
      </c>
      <c r="H2802" s="12"/>
      <c r="I2802" s="22" t="str">
        <f>IFERROR(VLOOKUP('движение ДВС'!C2802,нормативы!$B$2:$C$32,2,FALSE),"")</f>
        <v/>
      </c>
      <c r="K2802" s="13" t="str">
        <f t="shared" si="350"/>
        <v/>
      </c>
      <c r="L2802" s="13"/>
      <c r="M2802" s="22" t="str">
        <f t="shared" si="347"/>
        <v/>
      </c>
      <c r="N2802" s="22" t="str">
        <f t="shared" si="351"/>
        <v/>
      </c>
      <c r="P2802" s="11" t="str">
        <f t="shared" si="352"/>
        <v xml:space="preserve"> </v>
      </c>
      <c r="Q2802" s="11" t="e">
        <f>VLOOKUP(B2802,'Комментарии к ремонту'!A:C,2,FALSE)</f>
        <v>#N/A</v>
      </c>
      <c r="R2802" s="21" t="str">
        <f t="shared" si="353"/>
        <v/>
      </c>
      <c r="T2802" s="44" t="str">
        <f t="shared" si="348"/>
        <v/>
      </c>
      <c r="W2802" s="18">
        <f t="shared" si="349"/>
        <v>0</v>
      </c>
    </row>
    <row r="2803" spans="7:23" ht="25.5" customHeight="1" x14ac:dyDescent="0.2">
      <c r="G2803" s="12" t="str">
        <f t="shared" si="346"/>
        <v/>
      </c>
      <c r="H2803" s="12"/>
      <c r="I2803" s="22" t="str">
        <f>IFERROR(VLOOKUP('движение ДВС'!C2803,нормативы!$B$2:$C$32,2,FALSE),"")</f>
        <v/>
      </c>
      <c r="K2803" s="13" t="str">
        <f t="shared" si="350"/>
        <v/>
      </c>
      <c r="L2803" s="13"/>
      <c r="M2803" s="22" t="str">
        <f t="shared" si="347"/>
        <v/>
      </c>
      <c r="N2803" s="22" t="str">
        <f t="shared" si="351"/>
        <v/>
      </c>
      <c r="P2803" s="11" t="str">
        <f t="shared" si="352"/>
        <v xml:space="preserve"> </v>
      </c>
      <c r="Q2803" s="11" t="e">
        <f>VLOOKUP(B2803,'Комментарии к ремонту'!A:C,2,FALSE)</f>
        <v>#N/A</v>
      </c>
      <c r="R2803" s="21" t="str">
        <f t="shared" si="353"/>
        <v/>
      </c>
      <c r="T2803" s="44" t="str">
        <f t="shared" si="348"/>
        <v/>
      </c>
      <c r="W2803" s="18">
        <f t="shared" si="349"/>
        <v>0</v>
      </c>
    </row>
    <row r="2804" spans="7:23" ht="25.5" customHeight="1" x14ac:dyDescent="0.2">
      <c r="G2804" s="12" t="str">
        <f t="shared" si="346"/>
        <v/>
      </c>
      <c r="H2804" s="12"/>
      <c r="I2804" s="22" t="str">
        <f>IFERROR(VLOOKUP('движение ДВС'!C2804,нормативы!$B$2:$C$32,2,FALSE),"")</f>
        <v/>
      </c>
      <c r="K2804" s="13" t="str">
        <f t="shared" si="350"/>
        <v/>
      </c>
      <c r="L2804" s="13"/>
      <c r="M2804" s="22" t="str">
        <f t="shared" si="347"/>
        <v/>
      </c>
      <c r="N2804" s="22" t="str">
        <f t="shared" si="351"/>
        <v/>
      </c>
      <c r="P2804" s="11" t="str">
        <f t="shared" si="352"/>
        <v xml:space="preserve"> </v>
      </c>
      <c r="Q2804" s="11" t="e">
        <f>VLOOKUP(B2804,'Комментарии к ремонту'!A:C,2,FALSE)</f>
        <v>#N/A</v>
      </c>
      <c r="R2804" s="21" t="str">
        <f t="shared" si="353"/>
        <v/>
      </c>
      <c r="T2804" s="44" t="str">
        <f t="shared" si="348"/>
        <v/>
      </c>
      <c r="W2804" s="18">
        <f t="shared" si="349"/>
        <v>0</v>
      </c>
    </row>
    <row r="2805" spans="7:23" ht="25.5" customHeight="1" x14ac:dyDescent="0.2">
      <c r="G2805" s="12" t="str">
        <f t="shared" si="346"/>
        <v/>
      </c>
      <c r="H2805" s="12"/>
      <c r="I2805" s="22" t="str">
        <f>IFERROR(VLOOKUP('движение ДВС'!C2805,нормативы!$B$2:$C$32,2,FALSE),"")</f>
        <v/>
      </c>
      <c r="K2805" s="13" t="str">
        <f t="shared" si="350"/>
        <v/>
      </c>
      <c r="L2805" s="13"/>
      <c r="M2805" s="22" t="str">
        <f t="shared" si="347"/>
        <v/>
      </c>
      <c r="N2805" s="22" t="str">
        <f t="shared" si="351"/>
        <v/>
      </c>
      <c r="P2805" s="11" t="str">
        <f t="shared" si="352"/>
        <v xml:space="preserve"> </v>
      </c>
      <c r="Q2805" s="11" t="e">
        <f>VLOOKUP(B2805,'Комментарии к ремонту'!A:C,2,FALSE)</f>
        <v>#N/A</v>
      </c>
      <c r="R2805" s="21" t="str">
        <f t="shared" si="353"/>
        <v/>
      </c>
      <c r="T2805" s="44" t="str">
        <f t="shared" si="348"/>
        <v/>
      </c>
      <c r="W2805" s="18">
        <f t="shared" si="349"/>
        <v>0</v>
      </c>
    </row>
    <row r="2806" spans="7:23" ht="25.5" customHeight="1" x14ac:dyDescent="0.2">
      <c r="G2806" s="12" t="str">
        <f t="shared" si="346"/>
        <v/>
      </c>
      <c r="H2806" s="12"/>
      <c r="I2806" s="22" t="str">
        <f>IFERROR(VLOOKUP('движение ДВС'!C2806,нормативы!$B$2:$C$32,2,FALSE),"")</f>
        <v/>
      </c>
      <c r="K2806" s="13" t="str">
        <f t="shared" si="350"/>
        <v/>
      </c>
      <c r="L2806" s="13"/>
      <c r="M2806" s="22" t="str">
        <f t="shared" si="347"/>
        <v/>
      </c>
      <c r="N2806" s="22" t="str">
        <f t="shared" si="351"/>
        <v/>
      </c>
      <c r="P2806" s="11" t="str">
        <f t="shared" si="352"/>
        <v xml:space="preserve"> </v>
      </c>
      <c r="Q2806" s="11" t="e">
        <f>VLOOKUP(B2806,'Комментарии к ремонту'!A:C,2,FALSE)</f>
        <v>#N/A</v>
      </c>
      <c r="R2806" s="21" t="str">
        <f t="shared" si="353"/>
        <v/>
      </c>
      <c r="T2806" s="44" t="str">
        <f t="shared" si="348"/>
        <v/>
      </c>
      <c r="W2806" s="18">
        <f t="shared" si="349"/>
        <v>0</v>
      </c>
    </row>
    <row r="2807" spans="7:23" ht="25.5" customHeight="1" x14ac:dyDescent="0.2">
      <c r="G2807" s="12" t="str">
        <f t="shared" si="346"/>
        <v/>
      </c>
      <c r="H2807" s="12"/>
      <c r="I2807" s="22" t="str">
        <f>IFERROR(VLOOKUP('движение ДВС'!C2807,нормативы!$B$2:$C$32,2,FALSE),"")</f>
        <v/>
      </c>
      <c r="K2807" s="13" t="str">
        <f t="shared" si="350"/>
        <v/>
      </c>
      <c r="L2807" s="13"/>
      <c r="M2807" s="22" t="str">
        <f t="shared" si="347"/>
        <v/>
      </c>
      <c r="N2807" s="22" t="str">
        <f t="shared" si="351"/>
        <v/>
      </c>
      <c r="P2807" s="11" t="str">
        <f t="shared" si="352"/>
        <v xml:space="preserve"> </v>
      </c>
      <c r="Q2807" s="11" t="e">
        <f>VLOOKUP(B2807,'Комментарии к ремонту'!A:C,2,FALSE)</f>
        <v>#N/A</v>
      </c>
      <c r="R2807" s="21" t="str">
        <f t="shared" si="353"/>
        <v/>
      </c>
      <c r="T2807" s="44" t="str">
        <f t="shared" si="348"/>
        <v/>
      </c>
      <c r="W2807" s="18">
        <f t="shared" si="349"/>
        <v>0</v>
      </c>
    </row>
    <row r="2808" spans="7:23" ht="25.5" customHeight="1" x14ac:dyDescent="0.2">
      <c r="G2808" s="12" t="str">
        <f t="shared" si="346"/>
        <v/>
      </c>
      <c r="H2808" s="12"/>
      <c r="I2808" s="22" t="str">
        <f>IFERROR(VLOOKUP('движение ДВС'!C2808,нормативы!$B$2:$C$32,2,FALSE),"")</f>
        <v/>
      </c>
      <c r="K2808" s="13" t="str">
        <f t="shared" si="350"/>
        <v/>
      </c>
      <c r="L2808" s="13"/>
      <c r="M2808" s="22" t="str">
        <f t="shared" si="347"/>
        <v/>
      </c>
      <c r="N2808" s="22" t="str">
        <f t="shared" si="351"/>
        <v/>
      </c>
      <c r="P2808" s="11" t="str">
        <f t="shared" si="352"/>
        <v xml:space="preserve"> </v>
      </c>
      <c r="Q2808" s="11" t="e">
        <f>VLOOKUP(B2808,'Комментарии к ремонту'!A:C,2,FALSE)</f>
        <v>#N/A</v>
      </c>
      <c r="R2808" s="21" t="str">
        <f t="shared" si="353"/>
        <v/>
      </c>
      <c r="T2808" s="44" t="str">
        <f t="shared" si="348"/>
        <v/>
      </c>
      <c r="W2808" s="18">
        <f t="shared" si="349"/>
        <v>0</v>
      </c>
    </row>
    <row r="2809" spans="7:23" ht="25.5" customHeight="1" x14ac:dyDescent="0.2">
      <c r="G2809" s="12" t="str">
        <f t="shared" si="346"/>
        <v/>
      </c>
      <c r="H2809" s="12"/>
      <c r="I2809" s="22" t="str">
        <f>IFERROR(VLOOKUP('движение ДВС'!C2809,нормативы!$B$2:$C$32,2,FALSE),"")</f>
        <v/>
      </c>
      <c r="K2809" s="13" t="str">
        <f t="shared" si="350"/>
        <v/>
      </c>
      <c r="L2809" s="13"/>
      <c r="M2809" s="22" t="str">
        <f t="shared" si="347"/>
        <v/>
      </c>
      <c r="N2809" s="22" t="str">
        <f t="shared" si="351"/>
        <v/>
      </c>
      <c r="P2809" s="11" t="str">
        <f t="shared" si="352"/>
        <v xml:space="preserve"> </v>
      </c>
      <c r="Q2809" s="11" t="e">
        <f>VLOOKUP(B2809,'Комментарии к ремонту'!A:C,2,FALSE)</f>
        <v>#N/A</v>
      </c>
      <c r="R2809" s="21" t="str">
        <f t="shared" si="353"/>
        <v/>
      </c>
      <c r="T2809" s="44" t="str">
        <f t="shared" si="348"/>
        <v/>
      </c>
      <c r="W2809" s="18">
        <f t="shared" si="349"/>
        <v>0</v>
      </c>
    </row>
    <row r="2810" spans="7:23" ht="25.5" customHeight="1" x14ac:dyDescent="0.2">
      <c r="G2810" s="12" t="str">
        <f t="shared" si="346"/>
        <v/>
      </c>
      <c r="H2810" s="12"/>
      <c r="I2810" s="22" t="str">
        <f>IFERROR(VLOOKUP('движение ДВС'!C2810,нормативы!$B$2:$C$32,2,FALSE),"")</f>
        <v/>
      </c>
      <c r="K2810" s="13" t="str">
        <f t="shared" si="350"/>
        <v/>
      </c>
      <c r="L2810" s="13"/>
      <c r="M2810" s="22" t="str">
        <f t="shared" si="347"/>
        <v/>
      </c>
      <c r="N2810" s="22" t="str">
        <f t="shared" si="351"/>
        <v/>
      </c>
      <c r="P2810" s="11" t="str">
        <f t="shared" si="352"/>
        <v xml:space="preserve"> </v>
      </c>
      <c r="Q2810" s="11" t="e">
        <f>VLOOKUP(B2810,'Комментарии к ремонту'!A:C,2,FALSE)</f>
        <v>#N/A</v>
      </c>
      <c r="R2810" s="21" t="str">
        <f t="shared" si="353"/>
        <v/>
      </c>
      <c r="T2810" s="44" t="str">
        <f t="shared" si="348"/>
        <v/>
      </c>
      <c r="W2810" s="18">
        <f t="shared" si="349"/>
        <v>0</v>
      </c>
    </row>
    <row r="2811" spans="7:23" ht="25.5" customHeight="1" x14ac:dyDescent="0.2">
      <c r="G2811" s="12" t="str">
        <f t="shared" si="346"/>
        <v/>
      </c>
      <c r="H2811" s="12"/>
      <c r="I2811" s="22" t="str">
        <f>IFERROR(VLOOKUP('движение ДВС'!C2811,нормативы!$B$2:$C$32,2,FALSE),"")</f>
        <v/>
      </c>
      <c r="K2811" s="13" t="str">
        <f t="shared" si="350"/>
        <v/>
      </c>
      <c r="L2811" s="13"/>
      <c r="M2811" s="22" t="str">
        <f t="shared" si="347"/>
        <v/>
      </c>
      <c r="N2811" s="22" t="str">
        <f t="shared" si="351"/>
        <v/>
      </c>
      <c r="P2811" s="11" t="str">
        <f t="shared" si="352"/>
        <v xml:space="preserve"> </v>
      </c>
      <c r="Q2811" s="11" t="e">
        <f>VLOOKUP(B2811,'Комментарии к ремонту'!A:C,2,FALSE)</f>
        <v>#N/A</v>
      </c>
      <c r="R2811" s="21" t="str">
        <f t="shared" si="353"/>
        <v/>
      </c>
      <c r="T2811" s="44" t="str">
        <f t="shared" si="348"/>
        <v/>
      </c>
      <c r="W2811" s="18">
        <f t="shared" si="349"/>
        <v>0</v>
      </c>
    </row>
    <row r="2812" spans="7:23" ht="25.5" customHeight="1" x14ac:dyDescent="0.2">
      <c r="G2812" s="12" t="str">
        <f t="shared" si="346"/>
        <v/>
      </c>
      <c r="H2812" s="12"/>
      <c r="I2812" s="22" t="str">
        <f>IFERROR(VLOOKUP('движение ДВС'!C2812,нормативы!$B$2:$C$32,2,FALSE),"")</f>
        <v/>
      </c>
      <c r="K2812" s="13" t="str">
        <f t="shared" si="350"/>
        <v/>
      </c>
      <c r="L2812" s="13"/>
      <c r="M2812" s="22" t="str">
        <f t="shared" si="347"/>
        <v/>
      </c>
      <c r="N2812" s="22" t="str">
        <f t="shared" si="351"/>
        <v/>
      </c>
      <c r="P2812" s="11" t="str">
        <f t="shared" si="352"/>
        <v xml:space="preserve"> </v>
      </c>
      <c r="Q2812" s="11" t="e">
        <f>VLOOKUP(B2812,'Комментарии к ремонту'!A:C,2,FALSE)</f>
        <v>#N/A</v>
      </c>
      <c r="R2812" s="21" t="str">
        <f t="shared" si="353"/>
        <v/>
      </c>
      <c r="T2812" s="44" t="str">
        <f t="shared" si="348"/>
        <v/>
      </c>
      <c r="W2812" s="18">
        <f t="shared" si="349"/>
        <v>0</v>
      </c>
    </row>
    <row r="2813" spans="7:23" ht="25.5" customHeight="1" x14ac:dyDescent="0.2">
      <c r="G2813" s="12" t="str">
        <f t="shared" si="346"/>
        <v/>
      </c>
      <c r="H2813" s="12"/>
      <c r="I2813" s="22" t="str">
        <f>IFERROR(VLOOKUP('движение ДВС'!C2813,нормативы!$B$2:$C$32,2,FALSE),"")</f>
        <v/>
      </c>
      <c r="K2813" s="13" t="str">
        <f t="shared" si="350"/>
        <v/>
      </c>
      <c r="L2813" s="13"/>
      <c r="M2813" s="22" t="str">
        <f t="shared" si="347"/>
        <v/>
      </c>
      <c r="N2813" s="22" t="str">
        <f t="shared" si="351"/>
        <v/>
      </c>
      <c r="P2813" s="11" t="str">
        <f t="shared" si="352"/>
        <v xml:space="preserve"> </v>
      </c>
      <c r="Q2813" s="11" t="e">
        <f>VLOOKUP(B2813,'Комментарии к ремонту'!A:C,2,FALSE)</f>
        <v>#N/A</v>
      </c>
      <c r="R2813" s="21" t="str">
        <f t="shared" si="353"/>
        <v/>
      </c>
      <c r="T2813" s="44" t="str">
        <f t="shared" si="348"/>
        <v/>
      </c>
      <c r="W2813" s="18">
        <f t="shared" si="349"/>
        <v>0</v>
      </c>
    </row>
    <row r="2814" spans="7:23" ht="25.5" customHeight="1" x14ac:dyDescent="0.2">
      <c r="G2814" s="12" t="str">
        <f t="shared" si="346"/>
        <v/>
      </c>
      <c r="H2814" s="12"/>
      <c r="I2814" s="22" t="str">
        <f>IFERROR(VLOOKUP('движение ДВС'!C2814,нормативы!$B$2:$C$32,2,FALSE),"")</f>
        <v/>
      </c>
      <c r="K2814" s="13" t="str">
        <f t="shared" si="350"/>
        <v/>
      </c>
      <c r="L2814" s="13"/>
      <c r="M2814" s="22" t="str">
        <f t="shared" si="347"/>
        <v/>
      </c>
      <c r="N2814" s="22" t="str">
        <f t="shared" si="351"/>
        <v/>
      </c>
      <c r="P2814" s="11" t="str">
        <f t="shared" si="352"/>
        <v xml:space="preserve"> </v>
      </c>
      <c r="Q2814" s="11" t="e">
        <f>VLOOKUP(B2814,'Комментарии к ремонту'!A:C,2,FALSE)</f>
        <v>#N/A</v>
      </c>
      <c r="R2814" s="21" t="str">
        <f t="shared" si="353"/>
        <v/>
      </c>
      <c r="T2814" s="44" t="str">
        <f t="shared" si="348"/>
        <v/>
      </c>
      <c r="W2814" s="18">
        <f t="shared" si="349"/>
        <v>0</v>
      </c>
    </row>
    <row r="2815" spans="7:23" ht="25.5" customHeight="1" x14ac:dyDescent="0.2">
      <c r="G2815" s="12" t="str">
        <f t="shared" si="346"/>
        <v/>
      </c>
      <c r="H2815" s="12"/>
      <c r="I2815" s="22" t="str">
        <f>IFERROR(VLOOKUP('движение ДВС'!C2815,нормативы!$B$2:$C$32,2,FALSE),"")</f>
        <v/>
      </c>
      <c r="K2815" s="13" t="str">
        <f t="shared" si="350"/>
        <v/>
      </c>
      <c r="L2815" s="13"/>
      <c r="M2815" s="22" t="str">
        <f t="shared" si="347"/>
        <v/>
      </c>
      <c r="N2815" s="22" t="str">
        <f t="shared" si="351"/>
        <v/>
      </c>
      <c r="P2815" s="11" t="str">
        <f t="shared" si="352"/>
        <v xml:space="preserve"> </v>
      </c>
      <c r="Q2815" s="11" t="e">
        <f>VLOOKUP(B2815,'Комментарии к ремонту'!A:C,2,FALSE)</f>
        <v>#N/A</v>
      </c>
      <c r="R2815" s="21" t="str">
        <f t="shared" si="353"/>
        <v/>
      </c>
      <c r="T2815" s="44" t="str">
        <f t="shared" si="348"/>
        <v/>
      </c>
      <c r="W2815" s="18">
        <f t="shared" si="349"/>
        <v>0</v>
      </c>
    </row>
    <row r="2816" spans="7:23" ht="25.5" customHeight="1" x14ac:dyDescent="0.2">
      <c r="G2816" s="12" t="str">
        <f t="shared" si="346"/>
        <v/>
      </c>
      <c r="H2816" s="12"/>
      <c r="I2816" s="22" t="str">
        <f>IFERROR(VLOOKUP('движение ДВС'!C2816,нормативы!$B$2:$C$32,2,FALSE),"")</f>
        <v/>
      </c>
      <c r="K2816" s="13" t="str">
        <f t="shared" si="350"/>
        <v/>
      </c>
      <c r="L2816" s="13"/>
      <c r="M2816" s="22" t="str">
        <f t="shared" si="347"/>
        <v/>
      </c>
      <c r="N2816" s="22" t="str">
        <f t="shared" si="351"/>
        <v/>
      </c>
      <c r="P2816" s="11" t="str">
        <f t="shared" si="352"/>
        <v xml:space="preserve"> </v>
      </c>
      <c r="Q2816" s="11" t="e">
        <f>VLOOKUP(B2816,'Комментарии к ремонту'!A:C,2,FALSE)</f>
        <v>#N/A</v>
      </c>
      <c r="R2816" s="21" t="str">
        <f t="shared" si="353"/>
        <v/>
      </c>
      <c r="T2816" s="44" t="str">
        <f t="shared" si="348"/>
        <v/>
      </c>
      <c r="W2816" s="18">
        <f t="shared" si="349"/>
        <v>0</v>
      </c>
    </row>
    <row r="2817" spans="7:23" ht="25.5" customHeight="1" x14ac:dyDescent="0.2">
      <c r="G2817" s="12" t="str">
        <f t="shared" si="346"/>
        <v/>
      </c>
      <c r="H2817" s="12"/>
      <c r="I2817" s="22" t="str">
        <f>IFERROR(VLOOKUP('движение ДВС'!C2817,нормативы!$B$2:$C$32,2,FALSE),"")</f>
        <v/>
      </c>
      <c r="K2817" s="13" t="str">
        <f t="shared" si="350"/>
        <v/>
      </c>
      <c r="L2817" s="13"/>
      <c r="M2817" s="22" t="str">
        <f t="shared" si="347"/>
        <v/>
      </c>
      <c r="N2817" s="22" t="str">
        <f t="shared" si="351"/>
        <v/>
      </c>
      <c r="P2817" s="11" t="str">
        <f t="shared" si="352"/>
        <v xml:space="preserve"> </v>
      </c>
      <c r="Q2817" s="11" t="e">
        <f>VLOOKUP(B2817,'Комментарии к ремонту'!A:C,2,FALSE)</f>
        <v>#N/A</v>
      </c>
      <c r="R2817" s="21" t="str">
        <f t="shared" si="353"/>
        <v/>
      </c>
      <c r="T2817" s="44" t="str">
        <f t="shared" si="348"/>
        <v/>
      </c>
      <c r="W2817" s="18">
        <f t="shared" si="349"/>
        <v>0</v>
      </c>
    </row>
    <row r="2818" spans="7:23" ht="25.5" customHeight="1" x14ac:dyDescent="0.2">
      <c r="G2818" s="12" t="str">
        <f t="shared" si="346"/>
        <v/>
      </c>
      <c r="H2818" s="12"/>
      <c r="I2818" s="22" t="str">
        <f>IFERROR(VLOOKUP('движение ДВС'!C2818,нормативы!$B$2:$C$32,2,FALSE),"")</f>
        <v/>
      </c>
      <c r="K2818" s="13" t="str">
        <f t="shared" si="350"/>
        <v/>
      </c>
      <c r="L2818" s="13"/>
      <c r="M2818" s="22" t="str">
        <f t="shared" si="347"/>
        <v/>
      </c>
      <c r="N2818" s="22" t="str">
        <f t="shared" si="351"/>
        <v/>
      </c>
      <c r="P2818" s="11" t="str">
        <f t="shared" si="352"/>
        <v xml:space="preserve"> </v>
      </c>
      <c r="Q2818" s="11" t="e">
        <f>VLOOKUP(B2818,'Комментарии к ремонту'!A:C,2,FALSE)</f>
        <v>#N/A</v>
      </c>
      <c r="R2818" s="21" t="str">
        <f t="shared" si="353"/>
        <v/>
      </c>
      <c r="T2818" s="44" t="str">
        <f t="shared" si="348"/>
        <v/>
      </c>
      <c r="W2818" s="18">
        <f t="shared" si="349"/>
        <v>0</v>
      </c>
    </row>
    <row r="2819" spans="7:23" ht="25.5" customHeight="1" x14ac:dyDescent="0.2">
      <c r="G2819" s="12" t="str">
        <f t="shared" ref="G2819:G2882" si="354">IFERROR(IF(SEARCH("Ожидается",O2819),"введите дату",""),"")</f>
        <v/>
      </c>
      <c r="H2819" s="12"/>
      <c r="I2819" s="22" t="str">
        <f>IFERROR(VLOOKUP('движение ДВС'!C2819,нормативы!$B$2:$C$32,2,FALSE),"")</f>
        <v/>
      </c>
      <c r="K2819" s="13" t="str">
        <f t="shared" si="350"/>
        <v/>
      </c>
      <c r="L2819" s="13"/>
      <c r="M2819" s="22" t="str">
        <f t="shared" ref="M2819:M2882" si="355">IFERROR(IF(ISBLANK(G2819),"",_xlfn.ISOWEEKNUM(G2819)),"")</f>
        <v/>
      </c>
      <c r="N2819" s="22" t="str">
        <f t="shared" si="351"/>
        <v/>
      </c>
      <c r="P2819" s="11" t="str">
        <f t="shared" si="352"/>
        <v xml:space="preserve"> </v>
      </c>
      <c r="Q2819" s="11" t="e">
        <f>VLOOKUP(B2819,'Комментарии к ремонту'!A:C,2,FALSE)</f>
        <v>#N/A</v>
      </c>
      <c r="R2819" s="21" t="str">
        <f t="shared" si="353"/>
        <v/>
      </c>
      <c r="T2819" s="44" t="str">
        <f t="shared" ref="T2819:T2882" si="356">IF(O2819="Отказной","Опишите причину отказа",IF(O2819="Транзит","Опишите инф. о транзите",""))</f>
        <v/>
      </c>
      <c r="W2819" s="18">
        <f t="shared" ref="W2819:W2882" si="357">IFERROR(IF(SEARCH(", заказ",V2819),"укажите дату поставки зап. частей",""),0)</f>
        <v>0</v>
      </c>
    </row>
    <row r="2820" spans="7:23" ht="25.5" customHeight="1" x14ac:dyDescent="0.2">
      <c r="G2820" s="12" t="str">
        <f t="shared" si="354"/>
        <v/>
      </c>
      <c r="H2820" s="12"/>
      <c r="I2820" s="22" t="str">
        <f>IFERROR(VLOOKUP('движение ДВС'!C2820,нормативы!$B$2:$C$32,2,FALSE),"")</f>
        <v/>
      </c>
      <c r="K2820" s="13" t="str">
        <f t="shared" ref="K2820:K2883" si="358">IFERROR(IF(H2820&lt;&gt;0,H2820+(I2820/J2820)/8*7/5,""),IF(H2820&lt;&gt;0,H2820+I2820/8*7/5,""))</f>
        <v/>
      </c>
      <c r="L2820" s="13"/>
      <c r="M2820" s="22" t="str">
        <f t="shared" si="355"/>
        <v/>
      </c>
      <c r="N2820" s="22" t="str">
        <f t="shared" ref="N2820:N2883" si="359">IFERROR(INT((MONTH(G2820)+2)/3),"")</f>
        <v/>
      </c>
      <c r="P2820" s="11" t="str">
        <f t="shared" ref="P2820:P2883" si="360">B2820&amp;" "&amp;C2820</f>
        <v xml:space="preserve"> </v>
      </c>
      <c r="Q2820" s="11" t="e">
        <f>VLOOKUP(B2820,'Комментарии к ремонту'!A:C,2,FALSE)</f>
        <v>#N/A</v>
      </c>
      <c r="R2820" s="21" t="str">
        <f t="shared" ref="R2820:R2883" si="361">IF(ISBLANK(B2820),"",IF(O2820="Ремонт остановлен","Укажите причину остановки работ",IF(O2820="Отказной","Опишите причину отказа",IF(O2820="Транзит","Опишите инф. о транзите",IF(ISNA(Q2820),"НЕТ","ЕСТЬ")))))</f>
        <v/>
      </c>
      <c r="T2820" s="44" t="str">
        <f t="shared" si="356"/>
        <v/>
      </c>
      <c r="W2820" s="18">
        <f t="shared" si="357"/>
        <v>0</v>
      </c>
    </row>
    <row r="2821" spans="7:23" ht="25.5" customHeight="1" x14ac:dyDescent="0.2">
      <c r="G2821" s="12" t="str">
        <f t="shared" si="354"/>
        <v/>
      </c>
      <c r="H2821" s="12"/>
      <c r="I2821" s="22" t="str">
        <f>IFERROR(VLOOKUP('движение ДВС'!C2821,нормативы!$B$2:$C$32,2,FALSE),"")</f>
        <v/>
      </c>
      <c r="K2821" s="13" t="str">
        <f t="shared" si="358"/>
        <v/>
      </c>
      <c r="L2821" s="13"/>
      <c r="M2821" s="22" t="str">
        <f t="shared" si="355"/>
        <v/>
      </c>
      <c r="N2821" s="22" t="str">
        <f t="shared" si="359"/>
        <v/>
      </c>
      <c r="P2821" s="11" t="str">
        <f t="shared" si="360"/>
        <v xml:space="preserve"> </v>
      </c>
      <c r="Q2821" s="11" t="e">
        <f>VLOOKUP(B2821,'Комментарии к ремонту'!A:C,2,FALSE)</f>
        <v>#N/A</v>
      </c>
      <c r="R2821" s="21" t="str">
        <f t="shared" si="361"/>
        <v/>
      </c>
      <c r="T2821" s="44" t="str">
        <f t="shared" si="356"/>
        <v/>
      </c>
      <c r="W2821" s="18">
        <f t="shared" si="357"/>
        <v>0</v>
      </c>
    </row>
    <row r="2822" spans="7:23" ht="25.5" customHeight="1" x14ac:dyDescent="0.2">
      <c r="G2822" s="12" t="str">
        <f t="shared" si="354"/>
        <v/>
      </c>
      <c r="H2822" s="12"/>
      <c r="I2822" s="22" t="str">
        <f>IFERROR(VLOOKUP('движение ДВС'!C2822,нормативы!$B$2:$C$32,2,FALSE),"")</f>
        <v/>
      </c>
      <c r="K2822" s="13" t="str">
        <f t="shared" si="358"/>
        <v/>
      </c>
      <c r="L2822" s="13"/>
      <c r="M2822" s="22" t="str">
        <f t="shared" si="355"/>
        <v/>
      </c>
      <c r="N2822" s="22" t="str">
        <f t="shared" si="359"/>
        <v/>
      </c>
      <c r="P2822" s="11" t="str">
        <f t="shared" si="360"/>
        <v xml:space="preserve"> </v>
      </c>
      <c r="Q2822" s="11" t="e">
        <f>VLOOKUP(B2822,'Комментарии к ремонту'!A:C,2,FALSE)</f>
        <v>#N/A</v>
      </c>
      <c r="R2822" s="21" t="str">
        <f t="shared" si="361"/>
        <v/>
      </c>
      <c r="T2822" s="44" t="str">
        <f t="shared" si="356"/>
        <v/>
      </c>
      <c r="W2822" s="18">
        <f t="shared" si="357"/>
        <v>0</v>
      </c>
    </row>
    <row r="2823" spans="7:23" ht="25.5" customHeight="1" x14ac:dyDescent="0.2">
      <c r="G2823" s="12" t="str">
        <f t="shared" si="354"/>
        <v/>
      </c>
      <c r="H2823" s="12"/>
      <c r="I2823" s="22" t="str">
        <f>IFERROR(VLOOKUP('движение ДВС'!C2823,нормативы!$B$2:$C$32,2,FALSE),"")</f>
        <v/>
      </c>
      <c r="K2823" s="13" t="str">
        <f t="shared" si="358"/>
        <v/>
      </c>
      <c r="L2823" s="13"/>
      <c r="M2823" s="22" t="str">
        <f t="shared" si="355"/>
        <v/>
      </c>
      <c r="N2823" s="22" t="str">
        <f t="shared" si="359"/>
        <v/>
      </c>
      <c r="P2823" s="11" t="str">
        <f t="shared" si="360"/>
        <v xml:space="preserve"> </v>
      </c>
      <c r="Q2823" s="11" t="e">
        <f>VLOOKUP(B2823,'Комментарии к ремонту'!A:C,2,FALSE)</f>
        <v>#N/A</v>
      </c>
      <c r="R2823" s="21" t="str">
        <f t="shared" si="361"/>
        <v/>
      </c>
      <c r="T2823" s="44" t="str">
        <f t="shared" si="356"/>
        <v/>
      </c>
      <c r="W2823" s="18">
        <f t="shared" si="357"/>
        <v>0</v>
      </c>
    </row>
    <row r="2824" spans="7:23" ht="25.5" customHeight="1" x14ac:dyDescent="0.2">
      <c r="G2824" s="12" t="str">
        <f t="shared" si="354"/>
        <v/>
      </c>
      <c r="H2824" s="12"/>
      <c r="I2824" s="22" t="str">
        <f>IFERROR(VLOOKUP('движение ДВС'!C2824,нормативы!$B$2:$C$32,2,FALSE),"")</f>
        <v/>
      </c>
      <c r="K2824" s="13" t="str">
        <f t="shared" si="358"/>
        <v/>
      </c>
      <c r="L2824" s="13"/>
      <c r="M2824" s="22" t="str">
        <f t="shared" si="355"/>
        <v/>
      </c>
      <c r="N2824" s="22" t="str">
        <f t="shared" si="359"/>
        <v/>
      </c>
      <c r="P2824" s="11" t="str">
        <f t="shared" si="360"/>
        <v xml:space="preserve"> </v>
      </c>
      <c r="Q2824" s="11" t="e">
        <f>VLOOKUP(B2824,'Комментарии к ремонту'!A:C,2,FALSE)</f>
        <v>#N/A</v>
      </c>
      <c r="R2824" s="21" t="str">
        <f t="shared" si="361"/>
        <v/>
      </c>
      <c r="T2824" s="44" t="str">
        <f t="shared" si="356"/>
        <v/>
      </c>
      <c r="W2824" s="18">
        <f t="shared" si="357"/>
        <v>0</v>
      </c>
    </row>
    <row r="2825" spans="7:23" ht="25.5" customHeight="1" x14ac:dyDescent="0.2">
      <c r="G2825" s="12" t="str">
        <f t="shared" si="354"/>
        <v/>
      </c>
      <c r="H2825" s="12"/>
      <c r="I2825" s="22" t="str">
        <f>IFERROR(VLOOKUP('движение ДВС'!C2825,нормативы!$B$2:$C$32,2,FALSE),"")</f>
        <v/>
      </c>
      <c r="K2825" s="13" t="str">
        <f t="shared" si="358"/>
        <v/>
      </c>
      <c r="L2825" s="13"/>
      <c r="M2825" s="22" t="str">
        <f t="shared" si="355"/>
        <v/>
      </c>
      <c r="N2825" s="22" t="str">
        <f t="shared" si="359"/>
        <v/>
      </c>
      <c r="P2825" s="11" t="str">
        <f t="shared" si="360"/>
        <v xml:space="preserve"> </v>
      </c>
      <c r="Q2825" s="11" t="e">
        <f>VLOOKUP(B2825,'Комментарии к ремонту'!A:C,2,FALSE)</f>
        <v>#N/A</v>
      </c>
      <c r="R2825" s="21" t="str">
        <f t="shared" si="361"/>
        <v/>
      </c>
      <c r="T2825" s="44" t="str">
        <f t="shared" si="356"/>
        <v/>
      </c>
      <c r="W2825" s="18">
        <f t="shared" si="357"/>
        <v>0</v>
      </c>
    </row>
    <row r="2826" spans="7:23" ht="25.5" customHeight="1" x14ac:dyDescent="0.2">
      <c r="G2826" s="12" t="str">
        <f t="shared" si="354"/>
        <v/>
      </c>
      <c r="H2826" s="12"/>
      <c r="I2826" s="22" t="str">
        <f>IFERROR(VLOOKUP('движение ДВС'!C2826,нормативы!$B$2:$C$32,2,FALSE),"")</f>
        <v/>
      </c>
      <c r="K2826" s="13" t="str">
        <f t="shared" si="358"/>
        <v/>
      </c>
      <c r="L2826" s="13"/>
      <c r="M2826" s="22" t="str">
        <f t="shared" si="355"/>
        <v/>
      </c>
      <c r="N2826" s="22" t="str">
        <f t="shared" si="359"/>
        <v/>
      </c>
      <c r="P2826" s="11" t="str">
        <f t="shared" si="360"/>
        <v xml:space="preserve"> </v>
      </c>
      <c r="Q2826" s="11" t="e">
        <f>VLOOKUP(B2826,'Комментарии к ремонту'!A:C,2,FALSE)</f>
        <v>#N/A</v>
      </c>
      <c r="R2826" s="21" t="str">
        <f t="shared" si="361"/>
        <v/>
      </c>
      <c r="T2826" s="44" t="str">
        <f t="shared" si="356"/>
        <v/>
      </c>
      <c r="W2826" s="18">
        <f t="shared" si="357"/>
        <v>0</v>
      </c>
    </row>
    <row r="2827" spans="7:23" ht="25.5" customHeight="1" x14ac:dyDescent="0.2">
      <c r="G2827" s="12" t="str">
        <f t="shared" si="354"/>
        <v/>
      </c>
      <c r="H2827" s="12"/>
      <c r="I2827" s="22" t="str">
        <f>IFERROR(VLOOKUP('движение ДВС'!C2827,нормативы!$B$2:$C$32,2,FALSE),"")</f>
        <v/>
      </c>
      <c r="K2827" s="13" t="str">
        <f t="shared" si="358"/>
        <v/>
      </c>
      <c r="L2827" s="13"/>
      <c r="M2827" s="22" t="str">
        <f t="shared" si="355"/>
        <v/>
      </c>
      <c r="N2827" s="22" t="str">
        <f t="shared" si="359"/>
        <v/>
      </c>
      <c r="P2827" s="11" t="str">
        <f t="shared" si="360"/>
        <v xml:space="preserve"> </v>
      </c>
      <c r="Q2827" s="11" t="e">
        <f>VLOOKUP(B2827,'Комментарии к ремонту'!A:C,2,FALSE)</f>
        <v>#N/A</v>
      </c>
      <c r="R2827" s="21" t="str">
        <f t="shared" si="361"/>
        <v/>
      </c>
      <c r="T2827" s="44" t="str">
        <f t="shared" si="356"/>
        <v/>
      </c>
      <c r="W2827" s="18">
        <f t="shared" si="357"/>
        <v>0</v>
      </c>
    </row>
    <row r="2828" spans="7:23" ht="25.5" customHeight="1" x14ac:dyDescent="0.2">
      <c r="G2828" s="12" t="str">
        <f t="shared" si="354"/>
        <v/>
      </c>
      <c r="H2828" s="12"/>
      <c r="I2828" s="22" t="str">
        <f>IFERROR(VLOOKUP('движение ДВС'!C2828,нормативы!$B$2:$C$32,2,FALSE),"")</f>
        <v/>
      </c>
      <c r="K2828" s="13" t="str">
        <f t="shared" si="358"/>
        <v/>
      </c>
      <c r="L2828" s="13"/>
      <c r="M2828" s="22" t="str">
        <f t="shared" si="355"/>
        <v/>
      </c>
      <c r="N2828" s="22" t="str">
        <f t="shared" si="359"/>
        <v/>
      </c>
      <c r="P2828" s="11" t="str">
        <f t="shared" si="360"/>
        <v xml:space="preserve"> </v>
      </c>
      <c r="Q2828" s="11" t="e">
        <f>VLOOKUP(B2828,'Комментарии к ремонту'!A:C,2,FALSE)</f>
        <v>#N/A</v>
      </c>
      <c r="R2828" s="21" t="str">
        <f t="shared" si="361"/>
        <v/>
      </c>
      <c r="T2828" s="44" t="str">
        <f t="shared" si="356"/>
        <v/>
      </c>
      <c r="W2828" s="18">
        <f t="shared" si="357"/>
        <v>0</v>
      </c>
    </row>
    <row r="2829" spans="7:23" ht="25.5" customHeight="1" x14ac:dyDescent="0.2">
      <c r="G2829" s="12" t="str">
        <f t="shared" si="354"/>
        <v/>
      </c>
      <c r="H2829" s="12"/>
      <c r="I2829" s="22" t="str">
        <f>IFERROR(VLOOKUP('движение ДВС'!C2829,нормативы!$B$2:$C$32,2,FALSE),"")</f>
        <v/>
      </c>
      <c r="K2829" s="13" t="str">
        <f t="shared" si="358"/>
        <v/>
      </c>
      <c r="L2829" s="13"/>
      <c r="M2829" s="22" t="str">
        <f t="shared" si="355"/>
        <v/>
      </c>
      <c r="N2829" s="22" t="str">
        <f t="shared" si="359"/>
        <v/>
      </c>
      <c r="P2829" s="11" t="str">
        <f t="shared" si="360"/>
        <v xml:space="preserve"> </v>
      </c>
      <c r="Q2829" s="11" t="e">
        <f>VLOOKUP(B2829,'Комментарии к ремонту'!A:C,2,FALSE)</f>
        <v>#N/A</v>
      </c>
      <c r="R2829" s="21" t="str">
        <f t="shared" si="361"/>
        <v/>
      </c>
      <c r="T2829" s="44" t="str">
        <f t="shared" si="356"/>
        <v/>
      </c>
      <c r="W2829" s="18">
        <f t="shared" si="357"/>
        <v>0</v>
      </c>
    </row>
    <row r="2830" spans="7:23" ht="25.5" customHeight="1" x14ac:dyDescent="0.2">
      <c r="G2830" s="12" t="str">
        <f t="shared" si="354"/>
        <v/>
      </c>
      <c r="H2830" s="12"/>
      <c r="I2830" s="22" t="str">
        <f>IFERROR(VLOOKUP('движение ДВС'!C2830,нормативы!$B$2:$C$32,2,FALSE),"")</f>
        <v/>
      </c>
      <c r="K2830" s="13" t="str">
        <f t="shared" si="358"/>
        <v/>
      </c>
      <c r="L2830" s="13"/>
      <c r="M2830" s="22" t="str">
        <f t="shared" si="355"/>
        <v/>
      </c>
      <c r="N2830" s="22" t="str">
        <f t="shared" si="359"/>
        <v/>
      </c>
      <c r="P2830" s="11" t="str">
        <f t="shared" si="360"/>
        <v xml:space="preserve"> </v>
      </c>
      <c r="Q2830" s="11" t="e">
        <f>VLOOKUP(B2830,'Комментарии к ремонту'!A:C,2,FALSE)</f>
        <v>#N/A</v>
      </c>
      <c r="R2830" s="21" t="str">
        <f t="shared" si="361"/>
        <v/>
      </c>
      <c r="T2830" s="44" t="str">
        <f t="shared" si="356"/>
        <v/>
      </c>
      <c r="W2830" s="18">
        <f t="shared" si="357"/>
        <v>0</v>
      </c>
    </row>
    <row r="2831" spans="7:23" ht="25.5" customHeight="1" x14ac:dyDescent="0.2">
      <c r="G2831" s="12" t="str">
        <f t="shared" si="354"/>
        <v/>
      </c>
      <c r="H2831" s="12"/>
      <c r="I2831" s="22" t="str">
        <f>IFERROR(VLOOKUP('движение ДВС'!C2831,нормативы!$B$2:$C$32,2,FALSE),"")</f>
        <v/>
      </c>
      <c r="K2831" s="13" t="str">
        <f t="shared" si="358"/>
        <v/>
      </c>
      <c r="L2831" s="13"/>
      <c r="M2831" s="22" t="str">
        <f t="shared" si="355"/>
        <v/>
      </c>
      <c r="N2831" s="22" t="str">
        <f t="shared" si="359"/>
        <v/>
      </c>
      <c r="P2831" s="11" t="str">
        <f t="shared" si="360"/>
        <v xml:space="preserve"> </v>
      </c>
      <c r="Q2831" s="11" t="e">
        <f>VLOOKUP(B2831,'Комментарии к ремонту'!A:C,2,FALSE)</f>
        <v>#N/A</v>
      </c>
      <c r="R2831" s="21" t="str">
        <f t="shared" si="361"/>
        <v/>
      </c>
      <c r="T2831" s="44" t="str">
        <f t="shared" si="356"/>
        <v/>
      </c>
      <c r="W2831" s="18">
        <f t="shared" si="357"/>
        <v>0</v>
      </c>
    </row>
    <row r="2832" spans="7:23" ht="25.5" customHeight="1" x14ac:dyDescent="0.2">
      <c r="G2832" s="12" t="str">
        <f t="shared" si="354"/>
        <v/>
      </c>
      <c r="H2832" s="12"/>
      <c r="I2832" s="22" t="str">
        <f>IFERROR(VLOOKUP('движение ДВС'!C2832,нормативы!$B$2:$C$32,2,FALSE),"")</f>
        <v/>
      </c>
      <c r="K2832" s="13" t="str">
        <f t="shared" si="358"/>
        <v/>
      </c>
      <c r="L2832" s="13"/>
      <c r="M2832" s="22" t="str">
        <f t="shared" si="355"/>
        <v/>
      </c>
      <c r="N2832" s="22" t="str">
        <f t="shared" si="359"/>
        <v/>
      </c>
      <c r="P2832" s="11" t="str">
        <f t="shared" si="360"/>
        <v xml:space="preserve"> </v>
      </c>
      <c r="Q2832" s="11" t="e">
        <f>VLOOKUP(B2832,'Комментарии к ремонту'!A:C,2,FALSE)</f>
        <v>#N/A</v>
      </c>
      <c r="R2832" s="21" t="str">
        <f t="shared" si="361"/>
        <v/>
      </c>
      <c r="T2832" s="44" t="str">
        <f t="shared" si="356"/>
        <v/>
      </c>
      <c r="W2832" s="18">
        <f t="shared" si="357"/>
        <v>0</v>
      </c>
    </row>
    <row r="2833" spans="7:23" ht="25.5" customHeight="1" x14ac:dyDescent="0.2">
      <c r="G2833" s="12" t="str">
        <f t="shared" si="354"/>
        <v/>
      </c>
      <c r="H2833" s="12"/>
      <c r="I2833" s="22" t="str">
        <f>IFERROR(VLOOKUP('движение ДВС'!C2833,нормативы!$B$2:$C$32,2,FALSE),"")</f>
        <v/>
      </c>
      <c r="K2833" s="13" t="str">
        <f t="shared" si="358"/>
        <v/>
      </c>
      <c r="L2833" s="13"/>
      <c r="M2833" s="22" t="str">
        <f t="shared" si="355"/>
        <v/>
      </c>
      <c r="N2833" s="22" t="str">
        <f t="shared" si="359"/>
        <v/>
      </c>
      <c r="P2833" s="11" t="str">
        <f t="shared" si="360"/>
        <v xml:space="preserve"> </v>
      </c>
      <c r="Q2833" s="11" t="e">
        <f>VLOOKUP(B2833,'Комментарии к ремонту'!A:C,2,FALSE)</f>
        <v>#N/A</v>
      </c>
      <c r="R2833" s="21" t="str">
        <f t="shared" si="361"/>
        <v/>
      </c>
      <c r="T2833" s="44" t="str">
        <f t="shared" si="356"/>
        <v/>
      </c>
      <c r="W2833" s="18">
        <f t="shared" si="357"/>
        <v>0</v>
      </c>
    </row>
    <row r="2834" spans="7:23" ht="25.5" customHeight="1" x14ac:dyDescent="0.2">
      <c r="G2834" s="12" t="str">
        <f t="shared" si="354"/>
        <v/>
      </c>
      <c r="H2834" s="12"/>
      <c r="I2834" s="22" t="str">
        <f>IFERROR(VLOOKUP('движение ДВС'!C2834,нормативы!$B$2:$C$32,2,FALSE),"")</f>
        <v/>
      </c>
      <c r="K2834" s="13" t="str">
        <f t="shared" si="358"/>
        <v/>
      </c>
      <c r="L2834" s="13"/>
      <c r="M2834" s="22" t="str">
        <f t="shared" si="355"/>
        <v/>
      </c>
      <c r="N2834" s="22" t="str">
        <f t="shared" si="359"/>
        <v/>
      </c>
      <c r="P2834" s="11" t="str">
        <f t="shared" si="360"/>
        <v xml:space="preserve"> </v>
      </c>
      <c r="Q2834" s="11" t="e">
        <f>VLOOKUP(B2834,'Комментарии к ремонту'!A:C,2,FALSE)</f>
        <v>#N/A</v>
      </c>
      <c r="R2834" s="21" t="str">
        <f t="shared" si="361"/>
        <v/>
      </c>
      <c r="T2834" s="44" t="str">
        <f t="shared" si="356"/>
        <v/>
      </c>
      <c r="W2834" s="18">
        <f t="shared" si="357"/>
        <v>0</v>
      </c>
    </row>
    <row r="2835" spans="7:23" ht="25.5" customHeight="1" x14ac:dyDescent="0.2">
      <c r="G2835" s="12" t="str">
        <f t="shared" si="354"/>
        <v/>
      </c>
      <c r="H2835" s="12"/>
      <c r="I2835" s="22" t="str">
        <f>IFERROR(VLOOKUP('движение ДВС'!C2835,нормативы!$B$2:$C$32,2,FALSE),"")</f>
        <v/>
      </c>
      <c r="K2835" s="13" t="str">
        <f t="shared" si="358"/>
        <v/>
      </c>
      <c r="L2835" s="13"/>
      <c r="M2835" s="22" t="str">
        <f t="shared" si="355"/>
        <v/>
      </c>
      <c r="N2835" s="22" t="str">
        <f t="shared" si="359"/>
        <v/>
      </c>
      <c r="P2835" s="11" t="str">
        <f t="shared" si="360"/>
        <v xml:space="preserve"> </v>
      </c>
      <c r="Q2835" s="11" t="e">
        <f>VLOOKUP(B2835,'Комментарии к ремонту'!A:C,2,FALSE)</f>
        <v>#N/A</v>
      </c>
      <c r="R2835" s="21" t="str">
        <f t="shared" si="361"/>
        <v/>
      </c>
      <c r="T2835" s="44" t="str">
        <f t="shared" si="356"/>
        <v/>
      </c>
      <c r="W2835" s="18">
        <f t="shared" si="357"/>
        <v>0</v>
      </c>
    </row>
    <row r="2836" spans="7:23" ht="25.5" customHeight="1" x14ac:dyDescent="0.2">
      <c r="G2836" s="12" t="str">
        <f t="shared" si="354"/>
        <v/>
      </c>
      <c r="H2836" s="12"/>
      <c r="I2836" s="22" t="str">
        <f>IFERROR(VLOOKUP('движение ДВС'!C2836,нормативы!$B$2:$C$32,2,FALSE),"")</f>
        <v/>
      </c>
      <c r="K2836" s="13" t="str">
        <f t="shared" si="358"/>
        <v/>
      </c>
      <c r="L2836" s="13"/>
      <c r="M2836" s="22" t="str">
        <f t="shared" si="355"/>
        <v/>
      </c>
      <c r="N2836" s="22" t="str">
        <f t="shared" si="359"/>
        <v/>
      </c>
      <c r="P2836" s="11" t="str">
        <f t="shared" si="360"/>
        <v xml:space="preserve"> </v>
      </c>
      <c r="Q2836" s="11" t="e">
        <f>VLOOKUP(B2836,'Комментарии к ремонту'!A:C,2,FALSE)</f>
        <v>#N/A</v>
      </c>
      <c r="R2836" s="21" t="str">
        <f t="shared" si="361"/>
        <v/>
      </c>
      <c r="T2836" s="44" t="str">
        <f t="shared" si="356"/>
        <v/>
      </c>
      <c r="W2836" s="18">
        <f t="shared" si="357"/>
        <v>0</v>
      </c>
    </row>
    <row r="2837" spans="7:23" ht="25.5" customHeight="1" x14ac:dyDescent="0.2">
      <c r="G2837" s="12" t="str">
        <f t="shared" si="354"/>
        <v/>
      </c>
      <c r="H2837" s="12"/>
      <c r="I2837" s="22" t="str">
        <f>IFERROR(VLOOKUP('движение ДВС'!C2837,нормативы!$B$2:$C$32,2,FALSE),"")</f>
        <v/>
      </c>
      <c r="K2837" s="13" t="str">
        <f t="shared" si="358"/>
        <v/>
      </c>
      <c r="L2837" s="13"/>
      <c r="M2837" s="22" t="str">
        <f t="shared" si="355"/>
        <v/>
      </c>
      <c r="N2837" s="22" t="str">
        <f t="shared" si="359"/>
        <v/>
      </c>
      <c r="P2837" s="11" t="str">
        <f t="shared" si="360"/>
        <v xml:space="preserve"> </v>
      </c>
      <c r="Q2837" s="11" t="e">
        <f>VLOOKUP(B2837,'Комментарии к ремонту'!A:C,2,FALSE)</f>
        <v>#N/A</v>
      </c>
      <c r="R2837" s="21" t="str">
        <f t="shared" si="361"/>
        <v/>
      </c>
      <c r="T2837" s="44" t="str">
        <f t="shared" si="356"/>
        <v/>
      </c>
      <c r="W2837" s="18">
        <f t="shared" si="357"/>
        <v>0</v>
      </c>
    </row>
    <row r="2838" spans="7:23" ht="25.5" customHeight="1" x14ac:dyDescent="0.2">
      <c r="G2838" s="12" t="str">
        <f t="shared" si="354"/>
        <v/>
      </c>
      <c r="H2838" s="12"/>
      <c r="I2838" s="22" t="str">
        <f>IFERROR(VLOOKUP('движение ДВС'!C2838,нормативы!$B$2:$C$32,2,FALSE),"")</f>
        <v/>
      </c>
      <c r="K2838" s="13" t="str">
        <f t="shared" si="358"/>
        <v/>
      </c>
      <c r="L2838" s="13"/>
      <c r="M2838" s="22" t="str">
        <f t="shared" si="355"/>
        <v/>
      </c>
      <c r="N2838" s="22" t="str">
        <f t="shared" si="359"/>
        <v/>
      </c>
      <c r="P2838" s="11" t="str">
        <f t="shared" si="360"/>
        <v xml:space="preserve"> </v>
      </c>
      <c r="Q2838" s="11" t="e">
        <f>VLOOKUP(B2838,'Комментарии к ремонту'!A:C,2,FALSE)</f>
        <v>#N/A</v>
      </c>
      <c r="R2838" s="21" t="str">
        <f t="shared" si="361"/>
        <v/>
      </c>
      <c r="T2838" s="44" t="str">
        <f t="shared" si="356"/>
        <v/>
      </c>
      <c r="W2838" s="18">
        <f t="shared" si="357"/>
        <v>0</v>
      </c>
    </row>
    <row r="2839" spans="7:23" ht="25.5" customHeight="1" x14ac:dyDescent="0.2">
      <c r="G2839" s="12" t="str">
        <f t="shared" si="354"/>
        <v/>
      </c>
      <c r="H2839" s="12"/>
      <c r="I2839" s="22" t="str">
        <f>IFERROR(VLOOKUP('движение ДВС'!C2839,нормативы!$B$2:$C$32,2,FALSE),"")</f>
        <v/>
      </c>
      <c r="K2839" s="13" t="str">
        <f t="shared" si="358"/>
        <v/>
      </c>
      <c r="L2839" s="13"/>
      <c r="M2839" s="22" t="str">
        <f t="shared" si="355"/>
        <v/>
      </c>
      <c r="N2839" s="22" t="str">
        <f t="shared" si="359"/>
        <v/>
      </c>
      <c r="P2839" s="11" t="str">
        <f t="shared" si="360"/>
        <v xml:space="preserve"> </v>
      </c>
      <c r="Q2839" s="11" t="e">
        <f>VLOOKUP(B2839,'Комментарии к ремонту'!A:C,2,FALSE)</f>
        <v>#N/A</v>
      </c>
      <c r="R2839" s="21" t="str">
        <f t="shared" si="361"/>
        <v/>
      </c>
      <c r="T2839" s="44" t="str">
        <f t="shared" si="356"/>
        <v/>
      </c>
      <c r="W2839" s="18">
        <f t="shared" si="357"/>
        <v>0</v>
      </c>
    </row>
    <row r="2840" spans="7:23" ht="25.5" customHeight="1" x14ac:dyDescent="0.2">
      <c r="G2840" s="12" t="str">
        <f t="shared" si="354"/>
        <v/>
      </c>
      <c r="H2840" s="12"/>
      <c r="I2840" s="22" t="str">
        <f>IFERROR(VLOOKUP('движение ДВС'!C2840,нормативы!$B$2:$C$32,2,FALSE),"")</f>
        <v/>
      </c>
      <c r="K2840" s="13" t="str">
        <f t="shared" si="358"/>
        <v/>
      </c>
      <c r="L2840" s="13"/>
      <c r="M2840" s="22" t="str">
        <f t="shared" si="355"/>
        <v/>
      </c>
      <c r="N2840" s="22" t="str">
        <f t="shared" si="359"/>
        <v/>
      </c>
      <c r="P2840" s="11" t="str">
        <f t="shared" si="360"/>
        <v xml:space="preserve"> </v>
      </c>
      <c r="Q2840" s="11" t="e">
        <f>VLOOKUP(B2840,'Комментарии к ремонту'!A:C,2,FALSE)</f>
        <v>#N/A</v>
      </c>
      <c r="R2840" s="21" t="str">
        <f t="shared" si="361"/>
        <v/>
      </c>
      <c r="T2840" s="44" t="str">
        <f t="shared" si="356"/>
        <v/>
      </c>
      <c r="W2840" s="18">
        <f t="shared" si="357"/>
        <v>0</v>
      </c>
    </row>
    <row r="2841" spans="7:23" ht="25.5" customHeight="1" x14ac:dyDescent="0.2">
      <c r="G2841" s="12" t="str">
        <f t="shared" si="354"/>
        <v/>
      </c>
      <c r="H2841" s="12"/>
      <c r="I2841" s="22" t="str">
        <f>IFERROR(VLOOKUP('движение ДВС'!C2841,нормативы!$B$2:$C$32,2,FALSE),"")</f>
        <v/>
      </c>
      <c r="K2841" s="13" t="str">
        <f t="shared" si="358"/>
        <v/>
      </c>
      <c r="L2841" s="13"/>
      <c r="M2841" s="22" t="str">
        <f t="shared" si="355"/>
        <v/>
      </c>
      <c r="N2841" s="22" t="str">
        <f t="shared" si="359"/>
        <v/>
      </c>
      <c r="P2841" s="11" t="str">
        <f t="shared" si="360"/>
        <v xml:space="preserve"> </v>
      </c>
      <c r="Q2841" s="11" t="e">
        <f>VLOOKUP(B2841,'Комментарии к ремонту'!A:C,2,FALSE)</f>
        <v>#N/A</v>
      </c>
      <c r="R2841" s="21" t="str">
        <f t="shared" si="361"/>
        <v/>
      </c>
      <c r="T2841" s="44" t="str">
        <f t="shared" si="356"/>
        <v/>
      </c>
      <c r="W2841" s="18">
        <f t="shared" si="357"/>
        <v>0</v>
      </c>
    </row>
    <row r="2842" spans="7:23" ht="25.5" customHeight="1" x14ac:dyDescent="0.2">
      <c r="G2842" s="12" t="str">
        <f t="shared" si="354"/>
        <v/>
      </c>
      <c r="H2842" s="12"/>
      <c r="I2842" s="22" t="str">
        <f>IFERROR(VLOOKUP('движение ДВС'!C2842,нормативы!$B$2:$C$32,2,FALSE),"")</f>
        <v/>
      </c>
      <c r="K2842" s="13" t="str">
        <f t="shared" si="358"/>
        <v/>
      </c>
      <c r="L2842" s="13"/>
      <c r="M2842" s="22" t="str">
        <f t="shared" si="355"/>
        <v/>
      </c>
      <c r="N2842" s="22" t="str">
        <f t="shared" si="359"/>
        <v/>
      </c>
      <c r="P2842" s="11" t="str">
        <f t="shared" si="360"/>
        <v xml:space="preserve"> </v>
      </c>
      <c r="Q2842" s="11" t="e">
        <f>VLOOKUP(B2842,'Комментарии к ремонту'!A:C,2,FALSE)</f>
        <v>#N/A</v>
      </c>
      <c r="R2842" s="21" t="str">
        <f t="shared" si="361"/>
        <v/>
      </c>
      <c r="T2842" s="44" t="str">
        <f t="shared" si="356"/>
        <v/>
      </c>
      <c r="W2842" s="18">
        <f t="shared" si="357"/>
        <v>0</v>
      </c>
    </row>
    <row r="2843" spans="7:23" ht="25.5" customHeight="1" x14ac:dyDescent="0.2">
      <c r="G2843" s="12" t="str">
        <f t="shared" si="354"/>
        <v/>
      </c>
      <c r="H2843" s="12"/>
      <c r="I2843" s="22" t="str">
        <f>IFERROR(VLOOKUP('движение ДВС'!C2843,нормативы!$B$2:$C$32,2,FALSE),"")</f>
        <v/>
      </c>
      <c r="K2843" s="13" t="str">
        <f t="shared" si="358"/>
        <v/>
      </c>
      <c r="L2843" s="13"/>
      <c r="M2843" s="22" t="str">
        <f t="shared" si="355"/>
        <v/>
      </c>
      <c r="N2843" s="22" t="str">
        <f t="shared" si="359"/>
        <v/>
      </c>
      <c r="P2843" s="11" t="str">
        <f t="shared" si="360"/>
        <v xml:space="preserve"> </v>
      </c>
      <c r="Q2843" s="11" t="e">
        <f>VLOOKUP(B2843,'Комментарии к ремонту'!A:C,2,FALSE)</f>
        <v>#N/A</v>
      </c>
      <c r="R2843" s="21" t="str">
        <f t="shared" si="361"/>
        <v/>
      </c>
      <c r="T2843" s="44" t="str">
        <f t="shared" si="356"/>
        <v/>
      </c>
      <c r="W2843" s="18">
        <f t="shared" si="357"/>
        <v>0</v>
      </c>
    </row>
    <row r="2844" spans="7:23" ht="25.5" customHeight="1" x14ac:dyDescent="0.2">
      <c r="G2844" s="12" t="str">
        <f t="shared" si="354"/>
        <v/>
      </c>
      <c r="H2844" s="12"/>
      <c r="I2844" s="22" t="str">
        <f>IFERROR(VLOOKUP('движение ДВС'!C2844,нормативы!$B$2:$C$32,2,FALSE),"")</f>
        <v/>
      </c>
      <c r="K2844" s="13" t="str">
        <f t="shared" si="358"/>
        <v/>
      </c>
      <c r="L2844" s="13"/>
      <c r="M2844" s="22" t="str">
        <f t="shared" si="355"/>
        <v/>
      </c>
      <c r="N2844" s="22" t="str">
        <f t="shared" si="359"/>
        <v/>
      </c>
      <c r="P2844" s="11" t="str">
        <f t="shared" si="360"/>
        <v xml:space="preserve"> </v>
      </c>
      <c r="Q2844" s="11" t="e">
        <f>VLOOKUP(B2844,'Комментарии к ремонту'!A:C,2,FALSE)</f>
        <v>#N/A</v>
      </c>
      <c r="R2844" s="21" t="str">
        <f t="shared" si="361"/>
        <v/>
      </c>
      <c r="T2844" s="44" t="str">
        <f t="shared" si="356"/>
        <v/>
      </c>
      <c r="W2844" s="18">
        <f t="shared" si="357"/>
        <v>0</v>
      </c>
    </row>
    <row r="2845" spans="7:23" ht="25.5" customHeight="1" x14ac:dyDescent="0.2">
      <c r="G2845" s="12" t="str">
        <f t="shared" si="354"/>
        <v/>
      </c>
      <c r="H2845" s="12"/>
      <c r="I2845" s="22" t="str">
        <f>IFERROR(VLOOKUP('движение ДВС'!C2845,нормативы!$B$2:$C$32,2,FALSE),"")</f>
        <v/>
      </c>
      <c r="K2845" s="13" t="str">
        <f t="shared" si="358"/>
        <v/>
      </c>
      <c r="L2845" s="13"/>
      <c r="M2845" s="22" t="str">
        <f t="shared" si="355"/>
        <v/>
      </c>
      <c r="N2845" s="22" t="str">
        <f t="shared" si="359"/>
        <v/>
      </c>
      <c r="P2845" s="11" t="str">
        <f t="shared" si="360"/>
        <v xml:space="preserve"> </v>
      </c>
      <c r="Q2845" s="11" t="e">
        <f>VLOOKUP(B2845,'Комментарии к ремонту'!A:C,2,FALSE)</f>
        <v>#N/A</v>
      </c>
      <c r="R2845" s="21" t="str">
        <f t="shared" si="361"/>
        <v/>
      </c>
      <c r="T2845" s="44" t="str">
        <f t="shared" si="356"/>
        <v/>
      </c>
      <c r="W2845" s="18">
        <f t="shared" si="357"/>
        <v>0</v>
      </c>
    </row>
    <row r="2846" spans="7:23" ht="25.5" customHeight="1" x14ac:dyDescent="0.2">
      <c r="G2846" s="12" t="str">
        <f t="shared" si="354"/>
        <v/>
      </c>
      <c r="H2846" s="12"/>
      <c r="I2846" s="22" t="str">
        <f>IFERROR(VLOOKUP('движение ДВС'!C2846,нормативы!$B$2:$C$32,2,FALSE),"")</f>
        <v/>
      </c>
      <c r="K2846" s="13" t="str">
        <f t="shared" si="358"/>
        <v/>
      </c>
      <c r="L2846" s="13"/>
      <c r="M2846" s="22" t="str">
        <f t="shared" si="355"/>
        <v/>
      </c>
      <c r="N2846" s="22" t="str">
        <f t="shared" si="359"/>
        <v/>
      </c>
      <c r="P2846" s="11" t="str">
        <f t="shared" si="360"/>
        <v xml:space="preserve"> </v>
      </c>
      <c r="Q2846" s="11" t="e">
        <f>VLOOKUP(B2846,'Комментарии к ремонту'!A:C,2,FALSE)</f>
        <v>#N/A</v>
      </c>
      <c r="R2846" s="21" t="str">
        <f t="shared" si="361"/>
        <v/>
      </c>
      <c r="T2846" s="44" t="str">
        <f t="shared" si="356"/>
        <v/>
      </c>
      <c r="W2846" s="18">
        <f t="shared" si="357"/>
        <v>0</v>
      </c>
    </row>
    <row r="2847" spans="7:23" ht="25.5" customHeight="1" x14ac:dyDescent="0.2">
      <c r="G2847" s="12" t="str">
        <f t="shared" si="354"/>
        <v/>
      </c>
      <c r="H2847" s="12"/>
      <c r="I2847" s="22" t="str">
        <f>IFERROR(VLOOKUP('движение ДВС'!C2847,нормативы!$B$2:$C$32,2,FALSE),"")</f>
        <v/>
      </c>
      <c r="K2847" s="13" t="str">
        <f t="shared" si="358"/>
        <v/>
      </c>
      <c r="L2847" s="13"/>
      <c r="M2847" s="22" t="str">
        <f t="shared" si="355"/>
        <v/>
      </c>
      <c r="N2847" s="22" t="str">
        <f t="shared" si="359"/>
        <v/>
      </c>
      <c r="P2847" s="11" t="str">
        <f t="shared" si="360"/>
        <v xml:space="preserve"> </v>
      </c>
      <c r="Q2847" s="11" t="e">
        <f>VLOOKUP(B2847,'Комментарии к ремонту'!A:C,2,FALSE)</f>
        <v>#N/A</v>
      </c>
      <c r="R2847" s="21" t="str">
        <f t="shared" si="361"/>
        <v/>
      </c>
      <c r="T2847" s="44" t="str">
        <f t="shared" si="356"/>
        <v/>
      </c>
      <c r="W2847" s="18">
        <f t="shared" si="357"/>
        <v>0</v>
      </c>
    </row>
    <row r="2848" spans="7:23" ht="25.5" customHeight="1" x14ac:dyDescent="0.2">
      <c r="G2848" s="12" t="str">
        <f t="shared" si="354"/>
        <v/>
      </c>
      <c r="H2848" s="12"/>
      <c r="I2848" s="22" t="str">
        <f>IFERROR(VLOOKUP('движение ДВС'!C2848,нормативы!$B$2:$C$32,2,FALSE),"")</f>
        <v/>
      </c>
      <c r="K2848" s="13" t="str">
        <f t="shared" si="358"/>
        <v/>
      </c>
      <c r="L2848" s="13"/>
      <c r="M2848" s="22" t="str">
        <f t="shared" si="355"/>
        <v/>
      </c>
      <c r="N2848" s="22" t="str">
        <f t="shared" si="359"/>
        <v/>
      </c>
      <c r="P2848" s="11" t="str">
        <f t="shared" si="360"/>
        <v xml:space="preserve"> </v>
      </c>
      <c r="Q2848" s="11" t="e">
        <f>VLOOKUP(B2848,'Комментарии к ремонту'!A:C,2,FALSE)</f>
        <v>#N/A</v>
      </c>
      <c r="R2848" s="21" t="str">
        <f t="shared" si="361"/>
        <v/>
      </c>
      <c r="T2848" s="44" t="str">
        <f t="shared" si="356"/>
        <v/>
      </c>
      <c r="W2848" s="18">
        <f t="shared" si="357"/>
        <v>0</v>
      </c>
    </row>
    <row r="2849" spans="7:23" ht="25.5" customHeight="1" x14ac:dyDescent="0.2">
      <c r="G2849" s="12" t="str">
        <f t="shared" si="354"/>
        <v/>
      </c>
      <c r="H2849" s="12"/>
      <c r="I2849" s="22" t="str">
        <f>IFERROR(VLOOKUP('движение ДВС'!C2849,нормативы!$B$2:$C$32,2,FALSE),"")</f>
        <v/>
      </c>
      <c r="K2849" s="13" t="str">
        <f t="shared" si="358"/>
        <v/>
      </c>
      <c r="L2849" s="13"/>
      <c r="M2849" s="22" t="str">
        <f t="shared" si="355"/>
        <v/>
      </c>
      <c r="N2849" s="22" t="str">
        <f t="shared" si="359"/>
        <v/>
      </c>
      <c r="P2849" s="11" t="str">
        <f t="shared" si="360"/>
        <v xml:space="preserve"> </v>
      </c>
      <c r="Q2849" s="11" t="e">
        <f>VLOOKUP(B2849,'Комментарии к ремонту'!A:C,2,FALSE)</f>
        <v>#N/A</v>
      </c>
      <c r="R2849" s="21" t="str">
        <f t="shared" si="361"/>
        <v/>
      </c>
      <c r="T2849" s="44" t="str">
        <f t="shared" si="356"/>
        <v/>
      </c>
      <c r="W2849" s="18">
        <f t="shared" si="357"/>
        <v>0</v>
      </c>
    </row>
    <row r="2850" spans="7:23" ht="25.5" customHeight="1" x14ac:dyDescent="0.2">
      <c r="G2850" s="12" t="str">
        <f t="shared" si="354"/>
        <v/>
      </c>
      <c r="H2850" s="12"/>
      <c r="I2850" s="22" t="str">
        <f>IFERROR(VLOOKUP('движение ДВС'!C2850,нормативы!$B$2:$C$32,2,FALSE),"")</f>
        <v/>
      </c>
      <c r="K2850" s="13" t="str">
        <f t="shared" si="358"/>
        <v/>
      </c>
      <c r="L2850" s="13"/>
      <c r="M2850" s="22" t="str">
        <f t="shared" si="355"/>
        <v/>
      </c>
      <c r="N2850" s="22" t="str">
        <f t="shared" si="359"/>
        <v/>
      </c>
      <c r="P2850" s="11" t="str">
        <f t="shared" si="360"/>
        <v xml:space="preserve"> </v>
      </c>
      <c r="Q2850" s="11" t="e">
        <f>VLOOKUP(B2850,'Комментарии к ремонту'!A:C,2,FALSE)</f>
        <v>#N/A</v>
      </c>
      <c r="R2850" s="21" t="str">
        <f t="shared" si="361"/>
        <v/>
      </c>
      <c r="T2850" s="44" t="str">
        <f t="shared" si="356"/>
        <v/>
      </c>
      <c r="W2850" s="18">
        <f t="shared" si="357"/>
        <v>0</v>
      </c>
    </row>
    <row r="2851" spans="7:23" ht="25.5" customHeight="1" x14ac:dyDescent="0.2">
      <c r="G2851" s="12" t="str">
        <f t="shared" si="354"/>
        <v/>
      </c>
      <c r="H2851" s="12"/>
      <c r="I2851" s="22" t="str">
        <f>IFERROR(VLOOKUP('движение ДВС'!C2851,нормативы!$B$2:$C$32,2,FALSE),"")</f>
        <v/>
      </c>
      <c r="K2851" s="13" t="str">
        <f t="shared" si="358"/>
        <v/>
      </c>
      <c r="L2851" s="13"/>
      <c r="M2851" s="22" t="str">
        <f t="shared" si="355"/>
        <v/>
      </c>
      <c r="N2851" s="22" t="str">
        <f t="shared" si="359"/>
        <v/>
      </c>
      <c r="P2851" s="11" t="str">
        <f t="shared" si="360"/>
        <v xml:space="preserve"> </v>
      </c>
      <c r="Q2851" s="11" t="e">
        <f>VLOOKUP(B2851,'Комментарии к ремонту'!A:C,2,FALSE)</f>
        <v>#N/A</v>
      </c>
      <c r="R2851" s="21" t="str">
        <f t="shared" si="361"/>
        <v/>
      </c>
      <c r="T2851" s="44" t="str">
        <f t="shared" si="356"/>
        <v/>
      </c>
      <c r="W2851" s="18">
        <f t="shared" si="357"/>
        <v>0</v>
      </c>
    </row>
    <row r="2852" spans="7:23" ht="25.5" customHeight="1" x14ac:dyDescent="0.2">
      <c r="G2852" s="12" t="str">
        <f t="shared" si="354"/>
        <v/>
      </c>
      <c r="H2852" s="12"/>
      <c r="I2852" s="22" t="str">
        <f>IFERROR(VLOOKUP('движение ДВС'!C2852,нормативы!$B$2:$C$32,2,FALSE),"")</f>
        <v/>
      </c>
      <c r="K2852" s="13" t="str">
        <f t="shared" si="358"/>
        <v/>
      </c>
      <c r="L2852" s="13"/>
      <c r="M2852" s="22" t="str">
        <f t="shared" si="355"/>
        <v/>
      </c>
      <c r="N2852" s="22" t="str">
        <f t="shared" si="359"/>
        <v/>
      </c>
      <c r="P2852" s="11" t="str">
        <f t="shared" si="360"/>
        <v xml:space="preserve"> </v>
      </c>
      <c r="Q2852" s="11" t="e">
        <f>VLOOKUP(B2852,'Комментарии к ремонту'!A:C,2,FALSE)</f>
        <v>#N/A</v>
      </c>
      <c r="R2852" s="21" t="str">
        <f t="shared" si="361"/>
        <v/>
      </c>
      <c r="T2852" s="44" t="str">
        <f t="shared" si="356"/>
        <v/>
      </c>
      <c r="W2852" s="18">
        <f t="shared" si="357"/>
        <v>0</v>
      </c>
    </row>
    <row r="2853" spans="7:23" ht="25.5" customHeight="1" x14ac:dyDescent="0.2">
      <c r="G2853" s="12" t="str">
        <f t="shared" si="354"/>
        <v/>
      </c>
      <c r="H2853" s="12"/>
      <c r="I2853" s="22" t="str">
        <f>IFERROR(VLOOKUP('движение ДВС'!C2853,нормативы!$B$2:$C$32,2,FALSE),"")</f>
        <v/>
      </c>
      <c r="K2853" s="13" t="str">
        <f t="shared" si="358"/>
        <v/>
      </c>
      <c r="L2853" s="13"/>
      <c r="M2853" s="22" t="str">
        <f t="shared" si="355"/>
        <v/>
      </c>
      <c r="N2853" s="22" t="str">
        <f t="shared" si="359"/>
        <v/>
      </c>
      <c r="P2853" s="11" t="str">
        <f t="shared" si="360"/>
        <v xml:space="preserve"> </v>
      </c>
      <c r="Q2853" s="11" t="e">
        <f>VLOOKUP(B2853,'Комментарии к ремонту'!A:C,2,FALSE)</f>
        <v>#N/A</v>
      </c>
      <c r="R2853" s="21" t="str">
        <f t="shared" si="361"/>
        <v/>
      </c>
      <c r="T2853" s="44" t="str">
        <f t="shared" si="356"/>
        <v/>
      </c>
      <c r="W2853" s="18">
        <f t="shared" si="357"/>
        <v>0</v>
      </c>
    </row>
    <row r="2854" spans="7:23" ht="25.5" customHeight="1" x14ac:dyDescent="0.2">
      <c r="G2854" s="12" t="str">
        <f t="shared" si="354"/>
        <v/>
      </c>
      <c r="H2854" s="12"/>
      <c r="I2854" s="22" t="str">
        <f>IFERROR(VLOOKUP('движение ДВС'!C2854,нормативы!$B$2:$C$32,2,FALSE),"")</f>
        <v/>
      </c>
      <c r="K2854" s="13" t="str">
        <f t="shared" si="358"/>
        <v/>
      </c>
      <c r="L2854" s="13"/>
      <c r="M2854" s="22" t="str">
        <f t="shared" si="355"/>
        <v/>
      </c>
      <c r="N2854" s="22" t="str">
        <f t="shared" si="359"/>
        <v/>
      </c>
      <c r="P2854" s="11" t="str">
        <f t="shared" si="360"/>
        <v xml:space="preserve"> </v>
      </c>
      <c r="Q2854" s="11" t="e">
        <f>VLOOKUP(B2854,'Комментарии к ремонту'!A:C,2,FALSE)</f>
        <v>#N/A</v>
      </c>
      <c r="R2854" s="21" t="str">
        <f t="shared" si="361"/>
        <v/>
      </c>
      <c r="T2854" s="44" t="str">
        <f t="shared" si="356"/>
        <v/>
      </c>
      <c r="W2854" s="18">
        <f t="shared" si="357"/>
        <v>0</v>
      </c>
    </row>
    <row r="2855" spans="7:23" ht="25.5" customHeight="1" x14ac:dyDescent="0.2">
      <c r="G2855" s="12" t="str">
        <f t="shared" si="354"/>
        <v/>
      </c>
      <c r="H2855" s="12"/>
      <c r="I2855" s="22" t="str">
        <f>IFERROR(VLOOKUP('движение ДВС'!C2855,нормативы!$B$2:$C$32,2,FALSE),"")</f>
        <v/>
      </c>
      <c r="K2855" s="13" t="str">
        <f t="shared" si="358"/>
        <v/>
      </c>
      <c r="L2855" s="13"/>
      <c r="M2855" s="22" t="str">
        <f t="shared" si="355"/>
        <v/>
      </c>
      <c r="N2855" s="22" t="str">
        <f t="shared" si="359"/>
        <v/>
      </c>
      <c r="P2855" s="11" t="str">
        <f t="shared" si="360"/>
        <v xml:space="preserve"> </v>
      </c>
      <c r="Q2855" s="11" t="e">
        <f>VLOOKUP(B2855,'Комментарии к ремонту'!A:C,2,FALSE)</f>
        <v>#N/A</v>
      </c>
      <c r="R2855" s="21" t="str">
        <f t="shared" si="361"/>
        <v/>
      </c>
      <c r="T2855" s="44" t="str">
        <f t="shared" si="356"/>
        <v/>
      </c>
      <c r="W2855" s="18">
        <f t="shared" si="357"/>
        <v>0</v>
      </c>
    </row>
    <row r="2856" spans="7:23" ht="25.5" customHeight="1" x14ac:dyDescent="0.2">
      <c r="G2856" s="12" t="str">
        <f t="shared" si="354"/>
        <v/>
      </c>
      <c r="H2856" s="12"/>
      <c r="I2856" s="22" t="str">
        <f>IFERROR(VLOOKUP('движение ДВС'!C2856,нормативы!$B$2:$C$32,2,FALSE),"")</f>
        <v/>
      </c>
      <c r="K2856" s="13" t="str">
        <f t="shared" si="358"/>
        <v/>
      </c>
      <c r="L2856" s="13"/>
      <c r="M2856" s="22" t="str">
        <f t="shared" si="355"/>
        <v/>
      </c>
      <c r="N2856" s="22" t="str">
        <f t="shared" si="359"/>
        <v/>
      </c>
      <c r="P2856" s="11" t="str">
        <f t="shared" si="360"/>
        <v xml:space="preserve"> </v>
      </c>
      <c r="Q2856" s="11" t="e">
        <f>VLOOKUP(B2856,'Комментарии к ремонту'!A:C,2,FALSE)</f>
        <v>#N/A</v>
      </c>
      <c r="R2856" s="21" t="str">
        <f t="shared" si="361"/>
        <v/>
      </c>
      <c r="T2856" s="44" t="str">
        <f t="shared" si="356"/>
        <v/>
      </c>
      <c r="W2856" s="18">
        <f t="shared" si="357"/>
        <v>0</v>
      </c>
    </row>
    <row r="2857" spans="7:23" ht="25.5" customHeight="1" x14ac:dyDescent="0.2">
      <c r="G2857" s="12" t="str">
        <f t="shared" si="354"/>
        <v/>
      </c>
      <c r="H2857" s="12"/>
      <c r="I2857" s="22" t="str">
        <f>IFERROR(VLOOKUP('движение ДВС'!C2857,нормативы!$B$2:$C$32,2,FALSE),"")</f>
        <v/>
      </c>
      <c r="K2857" s="13" t="str">
        <f t="shared" si="358"/>
        <v/>
      </c>
      <c r="L2857" s="13"/>
      <c r="M2857" s="22" t="str">
        <f t="shared" si="355"/>
        <v/>
      </c>
      <c r="N2857" s="22" t="str">
        <f t="shared" si="359"/>
        <v/>
      </c>
      <c r="P2857" s="11" t="str">
        <f t="shared" si="360"/>
        <v xml:space="preserve"> </v>
      </c>
      <c r="Q2857" s="11" t="e">
        <f>VLOOKUP(B2857,'Комментарии к ремонту'!A:C,2,FALSE)</f>
        <v>#N/A</v>
      </c>
      <c r="R2857" s="21" t="str">
        <f t="shared" si="361"/>
        <v/>
      </c>
      <c r="T2857" s="44" t="str">
        <f t="shared" si="356"/>
        <v/>
      </c>
      <c r="W2857" s="18">
        <f t="shared" si="357"/>
        <v>0</v>
      </c>
    </row>
    <row r="2858" spans="7:23" ht="25.5" customHeight="1" x14ac:dyDescent="0.2">
      <c r="G2858" s="12" t="str">
        <f t="shared" si="354"/>
        <v/>
      </c>
      <c r="H2858" s="12"/>
      <c r="I2858" s="22" t="str">
        <f>IFERROR(VLOOKUP('движение ДВС'!C2858,нормативы!$B$2:$C$32,2,FALSE),"")</f>
        <v/>
      </c>
      <c r="K2858" s="13" t="str">
        <f t="shared" si="358"/>
        <v/>
      </c>
      <c r="L2858" s="13"/>
      <c r="M2858" s="22" t="str">
        <f t="shared" si="355"/>
        <v/>
      </c>
      <c r="N2858" s="22" t="str">
        <f t="shared" si="359"/>
        <v/>
      </c>
      <c r="P2858" s="11" t="str">
        <f t="shared" si="360"/>
        <v xml:space="preserve"> </v>
      </c>
      <c r="Q2858" s="11" t="e">
        <f>VLOOKUP(B2858,'Комментарии к ремонту'!A:C,2,FALSE)</f>
        <v>#N/A</v>
      </c>
      <c r="R2858" s="21" t="str">
        <f t="shared" si="361"/>
        <v/>
      </c>
      <c r="T2858" s="44" t="str">
        <f t="shared" si="356"/>
        <v/>
      </c>
      <c r="W2858" s="18">
        <f t="shared" si="357"/>
        <v>0</v>
      </c>
    </row>
    <row r="2859" spans="7:23" ht="25.5" customHeight="1" x14ac:dyDescent="0.2">
      <c r="G2859" s="12" t="str">
        <f t="shared" si="354"/>
        <v/>
      </c>
      <c r="H2859" s="12"/>
      <c r="I2859" s="22" t="str">
        <f>IFERROR(VLOOKUP('движение ДВС'!C2859,нормативы!$B$2:$C$32,2,FALSE),"")</f>
        <v/>
      </c>
      <c r="K2859" s="13" t="str">
        <f t="shared" si="358"/>
        <v/>
      </c>
      <c r="L2859" s="13"/>
      <c r="M2859" s="22" t="str">
        <f t="shared" si="355"/>
        <v/>
      </c>
      <c r="N2859" s="22" t="str">
        <f t="shared" si="359"/>
        <v/>
      </c>
      <c r="P2859" s="11" t="str">
        <f t="shared" si="360"/>
        <v xml:space="preserve"> </v>
      </c>
      <c r="Q2859" s="11" t="e">
        <f>VLOOKUP(B2859,'Комментарии к ремонту'!A:C,2,FALSE)</f>
        <v>#N/A</v>
      </c>
      <c r="R2859" s="21" t="str">
        <f t="shared" si="361"/>
        <v/>
      </c>
      <c r="T2859" s="44" t="str">
        <f t="shared" si="356"/>
        <v/>
      </c>
      <c r="W2859" s="18">
        <f t="shared" si="357"/>
        <v>0</v>
      </c>
    </row>
    <row r="2860" spans="7:23" ht="25.5" customHeight="1" x14ac:dyDescent="0.2">
      <c r="G2860" s="12" t="str">
        <f t="shared" si="354"/>
        <v/>
      </c>
      <c r="H2860" s="12"/>
      <c r="I2860" s="22" t="str">
        <f>IFERROR(VLOOKUP('движение ДВС'!C2860,нормативы!$B$2:$C$32,2,FALSE),"")</f>
        <v/>
      </c>
      <c r="K2860" s="13" t="str">
        <f t="shared" si="358"/>
        <v/>
      </c>
      <c r="L2860" s="13"/>
      <c r="M2860" s="22" t="str">
        <f t="shared" si="355"/>
        <v/>
      </c>
      <c r="N2860" s="22" t="str">
        <f t="shared" si="359"/>
        <v/>
      </c>
      <c r="P2860" s="11" t="str">
        <f t="shared" si="360"/>
        <v xml:space="preserve"> </v>
      </c>
      <c r="Q2860" s="11" t="e">
        <f>VLOOKUP(B2860,'Комментарии к ремонту'!A:C,2,FALSE)</f>
        <v>#N/A</v>
      </c>
      <c r="R2860" s="21" t="str">
        <f t="shared" si="361"/>
        <v/>
      </c>
      <c r="T2860" s="44" t="str">
        <f t="shared" si="356"/>
        <v/>
      </c>
      <c r="W2860" s="18">
        <f t="shared" si="357"/>
        <v>0</v>
      </c>
    </row>
    <row r="2861" spans="7:23" ht="25.5" customHeight="1" x14ac:dyDescent="0.2">
      <c r="G2861" s="12" t="str">
        <f t="shared" si="354"/>
        <v/>
      </c>
      <c r="H2861" s="12"/>
      <c r="I2861" s="22" t="str">
        <f>IFERROR(VLOOKUP('движение ДВС'!C2861,нормативы!$B$2:$C$32,2,FALSE),"")</f>
        <v/>
      </c>
      <c r="K2861" s="13" t="str">
        <f t="shared" si="358"/>
        <v/>
      </c>
      <c r="L2861" s="13"/>
      <c r="M2861" s="22" t="str">
        <f t="shared" si="355"/>
        <v/>
      </c>
      <c r="N2861" s="22" t="str">
        <f t="shared" si="359"/>
        <v/>
      </c>
      <c r="P2861" s="11" t="str">
        <f t="shared" si="360"/>
        <v xml:space="preserve"> </v>
      </c>
      <c r="Q2861" s="11" t="e">
        <f>VLOOKUP(B2861,'Комментарии к ремонту'!A:C,2,FALSE)</f>
        <v>#N/A</v>
      </c>
      <c r="R2861" s="21" t="str">
        <f t="shared" si="361"/>
        <v/>
      </c>
      <c r="T2861" s="44" t="str">
        <f t="shared" si="356"/>
        <v/>
      </c>
      <c r="W2861" s="18">
        <f t="shared" si="357"/>
        <v>0</v>
      </c>
    </row>
    <row r="2862" spans="7:23" ht="25.5" customHeight="1" x14ac:dyDescent="0.2">
      <c r="G2862" s="12" t="str">
        <f t="shared" si="354"/>
        <v/>
      </c>
      <c r="H2862" s="12"/>
      <c r="I2862" s="22" t="str">
        <f>IFERROR(VLOOKUP('движение ДВС'!C2862,нормативы!$B$2:$C$32,2,FALSE),"")</f>
        <v/>
      </c>
      <c r="K2862" s="13" t="str">
        <f t="shared" si="358"/>
        <v/>
      </c>
      <c r="L2862" s="13"/>
      <c r="M2862" s="22" t="str">
        <f t="shared" si="355"/>
        <v/>
      </c>
      <c r="N2862" s="22" t="str">
        <f t="shared" si="359"/>
        <v/>
      </c>
      <c r="P2862" s="11" t="str">
        <f t="shared" si="360"/>
        <v xml:space="preserve"> </v>
      </c>
      <c r="Q2862" s="11" t="e">
        <f>VLOOKUP(B2862,'Комментарии к ремонту'!A:C,2,FALSE)</f>
        <v>#N/A</v>
      </c>
      <c r="R2862" s="21" t="str">
        <f t="shared" si="361"/>
        <v/>
      </c>
      <c r="T2862" s="44" t="str">
        <f t="shared" si="356"/>
        <v/>
      </c>
      <c r="W2862" s="18">
        <f t="shared" si="357"/>
        <v>0</v>
      </c>
    </row>
    <row r="2863" spans="7:23" ht="25.5" customHeight="1" x14ac:dyDescent="0.2">
      <c r="G2863" s="12" t="str">
        <f t="shared" si="354"/>
        <v/>
      </c>
      <c r="H2863" s="12"/>
      <c r="I2863" s="22" t="str">
        <f>IFERROR(VLOOKUP('движение ДВС'!C2863,нормативы!$B$2:$C$32,2,FALSE),"")</f>
        <v/>
      </c>
      <c r="K2863" s="13" t="str">
        <f t="shared" si="358"/>
        <v/>
      </c>
      <c r="L2863" s="13"/>
      <c r="M2863" s="22" t="str">
        <f t="shared" si="355"/>
        <v/>
      </c>
      <c r="N2863" s="22" t="str">
        <f t="shared" si="359"/>
        <v/>
      </c>
      <c r="P2863" s="11" t="str">
        <f t="shared" si="360"/>
        <v xml:space="preserve"> </v>
      </c>
      <c r="Q2863" s="11" t="e">
        <f>VLOOKUP(B2863,'Комментарии к ремонту'!A:C,2,FALSE)</f>
        <v>#N/A</v>
      </c>
      <c r="R2863" s="21" t="str">
        <f t="shared" si="361"/>
        <v/>
      </c>
      <c r="T2863" s="44" t="str">
        <f t="shared" si="356"/>
        <v/>
      </c>
      <c r="W2863" s="18">
        <f t="shared" si="357"/>
        <v>0</v>
      </c>
    </row>
    <row r="2864" spans="7:23" ht="25.5" customHeight="1" x14ac:dyDescent="0.2">
      <c r="G2864" s="12" t="str">
        <f t="shared" si="354"/>
        <v/>
      </c>
      <c r="H2864" s="12"/>
      <c r="I2864" s="22" t="str">
        <f>IFERROR(VLOOKUP('движение ДВС'!C2864,нормативы!$B$2:$C$32,2,FALSE),"")</f>
        <v/>
      </c>
      <c r="K2864" s="13" t="str">
        <f t="shared" si="358"/>
        <v/>
      </c>
      <c r="L2864" s="13"/>
      <c r="M2864" s="22" t="str">
        <f t="shared" si="355"/>
        <v/>
      </c>
      <c r="N2864" s="22" t="str">
        <f t="shared" si="359"/>
        <v/>
      </c>
      <c r="P2864" s="11" t="str">
        <f t="shared" si="360"/>
        <v xml:space="preserve"> </v>
      </c>
      <c r="Q2864" s="11" t="e">
        <f>VLOOKUP(B2864,'Комментарии к ремонту'!A:C,2,FALSE)</f>
        <v>#N/A</v>
      </c>
      <c r="R2864" s="21" t="str">
        <f t="shared" si="361"/>
        <v/>
      </c>
      <c r="T2864" s="44" t="str">
        <f t="shared" si="356"/>
        <v/>
      </c>
      <c r="W2864" s="18">
        <f t="shared" si="357"/>
        <v>0</v>
      </c>
    </row>
    <row r="2865" spans="7:23" ht="25.5" customHeight="1" x14ac:dyDescent="0.2">
      <c r="G2865" s="12" t="str">
        <f t="shared" si="354"/>
        <v/>
      </c>
      <c r="H2865" s="12"/>
      <c r="I2865" s="22" t="str">
        <f>IFERROR(VLOOKUP('движение ДВС'!C2865,нормативы!$B$2:$C$32,2,FALSE),"")</f>
        <v/>
      </c>
      <c r="K2865" s="13" t="str">
        <f t="shared" si="358"/>
        <v/>
      </c>
      <c r="L2865" s="13"/>
      <c r="M2865" s="22" t="str">
        <f t="shared" si="355"/>
        <v/>
      </c>
      <c r="N2865" s="22" t="str">
        <f t="shared" si="359"/>
        <v/>
      </c>
      <c r="P2865" s="11" t="str">
        <f t="shared" si="360"/>
        <v xml:space="preserve"> </v>
      </c>
      <c r="Q2865" s="11" t="e">
        <f>VLOOKUP(B2865,'Комментарии к ремонту'!A:C,2,FALSE)</f>
        <v>#N/A</v>
      </c>
      <c r="R2865" s="21" t="str">
        <f t="shared" si="361"/>
        <v/>
      </c>
      <c r="T2865" s="44" t="str">
        <f t="shared" si="356"/>
        <v/>
      </c>
      <c r="W2865" s="18">
        <f t="shared" si="357"/>
        <v>0</v>
      </c>
    </row>
    <row r="2866" spans="7:23" ht="25.5" customHeight="1" x14ac:dyDescent="0.2">
      <c r="G2866" s="12" t="str">
        <f t="shared" si="354"/>
        <v/>
      </c>
      <c r="H2866" s="12"/>
      <c r="I2866" s="22" t="str">
        <f>IFERROR(VLOOKUP('движение ДВС'!C2866,нормативы!$B$2:$C$32,2,FALSE),"")</f>
        <v/>
      </c>
      <c r="K2866" s="13" t="str">
        <f t="shared" si="358"/>
        <v/>
      </c>
      <c r="L2866" s="13"/>
      <c r="M2866" s="22" t="str">
        <f t="shared" si="355"/>
        <v/>
      </c>
      <c r="N2866" s="22" t="str">
        <f t="shared" si="359"/>
        <v/>
      </c>
      <c r="P2866" s="11" t="str">
        <f t="shared" si="360"/>
        <v xml:space="preserve"> </v>
      </c>
      <c r="Q2866" s="11" t="e">
        <f>VLOOKUP(B2866,'Комментарии к ремонту'!A:C,2,FALSE)</f>
        <v>#N/A</v>
      </c>
      <c r="R2866" s="21" t="str">
        <f t="shared" si="361"/>
        <v/>
      </c>
      <c r="T2866" s="44" t="str">
        <f t="shared" si="356"/>
        <v/>
      </c>
      <c r="W2866" s="18">
        <f t="shared" si="357"/>
        <v>0</v>
      </c>
    </row>
    <row r="2867" spans="7:23" ht="25.5" customHeight="1" x14ac:dyDescent="0.2">
      <c r="G2867" s="12" t="str">
        <f t="shared" si="354"/>
        <v/>
      </c>
      <c r="H2867" s="12"/>
      <c r="I2867" s="22" t="str">
        <f>IFERROR(VLOOKUP('движение ДВС'!C2867,нормативы!$B$2:$C$32,2,FALSE),"")</f>
        <v/>
      </c>
      <c r="K2867" s="13" t="str">
        <f t="shared" si="358"/>
        <v/>
      </c>
      <c r="L2867" s="13"/>
      <c r="M2867" s="22" t="str">
        <f t="shared" si="355"/>
        <v/>
      </c>
      <c r="N2867" s="22" t="str">
        <f t="shared" si="359"/>
        <v/>
      </c>
      <c r="P2867" s="11" t="str">
        <f t="shared" si="360"/>
        <v xml:space="preserve"> </v>
      </c>
      <c r="Q2867" s="11" t="e">
        <f>VLOOKUP(B2867,'Комментарии к ремонту'!A:C,2,FALSE)</f>
        <v>#N/A</v>
      </c>
      <c r="R2867" s="21" t="str">
        <f t="shared" si="361"/>
        <v/>
      </c>
      <c r="T2867" s="44" t="str">
        <f t="shared" si="356"/>
        <v/>
      </c>
      <c r="W2867" s="18">
        <f t="shared" si="357"/>
        <v>0</v>
      </c>
    </row>
    <row r="2868" spans="7:23" ht="25.5" customHeight="1" x14ac:dyDescent="0.2">
      <c r="G2868" s="12" t="str">
        <f t="shared" si="354"/>
        <v/>
      </c>
      <c r="H2868" s="12"/>
      <c r="I2868" s="22" t="str">
        <f>IFERROR(VLOOKUP('движение ДВС'!C2868,нормативы!$B$2:$C$32,2,FALSE),"")</f>
        <v/>
      </c>
      <c r="K2868" s="13" t="str">
        <f t="shared" si="358"/>
        <v/>
      </c>
      <c r="L2868" s="13"/>
      <c r="M2868" s="22" t="str">
        <f t="shared" si="355"/>
        <v/>
      </c>
      <c r="N2868" s="22" t="str">
        <f t="shared" si="359"/>
        <v/>
      </c>
      <c r="P2868" s="11" t="str">
        <f t="shared" si="360"/>
        <v xml:space="preserve"> </v>
      </c>
      <c r="Q2868" s="11" t="e">
        <f>VLOOKUP(B2868,'Комментарии к ремонту'!A:C,2,FALSE)</f>
        <v>#N/A</v>
      </c>
      <c r="R2868" s="21" t="str">
        <f t="shared" si="361"/>
        <v/>
      </c>
      <c r="T2868" s="44" t="str">
        <f t="shared" si="356"/>
        <v/>
      </c>
      <c r="W2868" s="18">
        <f t="shared" si="357"/>
        <v>0</v>
      </c>
    </row>
    <row r="2869" spans="7:23" ht="25.5" customHeight="1" x14ac:dyDescent="0.2">
      <c r="G2869" s="12" t="str">
        <f t="shared" si="354"/>
        <v/>
      </c>
      <c r="H2869" s="12"/>
      <c r="I2869" s="22" t="str">
        <f>IFERROR(VLOOKUP('движение ДВС'!C2869,нормативы!$B$2:$C$32,2,FALSE),"")</f>
        <v/>
      </c>
      <c r="K2869" s="13" t="str">
        <f t="shared" si="358"/>
        <v/>
      </c>
      <c r="L2869" s="13"/>
      <c r="M2869" s="22" t="str">
        <f t="shared" si="355"/>
        <v/>
      </c>
      <c r="N2869" s="22" t="str">
        <f t="shared" si="359"/>
        <v/>
      </c>
      <c r="P2869" s="11" t="str">
        <f t="shared" si="360"/>
        <v xml:space="preserve"> </v>
      </c>
      <c r="Q2869" s="11" t="e">
        <f>VLOOKUP(B2869,'Комментарии к ремонту'!A:C,2,FALSE)</f>
        <v>#N/A</v>
      </c>
      <c r="R2869" s="21" t="str">
        <f t="shared" si="361"/>
        <v/>
      </c>
      <c r="T2869" s="44" t="str">
        <f t="shared" si="356"/>
        <v/>
      </c>
      <c r="W2869" s="18">
        <f t="shared" si="357"/>
        <v>0</v>
      </c>
    </row>
    <row r="2870" spans="7:23" ht="25.5" customHeight="1" x14ac:dyDescent="0.2">
      <c r="G2870" s="12" t="str">
        <f t="shared" si="354"/>
        <v/>
      </c>
      <c r="H2870" s="12"/>
      <c r="I2870" s="22" t="str">
        <f>IFERROR(VLOOKUP('движение ДВС'!C2870,нормативы!$B$2:$C$32,2,FALSE),"")</f>
        <v/>
      </c>
      <c r="K2870" s="13" t="str">
        <f t="shared" si="358"/>
        <v/>
      </c>
      <c r="L2870" s="13"/>
      <c r="M2870" s="22" t="str">
        <f t="shared" si="355"/>
        <v/>
      </c>
      <c r="N2870" s="22" t="str">
        <f t="shared" si="359"/>
        <v/>
      </c>
      <c r="P2870" s="11" t="str">
        <f t="shared" si="360"/>
        <v xml:space="preserve"> </v>
      </c>
      <c r="Q2870" s="11" t="e">
        <f>VLOOKUP(B2870,'Комментарии к ремонту'!A:C,2,FALSE)</f>
        <v>#N/A</v>
      </c>
      <c r="R2870" s="21" t="str">
        <f t="shared" si="361"/>
        <v/>
      </c>
      <c r="T2870" s="44" t="str">
        <f t="shared" si="356"/>
        <v/>
      </c>
      <c r="W2870" s="18">
        <f t="shared" si="357"/>
        <v>0</v>
      </c>
    </row>
    <row r="2871" spans="7:23" ht="25.5" customHeight="1" x14ac:dyDescent="0.2">
      <c r="G2871" s="12" t="str">
        <f t="shared" si="354"/>
        <v/>
      </c>
      <c r="H2871" s="12"/>
      <c r="I2871" s="22" t="str">
        <f>IFERROR(VLOOKUP('движение ДВС'!C2871,нормативы!$B$2:$C$32,2,FALSE),"")</f>
        <v/>
      </c>
      <c r="K2871" s="13" t="str">
        <f t="shared" si="358"/>
        <v/>
      </c>
      <c r="L2871" s="13"/>
      <c r="M2871" s="22" t="str">
        <f t="shared" si="355"/>
        <v/>
      </c>
      <c r="N2871" s="22" t="str">
        <f t="shared" si="359"/>
        <v/>
      </c>
      <c r="P2871" s="11" t="str">
        <f t="shared" si="360"/>
        <v xml:space="preserve"> </v>
      </c>
      <c r="Q2871" s="11" t="e">
        <f>VLOOKUP(B2871,'Комментарии к ремонту'!A:C,2,FALSE)</f>
        <v>#N/A</v>
      </c>
      <c r="R2871" s="21" t="str">
        <f t="shared" si="361"/>
        <v/>
      </c>
      <c r="T2871" s="44" t="str">
        <f t="shared" si="356"/>
        <v/>
      </c>
      <c r="W2871" s="18">
        <f t="shared" si="357"/>
        <v>0</v>
      </c>
    </row>
    <row r="2872" spans="7:23" ht="25.5" customHeight="1" x14ac:dyDescent="0.2">
      <c r="G2872" s="12" t="str">
        <f t="shared" si="354"/>
        <v/>
      </c>
      <c r="H2872" s="12"/>
      <c r="I2872" s="22" t="str">
        <f>IFERROR(VLOOKUP('движение ДВС'!C2872,нормативы!$B$2:$C$32,2,FALSE),"")</f>
        <v/>
      </c>
      <c r="K2872" s="13" t="str">
        <f t="shared" si="358"/>
        <v/>
      </c>
      <c r="L2872" s="13"/>
      <c r="M2872" s="22" t="str">
        <f t="shared" si="355"/>
        <v/>
      </c>
      <c r="N2872" s="22" t="str">
        <f t="shared" si="359"/>
        <v/>
      </c>
      <c r="P2872" s="11" t="str">
        <f t="shared" si="360"/>
        <v xml:space="preserve"> </v>
      </c>
      <c r="Q2872" s="11" t="e">
        <f>VLOOKUP(B2872,'Комментарии к ремонту'!A:C,2,FALSE)</f>
        <v>#N/A</v>
      </c>
      <c r="R2872" s="21" t="str">
        <f t="shared" si="361"/>
        <v/>
      </c>
      <c r="T2872" s="44" t="str">
        <f t="shared" si="356"/>
        <v/>
      </c>
      <c r="W2872" s="18">
        <f t="shared" si="357"/>
        <v>0</v>
      </c>
    </row>
    <row r="2873" spans="7:23" ht="25.5" customHeight="1" x14ac:dyDescent="0.2">
      <c r="G2873" s="12" t="str">
        <f t="shared" si="354"/>
        <v/>
      </c>
      <c r="H2873" s="12"/>
      <c r="I2873" s="22" t="str">
        <f>IFERROR(VLOOKUP('движение ДВС'!C2873,нормативы!$B$2:$C$32,2,FALSE),"")</f>
        <v/>
      </c>
      <c r="K2873" s="13" t="str">
        <f t="shared" si="358"/>
        <v/>
      </c>
      <c r="L2873" s="13"/>
      <c r="M2873" s="22" t="str">
        <f t="shared" si="355"/>
        <v/>
      </c>
      <c r="N2873" s="22" t="str">
        <f t="shared" si="359"/>
        <v/>
      </c>
      <c r="P2873" s="11" t="str">
        <f t="shared" si="360"/>
        <v xml:space="preserve"> </v>
      </c>
      <c r="Q2873" s="11" t="e">
        <f>VLOOKUP(B2873,'Комментарии к ремонту'!A:C,2,FALSE)</f>
        <v>#N/A</v>
      </c>
      <c r="R2873" s="21" t="str">
        <f t="shared" si="361"/>
        <v/>
      </c>
      <c r="T2873" s="44" t="str">
        <f t="shared" si="356"/>
        <v/>
      </c>
      <c r="W2873" s="18">
        <f t="shared" si="357"/>
        <v>0</v>
      </c>
    </row>
    <row r="2874" spans="7:23" ht="25.5" customHeight="1" x14ac:dyDescent="0.2">
      <c r="G2874" s="12" t="str">
        <f t="shared" si="354"/>
        <v/>
      </c>
      <c r="H2874" s="12"/>
      <c r="I2874" s="22" t="str">
        <f>IFERROR(VLOOKUP('движение ДВС'!C2874,нормативы!$B$2:$C$32,2,FALSE),"")</f>
        <v/>
      </c>
      <c r="K2874" s="13" t="str">
        <f t="shared" si="358"/>
        <v/>
      </c>
      <c r="L2874" s="13"/>
      <c r="M2874" s="22" t="str">
        <f t="shared" si="355"/>
        <v/>
      </c>
      <c r="N2874" s="22" t="str">
        <f t="shared" si="359"/>
        <v/>
      </c>
      <c r="P2874" s="11" t="str">
        <f t="shared" si="360"/>
        <v xml:space="preserve"> </v>
      </c>
      <c r="Q2874" s="11" t="e">
        <f>VLOOKUP(B2874,'Комментарии к ремонту'!A:C,2,FALSE)</f>
        <v>#N/A</v>
      </c>
      <c r="R2874" s="21" t="str">
        <f t="shared" si="361"/>
        <v/>
      </c>
      <c r="T2874" s="44" t="str">
        <f t="shared" si="356"/>
        <v/>
      </c>
      <c r="W2874" s="18">
        <f t="shared" si="357"/>
        <v>0</v>
      </c>
    </row>
    <row r="2875" spans="7:23" ht="25.5" customHeight="1" x14ac:dyDescent="0.2">
      <c r="G2875" s="12" t="str">
        <f t="shared" si="354"/>
        <v/>
      </c>
      <c r="H2875" s="12"/>
      <c r="I2875" s="22" t="str">
        <f>IFERROR(VLOOKUP('движение ДВС'!C2875,нормативы!$B$2:$C$32,2,FALSE),"")</f>
        <v/>
      </c>
      <c r="K2875" s="13" t="str">
        <f t="shared" si="358"/>
        <v/>
      </c>
      <c r="L2875" s="13"/>
      <c r="M2875" s="22" t="str">
        <f t="shared" si="355"/>
        <v/>
      </c>
      <c r="N2875" s="22" t="str">
        <f t="shared" si="359"/>
        <v/>
      </c>
      <c r="P2875" s="11" t="str">
        <f t="shared" si="360"/>
        <v xml:space="preserve"> </v>
      </c>
      <c r="Q2875" s="11" t="e">
        <f>VLOOKUP(B2875,'Комментарии к ремонту'!A:C,2,FALSE)</f>
        <v>#N/A</v>
      </c>
      <c r="R2875" s="21" t="str">
        <f t="shared" si="361"/>
        <v/>
      </c>
      <c r="T2875" s="44" t="str">
        <f t="shared" si="356"/>
        <v/>
      </c>
      <c r="W2875" s="18">
        <f t="shared" si="357"/>
        <v>0</v>
      </c>
    </row>
    <row r="2876" spans="7:23" ht="25.5" customHeight="1" x14ac:dyDescent="0.2">
      <c r="G2876" s="12" t="str">
        <f t="shared" si="354"/>
        <v/>
      </c>
      <c r="H2876" s="12"/>
      <c r="I2876" s="22" t="str">
        <f>IFERROR(VLOOKUP('движение ДВС'!C2876,нормативы!$B$2:$C$32,2,FALSE),"")</f>
        <v/>
      </c>
      <c r="K2876" s="13" t="str">
        <f t="shared" si="358"/>
        <v/>
      </c>
      <c r="L2876" s="13"/>
      <c r="M2876" s="22" t="str">
        <f t="shared" si="355"/>
        <v/>
      </c>
      <c r="N2876" s="22" t="str">
        <f t="shared" si="359"/>
        <v/>
      </c>
      <c r="P2876" s="11" t="str">
        <f t="shared" si="360"/>
        <v xml:space="preserve"> </v>
      </c>
      <c r="Q2876" s="11" t="e">
        <f>VLOOKUP(B2876,'Комментарии к ремонту'!A:C,2,FALSE)</f>
        <v>#N/A</v>
      </c>
      <c r="R2876" s="21" t="str">
        <f t="shared" si="361"/>
        <v/>
      </c>
      <c r="T2876" s="44" t="str">
        <f t="shared" si="356"/>
        <v/>
      </c>
      <c r="W2876" s="18">
        <f t="shared" si="357"/>
        <v>0</v>
      </c>
    </row>
    <row r="2877" spans="7:23" ht="25.5" customHeight="1" x14ac:dyDescent="0.2">
      <c r="G2877" s="12" t="str">
        <f t="shared" si="354"/>
        <v/>
      </c>
      <c r="H2877" s="12"/>
      <c r="I2877" s="22" t="str">
        <f>IFERROR(VLOOKUP('движение ДВС'!C2877,нормативы!$B$2:$C$32,2,FALSE),"")</f>
        <v/>
      </c>
      <c r="K2877" s="13" t="str">
        <f t="shared" si="358"/>
        <v/>
      </c>
      <c r="L2877" s="13"/>
      <c r="M2877" s="22" t="str">
        <f t="shared" si="355"/>
        <v/>
      </c>
      <c r="N2877" s="22" t="str">
        <f t="shared" si="359"/>
        <v/>
      </c>
      <c r="P2877" s="11" t="str">
        <f t="shared" si="360"/>
        <v xml:space="preserve"> </v>
      </c>
      <c r="Q2877" s="11" t="e">
        <f>VLOOKUP(B2877,'Комментарии к ремонту'!A:C,2,FALSE)</f>
        <v>#N/A</v>
      </c>
      <c r="R2877" s="21" t="str">
        <f t="shared" si="361"/>
        <v/>
      </c>
      <c r="T2877" s="44" t="str">
        <f t="shared" si="356"/>
        <v/>
      </c>
      <c r="W2877" s="18">
        <f t="shared" si="357"/>
        <v>0</v>
      </c>
    </row>
    <row r="2878" spans="7:23" ht="25.5" customHeight="1" x14ac:dyDescent="0.2">
      <c r="G2878" s="12" t="str">
        <f t="shared" si="354"/>
        <v/>
      </c>
      <c r="H2878" s="12"/>
      <c r="I2878" s="22" t="str">
        <f>IFERROR(VLOOKUP('движение ДВС'!C2878,нормативы!$B$2:$C$32,2,FALSE),"")</f>
        <v/>
      </c>
      <c r="K2878" s="13" t="str">
        <f t="shared" si="358"/>
        <v/>
      </c>
      <c r="L2878" s="13"/>
      <c r="M2878" s="22" t="str">
        <f t="shared" si="355"/>
        <v/>
      </c>
      <c r="N2878" s="22" t="str">
        <f t="shared" si="359"/>
        <v/>
      </c>
      <c r="P2878" s="11" t="str">
        <f t="shared" si="360"/>
        <v xml:space="preserve"> </v>
      </c>
      <c r="Q2878" s="11" t="e">
        <f>VLOOKUP(B2878,'Комментарии к ремонту'!A:C,2,FALSE)</f>
        <v>#N/A</v>
      </c>
      <c r="R2878" s="21" t="str">
        <f t="shared" si="361"/>
        <v/>
      </c>
      <c r="T2878" s="44" t="str">
        <f t="shared" si="356"/>
        <v/>
      </c>
      <c r="W2878" s="18">
        <f t="shared" si="357"/>
        <v>0</v>
      </c>
    </row>
    <row r="2879" spans="7:23" ht="25.5" customHeight="1" x14ac:dyDescent="0.2">
      <c r="G2879" s="12" t="str">
        <f t="shared" si="354"/>
        <v/>
      </c>
      <c r="H2879" s="12"/>
      <c r="I2879" s="22" t="str">
        <f>IFERROR(VLOOKUP('движение ДВС'!C2879,нормативы!$B$2:$C$32,2,FALSE),"")</f>
        <v/>
      </c>
      <c r="K2879" s="13" t="str">
        <f t="shared" si="358"/>
        <v/>
      </c>
      <c r="L2879" s="13"/>
      <c r="M2879" s="22" t="str">
        <f t="shared" si="355"/>
        <v/>
      </c>
      <c r="N2879" s="22" t="str">
        <f t="shared" si="359"/>
        <v/>
      </c>
      <c r="P2879" s="11" t="str">
        <f t="shared" si="360"/>
        <v xml:space="preserve"> </v>
      </c>
      <c r="Q2879" s="11" t="e">
        <f>VLOOKUP(B2879,'Комментарии к ремонту'!A:C,2,FALSE)</f>
        <v>#N/A</v>
      </c>
      <c r="R2879" s="21" t="str">
        <f t="shared" si="361"/>
        <v/>
      </c>
      <c r="T2879" s="44" t="str">
        <f t="shared" si="356"/>
        <v/>
      </c>
      <c r="W2879" s="18">
        <f t="shared" si="357"/>
        <v>0</v>
      </c>
    </row>
    <row r="2880" spans="7:23" ht="25.5" customHeight="1" x14ac:dyDescent="0.2">
      <c r="G2880" s="12" t="str">
        <f t="shared" si="354"/>
        <v/>
      </c>
      <c r="H2880" s="12"/>
      <c r="I2880" s="22" t="str">
        <f>IFERROR(VLOOKUP('движение ДВС'!C2880,нормативы!$B$2:$C$32,2,FALSE),"")</f>
        <v/>
      </c>
      <c r="K2880" s="13" t="str">
        <f t="shared" si="358"/>
        <v/>
      </c>
      <c r="L2880" s="13"/>
      <c r="M2880" s="22" t="str">
        <f t="shared" si="355"/>
        <v/>
      </c>
      <c r="N2880" s="22" t="str">
        <f t="shared" si="359"/>
        <v/>
      </c>
      <c r="P2880" s="11" t="str">
        <f t="shared" si="360"/>
        <v xml:space="preserve"> </v>
      </c>
      <c r="Q2880" s="11" t="e">
        <f>VLOOKUP(B2880,'Комментарии к ремонту'!A:C,2,FALSE)</f>
        <v>#N/A</v>
      </c>
      <c r="R2880" s="21" t="str">
        <f t="shared" si="361"/>
        <v/>
      </c>
      <c r="T2880" s="44" t="str">
        <f t="shared" si="356"/>
        <v/>
      </c>
      <c r="W2880" s="18">
        <f t="shared" si="357"/>
        <v>0</v>
      </c>
    </row>
    <row r="2881" spans="7:23" ht="25.5" customHeight="1" x14ac:dyDescent="0.2">
      <c r="G2881" s="12" t="str">
        <f t="shared" si="354"/>
        <v/>
      </c>
      <c r="H2881" s="12"/>
      <c r="I2881" s="22" t="str">
        <f>IFERROR(VLOOKUP('движение ДВС'!C2881,нормативы!$B$2:$C$32,2,FALSE),"")</f>
        <v/>
      </c>
      <c r="K2881" s="13" t="str">
        <f t="shared" si="358"/>
        <v/>
      </c>
      <c r="L2881" s="13"/>
      <c r="M2881" s="22" t="str">
        <f t="shared" si="355"/>
        <v/>
      </c>
      <c r="N2881" s="22" t="str">
        <f t="shared" si="359"/>
        <v/>
      </c>
      <c r="P2881" s="11" t="str">
        <f t="shared" si="360"/>
        <v xml:space="preserve"> </v>
      </c>
      <c r="Q2881" s="11" t="e">
        <f>VLOOKUP(B2881,'Комментарии к ремонту'!A:C,2,FALSE)</f>
        <v>#N/A</v>
      </c>
      <c r="R2881" s="21" t="str">
        <f t="shared" si="361"/>
        <v/>
      </c>
      <c r="T2881" s="44" t="str">
        <f t="shared" si="356"/>
        <v/>
      </c>
      <c r="W2881" s="18">
        <f t="shared" si="357"/>
        <v>0</v>
      </c>
    </row>
    <row r="2882" spans="7:23" ht="25.5" customHeight="1" x14ac:dyDescent="0.2">
      <c r="G2882" s="12" t="str">
        <f t="shared" si="354"/>
        <v/>
      </c>
      <c r="H2882" s="12"/>
      <c r="I2882" s="22" t="str">
        <f>IFERROR(VLOOKUP('движение ДВС'!C2882,нормативы!$B$2:$C$32,2,FALSE),"")</f>
        <v/>
      </c>
      <c r="K2882" s="13" t="str">
        <f t="shared" si="358"/>
        <v/>
      </c>
      <c r="L2882" s="13"/>
      <c r="M2882" s="22" t="str">
        <f t="shared" si="355"/>
        <v/>
      </c>
      <c r="N2882" s="22" t="str">
        <f t="shared" si="359"/>
        <v/>
      </c>
      <c r="P2882" s="11" t="str">
        <f t="shared" si="360"/>
        <v xml:space="preserve"> </v>
      </c>
      <c r="Q2882" s="11" t="e">
        <f>VLOOKUP(B2882,'Комментарии к ремонту'!A:C,2,FALSE)</f>
        <v>#N/A</v>
      </c>
      <c r="R2882" s="21" t="str">
        <f t="shared" si="361"/>
        <v/>
      </c>
      <c r="T2882" s="44" t="str">
        <f t="shared" si="356"/>
        <v/>
      </c>
      <c r="W2882" s="18">
        <f t="shared" si="357"/>
        <v>0</v>
      </c>
    </row>
    <row r="2883" spans="7:23" ht="25.5" customHeight="1" x14ac:dyDescent="0.2">
      <c r="G2883" s="12" t="str">
        <f t="shared" ref="G2883:G2946" si="362">IFERROR(IF(SEARCH("Ожидается",O2883),"введите дату",""),"")</f>
        <v/>
      </c>
      <c r="H2883" s="12"/>
      <c r="I2883" s="22" t="str">
        <f>IFERROR(VLOOKUP('движение ДВС'!C2883,нормативы!$B$2:$C$32,2,FALSE),"")</f>
        <v/>
      </c>
      <c r="K2883" s="13" t="str">
        <f t="shared" si="358"/>
        <v/>
      </c>
      <c r="L2883" s="13"/>
      <c r="M2883" s="22" t="str">
        <f t="shared" ref="M2883:M2946" si="363">IFERROR(IF(ISBLANK(G2883),"",_xlfn.ISOWEEKNUM(G2883)),"")</f>
        <v/>
      </c>
      <c r="N2883" s="22" t="str">
        <f t="shared" si="359"/>
        <v/>
      </c>
      <c r="P2883" s="11" t="str">
        <f t="shared" si="360"/>
        <v xml:space="preserve"> </v>
      </c>
      <c r="Q2883" s="11" t="e">
        <f>VLOOKUP(B2883,'Комментарии к ремонту'!A:C,2,FALSE)</f>
        <v>#N/A</v>
      </c>
      <c r="R2883" s="21" t="str">
        <f t="shared" si="361"/>
        <v/>
      </c>
      <c r="T2883" s="44" t="str">
        <f t="shared" ref="T2883:T2946" si="364">IF(O2883="Отказной","Опишите причину отказа",IF(O2883="Транзит","Опишите инф. о транзите",""))</f>
        <v/>
      </c>
      <c r="W2883" s="18">
        <f t="shared" ref="W2883:W2946" si="365">IFERROR(IF(SEARCH(", заказ",V2883),"укажите дату поставки зап. частей",""),0)</f>
        <v>0</v>
      </c>
    </row>
    <row r="2884" spans="7:23" ht="25.5" customHeight="1" x14ac:dyDescent="0.2">
      <c r="G2884" s="12" t="str">
        <f t="shared" si="362"/>
        <v/>
      </c>
      <c r="H2884" s="12"/>
      <c r="I2884" s="22" t="str">
        <f>IFERROR(VLOOKUP('движение ДВС'!C2884,нормативы!$B$2:$C$32,2,FALSE),"")</f>
        <v/>
      </c>
      <c r="K2884" s="13" t="str">
        <f t="shared" ref="K2884:K2947" si="366">IFERROR(IF(H2884&lt;&gt;0,H2884+(I2884/J2884)/8*7/5,""),IF(H2884&lt;&gt;0,H2884+I2884/8*7/5,""))</f>
        <v/>
      </c>
      <c r="L2884" s="13"/>
      <c r="M2884" s="22" t="str">
        <f t="shared" si="363"/>
        <v/>
      </c>
      <c r="N2884" s="22" t="str">
        <f t="shared" ref="N2884:N2947" si="367">IFERROR(INT((MONTH(G2884)+2)/3),"")</f>
        <v/>
      </c>
      <c r="P2884" s="11" t="str">
        <f t="shared" ref="P2884:P2947" si="368">B2884&amp;" "&amp;C2884</f>
        <v xml:space="preserve"> </v>
      </c>
      <c r="Q2884" s="11" t="e">
        <f>VLOOKUP(B2884,'Комментарии к ремонту'!A:C,2,FALSE)</f>
        <v>#N/A</v>
      </c>
      <c r="R2884" s="21" t="str">
        <f t="shared" ref="R2884:R2947" si="369">IF(ISBLANK(B2884),"",IF(O2884="Ремонт остановлен","Укажите причину остановки работ",IF(O2884="Отказной","Опишите причину отказа",IF(O2884="Транзит","Опишите инф. о транзите",IF(ISNA(Q2884),"НЕТ","ЕСТЬ")))))</f>
        <v/>
      </c>
      <c r="T2884" s="44" t="str">
        <f t="shared" si="364"/>
        <v/>
      </c>
      <c r="W2884" s="18">
        <f t="shared" si="365"/>
        <v>0</v>
      </c>
    </row>
    <row r="2885" spans="7:23" ht="25.5" customHeight="1" x14ac:dyDescent="0.2">
      <c r="G2885" s="12" t="str">
        <f t="shared" si="362"/>
        <v/>
      </c>
      <c r="H2885" s="12"/>
      <c r="I2885" s="22" t="str">
        <f>IFERROR(VLOOKUP('движение ДВС'!C2885,нормативы!$B$2:$C$32,2,FALSE),"")</f>
        <v/>
      </c>
      <c r="K2885" s="13" t="str">
        <f t="shared" si="366"/>
        <v/>
      </c>
      <c r="L2885" s="13"/>
      <c r="M2885" s="22" t="str">
        <f t="shared" si="363"/>
        <v/>
      </c>
      <c r="N2885" s="22" t="str">
        <f t="shared" si="367"/>
        <v/>
      </c>
      <c r="P2885" s="11" t="str">
        <f t="shared" si="368"/>
        <v xml:space="preserve"> </v>
      </c>
      <c r="Q2885" s="11" t="e">
        <f>VLOOKUP(B2885,'Комментарии к ремонту'!A:C,2,FALSE)</f>
        <v>#N/A</v>
      </c>
      <c r="R2885" s="21" t="str">
        <f t="shared" si="369"/>
        <v/>
      </c>
      <c r="T2885" s="44" t="str">
        <f t="shared" si="364"/>
        <v/>
      </c>
      <c r="W2885" s="18">
        <f t="shared" si="365"/>
        <v>0</v>
      </c>
    </row>
    <row r="2886" spans="7:23" ht="25.5" customHeight="1" x14ac:dyDescent="0.2">
      <c r="G2886" s="12" t="str">
        <f t="shared" si="362"/>
        <v/>
      </c>
      <c r="H2886" s="12"/>
      <c r="I2886" s="22" t="str">
        <f>IFERROR(VLOOKUP('движение ДВС'!C2886,нормативы!$B$2:$C$32,2,FALSE),"")</f>
        <v/>
      </c>
      <c r="K2886" s="13" t="str">
        <f t="shared" si="366"/>
        <v/>
      </c>
      <c r="L2886" s="13"/>
      <c r="M2886" s="22" t="str">
        <f t="shared" si="363"/>
        <v/>
      </c>
      <c r="N2886" s="22" t="str">
        <f t="shared" si="367"/>
        <v/>
      </c>
      <c r="P2886" s="11" t="str">
        <f t="shared" si="368"/>
        <v xml:space="preserve"> </v>
      </c>
      <c r="Q2886" s="11" t="e">
        <f>VLOOKUP(B2886,'Комментарии к ремонту'!A:C,2,FALSE)</f>
        <v>#N/A</v>
      </c>
      <c r="R2886" s="21" t="str">
        <f t="shared" si="369"/>
        <v/>
      </c>
      <c r="T2886" s="44" t="str">
        <f t="shared" si="364"/>
        <v/>
      </c>
      <c r="W2886" s="18">
        <f t="shared" si="365"/>
        <v>0</v>
      </c>
    </row>
    <row r="2887" spans="7:23" ht="25.5" customHeight="1" x14ac:dyDescent="0.2">
      <c r="G2887" s="12" t="str">
        <f t="shared" si="362"/>
        <v/>
      </c>
      <c r="H2887" s="12"/>
      <c r="I2887" s="22" t="str">
        <f>IFERROR(VLOOKUP('движение ДВС'!C2887,нормативы!$B$2:$C$32,2,FALSE),"")</f>
        <v/>
      </c>
      <c r="K2887" s="13" t="str">
        <f t="shared" si="366"/>
        <v/>
      </c>
      <c r="L2887" s="13"/>
      <c r="M2887" s="22" t="str">
        <f t="shared" si="363"/>
        <v/>
      </c>
      <c r="N2887" s="22" t="str">
        <f t="shared" si="367"/>
        <v/>
      </c>
      <c r="P2887" s="11" t="str">
        <f t="shared" si="368"/>
        <v xml:space="preserve"> </v>
      </c>
      <c r="Q2887" s="11" t="e">
        <f>VLOOKUP(B2887,'Комментарии к ремонту'!A:C,2,FALSE)</f>
        <v>#N/A</v>
      </c>
      <c r="R2887" s="21" t="str">
        <f t="shared" si="369"/>
        <v/>
      </c>
      <c r="T2887" s="44" t="str">
        <f t="shared" si="364"/>
        <v/>
      </c>
      <c r="W2887" s="18">
        <f t="shared" si="365"/>
        <v>0</v>
      </c>
    </row>
    <row r="2888" spans="7:23" ht="25.5" customHeight="1" x14ac:dyDescent="0.2">
      <c r="G2888" s="12" t="str">
        <f t="shared" si="362"/>
        <v/>
      </c>
      <c r="H2888" s="12"/>
      <c r="I2888" s="22" t="str">
        <f>IFERROR(VLOOKUP('движение ДВС'!C2888,нормативы!$B$2:$C$32,2,FALSE),"")</f>
        <v/>
      </c>
      <c r="K2888" s="13" t="str">
        <f t="shared" si="366"/>
        <v/>
      </c>
      <c r="L2888" s="13"/>
      <c r="M2888" s="22" t="str">
        <f t="shared" si="363"/>
        <v/>
      </c>
      <c r="N2888" s="22" t="str">
        <f t="shared" si="367"/>
        <v/>
      </c>
      <c r="P2888" s="11" t="str">
        <f t="shared" si="368"/>
        <v xml:space="preserve"> </v>
      </c>
      <c r="Q2888" s="11" t="e">
        <f>VLOOKUP(B2888,'Комментарии к ремонту'!A:C,2,FALSE)</f>
        <v>#N/A</v>
      </c>
      <c r="R2888" s="21" t="str">
        <f t="shared" si="369"/>
        <v/>
      </c>
      <c r="T2888" s="44" t="str">
        <f t="shared" si="364"/>
        <v/>
      </c>
      <c r="W2888" s="18">
        <f t="shared" si="365"/>
        <v>0</v>
      </c>
    </row>
    <row r="2889" spans="7:23" ht="25.5" customHeight="1" x14ac:dyDescent="0.2">
      <c r="G2889" s="12" t="str">
        <f t="shared" si="362"/>
        <v/>
      </c>
      <c r="H2889" s="12"/>
      <c r="I2889" s="22" t="str">
        <f>IFERROR(VLOOKUP('движение ДВС'!C2889,нормативы!$B$2:$C$32,2,FALSE),"")</f>
        <v/>
      </c>
      <c r="K2889" s="13" t="str">
        <f t="shared" si="366"/>
        <v/>
      </c>
      <c r="L2889" s="13"/>
      <c r="M2889" s="22" t="str">
        <f t="shared" si="363"/>
        <v/>
      </c>
      <c r="N2889" s="22" t="str">
        <f t="shared" si="367"/>
        <v/>
      </c>
      <c r="P2889" s="11" t="str">
        <f t="shared" si="368"/>
        <v xml:space="preserve"> </v>
      </c>
      <c r="Q2889" s="11" t="e">
        <f>VLOOKUP(B2889,'Комментарии к ремонту'!A:C,2,FALSE)</f>
        <v>#N/A</v>
      </c>
      <c r="R2889" s="21" t="str">
        <f t="shared" si="369"/>
        <v/>
      </c>
      <c r="T2889" s="44" t="str">
        <f t="shared" si="364"/>
        <v/>
      </c>
      <c r="W2889" s="18">
        <f t="shared" si="365"/>
        <v>0</v>
      </c>
    </row>
    <row r="2890" spans="7:23" ht="25.5" customHeight="1" x14ac:dyDescent="0.2">
      <c r="G2890" s="12" t="str">
        <f t="shared" si="362"/>
        <v/>
      </c>
      <c r="H2890" s="12"/>
      <c r="I2890" s="22" t="str">
        <f>IFERROR(VLOOKUP('движение ДВС'!C2890,нормативы!$B$2:$C$32,2,FALSE),"")</f>
        <v/>
      </c>
      <c r="K2890" s="13" t="str">
        <f t="shared" si="366"/>
        <v/>
      </c>
      <c r="L2890" s="13"/>
      <c r="M2890" s="22" t="str">
        <f t="shared" si="363"/>
        <v/>
      </c>
      <c r="N2890" s="22" t="str">
        <f t="shared" si="367"/>
        <v/>
      </c>
      <c r="P2890" s="11" t="str">
        <f t="shared" si="368"/>
        <v xml:space="preserve"> </v>
      </c>
      <c r="Q2890" s="11" t="e">
        <f>VLOOKUP(B2890,'Комментарии к ремонту'!A:C,2,FALSE)</f>
        <v>#N/A</v>
      </c>
      <c r="R2890" s="21" t="str">
        <f t="shared" si="369"/>
        <v/>
      </c>
      <c r="T2890" s="44" t="str">
        <f t="shared" si="364"/>
        <v/>
      </c>
      <c r="W2890" s="18">
        <f t="shared" si="365"/>
        <v>0</v>
      </c>
    </row>
    <row r="2891" spans="7:23" ht="25.5" customHeight="1" x14ac:dyDescent="0.2">
      <c r="G2891" s="12" t="str">
        <f t="shared" si="362"/>
        <v/>
      </c>
      <c r="H2891" s="12"/>
      <c r="I2891" s="22" t="str">
        <f>IFERROR(VLOOKUP('движение ДВС'!C2891,нормативы!$B$2:$C$32,2,FALSE),"")</f>
        <v/>
      </c>
      <c r="K2891" s="13" t="str">
        <f t="shared" si="366"/>
        <v/>
      </c>
      <c r="L2891" s="13"/>
      <c r="M2891" s="22" t="str">
        <f t="shared" si="363"/>
        <v/>
      </c>
      <c r="N2891" s="22" t="str">
        <f t="shared" si="367"/>
        <v/>
      </c>
      <c r="P2891" s="11" t="str">
        <f t="shared" si="368"/>
        <v xml:space="preserve"> </v>
      </c>
      <c r="Q2891" s="11" t="e">
        <f>VLOOKUP(B2891,'Комментарии к ремонту'!A:C,2,FALSE)</f>
        <v>#N/A</v>
      </c>
      <c r="R2891" s="21" t="str">
        <f t="shared" si="369"/>
        <v/>
      </c>
      <c r="T2891" s="44" t="str">
        <f t="shared" si="364"/>
        <v/>
      </c>
      <c r="W2891" s="18">
        <f t="shared" si="365"/>
        <v>0</v>
      </c>
    </row>
    <row r="2892" spans="7:23" ht="25.5" customHeight="1" x14ac:dyDescent="0.2">
      <c r="G2892" s="12" t="str">
        <f t="shared" si="362"/>
        <v/>
      </c>
      <c r="H2892" s="12"/>
      <c r="I2892" s="22" t="str">
        <f>IFERROR(VLOOKUP('движение ДВС'!C2892,нормативы!$B$2:$C$32,2,FALSE),"")</f>
        <v/>
      </c>
      <c r="K2892" s="13" t="str">
        <f t="shared" si="366"/>
        <v/>
      </c>
      <c r="L2892" s="13"/>
      <c r="M2892" s="22" t="str">
        <f t="shared" si="363"/>
        <v/>
      </c>
      <c r="N2892" s="22" t="str">
        <f t="shared" si="367"/>
        <v/>
      </c>
      <c r="P2892" s="11" t="str">
        <f t="shared" si="368"/>
        <v xml:space="preserve"> </v>
      </c>
      <c r="Q2892" s="11" t="e">
        <f>VLOOKUP(B2892,'Комментарии к ремонту'!A:C,2,FALSE)</f>
        <v>#N/A</v>
      </c>
      <c r="R2892" s="21" t="str">
        <f t="shared" si="369"/>
        <v/>
      </c>
      <c r="T2892" s="44" t="str">
        <f t="shared" si="364"/>
        <v/>
      </c>
      <c r="W2892" s="18">
        <f t="shared" si="365"/>
        <v>0</v>
      </c>
    </row>
    <row r="2893" spans="7:23" ht="25.5" customHeight="1" x14ac:dyDescent="0.2">
      <c r="G2893" s="12" t="str">
        <f t="shared" si="362"/>
        <v/>
      </c>
      <c r="H2893" s="12"/>
      <c r="I2893" s="22" t="str">
        <f>IFERROR(VLOOKUP('движение ДВС'!C2893,нормативы!$B$2:$C$32,2,FALSE),"")</f>
        <v/>
      </c>
      <c r="K2893" s="13" t="str">
        <f t="shared" si="366"/>
        <v/>
      </c>
      <c r="L2893" s="13"/>
      <c r="M2893" s="22" t="str">
        <f t="shared" si="363"/>
        <v/>
      </c>
      <c r="N2893" s="22" t="str">
        <f t="shared" si="367"/>
        <v/>
      </c>
      <c r="P2893" s="11" t="str">
        <f t="shared" si="368"/>
        <v xml:space="preserve"> </v>
      </c>
      <c r="Q2893" s="11" t="e">
        <f>VLOOKUP(B2893,'Комментарии к ремонту'!A:C,2,FALSE)</f>
        <v>#N/A</v>
      </c>
      <c r="R2893" s="21" t="str">
        <f t="shared" si="369"/>
        <v/>
      </c>
      <c r="T2893" s="44" t="str">
        <f t="shared" si="364"/>
        <v/>
      </c>
      <c r="W2893" s="18">
        <f t="shared" si="365"/>
        <v>0</v>
      </c>
    </row>
    <row r="2894" spans="7:23" ht="25.5" customHeight="1" x14ac:dyDescent="0.2">
      <c r="G2894" s="12" t="str">
        <f t="shared" si="362"/>
        <v/>
      </c>
      <c r="H2894" s="12"/>
      <c r="I2894" s="22" t="str">
        <f>IFERROR(VLOOKUP('движение ДВС'!C2894,нормативы!$B$2:$C$32,2,FALSE),"")</f>
        <v/>
      </c>
      <c r="K2894" s="13" t="str">
        <f t="shared" si="366"/>
        <v/>
      </c>
      <c r="L2894" s="13"/>
      <c r="M2894" s="22" t="str">
        <f t="shared" si="363"/>
        <v/>
      </c>
      <c r="N2894" s="22" t="str">
        <f t="shared" si="367"/>
        <v/>
      </c>
      <c r="P2894" s="11" t="str">
        <f t="shared" si="368"/>
        <v xml:space="preserve"> </v>
      </c>
      <c r="Q2894" s="11" t="e">
        <f>VLOOKUP(B2894,'Комментарии к ремонту'!A:C,2,FALSE)</f>
        <v>#N/A</v>
      </c>
      <c r="R2894" s="21" t="str">
        <f t="shared" si="369"/>
        <v/>
      </c>
      <c r="T2894" s="44" t="str">
        <f t="shared" si="364"/>
        <v/>
      </c>
      <c r="W2894" s="18">
        <f t="shared" si="365"/>
        <v>0</v>
      </c>
    </row>
    <row r="2895" spans="7:23" ht="25.5" customHeight="1" x14ac:dyDescent="0.2">
      <c r="G2895" s="12" t="str">
        <f t="shared" si="362"/>
        <v/>
      </c>
      <c r="H2895" s="12"/>
      <c r="I2895" s="22" t="str">
        <f>IFERROR(VLOOKUP('движение ДВС'!C2895,нормативы!$B$2:$C$32,2,FALSE),"")</f>
        <v/>
      </c>
      <c r="K2895" s="13" t="str">
        <f t="shared" si="366"/>
        <v/>
      </c>
      <c r="L2895" s="13"/>
      <c r="M2895" s="22" t="str">
        <f t="shared" si="363"/>
        <v/>
      </c>
      <c r="N2895" s="22" t="str">
        <f t="shared" si="367"/>
        <v/>
      </c>
      <c r="P2895" s="11" t="str">
        <f t="shared" si="368"/>
        <v xml:space="preserve"> </v>
      </c>
      <c r="Q2895" s="11" t="e">
        <f>VLOOKUP(B2895,'Комментарии к ремонту'!A:C,2,FALSE)</f>
        <v>#N/A</v>
      </c>
      <c r="R2895" s="21" t="str">
        <f t="shared" si="369"/>
        <v/>
      </c>
      <c r="T2895" s="44" t="str">
        <f t="shared" si="364"/>
        <v/>
      </c>
      <c r="W2895" s="18">
        <f t="shared" si="365"/>
        <v>0</v>
      </c>
    </row>
    <row r="2896" spans="7:23" ht="25.5" customHeight="1" x14ac:dyDescent="0.2">
      <c r="G2896" s="12" t="str">
        <f t="shared" si="362"/>
        <v/>
      </c>
      <c r="H2896" s="12"/>
      <c r="I2896" s="22" t="str">
        <f>IFERROR(VLOOKUP('движение ДВС'!C2896,нормативы!$B$2:$C$32,2,FALSE),"")</f>
        <v/>
      </c>
      <c r="K2896" s="13" t="str">
        <f t="shared" si="366"/>
        <v/>
      </c>
      <c r="L2896" s="13"/>
      <c r="M2896" s="22" t="str">
        <f t="shared" si="363"/>
        <v/>
      </c>
      <c r="N2896" s="22" t="str">
        <f t="shared" si="367"/>
        <v/>
      </c>
      <c r="P2896" s="11" t="str">
        <f t="shared" si="368"/>
        <v xml:space="preserve"> </v>
      </c>
      <c r="Q2896" s="11" t="e">
        <f>VLOOKUP(B2896,'Комментарии к ремонту'!A:C,2,FALSE)</f>
        <v>#N/A</v>
      </c>
      <c r="R2896" s="21" t="str">
        <f t="shared" si="369"/>
        <v/>
      </c>
      <c r="T2896" s="44" t="str">
        <f t="shared" si="364"/>
        <v/>
      </c>
      <c r="W2896" s="18">
        <f t="shared" si="365"/>
        <v>0</v>
      </c>
    </row>
    <row r="2897" spans="7:23" ht="25.5" customHeight="1" x14ac:dyDescent="0.2">
      <c r="G2897" s="12" t="str">
        <f t="shared" si="362"/>
        <v/>
      </c>
      <c r="H2897" s="12"/>
      <c r="I2897" s="22" t="str">
        <f>IFERROR(VLOOKUP('движение ДВС'!C2897,нормативы!$B$2:$C$32,2,FALSE),"")</f>
        <v/>
      </c>
      <c r="K2897" s="13" t="str">
        <f t="shared" si="366"/>
        <v/>
      </c>
      <c r="L2897" s="13"/>
      <c r="M2897" s="22" t="str">
        <f t="shared" si="363"/>
        <v/>
      </c>
      <c r="N2897" s="22" t="str">
        <f t="shared" si="367"/>
        <v/>
      </c>
      <c r="P2897" s="11" t="str">
        <f t="shared" si="368"/>
        <v xml:space="preserve"> </v>
      </c>
      <c r="Q2897" s="11" t="e">
        <f>VLOOKUP(B2897,'Комментарии к ремонту'!A:C,2,FALSE)</f>
        <v>#N/A</v>
      </c>
      <c r="R2897" s="21" t="str">
        <f t="shared" si="369"/>
        <v/>
      </c>
      <c r="T2897" s="44" t="str">
        <f t="shared" si="364"/>
        <v/>
      </c>
      <c r="W2897" s="18">
        <f t="shared" si="365"/>
        <v>0</v>
      </c>
    </row>
    <row r="2898" spans="7:23" ht="25.5" customHeight="1" x14ac:dyDescent="0.2">
      <c r="G2898" s="12" t="str">
        <f t="shared" si="362"/>
        <v/>
      </c>
      <c r="H2898" s="12"/>
      <c r="I2898" s="22" t="str">
        <f>IFERROR(VLOOKUP('движение ДВС'!C2898,нормативы!$B$2:$C$32,2,FALSE),"")</f>
        <v/>
      </c>
      <c r="K2898" s="13" t="str">
        <f t="shared" si="366"/>
        <v/>
      </c>
      <c r="L2898" s="13"/>
      <c r="M2898" s="22" t="str">
        <f t="shared" si="363"/>
        <v/>
      </c>
      <c r="N2898" s="22" t="str">
        <f t="shared" si="367"/>
        <v/>
      </c>
      <c r="P2898" s="11" t="str">
        <f t="shared" si="368"/>
        <v xml:space="preserve"> </v>
      </c>
      <c r="Q2898" s="11" t="e">
        <f>VLOOKUP(B2898,'Комментарии к ремонту'!A:C,2,FALSE)</f>
        <v>#N/A</v>
      </c>
      <c r="R2898" s="21" t="str">
        <f t="shared" si="369"/>
        <v/>
      </c>
      <c r="T2898" s="44" t="str">
        <f t="shared" si="364"/>
        <v/>
      </c>
      <c r="W2898" s="18">
        <f t="shared" si="365"/>
        <v>0</v>
      </c>
    </row>
    <row r="2899" spans="7:23" ht="25.5" customHeight="1" x14ac:dyDescent="0.2">
      <c r="G2899" s="12" t="str">
        <f t="shared" si="362"/>
        <v/>
      </c>
      <c r="H2899" s="12"/>
      <c r="I2899" s="22" t="str">
        <f>IFERROR(VLOOKUP('движение ДВС'!C2899,нормативы!$B$2:$C$32,2,FALSE),"")</f>
        <v/>
      </c>
      <c r="K2899" s="13" t="str">
        <f t="shared" si="366"/>
        <v/>
      </c>
      <c r="L2899" s="13"/>
      <c r="M2899" s="22" t="str">
        <f t="shared" si="363"/>
        <v/>
      </c>
      <c r="N2899" s="22" t="str">
        <f t="shared" si="367"/>
        <v/>
      </c>
      <c r="P2899" s="11" t="str">
        <f t="shared" si="368"/>
        <v xml:space="preserve"> </v>
      </c>
      <c r="Q2899" s="11" t="e">
        <f>VLOOKUP(B2899,'Комментарии к ремонту'!A:C,2,FALSE)</f>
        <v>#N/A</v>
      </c>
      <c r="R2899" s="21" t="str">
        <f t="shared" si="369"/>
        <v/>
      </c>
      <c r="T2899" s="44" t="str">
        <f t="shared" si="364"/>
        <v/>
      </c>
      <c r="W2899" s="18">
        <f t="shared" si="365"/>
        <v>0</v>
      </c>
    </row>
    <row r="2900" spans="7:23" ht="25.5" customHeight="1" x14ac:dyDescent="0.2">
      <c r="G2900" s="12" t="str">
        <f t="shared" si="362"/>
        <v/>
      </c>
      <c r="H2900" s="12"/>
      <c r="I2900" s="22" t="str">
        <f>IFERROR(VLOOKUP('движение ДВС'!C2900,нормативы!$B$2:$C$32,2,FALSE),"")</f>
        <v/>
      </c>
      <c r="K2900" s="13" t="str">
        <f t="shared" si="366"/>
        <v/>
      </c>
      <c r="L2900" s="13"/>
      <c r="M2900" s="22" t="str">
        <f t="shared" si="363"/>
        <v/>
      </c>
      <c r="N2900" s="22" t="str">
        <f t="shared" si="367"/>
        <v/>
      </c>
      <c r="P2900" s="11" t="str">
        <f t="shared" si="368"/>
        <v xml:space="preserve"> </v>
      </c>
      <c r="Q2900" s="11" t="e">
        <f>VLOOKUP(B2900,'Комментарии к ремонту'!A:C,2,FALSE)</f>
        <v>#N/A</v>
      </c>
      <c r="R2900" s="21" t="str">
        <f t="shared" si="369"/>
        <v/>
      </c>
      <c r="T2900" s="44" t="str">
        <f t="shared" si="364"/>
        <v/>
      </c>
      <c r="W2900" s="18">
        <f t="shared" si="365"/>
        <v>0</v>
      </c>
    </row>
    <row r="2901" spans="7:23" ht="25.5" customHeight="1" x14ac:dyDescent="0.2">
      <c r="G2901" s="12" t="str">
        <f t="shared" si="362"/>
        <v/>
      </c>
      <c r="H2901" s="12"/>
      <c r="I2901" s="22" t="str">
        <f>IFERROR(VLOOKUP('движение ДВС'!C2901,нормативы!$B$2:$C$32,2,FALSE),"")</f>
        <v/>
      </c>
      <c r="K2901" s="13" t="str">
        <f t="shared" si="366"/>
        <v/>
      </c>
      <c r="L2901" s="13"/>
      <c r="M2901" s="22" t="str">
        <f t="shared" si="363"/>
        <v/>
      </c>
      <c r="N2901" s="22" t="str">
        <f t="shared" si="367"/>
        <v/>
      </c>
      <c r="P2901" s="11" t="str">
        <f t="shared" si="368"/>
        <v xml:space="preserve"> </v>
      </c>
      <c r="Q2901" s="11" t="e">
        <f>VLOOKUP(B2901,'Комментарии к ремонту'!A:C,2,FALSE)</f>
        <v>#N/A</v>
      </c>
      <c r="R2901" s="21" t="str">
        <f t="shared" si="369"/>
        <v/>
      </c>
      <c r="T2901" s="44" t="str">
        <f t="shared" si="364"/>
        <v/>
      </c>
      <c r="W2901" s="18">
        <f t="shared" si="365"/>
        <v>0</v>
      </c>
    </row>
    <row r="2902" spans="7:23" ht="25.5" customHeight="1" x14ac:dyDescent="0.2">
      <c r="G2902" s="12" t="str">
        <f t="shared" si="362"/>
        <v/>
      </c>
      <c r="H2902" s="12"/>
      <c r="I2902" s="22" t="str">
        <f>IFERROR(VLOOKUP('движение ДВС'!C2902,нормативы!$B$2:$C$32,2,FALSE),"")</f>
        <v/>
      </c>
      <c r="K2902" s="13" t="str">
        <f t="shared" si="366"/>
        <v/>
      </c>
      <c r="L2902" s="13"/>
      <c r="M2902" s="22" t="str">
        <f t="shared" si="363"/>
        <v/>
      </c>
      <c r="N2902" s="22" t="str">
        <f t="shared" si="367"/>
        <v/>
      </c>
      <c r="P2902" s="11" t="str">
        <f t="shared" si="368"/>
        <v xml:space="preserve"> </v>
      </c>
      <c r="Q2902" s="11" t="e">
        <f>VLOOKUP(B2902,'Комментарии к ремонту'!A:C,2,FALSE)</f>
        <v>#N/A</v>
      </c>
      <c r="R2902" s="21" t="str">
        <f t="shared" si="369"/>
        <v/>
      </c>
      <c r="T2902" s="44" t="str">
        <f t="shared" si="364"/>
        <v/>
      </c>
      <c r="W2902" s="18">
        <f t="shared" si="365"/>
        <v>0</v>
      </c>
    </row>
    <row r="2903" spans="7:23" ht="25.5" customHeight="1" x14ac:dyDescent="0.2">
      <c r="G2903" s="12" t="str">
        <f t="shared" si="362"/>
        <v/>
      </c>
      <c r="H2903" s="12"/>
      <c r="I2903" s="22" t="str">
        <f>IFERROR(VLOOKUP('движение ДВС'!C2903,нормативы!$B$2:$C$32,2,FALSE),"")</f>
        <v/>
      </c>
      <c r="K2903" s="13" t="str">
        <f t="shared" si="366"/>
        <v/>
      </c>
      <c r="L2903" s="13"/>
      <c r="M2903" s="22" t="str">
        <f t="shared" si="363"/>
        <v/>
      </c>
      <c r="N2903" s="22" t="str">
        <f t="shared" si="367"/>
        <v/>
      </c>
      <c r="P2903" s="11" t="str">
        <f t="shared" si="368"/>
        <v xml:space="preserve"> </v>
      </c>
      <c r="Q2903" s="11" t="e">
        <f>VLOOKUP(B2903,'Комментарии к ремонту'!A:C,2,FALSE)</f>
        <v>#N/A</v>
      </c>
      <c r="R2903" s="21" t="str">
        <f t="shared" si="369"/>
        <v/>
      </c>
      <c r="T2903" s="44" t="str">
        <f t="shared" si="364"/>
        <v/>
      </c>
      <c r="W2903" s="18">
        <f t="shared" si="365"/>
        <v>0</v>
      </c>
    </row>
    <row r="2904" spans="7:23" ht="25.5" customHeight="1" x14ac:dyDescent="0.2">
      <c r="G2904" s="12" t="str">
        <f t="shared" si="362"/>
        <v/>
      </c>
      <c r="H2904" s="12"/>
      <c r="I2904" s="22" t="str">
        <f>IFERROR(VLOOKUP('движение ДВС'!C2904,нормативы!$B$2:$C$32,2,FALSE),"")</f>
        <v/>
      </c>
      <c r="K2904" s="13" t="str">
        <f t="shared" si="366"/>
        <v/>
      </c>
      <c r="L2904" s="13"/>
      <c r="M2904" s="22" t="str">
        <f t="shared" si="363"/>
        <v/>
      </c>
      <c r="N2904" s="22" t="str">
        <f t="shared" si="367"/>
        <v/>
      </c>
      <c r="P2904" s="11" t="str">
        <f t="shared" si="368"/>
        <v xml:space="preserve"> </v>
      </c>
      <c r="Q2904" s="11" t="e">
        <f>VLOOKUP(B2904,'Комментарии к ремонту'!A:C,2,FALSE)</f>
        <v>#N/A</v>
      </c>
      <c r="R2904" s="21" t="str">
        <f t="shared" si="369"/>
        <v/>
      </c>
      <c r="T2904" s="44" t="str">
        <f t="shared" si="364"/>
        <v/>
      </c>
      <c r="W2904" s="18">
        <f t="shared" si="365"/>
        <v>0</v>
      </c>
    </row>
    <row r="2905" spans="7:23" ht="25.5" customHeight="1" x14ac:dyDescent="0.2">
      <c r="G2905" s="12" t="str">
        <f t="shared" si="362"/>
        <v/>
      </c>
      <c r="H2905" s="12"/>
      <c r="I2905" s="22" t="str">
        <f>IFERROR(VLOOKUP('движение ДВС'!C2905,нормативы!$B$2:$C$32,2,FALSE),"")</f>
        <v/>
      </c>
      <c r="K2905" s="13" t="str">
        <f t="shared" si="366"/>
        <v/>
      </c>
      <c r="L2905" s="13"/>
      <c r="M2905" s="22" t="str">
        <f t="shared" si="363"/>
        <v/>
      </c>
      <c r="N2905" s="22" t="str">
        <f t="shared" si="367"/>
        <v/>
      </c>
      <c r="P2905" s="11" t="str">
        <f t="shared" si="368"/>
        <v xml:space="preserve"> </v>
      </c>
      <c r="Q2905" s="11" t="e">
        <f>VLOOKUP(B2905,'Комментарии к ремонту'!A:C,2,FALSE)</f>
        <v>#N/A</v>
      </c>
      <c r="R2905" s="21" t="str">
        <f t="shared" si="369"/>
        <v/>
      </c>
      <c r="T2905" s="44" t="str">
        <f t="shared" si="364"/>
        <v/>
      </c>
      <c r="W2905" s="18">
        <f t="shared" si="365"/>
        <v>0</v>
      </c>
    </row>
    <row r="2906" spans="7:23" ht="25.5" customHeight="1" x14ac:dyDescent="0.2">
      <c r="G2906" s="12" t="str">
        <f t="shared" si="362"/>
        <v/>
      </c>
      <c r="H2906" s="12"/>
      <c r="I2906" s="22" t="str">
        <f>IFERROR(VLOOKUP('движение ДВС'!C2906,нормативы!$B$2:$C$32,2,FALSE),"")</f>
        <v/>
      </c>
      <c r="K2906" s="13" t="str">
        <f t="shared" si="366"/>
        <v/>
      </c>
      <c r="L2906" s="13"/>
      <c r="M2906" s="22" t="str">
        <f t="shared" si="363"/>
        <v/>
      </c>
      <c r="N2906" s="22" t="str">
        <f t="shared" si="367"/>
        <v/>
      </c>
      <c r="P2906" s="11" t="str">
        <f t="shared" si="368"/>
        <v xml:space="preserve"> </v>
      </c>
      <c r="Q2906" s="11" t="e">
        <f>VLOOKUP(B2906,'Комментарии к ремонту'!A:C,2,FALSE)</f>
        <v>#N/A</v>
      </c>
      <c r="R2906" s="21" t="str">
        <f t="shared" si="369"/>
        <v/>
      </c>
      <c r="T2906" s="44" t="str">
        <f t="shared" si="364"/>
        <v/>
      </c>
      <c r="W2906" s="18">
        <f t="shared" si="365"/>
        <v>0</v>
      </c>
    </row>
    <row r="2907" spans="7:23" ht="25.5" customHeight="1" x14ac:dyDescent="0.2">
      <c r="G2907" s="12" t="str">
        <f t="shared" si="362"/>
        <v/>
      </c>
      <c r="H2907" s="12"/>
      <c r="I2907" s="22" t="str">
        <f>IFERROR(VLOOKUP('движение ДВС'!C2907,нормативы!$B$2:$C$32,2,FALSE),"")</f>
        <v/>
      </c>
      <c r="K2907" s="13" t="str">
        <f t="shared" si="366"/>
        <v/>
      </c>
      <c r="L2907" s="13"/>
      <c r="M2907" s="22" t="str">
        <f t="shared" si="363"/>
        <v/>
      </c>
      <c r="N2907" s="22" t="str">
        <f t="shared" si="367"/>
        <v/>
      </c>
      <c r="P2907" s="11" t="str">
        <f t="shared" si="368"/>
        <v xml:space="preserve"> </v>
      </c>
      <c r="Q2907" s="11" t="e">
        <f>VLOOKUP(B2907,'Комментарии к ремонту'!A:C,2,FALSE)</f>
        <v>#N/A</v>
      </c>
      <c r="R2907" s="21" t="str">
        <f t="shared" si="369"/>
        <v/>
      </c>
      <c r="T2907" s="44" t="str">
        <f t="shared" si="364"/>
        <v/>
      </c>
      <c r="W2907" s="18">
        <f t="shared" si="365"/>
        <v>0</v>
      </c>
    </row>
    <row r="2908" spans="7:23" ht="25.5" customHeight="1" x14ac:dyDescent="0.2">
      <c r="G2908" s="12" t="str">
        <f t="shared" si="362"/>
        <v/>
      </c>
      <c r="H2908" s="12"/>
      <c r="I2908" s="22" t="str">
        <f>IFERROR(VLOOKUP('движение ДВС'!C2908,нормативы!$B$2:$C$32,2,FALSE),"")</f>
        <v/>
      </c>
      <c r="K2908" s="13" t="str">
        <f t="shared" si="366"/>
        <v/>
      </c>
      <c r="L2908" s="13"/>
      <c r="M2908" s="22" t="str">
        <f t="shared" si="363"/>
        <v/>
      </c>
      <c r="N2908" s="22" t="str">
        <f t="shared" si="367"/>
        <v/>
      </c>
      <c r="P2908" s="11" t="str">
        <f t="shared" si="368"/>
        <v xml:space="preserve"> </v>
      </c>
      <c r="Q2908" s="11" t="e">
        <f>VLOOKUP(B2908,'Комментарии к ремонту'!A:C,2,FALSE)</f>
        <v>#N/A</v>
      </c>
      <c r="R2908" s="21" t="str">
        <f t="shared" si="369"/>
        <v/>
      </c>
      <c r="T2908" s="44" t="str">
        <f t="shared" si="364"/>
        <v/>
      </c>
      <c r="W2908" s="18">
        <f t="shared" si="365"/>
        <v>0</v>
      </c>
    </row>
    <row r="2909" spans="7:23" ht="25.5" customHeight="1" x14ac:dyDescent="0.2">
      <c r="G2909" s="12" t="str">
        <f t="shared" si="362"/>
        <v/>
      </c>
      <c r="H2909" s="12"/>
      <c r="I2909" s="22" t="str">
        <f>IFERROR(VLOOKUP('движение ДВС'!C2909,нормативы!$B$2:$C$32,2,FALSE),"")</f>
        <v/>
      </c>
      <c r="K2909" s="13" t="str">
        <f t="shared" si="366"/>
        <v/>
      </c>
      <c r="L2909" s="13"/>
      <c r="M2909" s="22" t="str">
        <f t="shared" si="363"/>
        <v/>
      </c>
      <c r="N2909" s="22" t="str">
        <f t="shared" si="367"/>
        <v/>
      </c>
      <c r="P2909" s="11" t="str">
        <f t="shared" si="368"/>
        <v xml:space="preserve"> </v>
      </c>
      <c r="Q2909" s="11" t="e">
        <f>VLOOKUP(B2909,'Комментарии к ремонту'!A:C,2,FALSE)</f>
        <v>#N/A</v>
      </c>
      <c r="R2909" s="21" t="str">
        <f t="shared" si="369"/>
        <v/>
      </c>
      <c r="T2909" s="44" t="str">
        <f t="shared" si="364"/>
        <v/>
      </c>
      <c r="W2909" s="18">
        <f t="shared" si="365"/>
        <v>0</v>
      </c>
    </row>
    <row r="2910" spans="7:23" ht="25.5" customHeight="1" x14ac:dyDescent="0.2">
      <c r="G2910" s="12" t="str">
        <f t="shared" si="362"/>
        <v/>
      </c>
      <c r="H2910" s="12"/>
      <c r="I2910" s="22" t="str">
        <f>IFERROR(VLOOKUP('движение ДВС'!C2910,нормативы!$B$2:$C$32,2,FALSE),"")</f>
        <v/>
      </c>
      <c r="K2910" s="13" t="str">
        <f t="shared" si="366"/>
        <v/>
      </c>
      <c r="L2910" s="13"/>
      <c r="M2910" s="22" t="str">
        <f t="shared" si="363"/>
        <v/>
      </c>
      <c r="N2910" s="22" t="str">
        <f t="shared" si="367"/>
        <v/>
      </c>
      <c r="P2910" s="11" t="str">
        <f t="shared" si="368"/>
        <v xml:space="preserve"> </v>
      </c>
      <c r="Q2910" s="11" t="e">
        <f>VLOOKUP(B2910,'Комментарии к ремонту'!A:C,2,FALSE)</f>
        <v>#N/A</v>
      </c>
      <c r="R2910" s="21" t="str">
        <f t="shared" si="369"/>
        <v/>
      </c>
      <c r="T2910" s="44" t="str">
        <f t="shared" si="364"/>
        <v/>
      </c>
      <c r="W2910" s="18">
        <f t="shared" si="365"/>
        <v>0</v>
      </c>
    </row>
    <row r="2911" spans="7:23" ht="25.5" customHeight="1" x14ac:dyDescent="0.2">
      <c r="G2911" s="12" t="str">
        <f t="shared" si="362"/>
        <v/>
      </c>
      <c r="H2911" s="12"/>
      <c r="I2911" s="22" t="str">
        <f>IFERROR(VLOOKUP('движение ДВС'!C2911,нормативы!$B$2:$C$32,2,FALSE),"")</f>
        <v/>
      </c>
      <c r="K2911" s="13" t="str">
        <f t="shared" si="366"/>
        <v/>
      </c>
      <c r="L2911" s="13"/>
      <c r="M2911" s="22" t="str">
        <f t="shared" si="363"/>
        <v/>
      </c>
      <c r="N2911" s="22" t="str">
        <f t="shared" si="367"/>
        <v/>
      </c>
      <c r="P2911" s="11" t="str">
        <f t="shared" si="368"/>
        <v xml:space="preserve"> </v>
      </c>
      <c r="Q2911" s="11" t="e">
        <f>VLOOKUP(B2911,'Комментарии к ремонту'!A:C,2,FALSE)</f>
        <v>#N/A</v>
      </c>
      <c r="R2911" s="21" t="str">
        <f t="shared" si="369"/>
        <v/>
      </c>
      <c r="T2911" s="44" t="str">
        <f t="shared" si="364"/>
        <v/>
      </c>
      <c r="W2911" s="18">
        <f t="shared" si="365"/>
        <v>0</v>
      </c>
    </row>
    <row r="2912" spans="7:23" ht="25.5" customHeight="1" x14ac:dyDescent="0.2">
      <c r="G2912" s="12" t="str">
        <f t="shared" si="362"/>
        <v/>
      </c>
      <c r="H2912" s="12"/>
      <c r="I2912" s="22" t="str">
        <f>IFERROR(VLOOKUP('движение ДВС'!C2912,нормативы!$B$2:$C$32,2,FALSE),"")</f>
        <v/>
      </c>
      <c r="K2912" s="13" t="str">
        <f t="shared" si="366"/>
        <v/>
      </c>
      <c r="L2912" s="13"/>
      <c r="M2912" s="22" t="str">
        <f t="shared" si="363"/>
        <v/>
      </c>
      <c r="N2912" s="22" t="str">
        <f t="shared" si="367"/>
        <v/>
      </c>
      <c r="P2912" s="11" t="str">
        <f t="shared" si="368"/>
        <v xml:space="preserve"> </v>
      </c>
      <c r="Q2912" s="11" t="e">
        <f>VLOOKUP(B2912,'Комментарии к ремонту'!A:C,2,FALSE)</f>
        <v>#N/A</v>
      </c>
      <c r="R2912" s="21" t="str">
        <f t="shared" si="369"/>
        <v/>
      </c>
      <c r="T2912" s="44" t="str">
        <f t="shared" si="364"/>
        <v/>
      </c>
      <c r="W2912" s="18">
        <f t="shared" si="365"/>
        <v>0</v>
      </c>
    </row>
    <row r="2913" spans="7:23" ht="25.5" customHeight="1" x14ac:dyDescent="0.2">
      <c r="G2913" s="12" t="str">
        <f t="shared" si="362"/>
        <v/>
      </c>
      <c r="H2913" s="12"/>
      <c r="I2913" s="22" t="str">
        <f>IFERROR(VLOOKUP('движение ДВС'!C2913,нормативы!$B$2:$C$32,2,FALSE),"")</f>
        <v/>
      </c>
      <c r="K2913" s="13" t="str">
        <f t="shared" si="366"/>
        <v/>
      </c>
      <c r="L2913" s="13"/>
      <c r="M2913" s="22" t="str">
        <f t="shared" si="363"/>
        <v/>
      </c>
      <c r="N2913" s="22" t="str">
        <f t="shared" si="367"/>
        <v/>
      </c>
      <c r="P2913" s="11" t="str">
        <f t="shared" si="368"/>
        <v xml:space="preserve"> </v>
      </c>
      <c r="Q2913" s="11" t="e">
        <f>VLOOKUP(B2913,'Комментарии к ремонту'!A:C,2,FALSE)</f>
        <v>#N/A</v>
      </c>
      <c r="R2913" s="21" t="str">
        <f t="shared" si="369"/>
        <v/>
      </c>
      <c r="T2913" s="44" t="str">
        <f t="shared" si="364"/>
        <v/>
      </c>
      <c r="W2913" s="18">
        <f t="shared" si="365"/>
        <v>0</v>
      </c>
    </row>
    <row r="2914" spans="7:23" ht="25.5" customHeight="1" x14ac:dyDescent="0.2">
      <c r="G2914" s="12" t="str">
        <f t="shared" si="362"/>
        <v/>
      </c>
      <c r="H2914" s="12"/>
      <c r="I2914" s="22" t="str">
        <f>IFERROR(VLOOKUP('движение ДВС'!C2914,нормативы!$B$2:$C$32,2,FALSE),"")</f>
        <v/>
      </c>
      <c r="K2914" s="13" t="str">
        <f t="shared" si="366"/>
        <v/>
      </c>
      <c r="L2914" s="13"/>
      <c r="M2914" s="22" t="str">
        <f t="shared" si="363"/>
        <v/>
      </c>
      <c r="N2914" s="22" t="str">
        <f t="shared" si="367"/>
        <v/>
      </c>
      <c r="P2914" s="11" t="str">
        <f t="shared" si="368"/>
        <v xml:space="preserve"> </v>
      </c>
      <c r="Q2914" s="11" t="e">
        <f>VLOOKUP(B2914,'Комментарии к ремонту'!A:C,2,FALSE)</f>
        <v>#N/A</v>
      </c>
      <c r="R2914" s="21" t="str">
        <f t="shared" si="369"/>
        <v/>
      </c>
      <c r="T2914" s="44" t="str">
        <f t="shared" si="364"/>
        <v/>
      </c>
      <c r="W2914" s="18">
        <f t="shared" si="365"/>
        <v>0</v>
      </c>
    </row>
    <row r="2915" spans="7:23" ht="25.5" customHeight="1" x14ac:dyDescent="0.2">
      <c r="G2915" s="12" t="str">
        <f t="shared" si="362"/>
        <v/>
      </c>
      <c r="H2915" s="12"/>
      <c r="I2915" s="22" t="str">
        <f>IFERROR(VLOOKUP('движение ДВС'!C2915,нормативы!$B$2:$C$32,2,FALSE),"")</f>
        <v/>
      </c>
      <c r="K2915" s="13" t="str">
        <f t="shared" si="366"/>
        <v/>
      </c>
      <c r="L2915" s="13"/>
      <c r="M2915" s="22" t="str">
        <f t="shared" si="363"/>
        <v/>
      </c>
      <c r="N2915" s="22" t="str">
        <f t="shared" si="367"/>
        <v/>
      </c>
      <c r="P2915" s="11" t="str">
        <f t="shared" si="368"/>
        <v xml:space="preserve"> </v>
      </c>
      <c r="Q2915" s="11" t="e">
        <f>VLOOKUP(B2915,'Комментарии к ремонту'!A:C,2,FALSE)</f>
        <v>#N/A</v>
      </c>
      <c r="R2915" s="21" t="str">
        <f t="shared" si="369"/>
        <v/>
      </c>
      <c r="T2915" s="44" t="str">
        <f t="shared" si="364"/>
        <v/>
      </c>
      <c r="W2915" s="18">
        <f t="shared" si="365"/>
        <v>0</v>
      </c>
    </row>
    <row r="2916" spans="7:23" ht="25.5" customHeight="1" x14ac:dyDescent="0.2">
      <c r="G2916" s="12" t="str">
        <f t="shared" si="362"/>
        <v/>
      </c>
      <c r="H2916" s="12"/>
      <c r="I2916" s="22" t="str">
        <f>IFERROR(VLOOKUP('движение ДВС'!C2916,нормативы!$B$2:$C$32,2,FALSE),"")</f>
        <v/>
      </c>
      <c r="K2916" s="13" t="str">
        <f t="shared" si="366"/>
        <v/>
      </c>
      <c r="L2916" s="13"/>
      <c r="M2916" s="22" t="str">
        <f t="shared" si="363"/>
        <v/>
      </c>
      <c r="N2916" s="22" t="str">
        <f t="shared" si="367"/>
        <v/>
      </c>
      <c r="P2916" s="11" t="str">
        <f t="shared" si="368"/>
        <v xml:space="preserve"> </v>
      </c>
      <c r="Q2916" s="11" t="e">
        <f>VLOOKUP(B2916,'Комментарии к ремонту'!A:C,2,FALSE)</f>
        <v>#N/A</v>
      </c>
      <c r="R2916" s="21" t="str">
        <f t="shared" si="369"/>
        <v/>
      </c>
      <c r="T2916" s="44" t="str">
        <f t="shared" si="364"/>
        <v/>
      </c>
      <c r="W2916" s="18">
        <f t="shared" si="365"/>
        <v>0</v>
      </c>
    </row>
    <row r="2917" spans="7:23" ht="25.5" customHeight="1" x14ac:dyDescent="0.2">
      <c r="G2917" s="12" t="str">
        <f t="shared" si="362"/>
        <v/>
      </c>
      <c r="H2917" s="12"/>
      <c r="I2917" s="22" t="str">
        <f>IFERROR(VLOOKUP('движение ДВС'!C2917,нормативы!$B$2:$C$32,2,FALSE),"")</f>
        <v/>
      </c>
      <c r="K2917" s="13" t="str">
        <f t="shared" si="366"/>
        <v/>
      </c>
      <c r="L2917" s="13"/>
      <c r="M2917" s="22" t="str">
        <f t="shared" si="363"/>
        <v/>
      </c>
      <c r="N2917" s="22" t="str">
        <f t="shared" si="367"/>
        <v/>
      </c>
      <c r="P2917" s="11" t="str">
        <f t="shared" si="368"/>
        <v xml:space="preserve"> </v>
      </c>
      <c r="Q2917" s="11" t="e">
        <f>VLOOKUP(B2917,'Комментарии к ремонту'!A:C,2,FALSE)</f>
        <v>#N/A</v>
      </c>
      <c r="R2917" s="21" t="str">
        <f t="shared" si="369"/>
        <v/>
      </c>
      <c r="T2917" s="44" t="str">
        <f t="shared" si="364"/>
        <v/>
      </c>
      <c r="W2917" s="18">
        <f t="shared" si="365"/>
        <v>0</v>
      </c>
    </row>
    <row r="2918" spans="7:23" ht="25.5" customHeight="1" x14ac:dyDescent="0.2">
      <c r="G2918" s="12" t="str">
        <f t="shared" si="362"/>
        <v/>
      </c>
      <c r="H2918" s="12"/>
      <c r="I2918" s="22" t="str">
        <f>IFERROR(VLOOKUP('движение ДВС'!C2918,нормативы!$B$2:$C$32,2,FALSE),"")</f>
        <v/>
      </c>
      <c r="K2918" s="13" t="str">
        <f t="shared" si="366"/>
        <v/>
      </c>
      <c r="L2918" s="13"/>
      <c r="M2918" s="22" t="str">
        <f t="shared" si="363"/>
        <v/>
      </c>
      <c r="N2918" s="22" t="str">
        <f t="shared" si="367"/>
        <v/>
      </c>
      <c r="P2918" s="11" t="str">
        <f t="shared" si="368"/>
        <v xml:space="preserve"> </v>
      </c>
      <c r="Q2918" s="11" t="e">
        <f>VLOOKUP(B2918,'Комментарии к ремонту'!A:C,2,FALSE)</f>
        <v>#N/A</v>
      </c>
      <c r="R2918" s="21" t="str">
        <f t="shared" si="369"/>
        <v/>
      </c>
      <c r="T2918" s="44" t="str">
        <f t="shared" si="364"/>
        <v/>
      </c>
      <c r="W2918" s="18">
        <f t="shared" si="365"/>
        <v>0</v>
      </c>
    </row>
    <row r="2919" spans="7:23" ht="25.5" customHeight="1" x14ac:dyDescent="0.2">
      <c r="G2919" s="12" t="str">
        <f t="shared" si="362"/>
        <v/>
      </c>
      <c r="H2919" s="12"/>
      <c r="I2919" s="22" t="str">
        <f>IFERROR(VLOOKUP('движение ДВС'!C2919,нормативы!$B$2:$C$32,2,FALSE),"")</f>
        <v/>
      </c>
      <c r="K2919" s="13" t="str">
        <f t="shared" si="366"/>
        <v/>
      </c>
      <c r="L2919" s="13"/>
      <c r="M2919" s="22" t="str">
        <f t="shared" si="363"/>
        <v/>
      </c>
      <c r="N2919" s="22" t="str">
        <f t="shared" si="367"/>
        <v/>
      </c>
      <c r="P2919" s="11" t="str">
        <f t="shared" si="368"/>
        <v xml:space="preserve"> </v>
      </c>
      <c r="Q2919" s="11" t="e">
        <f>VLOOKUP(B2919,'Комментарии к ремонту'!A:C,2,FALSE)</f>
        <v>#N/A</v>
      </c>
      <c r="R2919" s="21" t="str">
        <f t="shared" si="369"/>
        <v/>
      </c>
      <c r="T2919" s="44" t="str">
        <f t="shared" si="364"/>
        <v/>
      </c>
      <c r="W2919" s="18">
        <f t="shared" si="365"/>
        <v>0</v>
      </c>
    </row>
    <row r="2920" spans="7:23" ht="25.5" customHeight="1" x14ac:dyDescent="0.2">
      <c r="G2920" s="12" t="str">
        <f t="shared" si="362"/>
        <v/>
      </c>
      <c r="H2920" s="12"/>
      <c r="I2920" s="22" t="str">
        <f>IFERROR(VLOOKUP('движение ДВС'!C2920,нормативы!$B$2:$C$32,2,FALSE),"")</f>
        <v/>
      </c>
      <c r="K2920" s="13" t="str">
        <f t="shared" si="366"/>
        <v/>
      </c>
      <c r="L2920" s="13"/>
      <c r="M2920" s="22" t="str">
        <f t="shared" si="363"/>
        <v/>
      </c>
      <c r="N2920" s="22" t="str">
        <f t="shared" si="367"/>
        <v/>
      </c>
      <c r="P2920" s="11" t="str">
        <f t="shared" si="368"/>
        <v xml:space="preserve"> </v>
      </c>
      <c r="Q2920" s="11" t="e">
        <f>VLOOKUP(B2920,'Комментарии к ремонту'!A:C,2,FALSE)</f>
        <v>#N/A</v>
      </c>
      <c r="R2920" s="21" t="str">
        <f t="shared" si="369"/>
        <v/>
      </c>
      <c r="T2920" s="44" t="str">
        <f t="shared" si="364"/>
        <v/>
      </c>
      <c r="W2920" s="18">
        <f t="shared" si="365"/>
        <v>0</v>
      </c>
    </row>
    <row r="2921" spans="7:23" ht="25.5" customHeight="1" x14ac:dyDescent="0.2">
      <c r="G2921" s="12" t="str">
        <f t="shared" si="362"/>
        <v/>
      </c>
      <c r="H2921" s="12"/>
      <c r="I2921" s="22" t="str">
        <f>IFERROR(VLOOKUP('движение ДВС'!C2921,нормативы!$B$2:$C$32,2,FALSE),"")</f>
        <v/>
      </c>
      <c r="K2921" s="13" t="str">
        <f t="shared" si="366"/>
        <v/>
      </c>
      <c r="L2921" s="13"/>
      <c r="M2921" s="22" t="str">
        <f t="shared" si="363"/>
        <v/>
      </c>
      <c r="N2921" s="22" t="str">
        <f t="shared" si="367"/>
        <v/>
      </c>
      <c r="P2921" s="11" t="str">
        <f t="shared" si="368"/>
        <v xml:space="preserve"> </v>
      </c>
      <c r="Q2921" s="11" t="e">
        <f>VLOOKUP(B2921,'Комментарии к ремонту'!A:C,2,FALSE)</f>
        <v>#N/A</v>
      </c>
      <c r="R2921" s="21" t="str">
        <f t="shared" si="369"/>
        <v/>
      </c>
      <c r="T2921" s="44" t="str">
        <f t="shared" si="364"/>
        <v/>
      </c>
      <c r="W2921" s="18">
        <f t="shared" si="365"/>
        <v>0</v>
      </c>
    </row>
    <row r="2922" spans="7:23" ht="25.5" customHeight="1" x14ac:dyDescent="0.2">
      <c r="G2922" s="12" t="str">
        <f t="shared" si="362"/>
        <v/>
      </c>
      <c r="H2922" s="12"/>
      <c r="I2922" s="22" t="str">
        <f>IFERROR(VLOOKUP('движение ДВС'!C2922,нормативы!$B$2:$C$32,2,FALSE),"")</f>
        <v/>
      </c>
      <c r="K2922" s="13" t="str">
        <f t="shared" si="366"/>
        <v/>
      </c>
      <c r="L2922" s="13"/>
      <c r="M2922" s="22" t="str">
        <f t="shared" si="363"/>
        <v/>
      </c>
      <c r="N2922" s="22" t="str">
        <f t="shared" si="367"/>
        <v/>
      </c>
      <c r="P2922" s="11" t="str">
        <f t="shared" si="368"/>
        <v xml:space="preserve"> </v>
      </c>
      <c r="Q2922" s="11" t="e">
        <f>VLOOKUP(B2922,'Комментарии к ремонту'!A:C,2,FALSE)</f>
        <v>#N/A</v>
      </c>
      <c r="R2922" s="21" t="str">
        <f t="shared" si="369"/>
        <v/>
      </c>
      <c r="T2922" s="44" t="str">
        <f t="shared" si="364"/>
        <v/>
      </c>
      <c r="W2922" s="18">
        <f t="shared" si="365"/>
        <v>0</v>
      </c>
    </row>
    <row r="2923" spans="7:23" ht="25.5" customHeight="1" x14ac:dyDescent="0.2">
      <c r="G2923" s="12" t="str">
        <f t="shared" si="362"/>
        <v/>
      </c>
      <c r="H2923" s="12"/>
      <c r="I2923" s="22" t="str">
        <f>IFERROR(VLOOKUP('движение ДВС'!C2923,нормативы!$B$2:$C$32,2,FALSE),"")</f>
        <v/>
      </c>
      <c r="K2923" s="13" t="str">
        <f t="shared" si="366"/>
        <v/>
      </c>
      <c r="L2923" s="13"/>
      <c r="M2923" s="22" t="str">
        <f t="shared" si="363"/>
        <v/>
      </c>
      <c r="N2923" s="22" t="str">
        <f t="shared" si="367"/>
        <v/>
      </c>
      <c r="P2923" s="11" t="str">
        <f t="shared" si="368"/>
        <v xml:space="preserve"> </v>
      </c>
      <c r="Q2923" s="11" t="e">
        <f>VLOOKUP(B2923,'Комментарии к ремонту'!A:C,2,FALSE)</f>
        <v>#N/A</v>
      </c>
      <c r="R2923" s="21" t="str">
        <f t="shared" si="369"/>
        <v/>
      </c>
      <c r="T2923" s="44" t="str">
        <f t="shared" si="364"/>
        <v/>
      </c>
      <c r="W2923" s="18">
        <f t="shared" si="365"/>
        <v>0</v>
      </c>
    </row>
    <row r="2924" spans="7:23" ht="25.5" customHeight="1" x14ac:dyDescent="0.2">
      <c r="G2924" s="12" t="str">
        <f t="shared" si="362"/>
        <v/>
      </c>
      <c r="H2924" s="12"/>
      <c r="I2924" s="22" t="str">
        <f>IFERROR(VLOOKUP('движение ДВС'!C2924,нормативы!$B$2:$C$32,2,FALSE),"")</f>
        <v/>
      </c>
      <c r="K2924" s="13" t="str">
        <f t="shared" si="366"/>
        <v/>
      </c>
      <c r="L2924" s="13"/>
      <c r="M2924" s="22" t="str">
        <f t="shared" si="363"/>
        <v/>
      </c>
      <c r="N2924" s="22" t="str">
        <f t="shared" si="367"/>
        <v/>
      </c>
      <c r="P2924" s="11" t="str">
        <f t="shared" si="368"/>
        <v xml:space="preserve"> </v>
      </c>
      <c r="Q2924" s="11" t="e">
        <f>VLOOKUP(B2924,'Комментарии к ремонту'!A:C,2,FALSE)</f>
        <v>#N/A</v>
      </c>
      <c r="R2924" s="21" t="str">
        <f t="shared" si="369"/>
        <v/>
      </c>
      <c r="T2924" s="44" t="str">
        <f t="shared" si="364"/>
        <v/>
      </c>
      <c r="W2924" s="18">
        <f t="shared" si="365"/>
        <v>0</v>
      </c>
    </row>
    <row r="2925" spans="7:23" ht="25.5" customHeight="1" x14ac:dyDescent="0.2">
      <c r="G2925" s="12" t="str">
        <f t="shared" si="362"/>
        <v/>
      </c>
      <c r="H2925" s="12"/>
      <c r="I2925" s="22" t="str">
        <f>IFERROR(VLOOKUP('движение ДВС'!C2925,нормативы!$B$2:$C$32,2,FALSE),"")</f>
        <v/>
      </c>
      <c r="K2925" s="13" t="str">
        <f t="shared" si="366"/>
        <v/>
      </c>
      <c r="L2925" s="13"/>
      <c r="M2925" s="22" t="str">
        <f t="shared" si="363"/>
        <v/>
      </c>
      <c r="N2925" s="22" t="str">
        <f t="shared" si="367"/>
        <v/>
      </c>
      <c r="P2925" s="11" t="str">
        <f t="shared" si="368"/>
        <v xml:space="preserve"> </v>
      </c>
      <c r="Q2925" s="11" t="e">
        <f>VLOOKUP(B2925,'Комментарии к ремонту'!A:C,2,FALSE)</f>
        <v>#N/A</v>
      </c>
      <c r="R2925" s="21" t="str">
        <f t="shared" si="369"/>
        <v/>
      </c>
      <c r="T2925" s="44" t="str">
        <f t="shared" si="364"/>
        <v/>
      </c>
      <c r="W2925" s="18">
        <f t="shared" si="365"/>
        <v>0</v>
      </c>
    </row>
    <row r="2926" spans="7:23" ht="25.5" customHeight="1" x14ac:dyDescent="0.2">
      <c r="G2926" s="12" t="str">
        <f t="shared" si="362"/>
        <v/>
      </c>
      <c r="H2926" s="12"/>
      <c r="I2926" s="22" t="str">
        <f>IFERROR(VLOOKUP('движение ДВС'!C2926,нормативы!$B$2:$C$32,2,FALSE),"")</f>
        <v/>
      </c>
      <c r="K2926" s="13" t="str">
        <f t="shared" si="366"/>
        <v/>
      </c>
      <c r="L2926" s="13"/>
      <c r="M2926" s="22" t="str">
        <f t="shared" si="363"/>
        <v/>
      </c>
      <c r="N2926" s="22" t="str">
        <f t="shared" si="367"/>
        <v/>
      </c>
      <c r="P2926" s="11" t="str">
        <f t="shared" si="368"/>
        <v xml:space="preserve"> </v>
      </c>
      <c r="Q2926" s="11" t="e">
        <f>VLOOKUP(B2926,'Комментарии к ремонту'!A:C,2,FALSE)</f>
        <v>#N/A</v>
      </c>
      <c r="R2926" s="21" t="str">
        <f t="shared" si="369"/>
        <v/>
      </c>
      <c r="T2926" s="44" t="str">
        <f t="shared" si="364"/>
        <v/>
      </c>
      <c r="W2926" s="18">
        <f t="shared" si="365"/>
        <v>0</v>
      </c>
    </row>
    <row r="2927" spans="7:23" ht="25.5" customHeight="1" x14ac:dyDescent="0.2">
      <c r="G2927" s="12" t="str">
        <f t="shared" si="362"/>
        <v/>
      </c>
      <c r="H2927" s="12"/>
      <c r="I2927" s="22" t="str">
        <f>IFERROR(VLOOKUP('движение ДВС'!C2927,нормативы!$B$2:$C$32,2,FALSE),"")</f>
        <v/>
      </c>
      <c r="K2927" s="13" t="str">
        <f t="shared" si="366"/>
        <v/>
      </c>
      <c r="L2927" s="13"/>
      <c r="M2927" s="22" t="str">
        <f t="shared" si="363"/>
        <v/>
      </c>
      <c r="N2927" s="22" t="str">
        <f t="shared" si="367"/>
        <v/>
      </c>
      <c r="P2927" s="11" t="str">
        <f t="shared" si="368"/>
        <v xml:space="preserve"> </v>
      </c>
      <c r="Q2927" s="11" t="e">
        <f>VLOOKUP(B2927,'Комментарии к ремонту'!A:C,2,FALSE)</f>
        <v>#N/A</v>
      </c>
      <c r="R2927" s="21" t="str">
        <f t="shared" si="369"/>
        <v/>
      </c>
      <c r="T2927" s="44" t="str">
        <f t="shared" si="364"/>
        <v/>
      </c>
      <c r="W2927" s="18">
        <f t="shared" si="365"/>
        <v>0</v>
      </c>
    </row>
    <row r="2928" spans="7:23" ht="25.5" customHeight="1" x14ac:dyDescent="0.2">
      <c r="G2928" s="12" t="str">
        <f t="shared" si="362"/>
        <v/>
      </c>
      <c r="H2928" s="12"/>
      <c r="I2928" s="22" t="str">
        <f>IFERROR(VLOOKUP('движение ДВС'!C2928,нормативы!$B$2:$C$32,2,FALSE),"")</f>
        <v/>
      </c>
      <c r="K2928" s="13" t="str">
        <f t="shared" si="366"/>
        <v/>
      </c>
      <c r="L2928" s="13"/>
      <c r="M2928" s="22" t="str">
        <f t="shared" si="363"/>
        <v/>
      </c>
      <c r="N2928" s="22" t="str">
        <f t="shared" si="367"/>
        <v/>
      </c>
      <c r="P2928" s="11" t="str">
        <f t="shared" si="368"/>
        <v xml:space="preserve"> </v>
      </c>
      <c r="Q2928" s="11" t="e">
        <f>VLOOKUP(B2928,'Комментарии к ремонту'!A:C,2,FALSE)</f>
        <v>#N/A</v>
      </c>
      <c r="R2928" s="21" t="str">
        <f t="shared" si="369"/>
        <v/>
      </c>
      <c r="T2928" s="44" t="str">
        <f t="shared" si="364"/>
        <v/>
      </c>
      <c r="W2928" s="18">
        <f t="shared" si="365"/>
        <v>0</v>
      </c>
    </row>
    <row r="2929" spans="7:23" ht="25.5" customHeight="1" x14ac:dyDescent="0.2">
      <c r="G2929" s="12" t="str">
        <f t="shared" si="362"/>
        <v/>
      </c>
      <c r="H2929" s="12"/>
      <c r="I2929" s="22" t="str">
        <f>IFERROR(VLOOKUP('движение ДВС'!C2929,нормативы!$B$2:$C$32,2,FALSE),"")</f>
        <v/>
      </c>
      <c r="K2929" s="13" t="str">
        <f t="shared" si="366"/>
        <v/>
      </c>
      <c r="L2929" s="13"/>
      <c r="M2929" s="22" t="str">
        <f t="shared" si="363"/>
        <v/>
      </c>
      <c r="N2929" s="22" t="str">
        <f t="shared" si="367"/>
        <v/>
      </c>
      <c r="P2929" s="11" t="str">
        <f t="shared" si="368"/>
        <v xml:space="preserve"> </v>
      </c>
      <c r="Q2929" s="11" t="e">
        <f>VLOOKUP(B2929,'Комментарии к ремонту'!A:C,2,FALSE)</f>
        <v>#N/A</v>
      </c>
      <c r="R2929" s="21" t="str">
        <f t="shared" si="369"/>
        <v/>
      </c>
      <c r="T2929" s="44" t="str">
        <f t="shared" si="364"/>
        <v/>
      </c>
      <c r="W2929" s="18">
        <f t="shared" si="365"/>
        <v>0</v>
      </c>
    </row>
    <row r="2930" spans="7:23" ht="25.5" customHeight="1" x14ac:dyDescent="0.2">
      <c r="G2930" s="12" t="str">
        <f t="shared" si="362"/>
        <v/>
      </c>
      <c r="H2930" s="12"/>
      <c r="I2930" s="22" t="str">
        <f>IFERROR(VLOOKUP('движение ДВС'!C2930,нормативы!$B$2:$C$32,2,FALSE),"")</f>
        <v/>
      </c>
      <c r="K2930" s="13" t="str">
        <f t="shared" si="366"/>
        <v/>
      </c>
      <c r="L2930" s="13"/>
      <c r="M2930" s="22" t="str">
        <f t="shared" si="363"/>
        <v/>
      </c>
      <c r="N2930" s="22" t="str">
        <f t="shared" si="367"/>
        <v/>
      </c>
      <c r="P2930" s="11" t="str">
        <f t="shared" si="368"/>
        <v xml:space="preserve"> </v>
      </c>
      <c r="Q2930" s="11" t="e">
        <f>VLOOKUP(B2930,'Комментарии к ремонту'!A:C,2,FALSE)</f>
        <v>#N/A</v>
      </c>
      <c r="R2930" s="21" t="str">
        <f t="shared" si="369"/>
        <v/>
      </c>
      <c r="T2930" s="44" t="str">
        <f t="shared" si="364"/>
        <v/>
      </c>
      <c r="W2930" s="18">
        <f t="shared" si="365"/>
        <v>0</v>
      </c>
    </row>
    <row r="2931" spans="7:23" ht="25.5" customHeight="1" x14ac:dyDescent="0.2">
      <c r="G2931" s="12" t="str">
        <f t="shared" si="362"/>
        <v/>
      </c>
      <c r="H2931" s="12"/>
      <c r="I2931" s="22" t="str">
        <f>IFERROR(VLOOKUP('движение ДВС'!C2931,нормативы!$B$2:$C$32,2,FALSE),"")</f>
        <v/>
      </c>
      <c r="K2931" s="13" t="str">
        <f t="shared" si="366"/>
        <v/>
      </c>
      <c r="L2931" s="13"/>
      <c r="M2931" s="22" t="str">
        <f t="shared" si="363"/>
        <v/>
      </c>
      <c r="N2931" s="22" t="str">
        <f t="shared" si="367"/>
        <v/>
      </c>
      <c r="P2931" s="11" t="str">
        <f t="shared" si="368"/>
        <v xml:space="preserve"> </v>
      </c>
      <c r="Q2931" s="11" t="e">
        <f>VLOOKUP(B2931,'Комментарии к ремонту'!A:C,2,FALSE)</f>
        <v>#N/A</v>
      </c>
      <c r="R2931" s="21" t="str">
        <f t="shared" si="369"/>
        <v/>
      </c>
      <c r="T2931" s="44" t="str">
        <f t="shared" si="364"/>
        <v/>
      </c>
      <c r="W2931" s="18">
        <f t="shared" si="365"/>
        <v>0</v>
      </c>
    </row>
    <row r="2932" spans="7:23" ht="25.5" customHeight="1" x14ac:dyDescent="0.2">
      <c r="G2932" s="12" t="str">
        <f t="shared" si="362"/>
        <v/>
      </c>
      <c r="H2932" s="12"/>
      <c r="I2932" s="22" t="str">
        <f>IFERROR(VLOOKUP('движение ДВС'!C2932,нормативы!$B$2:$C$32,2,FALSE),"")</f>
        <v/>
      </c>
      <c r="K2932" s="13" t="str">
        <f t="shared" si="366"/>
        <v/>
      </c>
      <c r="L2932" s="13"/>
      <c r="M2932" s="22" t="str">
        <f t="shared" si="363"/>
        <v/>
      </c>
      <c r="N2932" s="22" t="str">
        <f t="shared" si="367"/>
        <v/>
      </c>
      <c r="P2932" s="11" t="str">
        <f t="shared" si="368"/>
        <v xml:space="preserve"> </v>
      </c>
      <c r="Q2932" s="11" t="e">
        <f>VLOOKUP(B2932,'Комментарии к ремонту'!A:C,2,FALSE)</f>
        <v>#N/A</v>
      </c>
      <c r="R2932" s="21" t="str">
        <f t="shared" si="369"/>
        <v/>
      </c>
      <c r="T2932" s="44" t="str">
        <f t="shared" si="364"/>
        <v/>
      </c>
      <c r="W2932" s="18">
        <f t="shared" si="365"/>
        <v>0</v>
      </c>
    </row>
    <row r="2933" spans="7:23" ht="25.5" customHeight="1" x14ac:dyDescent="0.2">
      <c r="G2933" s="12" t="str">
        <f t="shared" si="362"/>
        <v/>
      </c>
      <c r="H2933" s="12"/>
      <c r="I2933" s="22" t="str">
        <f>IFERROR(VLOOKUP('движение ДВС'!C2933,нормативы!$B$2:$C$32,2,FALSE),"")</f>
        <v/>
      </c>
      <c r="K2933" s="13" t="str">
        <f t="shared" si="366"/>
        <v/>
      </c>
      <c r="L2933" s="13"/>
      <c r="M2933" s="22" t="str">
        <f t="shared" si="363"/>
        <v/>
      </c>
      <c r="N2933" s="22" t="str">
        <f t="shared" si="367"/>
        <v/>
      </c>
      <c r="P2933" s="11" t="str">
        <f t="shared" si="368"/>
        <v xml:space="preserve"> </v>
      </c>
      <c r="Q2933" s="11" t="e">
        <f>VLOOKUP(B2933,'Комментарии к ремонту'!A:C,2,FALSE)</f>
        <v>#N/A</v>
      </c>
      <c r="R2933" s="21" t="str">
        <f t="shared" si="369"/>
        <v/>
      </c>
      <c r="T2933" s="44" t="str">
        <f t="shared" si="364"/>
        <v/>
      </c>
      <c r="W2933" s="18">
        <f t="shared" si="365"/>
        <v>0</v>
      </c>
    </row>
    <row r="2934" spans="7:23" ht="25.5" customHeight="1" x14ac:dyDescent="0.2">
      <c r="G2934" s="12" t="str">
        <f t="shared" si="362"/>
        <v/>
      </c>
      <c r="H2934" s="12"/>
      <c r="I2934" s="22" t="str">
        <f>IFERROR(VLOOKUP('движение ДВС'!C2934,нормативы!$B$2:$C$32,2,FALSE),"")</f>
        <v/>
      </c>
      <c r="K2934" s="13" t="str">
        <f t="shared" si="366"/>
        <v/>
      </c>
      <c r="L2934" s="13"/>
      <c r="M2934" s="22" t="str">
        <f t="shared" si="363"/>
        <v/>
      </c>
      <c r="N2934" s="22" t="str">
        <f t="shared" si="367"/>
        <v/>
      </c>
      <c r="P2934" s="11" t="str">
        <f t="shared" si="368"/>
        <v xml:space="preserve"> </v>
      </c>
      <c r="Q2934" s="11" t="e">
        <f>VLOOKUP(B2934,'Комментарии к ремонту'!A:C,2,FALSE)</f>
        <v>#N/A</v>
      </c>
      <c r="R2934" s="21" t="str">
        <f t="shared" si="369"/>
        <v/>
      </c>
      <c r="T2934" s="44" t="str">
        <f t="shared" si="364"/>
        <v/>
      </c>
      <c r="W2934" s="18">
        <f t="shared" si="365"/>
        <v>0</v>
      </c>
    </row>
    <row r="2935" spans="7:23" ht="25.5" customHeight="1" x14ac:dyDescent="0.2">
      <c r="G2935" s="12" t="str">
        <f t="shared" si="362"/>
        <v/>
      </c>
      <c r="H2935" s="12"/>
      <c r="I2935" s="22" t="str">
        <f>IFERROR(VLOOKUP('движение ДВС'!C2935,нормативы!$B$2:$C$32,2,FALSE),"")</f>
        <v/>
      </c>
      <c r="K2935" s="13" t="str">
        <f t="shared" si="366"/>
        <v/>
      </c>
      <c r="L2935" s="13"/>
      <c r="M2935" s="22" t="str">
        <f t="shared" si="363"/>
        <v/>
      </c>
      <c r="N2935" s="22" t="str">
        <f t="shared" si="367"/>
        <v/>
      </c>
      <c r="P2935" s="11" t="str">
        <f t="shared" si="368"/>
        <v xml:space="preserve"> </v>
      </c>
      <c r="Q2935" s="11" t="e">
        <f>VLOOKUP(B2935,'Комментарии к ремонту'!A:C,2,FALSE)</f>
        <v>#N/A</v>
      </c>
      <c r="R2935" s="21" t="str">
        <f t="shared" si="369"/>
        <v/>
      </c>
      <c r="T2935" s="44" t="str">
        <f t="shared" si="364"/>
        <v/>
      </c>
      <c r="W2935" s="18">
        <f t="shared" si="365"/>
        <v>0</v>
      </c>
    </row>
    <row r="2936" spans="7:23" ht="25.5" customHeight="1" x14ac:dyDescent="0.2">
      <c r="G2936" s="12" t="str">
        <f t="shared" si="362"/>
        <v/>
      </c>
      <c r="H2936" s="12"/>
      <c r="I2936" s="22" t="str">
        <f>IFERROR(VLOOKUP('движение ДВС'!C2936,нормативы!$B$2:$C$32,2,FALSE),"")</f>
        <v/>
      </c>
      <c r="K2936" s="13" t="str">
        <f t="shared" si="366"/>
        <v/>
      </c>
      <c r="L2936" s="13"/>
      <c r="M2936" s="22" t="str">
        <f t="shared" si="363"/>
        <v/>
      </c>
      <c r="N2936" s="22" t="str">
        <f t="shared" si="367"/>
        <v/>
      </c>
      <c r="P2936" s="11" t="str">
        <f t="shared" si="368"/>
        <v xml:space="preserve"> </v>
      </c>
      <c r="Q2936" s="11" t="e">
        <f>VLOOKUP(B2936,'Комментарии к ремонту'!A:C,2,FALSE)</f>
        <v>#N/A</v>
      </c>
      <c r="R2936" s="21" t="str">
        <f t="shared" si="369"/>
        <v/>
      </c>
      <c r="T2936" s="44" t="str">
        <f t="shared" si="364"/>
        <v/>
      </c>
      <c r="W2936" s="18">
        <f t="shared" si="365"/>
        <v>0</v>
      </c>
    </row>
    <row r="2937" spans="7:23" ht="25.5" customHeight="1" x14ac:dyDescent="0.2">
      <c r="G2937" s="12" t="str">
        <f t="shared" si="362"/>
        <v/>
      </c>
      <c r="H2937" s="12"/>
      <c r="I2937" s="22" t="str">
        <f>IFERROR(VLOOKUP('движение ДВС'!C2937,нормативы!$B$2:$C$32,2,FALSE),"")</f>
        <v/>
      </c>
      <c r="K2937" s="13" t="str">
        <f t="shared" si="366"/>
        <v/>
      </c>
      <c r="L2937" s="13"/>
      <c r="M2937" s="22" t="str">
        <f t="shared" si="363"/>
        <v/>
      </c>
      <c r="N2937" s="22" t="str">
        <f t="shared" si="367"/>
        <v/>
      </c>
      <c r="P2937" s="11" t="str">
        <f t="shared" si="368"/>
        <v xml:space="preserve"> </v>
      </c>
      <c r="Q2937" s="11" t="e">
        <f>VLOOKUP(B2937,'Комментарии к ремонту'!A:C,2,FALSE)</f>
        <v>#N/A</v>
      </c>
      <c r="R2937" s="21" t="str">
        <f t="shared" si="369"/>
        <v/>
      </c>
      <c r="T2937" s="44" t="str">
        <f t="shared" si="364"/>
        <v/>
      </c>
      <c r="W2937" s="18">
        <f t="shared" si="365"/>
        <v>0</v>
      </c>
    </row>
    <row r="2938" spans="7:23" ht="25.5" customHeight="1" x14ac:dyDescent="0.2">
      <c r="G2938" s="12" t="str">
        <f t="shared" si="362"/>
        <v/>
      </c>
      <c r="H2938" s="12"/>
      <c r="I2938" s="22" t="str">
        <f>IFERROR(VLOOKUP('движение ДВС'!C2938,нормативы!$B$2:$C$32,2,FALSE),"")</f>
        <v/>
      </c>
      <c r="K2938" s="13" t="str">
        <f t="shared" si="366"/>
        <v/>
      </c>
      <c r="L2938" s="13"/>
      <c r="M2938" s="22" t="str">
        <f t="shared" si="363"/>
        <v/>
      </c>
      <c r="N2938" s="22" t="str">
        <f t="shared" si="367"/>
        <v/>
      </c>
      <c r="P2938" s="11" t="str">
        <f t="shared" si="368"/>
        <v xml:space="preserve"> </v>
      </c>
      <c r="Q2938" s="11" t="e">
        <f>VLOOKUP(B2938,'Комментарии к ремонту'!A:C,2,FALSE)</f>
        <v>#N/A</v>
      </c>
      <c r="R2938" s="21" t="str">
        <f t="shared" si="369"/>
        <v/>
      </c>
      <c r="T2938" s="44" t="str">
        <f t="shared" si="364"/>
        <v/>
      </c>
      <c r="W2938" s="18">
        <f t="shared" si="365"/>
        <v>0</v>
      </c>
    </row>
    <row r="2939" spans="7:23" ht="25.5" customHeight="1" x14ac:dyDescent="0.2">
      <c r="G2939" s="12" t="str">
        <f t="shared" si="362"/>
        <v/>
      </c>
      <c r="H2939" s="12"/>
      <c r="I2939" s="22" t="str">
        <f>IFERROR(VLOOKUP('движение ДВС'!C2939,нормативы!$B$2:$C$32,2,FALSE),"")</f>
        <v/>
      </c>
      <c r="K2939" s="13" t="str">
        <f t="shared" si="366"/>
        <v/>
      </c>
      <c r="L2939" s="13"/>
      <c r="M2939" s="22" t="str">
        <f t="shared" si="363"/>
        <v/>
      </c>
      <c r="N2939" s="22" t="str">
        <f t="shared" si="367"/>
        <v/>
      </c>
      <c r="P2939" s="11" t="str">
        <f t="shared" si="368"/>
        <v xml:space="preserve"> </v>
      </c>
      <c r="Q2939" s="11" t="e">
        <f>VLOOKUP(B2939,'Комментарии к ремонту'!A:C,2,FALSE)</f>
        <v>#N/A</v>
      </c>
      <c r="R2939" s="21" t="str">
        <f t="shared" si="369"/>
        <v/>
      </c>
      <c r="T2939" s="44" t="str">
        <f t="shared" si="364"/>
        <v/>
      </c>
      <c r="W2939" s="18">
        <f t="shared" si="365"/>
        <v>0</v>
      </c>
    </row>
    <row r="2940" spans="7:23" ht="25.5" customHeight="1" x14ac:dyDescent="0.2">
      <c r="G2940" s="12" t="str">
        <f t="shared" si="362"/>
        <v/>
      </c>
      <c r="H2940" s="12"/>
      <c r="I2940" s="22" t="str">
        <f>IFERROR(VLOOKUP('движение ДВС'!C2940,нормативы!$B$2:$C$32,2,FALSE),"")</f>
        <v/>
      </c>
      <c r="K2940" s="13" t="str">
        <f t="shared" si="366"/>
        <v/>
      </c>
      <c r="L2940" s="13"/>
      <c r="M2940" s="22" t="str">
        <f t="shared" si="363"/>
        <v/>
      </c>
      <c r="N2940" s="22" t="str">
        <f t="shared" si="367"/>
        <v/>
      </c>
      <c r="P2940" s="11" t="str">
        <f t="shared" si="368"/>
        <v xml:space="preserve"> </v>
      </c>
      <c r="Q2940" s="11" t="e">
        <f>VLOOKUP(B2940,'Комментарии к ремонту'!A:C,2,FALSE)</f>
        <v>#N/A</v>
      </c>
      <c r="R2940" s="21" t="str">
        <f t="shared" si="369"/>
        <v/>
      </c>
      <c r="T2940" s="44" t="str">
        <f t="shared" si="364"/>
        <v/>
      </c>
      <c r="W2940" s="18">
        <f t="shared" si="365"/>
        <v>0</v>
      </c>
    </row>
    <row r="2941" spans="7:23" ht="25.5" customHeight="1" x14ac:dyDescent="0.2">
      <c r="G2941" s="12" t="str">
        <f t="shared" si="362"/>
        <v/>
      </c>
      <c r="H2941" s="12"/>
      <c r="I2941" s="22" t="str">
        <f>IFERROR(VLOOKUP('движение ДВС'!C2941,нормативы!$B$2:$C$32,2,FALSE),"")</f>
        <v/>
      </c>
      <c r="K2941" s="13" t="str">
        <f t="shared" si="366"/>
        <v/>
      </c>
      <c r="L2941" s="13"/>
      <c r="M2941" s="22" t="str">
        <f t="shared" si="363"/>
        <v/>
      </c>
      <c r="N2941" s="22" t="str">
        <f t="shared" si="367"/>
        <v/>
      </c>
      <c r="P2941" s="11" t="str">
        <f t="shared" si="368"/>
        <v xml:space="preserve"> </v>
      </c>
      <c r="Q2941" s="11" t="e">
        <f>VLOOKUP(B2941,'Комментарии к ремонту'!A:C,2,FALSE)</f>
        <v>#N/A</v>
      </c>
      <c r="R2941" s="21" t="str">
        <f t="shared" si="369"/>
        <v/>
      </c>
      <c r="T2941" s="44" t="str">
        <f t="shared" si="364"/>
        <v/>
      </c>
      <c r="W2941" s="18">
        <f t="shared" si="365"/>
        <v>0</v>
      </c>
    </row>
    <row r="2942" spans="7:23" ht="25.5" customHeight="1" x14ac:dyDescent="0.2">
      <c r="G2942" s="12" t="str">
        <f t="shared" si="362"/>
        <v/>
      </c>
      <c r="H2942" s="12"/>
      <c r="I2942" s="22" t="str">
        <f>IFERROR(VLOOKUP('движение ДВС'!C2942,нормативы!$B$2:$C$32,2,FALSE),"")</f>
        <v/>
      </c>
      <c r="K2942" s="13" t="str">
        <f t="shared" si="366"/>
        <v/>
      </c>
      <c r="L2942" s="13"/>
      <c r="M2942" s="22" t="str">
        <f t="shared" si="363"/>
        <v/>
      </c>
      <c r="N2942" s="22" t="str">
        <f t="shared" si="367"/>
        <v/>
      </c>
      <c r="P2942" s="11" t="str">
        <f t="shared" si="368"/>
        <v xml:space="preserve"> </v>
      </c>
      <c r="Q2942" s="11" t="e">
        <f>VLOOKUP(B2942,'Комментарии к ремонту'!A:C,2,FALSE)</f>
        <v>#N/A</v>
      </c>
      <c r="R2942" s="21" t="str">
        <f t="shared" si="369"/>
        <v/>
      </c>
      <c r="T2942" s="44" t="str">
        <f t="shared" si="364"/>
        <v/>
      </c>
      <c r="W2942" s="18">
        <f t="shared" si="365"/>
        <v>0</v>
      </c>
    </row>
    <row r="2943" spans="7:23" ht="25.5" customHeight="1" x14ac:dyDescent="0.2">
      <c r="G2943" s="12" t="str">
        <f t="shared" si="362"/>
        <v/>
      </c>
      <c r="H2943" s="12"/>
      <c r="I2943" s="22" t="str">
        <f>IFERROR(VLOOKUP('движение ДВС'!C2943,нормативы!$B$2:$C$32,2,FALSE),"")</f>
        <v/>
      </c>
      <c r="K2943" s="13" t="str">
        <f t="shared" si="366"/>
        <v/>
      </c>
      <c r="L2943" s="13"/>
      <c r="M2943" s="22" t="str">
        <f t="shared" si="363"/>
        <v/>
      </c>
      <c r="N2943" s="22" t="str">
        <f t="shared" si="367"/>
        <v/>
      </c>
      <c r="P2943" s="11" t="str">
        <f t="shared" si="368"/>
        <v xml:space="preserve"> </v>
      </c>
      <c r="Q2943" s="11" t="e">
        <f>VLOOKUP(B2943,'Комментарии к ремонту'!A:C,2,FALSE)</f>
        <v>#N/A</v>
      </c>
      <c r="R2943" s="21" t="str">
        <f t="shared" si="369"/>
        <v/>
      </c>
      <c r="T2943" s="44" t="str">
        <f t="shared" si="364"/>
        <v/>
      </c>
      <c r="W2943" s="18">
        <f t="shared" si="365"/>
        <v>0</v>
      </c>
    </row>
    <row r="2944" spans="7:23" ht="25.5" customHeight="1" x14ac:dyDescent="0.2">
      <c r="G2944" s="12" t="str">
        <f t="shared" si="362"/>
        <v/>
      </c>
      <c r="H2944" s="12"/>
      <c r="I2944" s="22" t="str">
        <f>IFERROR(VLOOKUP('движение ДВС'!C2944,нормативы!$B$2:$C$32,2,FALSE),"")</f>
        <v/>
      </c>
      <c r="K2944" s="13" t="str">
        <f t="shared" si="366"/>
        <v/>
      </c>
      <c r="L2944" s="13"/>
      <c r="M2944" s="22" t="str">
        <f t="shared" si="363"/>
        <v/>
      </c>
      <c r="N2944" s="22" t="str">
        <f t="shared" si="367"/>
        <v/>
      </c>
      <c r="P2944" s="11" t="str">
        <f t="shared" si="368"/>
        <v xml:space="preserve"> </v>
      </c>
      <c r="Q2944" s="11" t="e">
        <f>VLOOKUP(B2944,'Комментарии к ремонту'!A:C,2,FALSE)</f>
        <v>#N/A</v>
      </c>
      <c r="R2944" s="21" t="str">
        <f t="shared" si="369"/>
        <v/>
      </c>
      <c r="T2944" s="44" t="str">
        <f t="shared" si="364"/>
        <v/>
      </c>
      <c r="W2944" s="18">
        <f t="shared" si="365"/>
        <v>0</v>
      </c>
    </row>
    <row r="2945" spans="7:23" ht="25.5" customHeight="1" x14ac:dyDescent="0.2">
      <c r="G2945" s="12" t="str">
        <f t="shared" si="362"/>
        <v/>
      </c>
      <c r="H2945" s="12"/>
      <c r="I2945" s="22" t="str">
        <f>IFERROR(VLOOKUP('движение ДВС'!C2945,нормативы!$B$2:$C$32,2,FALSE),"")</f>
        <v/>
      </c>
      <c r="K2945" s="13" t="str">
        <f t="shared" si="366"/>
        <v/>
      </c>
      <c r="L2945" s="13"/>
      <c r="M2945" s="22" t="str">
        <f t="shared" si="363"/>
        <v/>
      </c>
      <c r="N2945" s="22" t="str">
        <f t="shared" si="367"/>
        <v/>
      </c>
      <c r="P2945" s="11" t="str">
        <f t="shared" si="368"/>
        <v xml:space="preserve"> </v>
      </c>
      <c r="Q2945" s="11" t="e">
        <f>VLOOKUP(B2945,'Комментарии к ремонту'!A:C,2,FALSE)</f>
        <v>#N/A</v>
      </c>
      <c r="R2945" s="21" t="str">
        <f t="shared" si="369"/>
        <v/>
      </c>
      <c r="T2945" s="44" t="str">
        <f t="shared" si="364"/>
        <v/>
      </c>
      <c r="W2945" s="18">
        <f t="shared" si="365"/>
        <v>0</v>
      </c>
    </row>
    <row r="2946" spans="7:23" ht="25.5" customHeight="1" x14ac:dyDescent="0.2">
      <c r="G2946" s="12" t="str">
        <f t="shared" si="362"/>
        <v/>
      </c>
      <c r="H2946" s="12"/>
      <c r="I2946" s="22" t="str">
        <f>IFERROR(VLOOKUP('движение ДВС'!C2946,нормативы!$B$2:$C$32,2,FALSE),"")</f>
        <v/>
      </c>
      <c r="K2946" s="13" t="str">
        <f t="shared" si="366"/>
        <v/>
      </c>
      <c r="L2946" s="13"/>
      <c r="M2946" s="22" t="str">
        <f t="shared" si="363"/>
        <v/>
      </c>
      <c r="N2946" s="22" t="str">
        <f t="shared" si="367"/>
        <v/>
      </c>
      <c r="P2946" s="11" t="str">
        <f t="shared" si="368"/>
        <v xml:space="preserve"> </v>
      </c>
      <c r="Q2946" s="11" t="e">
        <f>VLOOKUP(B2946,'Комментарии к ремонту'!A:C,2,FALSE)</f>
        <v>#N/A</v>
      </c>
      <c r="R2946" s="21" t="str">
        <f t="shared" si="369"/>
        <v/>
      </c>
      <c r="T2946" s="44" t="str">
        <f t="shared" si="364"/>
        <v/>
      </c>
      <c r="W2946" s="18">
        <f t="shared" si="365"/>
        <v>0</v>
      </c>
    </row>
    <row r="2947" spans="7:23" ht="25.5" customHeight="1" x14ac:dyDescent="0.2">
      <c r="G2947" s="12" t="str">
        <f t="shared" ref="G2947:G3010" si="370">IFERROR(IF(SEARCH("Ожидается",O2947),"введите дату",""),"")</f>
        <v/>
      </c>
      <c r="H2947" s="12"/>
      <c r="I2947" s="22" t="str">
        <f>IFERROR(VLOOKUP('движение ДВС'!C2947,нормативы!$B$2:$C$32,2,FALSE),"")</f>
        <v/>
      </c>
      <c r="K2947" s="13" t="str">
        <f t="shared" si="366"/>
        <v/>
      </c>
      <c r="L2947" s="13"/>
      <c r="M2947" s="22" t="str">
        <f t="shared" ref="M2947:M3010" si="371">IFERROR(IF(ISBLANK(G2947),"",_xlfn.ISOWEEKNUM(G2947)),"")</f>
        <v/>
      </c>
      <c r="N2947" s="22" t="str">
        <f t="shared" si="367"/>
        <v/>
      </c>
      <c r="P2947" s="11" t="str">
        <f t="shared" si="368"/>
        <v xml:space="preserve"> </v>
      </c>
      <c r="Q2947" s="11" t="e">
        <f>VLOOKUP(B2947,'Комментарии к ремонту'!A:C,2,FALSE)</f>
        <v>#N/A</v>
      </c>
      <c r="R2947" s="21" t="str">
        <f t="shared" si="369"/>
        <v/>
      </c>
      <c r="T2947" s="44" t="str">
        <f t="shared" ref="T2947:T3010" si="372">IF(O2947="Отказной","Опишите причину отказа",IF(O2947="Транзит","Опишите инф. о транзите",""))</f>
        <v/>
      </c>
      <c r="W2947" s="18">
        <f t="shared" ref="W2947:W3010" si="373">IFERROR(IF(SEARCH(", заказ",V2947),"укажите дату поставки зап. частей",""),0)</f>
        <v>0</v>
      </c>
    </row>
    <row r="2948" spans="7:23" ht="25.5" customHeight="1" x14ac:dyDescent="0.2">
      <c r="G2948" s="12" t="str">
        <f t="shared" si="370"/>
        <v/>
      </c>
      <c r="H2948" s="12"/>
      <c r="I2948" s="22" t="str">
        <f>IFERROR(VLOOKUP('движение ДВС'!C2948,нормативы!$B$2:$C$32,2,FALSE),"")</f>
        <v/>
      </c>
      <c r="K2948" s="13" t="str">
        <f t="shared" ref="K2948:K3011" si="374">IFERROR(IF(H2948&lt;&gt;0,H2948+(I2948/J2948)/8*7/5,""),IF(H2948&lt;&gt;0,H2948+I2948/8*7/5,""))</f>
        <v/>
      </c>
      <c r="L2948" s="13"/>
      <c r="M2948" s="22" t="str">
        <f t="shared" si="371"/>
        <v/>
      </c>
      <c r="N2948" s="22" t="str">
        <f t="shared" ref="N2948:N3011" si="375">IFERROR(INT((MONTH(G2948)+2)/3),"")</f>
        <v/>
      </c>
      <c r="P2948" s="11" t="str">
        <f t="shared" ref="P2948:P3011" si="376">B2948&amp;" "&amp;C2948</f>
        <v xml:space="preserve"> </v>
      </c>
      <c r="Q2948" s="11" t="e">
        <f>VLOOKUP(B2948,'Комментарии к ремонту'!A:C,2,FALSE)</f>
        <v>#N/A</v>
      </c>
      <c r="R2948" s="21" t="str">
        <f t="shared" ref="R2948:R3011" si="377">IF(ISBLANK(B2948),"",IF(O2948="Ремонт остановлен","Укажите причину остановки работ",IF(O2948="Отказной","Опишите причину отказа",IF(O2948="Транзит","Опишите инф. о транзите",IF(ISNA(Q2948),"НЕТ","ЕСТЬ")))))</f>
        <v/>
      </c>
      <c r="T2948" s="44" t="str">
        <f t="shared" si="372"/>
        <v/>
      </c>
      <c r="W2948" s="18">
        <f t="shared" si="373"/>
        <v>0</v>
      </c>
    </row>
    <row r="2949" spans="7:23" ht="25.5" customHeight="1" x14ac:dyDescent="0.2">
      <c r="G2949" s="12" t="str">
        <f t="shared" si="370"/>
        <v/>
      </c>
      <c r="H2949" s="12"/>
      <c r="I2949" s="22" t="str">
        <f>IFERROR(VLOOKUP('движение ДВС'!C2949,нормативы!$B$2:$C$32,2,FALSE),"")</f>
        <v/>
      </c>
      <c r="K2949" s="13" t="str">
        <f t="shared" si="374"/>
        <v/>
      </c>
      <c r="L2949" s="13"/>
      <c r="M2949" s="22" t="str">
        <f t="shared" si="371"/>
        <v/>
      </c>
      <c r="N2949" s="22" t="str">
        <f t="shared" si="375"/>
        <v/>
      </c>
      <c r="P2949" s="11" t="str">
        <f t="shared" si="376"/>
        <v xml:space="preserve"> </v>
      </c>
      <c r="Q2949" s="11" t="e">
        <f>VLOOKUP(B2949,'Комментарии к ремонту'!A:C,2,FALSE)</f>
        <v>#N/A</v>
      </c>
      <c r="R2949" s="21" t="str">
        <f t="shared" si="377"/>
        <v/>
      </c>
      <c r="T2949" s="44" t="str">
        <f t="shared" si="372"/>
        <v/>
      </c>
      <c r="W2949" s="18">
        <f t="shared" si="373"/>
        <v>0</v>
      </c>
    </row>
    <row r="2950" spans="7:23" ht="25.5" customHeight="1" x14ac:dyDescent="0.2">
      <c r="G2950" s="12" t="str">
        <f t="shared" si="370"/>
        <v/>
      </c>
      <c r="H2950" s="12"/>
      <c r="I2950" s="22" t="str">
        <f>IFERROR(VLOOKUP('движение ДВС'!C2950,нормативы!$B$2:$C$32,2,FALSE),"")</f>
        <v/>
      </c>
      <c r="K2950" s="13" t="str">
        <f t="shared" si="374"/>
        <v/>
      </c>
      <c r="L2950" s="13"/>
      <c r="M2950" s="22" t="str">
        <f t="shared" si="371"/>
        <v/>
      </c>
      <c r="N2950" s="22" t="str">
        <f t="shared" si="375"/>
        <v/>
      </c>
      <c r="P2950" s="11" t="str">
        <f t="shared" si="376"/>
        <v xml:space="preserve"> </v>
      </c>
      <c r="Q2950" s="11" t="e">
        <f>VLOOKUP(B2950,'Комментарии к ремонту'!A:C,2,FALSE)</f>
        <v>#N/A</v>
      </c>
      <c r="R2950" s="21" t="str">
        <f t="shared" si="377"/>
        <v/>
      </c>
      <c r="T2950" s="44" t="str">
        <f t="shared" si="372"/>
        <v/>
      </c>
      <c r="W2950" s="18">
        <f t="shared" si="373"/>
        <v>0</v>
      </c>
    </row>
    <row r="2951" spans="7:23" ht="25.5" customHeight="1" x14ac:dyDescent="0.2">
      <c r="G2951" s="12" t="str">
        <f t="shared" si="370"/>
        <v/>
      </c>
      <c r="H2951" s="12"/>
      <c r="I2951" s="22" t="str">
        <f>IFERROR(VLOOKUP('движение ДВС'!C2951,нормативы!$B$2:$C$32,2,FALSE),"")</f>
        <v/>
      </c>
      <c r="K2951" s="13" t="str">
        <f t="shared" si="374"/>
        <v/>
      </c>
      <c r="L2951" s="13"/>
      <c r="M2951" s="22" t="str">
        <f t="shared" si="371"/>
        <v/>
      </c>
      <c r="N2951" s="22" t="str">
        <f t="shared" si="375"/>
        <v/>
      </c>
      <c r="P2951" s="11" t="str">
        <f t="shared" si="376"/>
        <v xml:space="preserve"> </v>
      </c>
      <c r="Q2951" s="11" t="e">
        <f>VLOOKUP(B2951,'Комментарии к ремонту'!A:C,2,FALSE)</f>
        <v>#N/A</v>
      </c>
      <c r="R2951" s="21" t="str">
        <f t="shared" si="377"/>
        <v/>
      </c>
      <c r="T2951" s="44" t="str">
        <f t="shared" si="372"/>
        <v/>
      </c>
      <c r="W2951" s="18">
        <f t="shared" si="373"/>
        <v>0</v>
      </c>
    </row>
    <row r="2952" spans="7:23" ht="25.5" customHeight="1" x14ac:dyDescent="0.2">
      <c r="G2952" s="12" t="str">
        <f t="shared" si="370"/>
        <v/>
      </c>
      <c r="H2952" s="12"/>
      <c r="I2952" s="22" t="str">
        <f>IFERROR(VLOOKUP('движение ДВС'!C2952,нормативы!$B$2:$C$32,2,FALSE),"")</f>
        <v/>
      </c>
      <c r="K2952" s="13" t="str">
        <f t="shared" si="374"/>
        <v/>
      </c>
      <c r="L2952" s="13"/>
      <c r="M2952" s="22" t="str">
        <f t="shared" si="371"/>
        <v/>
      </c>
      <c r="N2952" s="22" t="str">
        <f t="shared" si="375"/>
        <v/>
      </c>
      <c r="P2952" s="11" t="str">
        <f t="shared" si="376"/>
        <v xml:space="preserve"> </v>
      </c>
      <c r="Q2952" s="11" t="e">
        <f>VLOOKUP(B2952,'Комментарии к ремонту'!A:C,2,FALSE)</f>
        <v>#N/A</v>
      </c>
      <c r="R2952" s="21" t="str">
        <f t="shared" si="377"/>
        <v/>
      </c>
      <c r="T2952" s="44" t="str">
        <f t="shared" si="372"/>
        <v/>
      </c>
      <c r="W2952" s="18">
        <f t="shared" si="373"/>
        <v>0</v>
      </c>
    </row>
    <row r="2953" spans="7:23" ht="25.5" customHeight="1" x14ac:dyDescent="0.2">
      <c r="G2953" s="12" t="str">
        <f t="shared" si="370"/>
        <v/>
      </c>
      <c r="H2953" s="12"/>
      <c r="I2953" s="22" t="str">
        <f>IFERROR(VLOOKUP('движение ДВС'!C2953,нормативы!$B$2:$C$32,2,FALSE),"")</f>
        <v/>
      </c>
      <c r="K2953" s="13" t="str">
        <f t="shared" si="374"/>
        <v/>
      </c>
      <c r="L2953" s="13"/>
      <c r="M2953" s="22" t="str">
        <f t="shared" si="371"/>
        <v/>
      </c>
      <c r="N2953" s="22" t="str">
        <f t="shared" si="375"/>
        <v/>
      </c>
      <c r="P2953" s="11" t="str">
        <f t="shared" si="376"/>
        <v xml:space="preserve"> </v>
      </c>
      <c r="Q2953" s="11" t="e">
        <f>VLOOKUP(B2953,'Комментарии к ремонту'!A:C,2,FALSE)</f>
        <v>#N/A</v>
      </c>
      <c r="R2953" s="21" t="str">
        <f t="shared" si="377"/>
        <v/>
      </c>
      <c r="T2953" s="44" t="str">
        <f t="shared" si="372"/>
        <v/>
      </c>
      <c r="W2953" s="18">
        <f t="shared" si="373"/>
        <v>0</v>
      </c>
    </row>
    <row r="2954" spans="7:23" ht="25.5" customHeight="1" x14ac:dyDescent="0.2">
      <c r="G2954" s="12" t="str">
        <f t="shared" si="370"/>
        <v/>
      </c>
      <c r="H2954" s="12"/>
      <c r="I2954" s="22" t="str">
        <f>IFERROR(VLOOKUP('движение ДВС'!C2954,нормативы!$B$2:$C$32,2,FALSE),"")</f>
        <v/>
      </c>
      <c r="K2954" s="13" t="str">
        <f t="shared" si="374"/>
        <v/>
      </c>
      <c r="L2954" s="13"/>
      <c r="M2954" s="22" t="str">
        <f t="shared" si="371"/>
        <v/>
      </c>
      <c r="N2954" s="22" t="str">
        <f t="shared" si="375"/>
        <v/>
      </c>
      <c r="P2954" s="11" t="str">
        <f t="shared" si="376"/>
        <v xml:space="preserve"> </v>
      </c>
      <c r="Q2954" s="11" t="e">
        <f>VLOOKUP(B2954,'Комментарии к ремонту'!A:C,2,FALSE)</f>
        <v>#N/A</v>
      </c>
      <c r="R2954" s="21" t="str">
        <f t="shared" si="377"/>
        <v/>
      </c>
      <c r="T2954" s="44" t="str">
        <f t="shared" si="372"/>
        <v/>
      </c>
      <c r="W2954" s="18">
        <f t="shared" si="373"/>
        <v>0</v>
      </c>
    </row>
    <row r="2955" spans="7:23" ht="25.5" customHeight="1" x14ac:dyDescent="0.2">
      <c r="G2955" s="12" t="str">
        <f t="shared" si="370"/>
        <v/>
      </c>
      <c r="H2955" s="12"/>
      <c r="I2955" s="22" t="str">
        <f>IFERROR(VLOOKUP('движение ДВС'!C2955,нормативы!$B$2:$C$32,2,FALSE),"")</f>
        <v/>
      </c>
      <c r="K2955" s="13" t="str">
        <f t="shared" si="374"/>
        <v/>
      </c>
      <c r="L2955" s="13"/>
      <c r="M2955" s="22" t="str">
        <f t="shared" si="371"/>
        <v/>
      </c>
      <c r="N2955" s="22" t="str">
        <f t="shared" si="375"/>
        <v/>
      </c>
      <c r="P2955" s="11" t="str">
        <f t="shared" si="376"/>
        <v xml:space="preserve"> </v>
      </c>
      <c r="Q2955" s="11" t="e">
        <f>VLOOKUP(B2955,'Комментарии к ремонту'!A:C,2,FALSE)</f>
        <v>#N/A</v>
      </c>
      <c r="R2955" s="21" t="str">
        <f t="shared" si="377"/>
        <v/>
      </c>
      <c r="T2955" s="44" t="str">
        <f t="shared" si="372"/>
        <v/>
      </c>
      <c r="W2955" s="18">
        <f t="shared" si="373"/>
        <v>0</v>
      </c>
    </row>
    <row r="2956" spans="7:23" ht="25.5" customHeight="1" x14ac:dyDescent="0.2">
      <c r="G2956" s="12" t="str">
        <f t="shared" si="370"/>
        <v/>
      </c>
      <c r="H2956" s="12"/>
      <c r="I2956" s="22" t="str">
        <f>IFERROR(VLOOKUP('движение ДВС'!C2956,нормативы!$B$2:$C$32,2,FALSE),"")</f>
        <v/>
      </c>
      <c r="K2956" s="13" t="str">
        <f t="shared" si="374"/>
        <v/>
      </c>
      <c r="L2956" s="13"/>
      <c r="M2956" s="22" t="str">
        <f t="shared" si="371"/>
        <v/>
      </c>
      <c r="N2956" s="22" t="str">
        <f t="shared" si="375"/>
        <v/>
      </c>
      <c r="P2956" s="11" t="str">
        <f t="shared" si="376"/>
        <v xml:space="preserve"> </v>
      </c>
      <c r="Q2956" s="11" t="e">
        <f>VLOOKUP(B2956,'Комментарии к ремонту'!A:C,2,FALSE)</f>
        <v>#N/A</v>
      </c>
      <c r="R2956" s="21" t="str">
        <f t="shared" si="377"/>
        <v/>
      </c>
      <c r="T2956" s="44" t="str">
        <f t="shared" si="372"/>
        <v/>
      </c>
      <c r="W2956" s="18">
        <f t="shared" si="373"/>
        <v>0</v>
      </c>
    </row>
    <row r="2957" spans="7:23" ht="25.5" customHeight="1" x14ac:dyDescent="0.2">
      <c r="G2957" s="12" t="str">
        <f t="shared" si="370"/>
        <v/>
      </c>
      <c r="H2957" s="12"/>
      <c r="I2957" s="22" t="str">
        <f>IFERROR(VLOOKUP('движение ДВС'!C2957,нормативы!$B$2:$C$32,2,FALSE),"")</f>
        <v/>
      </c>
      <c r="K2957" s="13" t="str">
        <f t="shared" si="374"/>
        <v/>
      </c>
      <c r="L2957" s="13"/>
      <c r="M2957" s="22" t="str">
        <f t="shared" si="371"/>
        <v/>
      </c>
      <c r="N2957" s="22" t="str">
        <f t="shared" si="375"/>
        <v/>
      </c>
      <c r="P2957" s="11" t="str">
        <f t="shared" si="376"/>
        <v xml:space="preserve"> </v>
      </c>
      <c r="Q2957" s="11" t="e">
        <f>VLOOKUP(B2957,'Комментарии к ремонту'!A:C,2,FALSE)</f>
        <v>#N/A</v>
      </c>
      <c r="R2957" s="21" t="str">
        <f t="shared" si="377"/>
        <v/>
      </c>
      <c r="T2957" s="44" t="str">
        <f t="shared" si="372"/>
        <v/>
      </c>
      <c r="W2957" s="18">
        <f t="shared" si="373"/>
        <v>0</v>
      </c>
    </row>
    <row r="2958" spans="7:23" ht="25.5" customHeight="1" x14ac:dyDescent="0.2">
      <c r="G2958" s="12" t="str">
        <f t="shared" si="370"/>
        <v/>
      </c>
      <c r="H2958" s="12"/>
      <c r="I2958" s="22" t="str">
        <f>IFERROR(VLOOKUP('движение ДВС'!C2958,нормативы!$B$2:$C$32,2,FALSE),"")</f>
        <v/>
      </c>
      <c r="K2958" s="13" t="str">
        <f t="shared" si="374"/>
        <v/>
      </c>
      <c r="L2958" s="13"/>
      <c r="M2958" s="22" t="str">
        <f t="shared" si="371"/>
        <v/>
      </c>
      <c r="N2958" s="22" t="str">
        <f t="shared" si="375"/>
        <v/>
      </c>
      <c r="P2958" s="11" t="str">
        <f t="shared" si="376"/>
        <v xml:space="preserve"> </v>
      </c>
      <c r="Q2958" s="11" t="e">
        <f>VLOOKUP(B2958,'Комментарии к ремонту'!A:C,2,FALSE)</f>
        <v>#N/A</v>
      </c>
      <c r="R2958" s="21" t="str">
        <f t="shared" si="377"/>
        <v/>
      </c>
      <c r="T2958" s="44" t="str">
        <f t="shared" si="372"/>
        <v/>
      </c>
      <c r="W2958" s="18">
        <f t="shared" si="373"/>
        <v>0</v>
      </c>
    </row>
    <row r="2959" spans="7:23" ht="25.5" customHeight="1" x14ac:dyDescent="0.2">
      <c r="G2959" s="12" t="str">
        <f t="shared" si="370"/>
        <v/>
      </c>
      <c r="H2959" s="12"/>
      <c r="I2959" s="22" t="str">
        <f>IFERROR(VLOOKUP('движение ДВС'!C2959,нормативы!$B$2:$C$32,2,FALSE),"")</f>
        <v/>
      </c>
      <c r="K2959" s="13" t="str">
        <f t="shared" si="374"/>
        <v/>
      </c>
      <c r="L2959" s="13"/>
      <c r="M2959" s="22" t="str">
        <f t="shared" si="371"/>
        <v/>
      </c>
      <c r="N2959" s="22" t="str">
        <f t="shared" si="375"/>
        <v/>
      </c>
      <c r="P2959" s="11" t="str">
        <f t="shared" si="376"/>
        <v xml:space="preserve"> </v>
      </c>
      <c r="Q2959" s="11" t="e">
        <f>VLOOKUP(B2959,'Комментарии к ремонту'!A:C,2,FALSE)</f>
        <v>#N/A</v>
      </c>
      <c r="R2959" s="21" t="str">
        <f t="shared" si="377"/>
        <v/>
      </c>
      <c r="T2959" s="44" t="str">
        <f t="shared" si="372"/>
        <v/>
      </c>
      <c r="W2959" s="18">
        <f t="shared" si="373"/>
        <v>0</v>
      </c>
    </row>
    <row r="2960" spans="7:23" ht="25.5" customHeight="1" x14ac:dyDescent="0.2">
      <c r="G2960" s="12" t="str">
        <f t="shared" si="370"/>
        <v/>
      </c>
      <c r="H2960" s="12"/>
      <c r="I2960" s="22" t="str">
        <f>IFERROR(VLOOKUP('движение ДВС'!C2960,нормативы!$B$2:$C$32,2,FALSE),"")</f>
        <v/>
      </c>
      <c r="K2960" s="13" t="str">
        <f t="shared" si="374"/>
        <v/>
      </c>
      <c r="L2960" s="13"/>
      <c r="M2960" s="22" t="str">
        <f t="shared" si="371"/>
        <v/>
      </c>
      <c r="N2960" s="22" t="str">
        <f t="shared" si="375"/>
        <v/>
      </c>
      <c r="P2960" s="11" t="str">
        <f t="shared" si="376"/>
        <v xml:space="preserve"> </v>
      </c>
      <c r="Q2960" s="11" t="e">
        <f>VLOOKUP(B2960,'Комментарии к ремонту'!A:C,2,FALSE)</f>
        <v>#N/A</v>
      </c>
      <c r="R2960" s="21" t="str">
        <f t="shared" si="377"/>
        <v/>
      </c>
      <c r="T2960" s="44" t="str">
        <f t="shared" si="372"/>
        <v/>
      </c>
      <c r="W2960" s="18">
        <f t="shared" si="373"/>
        <v>0</v>
      </c>
    </row>
    <row r="2961" spans="7:23" ht="25.5" customHeight="1" x14ac:dyDescent="0.2">
      <c r="G2961" s="12" t="str">
        <f t="shared" si="370"/>
        <v/>
      </c>
      <c r="H2961" s="12"/>
      <c r="I2961" s="22" t="str">
        <f>IFERROR(VLOOKUP('движение ДВС'!C2961,нормативы!$B$2:$C$32,2,FALSE),"")</f>
        <v/>
      </c>
      <c r="K2961" s="13" t="str">
        <f t="shared" si="374"/>
        <v/>
      </c>
      <c r="L2961" s="13"/>
      <c r="M2961" s="22" t="str">
        <f t="shared" si="371"/>
        <v/>
      </c>
      <c r="N2961" s="22" t="str">
        <f t="shared" si="375"/>
        <v/>
      </c>
      <c r="P2961" s="11" t="str">
        <f t="shared" si="376"/>
        <v xml:space="preserve"> </v>
      </c>
      <c r="Q2961" s="11" t="e">
        <f>VLOOKUP(B2961,'Комментарии к ремонту'!A:C,2,FALSE)</f>
        <v>#N/A</v>
      </c>
      <c r="R2961" s="21" t="str">
        <f t="shared" si="377"/>
        <v/>
      </c>
      <c r="T2961" s="44" t="str">
        <f t="shared" si="372"/>
        <v/>
      </c>
      <c r="W2961" s="18">
        <f t="shared" si="373"/>
        <v>0</v>
      </c>
    </row>
    <row r="2962" spans="7:23" ht="25.5" customHeight="1" x14ac:dyDescent="0.2">
      <c r="G2962" s="12" t="str">
        <f t="shared" si="370"/>
        <v/>
      </c>
      <c r="H2962" s="12"/>
      <c r="I2962" s="22" t="str">
        <f>IFERROR(VLOOKUP('движение ДВС'!C2962,нормативы!$B$2:$C$32,2,FALSE),"")</f>
        <v/>
      </c>
      <c r="K2962" s="13" t="str">
        <f t="shared" si="374"/>
        <v/>
      </c>
      <c r="L2962" s="13"/>
      <c r="M2962" s="22" t="str">
        <f t="shared" si="371"/>
        <v/>
      </c>
      <c r="N2962" s="22" t="str">
        <f t="shared" si="375"/>
        <v/>
      </c>
      <c r="P2962" s="11" t="str">
        <f t="shared" si="376"/>
        <v xml:space="preserve"> </v>
      </c>
      <c r="Q2962" s="11" t="e">
        <f>VLOOKUP(B2962,'Комментарии к ремонту'!A:C,2,FALSE)</f>
        <v>#N/A</v>
      </c>
      <c r="R2962" s="21" t="str">
        <f t="shared" si="377"/>
        <v/>
      </c>
      <c r="T2962" s="44" t="str">
        <f t="shared" si="372"/>
        <v/>
      </c>
      <c r="W2962" s="18">
        <f t="shared" si="373"/>
        <v>0</v>
      </c>
    </row>
    <row r="2963" spans="7:23" ht="25.5" customHeight="1" x14ac:dyDescent="0.2">
      <c r="G2963" s="12" t="str">
        <f t="shared" si="370"/>
        <v/>
      </c>
      <c r="H2963" s="12"/>
      <c r="I2963" s="22" t="str">
        <f>IFERROR(VLOOKUP('движение ДВС'!C2963,нормативы!$B$2:$C$32,2,FALSE),"")</f>
        <v/>
      </c>
      <c r="K2963" s="13" t="str">
        <f t="shared" si="374"/>
        <v/>
      </c>
      <c r="L2963" s="13"/>
      <c r="M2963" s="22" t="str">
        <f t="shared" si="371"/>
        <v/>
      </c>
      <c r="N2963" s="22" t="str">
        <f t="shared" si="375"/>
        <v/>
      </c>
      <c r="P2963" s="11" t="str">
        <f t="shared" si="376"/>
        <v xml:space="preserve"> </v>
      </c>
      <c r="Q2963" s="11" t="e">
        <f>VLOOKUP(B2963,'Комментарии к ремонту'!A:C,2,FALSE)</f>
        <v>#N/A</v>
      </c>
      <c r="R2963" s="21" t="str">
        <f t="shared" si="377"/>
        <v/>
      </c>
      <c r="T2963" s="44" t="str">
        <f t="shared" si="372"/>
        <v/>
      </c>
      <c r="W2963" s="18">
        <f t="shared" si="373"/>
        <v>0</v>
      </c>
    </row>
    <row r="2964" spans="7:23" ht="25.5" customHeight="1" x14ac:dyDescent="0.2">
      <c r="G2964" s="12" t="str">
        <f t="shared" si="370"/>
        <v/>
      </c>
      <c r="H2964" s="12"/>
      <c r="I2964" s="22" t="str">
        <f>IFERROR(VLOOKUP('движение ДВС'!C2964,нормативы!$B$2:$C$32,2,FALSE),"")</f>
        <v/>
      </c>
      <c r="K2964" s="13" t="str">
        <f t="shared" si="374"/>
        <v/>
      </c>
      <c r="L2964" s="13"/>
      <c r="M2964" s="22" t="str">
        <f t="shared" si="371"/>
        <v/>
      </c>
      <c r="N2964" s="22" t="str">
        <f t="shared" si="375"/>
        <v/>
      </c>
      <c r="P2964" s="11" t="str">
        <f t="shared" si="376"/>
        <v xml:space="preserve"> </v>
      </c>
      <c r="Q2964" s="11" t="e">
        <f>VLOOKUP(B2964,'Комментарии к ремонту'!A:C,2,FALSE)</f>
        <v>#N/A</v>
      </c>
      <c r="R2964" s="21" t="str">
        <f t="shared" si="377"/>
        <v/>
      </c>
      <c r="T2964" s="44" t="str">
        <f t="shared" si="372"/>
        <v/>
      </c>
      <c r="W2964" s="18">
        <f t="shared" si="373"/>
        <v>0</v>
      </c>
    </row>
    <row r="2965" spans="7:23" ht="25.5" customHeight="1" x14ac:dyDescent="0.2">
      <c r="G2965" s="12" t="str">
        <f t="shared" si="370"/>
        <v/>
      </c>
      <c r="H2965" s="12"/>
      <c r="I2965" s="22" t="str">
        <f>IFERROR(VLOOKUP('движение ДВС'!C2965,нормативы!$B$2:$C$32,2,FALSE),"")</f>
        <v/>
      </c>
      <c r="K2965" s="13" t="str">
        <f t="shared" si="374"/>
        <v/>
      </c>
      <c r="L2965" s="13"/>
      <c r="M2965" s="22" t="str">
        <f t="shared" si="371"/>
        <v/>
      </c>
      <c r="N2965" s="22" t="str">
        <f t="shared" si="375"/>
        <v/>
      </c>
      <c r="P2965" s="11" t="str">
        <f t="shared" si="376"/>
        <v xml:space="preserve"> </v>
      </c>
      <c r="Q2965" s="11" t="e">
        <f>VLOOKUP(B2965,'Комментарии к ремонту'!A:C,2,FALSE)</f>
        <v>#N/A</v>
      </c>
      <c r="R2965" s="21" t="str">
        <f t="shared" si="377"/>
        <v/>
      </c>
      <c r="T2965" s="44" t="str">
        <f t="shared" si="372"/>
        <v/>
      </c>
      <c r="W2965" s="18">
        <f t="shared" si="373"/>
        <v>0</v>
      </c>
    </row>
    <row r="2966" spans="7:23" ht="25.5" customHeight="1" x14ac:dyDescent="0.2">
      <c r="G2966" s="12" t="str">
        <f t="shared" si="370"/>
        <v/>
      </c>
      <c r="H2966" s="12"/>
      <c r="I2966" s="22" t="str">
        <f>IFERROR(VLOOKUP('движение ДВС'!C2966,нормативы!$B$2:$C$32,2,FALSE),"")</f>
        <v/>
      </c>
      <c r="K2966" s="13" t="str">
        <f t="shared" si="374"/>
        <v/>
      </c>
      <c r="L2966" s="13"/>
      <c r="M2966" s="22" t="str">
        <f t="shared" si="371"/>
        <v/>
      </c>
      <c r="N2966" s="22" t="str">
        <f t="shared" si="375"/>
        <v/>
      </c>
      <c r="P2966" s="11" t="str">
        <f t="shared" si="376"/>
        <v xml:space="preserve"> </v>
      </c>
      <c r="Q2966" s="11" t="e">
        <f>VLOOKUP(B2966,'Комментарии к ремонту'!A:C,2,FALSE)</f>
        <v>#N/A</v>
      </c>
      <c r="R2966" s="21" t="str">
        <f t="shared" si="377"/>
        <v/>
      </c>
      <c r="T2966" s="44" t="str">
        <f t="shared" si="372"/>
        <v/>
      </c>
      <c r="W2966" s="18">
        <f t="shared" si="373"/>
        <v>0</v>
      </c>
    </row>
    <row r="2967" spans="7:23" ht="25.5" customHeight="1" x14ac:dyDescent="0.2">
      <c r="G2967" s="12" t="str">
        <f t="shared" si="370"/>
        <v/>
      </c>
      <c r="H2967" s="12"/>
      <c r="I2967" s="22" t="str">
        <f>IFERROR(VLOOKUP('движение ДВС'!C2967,нормативы!$B$2:$C$32,2,FALSE),"")</f>
        <v/>
      </c>
      <c r="K2967" s="13" t="str">
        <f t="shared" si="374"/>
        <v/>
      </c>
      <c r="L2967" s="13"/>
      <c r="M2967" s="22" t="str">
        <f t="shared" si="371"/>
        <v/>
      </c>
      <c r="N2967" s="22" t="str">
        <f t="shared" si="375"/>
        <v/>
      </c>
      <c r="P2967" s="11" t="str">
        <f t="shared" si="376"/>
        <v xml:space="preserve"> </v>
      </c>
      <c r="Q2967" s="11" t="e">
        <f>VLOOKUP(B2967,'Комментарии к ремонту'!A:C,2,FALSE)</f>
        <v>#N/A</v>
      </c>
      <c r="R2967" s="21" t="str">
        <f t="shared" si="377"/>
        <v/>
      </c>
      <c r="T2967" s="44" t="str">
        <f t="shared" si="372"/>
        <v/>
      </c>
      <c r="W2967" s="18">
        <f t="shared" si="373"/>
        <v>0</v>
      </c>
    </row>
    <row r="2968" spans="7:23" ht="25.5" customHeight="1" x14ac:dyDescent="0.2">
      <c r="G2968" s="12" t="str">
        <f t="shared" si="370"/>
        <v/>
      </c>
      <c r="H2968" s="12"/>
      <c r="I2968" s="22" t="str">
        <f>IFERROR(VLOOKUP('движение ДВС'!C2968,нормативы!$B$2:$C$32,2,FALSE),"")</f>
        <v/>
      </c>
      <c r="K2968" s="13" t="str">
        <f t="shared" si="374"/>
        <v/>
      </c>
      <c r="L2968" s="13"/>
      <c r="M2968" s="22" t="str">
        <f t="shared" si="371"/>
        <v/>
      </c>
      <c r="N2968" s="22" t="str">
        <f t="shared" si="375"/>
        <v/>
      </c>
      <c r="P2968" s="11" t="str">
        <f t="shared" si="376"/>
        <v xml:space="preserve"> </v>
      </c>
      <c r="Q2968" s="11" t="e">
        <f>VLOOKUP(B2968,'Комментарии к ремонту'!A:C,2,FALSE)</f>
        <v>#N/A</v>
      </c>
      <c r="R2968" s="21" t="str">
        <f t="shared" si="377"/>
        <v/>
      </c>
      <c r="T2968" s="44" t="str">
        <f t="shared" si="372"/>
        <v/>
      </c>
      <c r="W2968" s="18">
        <f t="shared" si="373"/>
        <v>0</v>
      </c>
    </row>
    <row r="2969" spans="7:23" ht="25.5" customHeight="1" x14ac:dyDescent="0.2">
      <c r="G2969" s="12" t="str">
        <f t="shared" si="370"/>
        <v/>
      </c>
      <c r="H2969" s="12"/>
      <c r="I2969" s="22" t="str">
        <f>IFERROR(VLOOKUP('движение ДВС'!C2969,нормативы!$B$2:$C$32,2,FALSE),"")</f>
        <v/>
      </c>
      <c r="K2969" s="13" t="str">
        <f t="shared" si="374"/>
        <v/>
      </c>
      <c r="L2969" s="13"/>
      <c r="M2969" s="22" t="str">
        <f t="shared" si="371"/>
        <v/>
      </c>
      <c r="N2969" s="22" t="str">
        <f t="shared" si="375"/>
        <v/>
      </c>
      <c r="P2969" s="11" t="str">
        <f t="shared" si="376"/>
        <v xml:space="preserve"> </v>
      </c>
      <c r="Q2969" s="11" t="e">
        <f>VLOOKUP(B2969,'Комментарии к ремонту'!A:C,2,FALSE)</f>
        <v>#N/A</v>
      </c>
      <c r="R2969" s="21" t="str">
        <f t="shared" si="377"/>
        <v/>
      </c>
      <c r="T2969" s="44" t="str">
        <f t="shared" si="372"/>
        <v/>
      </c>
      <c r="W2969" s="18">
        <f t="shared" si="373"/>
        <v>0</v>
      </c>
    </row>
    <row r="2970" spans="7:23" ht="25.5" customHeight="1" x14ac:dyDescent="0.2">
      <c r="G2970" s="12" t="str">
        <f t="shared" si="370"/>
        <v/>
      </c>
      <c r="H2970" s="12"/>
      <c r="I2970" s="22" t="str">
        <f>IFERROR(VLOOKUP('движение ДВС'!C2970,нормативы!$B$2:$C$32,2,FALSE),"")</f>
        <v/>
      </c>
      <c r="K2970" s="13" t="str">
        <f t="shared" si="374"/>
        <v/>
      </c>
      <c r="L2970" s="13"/>
      <c r="M2970" s="22" t="str">
        <f t="shared" si="371"/>
        <v/>
      </c>
      <c r="N2970" s="22" t="str">
        <f t="shared" si="375"/>
        <v/>
      </c>
      <c r="P2970" s="11" t="str">
        <f t="shared" si="376"/>
        <v xml:space="preserve"> </v>
      </c>
      <c r="Q2970" s="11" t="e">
        <f>VLOOKUP(B2970,'Комментарии к ремонту'!A:C,2,FALSE)</f>
        <v>#N/A</v>
      </c>
      <c r="R2970" s="21" t="str">
        <f t="shared" si="377"/>
        <v/>
      </c>
      <c r="T2970" s="44" t="str">
        <f t="shared" si="372"/>
        <v/>
      </c>
      <c r="W2970" s="18">
        <f t="shared" si="373"/>
        <v>0</v>
      </c>
    </row>
    <row r="2971" spans="7:23" ht="25.5" customHeight="1" x14ac:dyDescent="0.2">
      <c r="G2971" s="12" t="str">
        <f t="shared" si="370"/>
        <v/>
      </c>
      <c r="H2971" s="12"/>
      <c r="I2971" s="22" t="str">
        <f>IFERROR(VLOOKUP('движение ДВС'!C2971,нормативы!$B$2:$C$32,2,FALSE),"")</f>
        <v/>
      </c>
      <c r="K2971" s="13" t="str">
        <f t="shared" si="374"/>
        <v/>
      </c>
      <c r="L2971" s="13"/>
      <c r="M2971" s="22" t="str">
        <f t="shared" si="371"/>
        <v/>
      </c>
      <c r="N2971" s="22" t="str">
        <f t="shared" si="375"/>
        <v/>
      </c>
      <c r="P2971" s="11" t="str">
        <f t="shared" si="376"/>
        <v xml:space="preserve"> </v>
      </c>
      <c r="Q2971" s="11" t="e">
        <f>VLOOKUP(B2971,'Комментарии к ремонту'!A:C,2,FALSE)</f>
        <v>#N/A</v>
      </c>
      <c r="R2971" s="21" t="str">
        <f t="shared" si="377"/>
        <v/>
      </c>
      <c r="T2971" s="44" t="str">
        <f t="shared" si="372"/>
        <v/>
      </c>
      <c r="W2971" s="18">
        <f t="shared" si="373"/>
        <v>0</v>
      </c>
    </row>
    <row r="2972" spans="7:23" ht="25.5" customHeight="1" x14ac:dyDescent="0.2">
      <c r="G2972" s="12" t="str">
        <f t="shared" si="370"/>
        <v/>
      </c>
      <c r="H2972" s="12"/>
      <c r="I2972" s="22" t="str">
        <f>IFERROR(VLOOKUP('движение ДВС'!C2972,нормативы!$B$2:$C$32,2,FALSE),"")</f>
        <v/>
      </c>
      <c r="K2972" s="13" t="str">
        <f t="shared" si="374"/>
        <v/>
      </c>
      <c r="L2972" s="13"/>
      <c r="M2972" s="22" t="str">
        <f t="shared" si="371"/>
        <v/>
      </c>
      <c r="N2972" s="22" t="str">
        <f t="shared" si="375"/>
        <v/>
      </c>
      <c r="P2972" s="11" t="str">
        <f t="shared" si="376"/>
        <v xml:space="preserve"> </v>
      </c>
      <c r="Q2972" s="11" t="e">
        <f>VLOOKUP(B2972,'Комментарии к ремонту'!A:C,2,FALSE)</f>
        <v>#N/A</v>
      </c>
      <c r="R2972" s="21" t="str">
        <f t="shared" si="377"/>
        <v/>
      </c>
      <c r="T2972" s="44" t="str">
        <f t="shared" si="372"/>
        <v/>
      </c>
      <c r="W2972" s="18">
        <f t="shared" si="373"/>
        <v>0</v>
      </c>
    </row>
    <row r="2973" spans="7:23" ht="25.5" customHeight="1" x14ac:dyDescent="0.2">
      <c r="G2973" s="12" t="str">
        <f t="shared" si="370"/>
        <v/>
      </c>
      <c r="H2973" s="12"/>
      <c r="I2973" s="22" t="str">
        <f>IFERROR(VLOOKUP('движение ДВС'!C2973,нормативы!$B$2:$C$32,2,FALSE),"")</f>
        <v/>
      </c>
      <c r="K2973" s="13" t="str">
        <f t="shared" si="374"/>
        <v/>
      </c>
      <c r="L2973" s="13"/>
      <c r="M2973" s="22" t="str">
        <f t="shared" si="371"/>
        <v/>
      </c>
      <c r="N2973" s="22" t="str">
        <f t="shared" si="375"/>
        <v/>
      </c>
      <c r="P2973" s="11" t="str">
        <f t="shared" si="376"/>
        <v xml:space="preserve"> </v>
      </c>
      <c r="Q2973" s="11" t="e">
        <f>VLOOKUP(B2973,'Комментарии к ремонту'!A:C,2,FALSE)</f>
        <v>#N/A</v>
      </c>
      <c r="R2973" s="21" t="str">
        <f t="shared" si="377"/>
        <v/>
      </c>
      <c r="T2973" s="44" t="str">
        <f t="shared" si="372"/>
        <v/>
      </c>
      <c r="W2973" s="18">
        <f t="shared" si="373"/>
        <v>0</v>
      </c>
    </row>
    <row r="2974" spans="7:23" ht="25.5" customHeight="1" x14ac:dyDescent="0.2">
      <c r="G2974" s="12" t="str">
        <f t="shared" si="370"/>
        <v/>
      </c>
      <c r="H2974" s="12"/>
      <c r="I2974" s="22" t="str">
        <f>IFERROR(VLOOKUP('движение ДВС'!C2974,нормативы!$B$2:$C$32,2,FALSE),"")</f>
        <v/>
      </c>
      <c r="K2974" s="13" t="str">
        <f t="shared" si="374"/>
        <v/>
      </c>
      <c r="L2974" s="13"/>
      <c r="M2974" s="22" t="str">
        <f t="shared" si="371"/>
        <v/>
      </c>
      <c r="N2974" s="22" t="str">
        <f t="shared" si="375"/>
        <v/>
      </c>
      <c r="P2974" s="11" t="str">
        <f t="shared" si="376"/>
        <v xml:space="preserve"> </v>
      </c>
      <c r="Q2974" s="11" t="e">
        <f>VLOOKUP(B2974,'Комментарии к ремонту'!A:C,2,FALSE)</f>
        <v>#N/A</v>
      </c>
      <c r="R2974" s="21" t="str">
        <f t="shared" si="377"/>
        <v/>
      </c>
      <c r="T2974" s="44" t="str">
        <f t="shared" si="372"/>
        <v/>
      </c>
      <c r="W2974" s="18">
        <f t="shared" si="373"/>
        <v>0</v>
      </c>
    </row>
    <row r="2975" spans="7:23" ht="25.5" customHeight="1" x14ac:dyDescent="0.2">
      <c r="G2975" s="12" t="str">
        <f t="shared" si="370"/>
        <v/>
      </c>
      <c r="H2975" s="12"/>
      <c r="I2975" s="22" t="str">
        <f>IFERROR(VLOOKUP('движение ДВС'!C2975,нормативы!$B$2:$C$32,2,FALSE),"")</f>
        <v/>
      </c>
      <c r="K2975" s="13" t="str">
        <f t="shared" si="374"/>
        <v/>
      </c>
      <c r="L2975" s="13"/>
      <c r="M2975" s="22" t="str">
        <f t="shared" si="371"/>
        <v/>
      </c>
      <c r="N2975" s="22" t="str">
        <f t="shared" si="375"/>
        <v/>
      </c>
      <c r="P2975" s="11" t="str">
        <f t="shared" si="376"/>
        <v xml:space="preserve"> </v>
      </c>
      <c r="Q2975" s="11" t="e">
        <f>VLOOKUP(B2975,'Комментарии к ремонту'!A:C,2,FALSE)</f>
        <v>#N/A</v>
      </c>
      <c r="R2975" s="21" t="str">
        <f t="shared" si="377"/>
        <v/>
      </c>
      <c r="T2975" s="44" t="str">
        <f t="shared" si="372"/>
        <v/>
      </c>
      <c r="W2975" s="18">
        <f t="shared" si="373"/>
        <v>0</v>
      </c>
    </row>
    <row r="2976" spans="7:23" ht="25.5" customHeight="1" x14ac:dyDescent="0.2">
      <c r="G2976" s="12" t="str">
        <f t="shared" si="370"/>
        <v/>
      </c>
      <c r="H2976" s="12"/>
      <c r="I2976" s="22" t="str">
        <f>IFERROR(VLOOKUP('движение ДВС'!C2976,нормативы!$B$2:$C$32,2,FALSE),"")</f>
        <v/>
      </c>
      <c r="K2976" s="13" t="str">
        <f t="shared" si="374"/>
        <v/>
      </c>
      <c r="L2976" s="13"/>
      <c r="M2976" s="22" t="str">
        <f t="shared" si="371"/>
        <v/>
      </c>
      <c r="N2976" s="22" t="str">
        <f t="shared" si="375"/>
        <v/>
      </c>
      <c r="P2976" s="11" t="str">
        <f t="shared" si="376"/>
        <v xml:space="preserve"> </v>
      </c>
      <c r="Q2976" s="11" t="e">
        <f>VLOOKUP(B2976,'Комментарии к ремонту'!A:C,2,FALSE)</f>
        <v>#N/A</v>
      </c>
      <c r="R2976" s="21" t="str">
        <f t="shared" si="377"/>
        <v/>
      </c>
      <c r="T2976" s="44" t="str">
        <f t="shared" si="372"/>
        <v/>
      </c>
      <c r="W2976" s="18">
        <f t="shared" si="373"/>
        <v>0</v>
      </c>
    </row>
    <row r="2977" spans="7:23" ht="25.5" customHeight="1" x14ac:dyDescent="0.2">
      <c r="G2977" s="12" t="str">
        <f t="shared" si="370"/>
        <v/>
      </c>
      <c r="H2977" s="12"/>
      <c r="I2977" s="22" t="str">
        <f>IFERROR(VLOOKUP('движение ДВС'!C2977,нормативы!$B$2:$C$32,2,FALSE),"")</f>
        <v/>
      </c>
      <c r="K2977" s="13" t="str">
        <f t="shared" si="374"/>
        <v/>
      </c>
      <c r="L2977" s="13"/>
      <c r="M2977" s="22" t="str">
        <f t="shared" si="371"/>
        <v/>
      </c>
      <c r="N2977" s="22" t="str">
        <f t="shared" si="375"/>
        <v/>
      </c>
      <c r="P2977" s="11" t="str">
        <f t="shared" si="376"/>
        <v xml:space="preserve"> </v>
      </c>
      <c r="Q2977" s="11" t="e">
        <f>VLOOKUP(B2977,'Комментарии к ремонту'!A:C,2,FALSE)</f>
        <v>#N/A</v>
      </c>
      <c r="R2977" s="21" t="str">
        <f t="shared" si="377"/>
        <v/>
      </c>
      <c r="T2977" s="44" t="str">
        <f t="shared" si="372"/>
        <v/>
      </c>
      <c r="W2977" s="18">
        <f t="shared" si="373"/>
        <v>0</v>
      </c>
    </row>
    <row r="2978" spans="7:23" ht="25.5" customHeight="1" x14ac:dyDescent="0.2">
      <c r="G2978" s="12" t="str">
        <f t="shared" si="370"/>
        <v/>
      </c>
      <c r="H2978" s="12"/>
      <c r="I2978" s="22" t="str">
        <f>IFERROR(VLOOKUP('движение ДВС'!C2978,нормативы!$B$2:$C$32,2,FALSE),"")</f>
        <v/>
      </c>
      <c r="K2978" s="13" t="str">
        <f t="shared" si="374"/>
        <v/>
      </c>
      <c r="L2978" s="13"/>
      <c r="M2978" s="22" t="str">
        <f t="shared" si="371"/>
        <v/>
      </c>
      <c r="N2978" s="22" t="str">
        <f t="shared" si="375"/>
        <v/>
      </c>
      <c r="P2978" s="11" t="str">
        <f t="shared" si="376"/>
        <v xml:space="preserve"> </v>
      </c>
      <c r="Q2978" s="11" t="e">
        <f>VLOOKUP(B2978,'Комментарии к ремонту'!A:C,2,FALSE)</f>
        <v>#N/A</v>
      </c>
      <c r="R2978" s="21" t="str">
        <f t="shared" si="377"/>
        <v/>
      </c>
      <c r="T2978" s="44" t="str">
        <f t="shared" si="372"/>
        <v/>
      </c>
      <c r="W2978" s="18">
        <f t="shared" si="373"/>
        <v>0</v>
      </c>
    </row>
    <row r="2979" spans="7:23" ht="25.5" customHeight="1" x14ac:dyDescent="0.2">
      <c r="G2979" s="12" t="str">
        <f t="shared" si="370"/>
        <v/>
      </c>
      <c r="H2979" s="12"/>
      <c r="I2979" s="22" t="str">
        <f>IFERROR(VLOOKUP('движение ДВС'!C2979,нормативы!$B$2:$C$32,2,FALSE),"")</f>
        <v/>
      </c>
      <c r="K2979" s="13" t="str">
        <f t="shared" si="374"/>
        <v/>
      </c>
      <c r="L2979" s="13"/>
      <c r="M2979" s="22" t="str">
        <f t="shared" si="371"/>
        <v/>
      </c>
      <c r="N2979" s="22" t="str">
        <f t="shared" si="375"/>
        <v/>
      </c>
      <c r="P2979" s="11" t="str">
        <f t="shared" si="376"/>
        <v xml:space="preserve"> </v>
      </c>
      <c r="Q2979" s="11" t="e">
        <f>VLOOKUP(B2979,'Комментарии к ремонту'!A:C,2,FALSE)</f>
        <v>#N/A</v>
      </c>
      <c r="R2979" s="21" t="str">
        <f t="shared" si="377"/>
        <v/>
      </c>
      <c r="T2979" s="44" t="str">
        <f t="shared" si="372"/>
        <v/>
      </c>
      <c r="W2979" s="18">
        <f t="shared" si="373"/>
        <v>0</v>
      </c>
    </row>
    <row r="2980" spans="7:23" ht="25.5" customHeight="1" x14ac:dyDescent="0.2">
      <c r="G2980" s="12" t="str">
        <f t="shared" si="370"/>
        <v/>
      </c>
      <c r="H2980" s="12"/>
      <c r="I2980" s="22" t="str">
        <f>IFERROR(VLOOKUP('движение ДВС'!C2980,нормативы!$B$2:$C$32,2,FALSE),"")</f>
        <v/>
      </c>
      <c r="K2980" s="13" t="str">
        <f t="shared" si="374"/>
        <v/>
      </c>
      <c r="L2980" s="13"/>
      <c r="M2980" s="22" t="str">
        <f t="shared" si="371"/>
        <v/>
      </c>
      <c r="N2980" s="22" t="str">
        <f t="shared" si="375"/>
        <v/>
      </c>
      <c r="P2980" s="11" t="str">
        <f t="shared" si="376"/>
        <v xml:space="preserve"> </v>
      </c>
      <c r="Q2980" s="11" t="e">
        <f>VLOOKUP(B2980,'Комментарии к ремонту'!A:C,2,FALSE)</f>
        <v>#N/A</v>
      </c>
      <c r="R2980" s="21" t="str">
        <f t="shared" si="377"/>
        <v/>
      </c>
      <c r="T2980" s="44" t="str">
        <f t="shared" si="372"/>
        <v/>
      </c>
      <c r="W2980" s="18">
        <f t="shared" si="373"/>
        <v>0</v>
      </c>
    </row>
    <row r="2981" spans="7:23" ht="25.5" customHeight="1" x14ac:dyDescent="0.2">
      <c r="G2981" s="12" t="str">
        <f t="shared" si="370"/>
        <v/>
      </c>
      <c r="H2981" s="12"/>
      <c r="I2981" s="22" t="str">
        <f>IFERROR(VLOOKUP('движение ДВС'!C2981,нормативы!$B$2:$C$32,2,FALSE),"")</f>
        <v/>
      </c>
      <c r="K2981" s="13" t="str">
        <f t="shared" si="374"/>
        <v/>
      </c>
      <c r="L2981" s="13"/>
      <c r="M2981" s="22" t="str">
        <f t="shared" si="371"/>
        <v/>
      </c>
      <c r="N2981" s="22" t="str">
        <f t="shared" si="375"/>
        <v/>
      </c>
      <c r="P2981" s="11" t="str">
        <f t="shared" si="376"/>
        <v xml:space="preserve"> </v>
      </c>
      <c r="Q2981" s="11" t="e">
        <f>VLOOKUP(B2981,'Комментарии к ремонту'!A:C,2,FALSE)</f>
        <v>#N/A</v>
      </c>
      <c r="R2981" s="21" t="str">
        <f t="shared" si="377"/>
        <v/>
      </c>
      <c r="T2981" s="44" t="str">
        <f t="shared" si="372"/>
        <v/>
      </c>
      <c r="W2981" s="18">
        <f t="shared" si="373"/>
        <v>0</v>
      </c>
    </row>
    <row r="2982" spans="7:23" ht="25.5" customHeight="1" x14ac:dyDescent="0.2">
      <c r="G2982" s="12" t="str">
        <f t="shared" si="370"/>
        <v/>
      </c>
      <c r="H2982" s="12"/>
      <c r="I2982" s="22" t="str">
        <f>IFERROR(VLOOKUP('движение ДВС'!C2982,нормативы!$B$2:$C$32,2,FALSE),"")</f>
        <v/>
      </c>
      <c r="K2982" s="13" t="str">
        <f t="shared" si="374"/>
        <v/>
      </c>
      <c r="L2982" s="13"/>
      <c r="M2982" s="22" t="str">
        <f t="shared" si="371"/>
        <v/>
      </c>
      <c r="N2982" s="22" t="str">
        <f t="shared" si="375"/>
        <v/>
      </c>
      <c r="P2982" s="11" t="str">
        <f t="shared" si="376"/>
        <v xml:space="preserve"> </v>
      </c>
      <c r="Q2982" s="11" t="e">
        <f>VLOOKUP(B2982,'Комментарии к ремонту'!A:C,2,FALSE)</f>
        <v>#N/A</v>
      </c>
      <c r="R2982" s="21" t="str">
        <f t="shared" si="377"/>
        <v/>
      </c>
      <c r="T2982" s="44" t="str">
        <f t="shared" si="372"/>
        <v/>
      </c>
      <c r="W2982" s="18">
        <f t="shared" si="373"/>
        <v>0</v>
      </c>
    </row>
    <row r="2983" spans="7:23" ht="25.5" customHeight="1" x14ac:dyDescent="0.2">
      <c r="G2983" s="12" t="str">
        <f t="shared" si="370"/>
        <v/>
      </c>
      <c r="H2983" s="12"/>
      <c r="I2983" s="22" t="str">
        <f>IFERROR(VLOOKUP('движение ДВС'!C2983,нормативы!$B$2:$C$32,2,FALSE),"")</f>
        <v/>
      </c>
      <c r="K2983" s="13" t="str">
        <f t="shared" si="374"/>
        <v/>
      </c>
      <c r="L2983" s="13"/>
      <c r="M2983" s="22" t="str">
        <f t="shared" si="371"/>
        <v/>
      </c>
      <c r="N2983" s="22" t="str">
        <f t="shared" si="375"/>
        <v/>
      </c>
      <c r="P2983" s="11" t="str">
        <f t="shared" si="376"/>
        <v xml:space="preserve"> </v>
      </c>
      <c r="Q2983" s="11" t="e">
        <f>VLOOKUP(B2983,'Комментарии к ремонту'!A:C,2,FALSE)</f>
        <v>#N/A</v>
      </c>
      <c r="R2983" s="21" t="str">
        <f t="shared" si="377"/>
        <v/>
      </c>
      <c r="T2983" s="44" t="str">
        <f t="shared" si="372"/>
        <v/>
      </c>
      <c r="W2983" s="18">
        <f t="shared" si="373"/>
        <v>0</v>
      </c>
    </row>
    <row r="2984" spans="7:23" ht="25.5" customHeight="1" x14ac:dyDescent="0.2">
      <c r="G2984" s="12" t="str">
        <f t="shared" si="370"/>
        <v/>
      </c>
      <c r="H2984" s="12"/>
      <c r="I2984" s="22" t="str">
        <f>IFERROR(VLOOKUP('движение ДВС'!C2984,нормативы!$B$2:$C$32,2,FALSE),"")</f>
        <v/>
      </c>
      <c r="K2984" s="13" t="str">
        <f t="shared" si="374"/>
        <v/>
      </c>
      <c r="L2984" s="13"/>
      <c r="M2984" s="22" t="str">
        <f t="shared" si="371"/>
        <v/>
      </c>
      <c r="N2984" s="22" t="str">
        <f t="shared" si="375"/>
        <v/>
      </c>
      <c r="P2984" s="11" t="str">
        <f t="shared" si="376"/>
        <v xml:space="preserve"> </v>
      </c>
      <c r="Q2984" s="11" t="e">
        <f>VLOOKUP(B2984,'Комментарии к ремонту'!A:C,2,FALSE)</f>
        <v>#N/A</v>
      </c>
      <c r="R2984" s="21" t="str">
        <f t="shared" si="377"/>
        <v/>
      </c>
      <c r="T2984" s="44" t="str">
        <f t="shared" si="372"/>
        <v/>
      </c>
      <c r="W2984" s="18">
        <f t="shared" si="373"/>
        <v>0</v>
      </c>
    </row>
    <row r="2985" spans="7:23" ht="25.5" customHeight="1" x14ac:dyDescent="0.2">
      <c r="G2985" s="12" t="str">
        <f t="shared" si="370"/>
        <v/>
      </c>
      <c r="H2985" s="12"/>
      <c r="I2985" s="22" t="str">
        <f>IFERROR(VLOOKUP('движение ДВС'!C2985,нормативы!$B$2:$C$32,2,FALSE),"")</f>
        <v/>
      </c>
      <c r="K2985" s="13" t="str">
        <f t="shared" si="374"/>
        <v/>
      </c>
      <c r="L2985" s="13"/>
      <c r="M2985" s="22" t="str">
        <f t="shared" si="371"/>
        <v/>
      </c>
      <c r="N2985" s="22" t="str">
        <f t="shared" si="375"/>
        <v/>
      </c>
      <c r="P2985" s="11" t="str">
        <f t="shared" si="376"/>
        <v xml:space="preserve"> </v>
      </c>
      <c r="Q2985" s="11" t="e">
        <f>VLOOKUP(B2985,'Комментарии к ремонту'!A:C,2,FALSE)</f>
        <v>#N/A</v>
      </c>
      <c r="R2985" s="21" t="str">
        <f t="shared" si="377"/>
        <v/>
      </c>
      <c r="T2985" s="44" t="str">
        <f t="shared" si="372"/>
        <v/>
      </c>
      <c r="W2985" s="18">
        <f t="shared" si="373"/>
        <v>0</v>
      </c>
    </row>
    <row r="2986" spans="7:23" ht="25.5" customHeight="1" x14ac:dyDescent="0.2">
      <c r="G2986" s="12" t="str">
        <f t="shared" si="370"/>
        <v/>
      </c>
      <c r="H2986" s="12"/>
      <c r="I2986" s="22" t="str">
        <f>IFERROR(VLOOKUP('движение ДВС'!C2986,нормативы!$B$2:$C$32,2,FALSE),"")</f>
        <v/>
      </c>
      <c r="K2986" s="13" t="str">
        <f t="shared" si="374"/>
        <v/>
      </c>
      <c r="L2986" s="13"/>
      <c r="M2986" s="22" t="str">
        <f t="shared" si="371"/>
        <v/>
      </c>
      <c r="N2986" s="22" t="str">
        <f t="shared" si="375"/>
        <v/>
      </c>
      <c r="P2986" s="11" t="str">
        <f t="shared" si="376"/>
        <v xml:space="preserve"> </v>
      </c>
      <c r="Q2986" s="11" t="e">
        <f>VLOOKUP(B2986,'Комментарии к ремонту'!A:C,2,FALSE)</f>
        <v>#N/A</v>
      </c>
      <c r="R2986" s="21" t="str">
        <f t="shared" si="377"/>
        <v/>
      </c>
      <c r="T2986" s="44" t="str">
        <f t="shared" si="372"/>
        <v/>
      </c>
      <c r="W2986" s="18">
        <f t="shared" si="373"/>
        <v>0</v>
      </c>
    </row>
    <row r="2987" spans="7:23" ht="25.5" customHeight="1" x14ac:dyDescent="0.2">
      <c r="G2987" s="12" t="str">
        <f t="shared" si="370"/>
        <v/>
      </c>
      <c r="H2987" s="12"/>
      <c r="I2987" s="22" t="str">
        <f>IFERROR(VLOOKUP('движение ДВС'!C2987,нормативы!$B$2:$C$32,2,FALSE),"")</f>
        <v/>
      </c>
      <c r="K2987" s="13" t="str">
        <f t="shared" si="374"/>
        <v/>
      </c>
      <c r="L2987" s="13"/>
      <c r="M2987" s="22" t="str">
        <f t="shared" si="371"/>
        <v/>
      </c>
      <c r="N2987" s="22" t="str">
        <f t="shared" si="375"/>
        <v/>
      </c>
      <c r="P2987" s="11" t="str">
        <f t="shared" si="376"/>
        <v xml:space="preserve"> </v>
      </c>
      <c r="Q2987" s="11" t="e">
        <f>VLOOKUP(B2987,'Комментарии к ремонту'!A:C,2,FALSE)</f>
        <v>#N/A</v>
      </c>
      <c r="R2987" s="21" t="str">
        <f t="shared" si="377"/>
        <v/>
      </c>
      <c r="T2987" s="44" t="str">
        <f t="shared" si="372"/>
        <v/>
      </c>
      <c r="W2987" s="18">
        <f t="shared" si="373"/>
        <v>0</v>
      </c>
    </row>
    <row r="2988" spans="7:23" ht="25.5" customHeight="1" x14ac:dyDescent="0.2">
      <c r="G2988" s="12" t="str">
        <f t="shared" si="370"/>
        <v/>
      </c>
      <c r="H2988" s="12"/>
      <c r="I2988" s="22" t="str">
        <f>IFERROR(VLOOKUP('движение ДВС'!C2988,нормативы!$B$2:$C$32,2,FALSE),"")</f>
        <v/>
      </c>
      <c r="K2988" s="13" t="str">
        <f t="shared" si="374"/>
        <v/>
      </c>
      <c r="L2988" s="13"/>
      <c r="M2988" s="22" t="str">
        <f t="shared" si="371"/>
        <v/>
      </c>
      <c r="N2988" s="22" t="str">
        <f t="shared" si="375"/>
        <v/>
      </c>
      <c r="P2988" s="11" t="str">
        <f t="shared" si="376"/>
        <v xml:space="preserve"> </v>
      </c>
      <c r="Q2988" s="11" t="e">
        <f>VLOOKUP(B2988,'Комментарии к ремонту'!A:C,2,FALSE)</f>
        <v>#N/A</v>
      </c>
      <c r="R2988" s="21" t="str">
        <f t="shared" si="377"/>
        <v/>
      </c>
      <c r="T2988" s="44" t="str">
        <f t="shared" si="372"/>
        <v/>
      </c>
      <c r="W2988" s="18">
        <f t="shared" si="373"/>
        <v>0</v>
      </c>
    </row>
    <row r="2989" spans="7:23" ht="25.5" customHeight="1" x14ac:dyDescent="0.2">
      <c r="G2989" s="12" t="str">
        <f t="shared" si="370"/>
        <v/>
      </c>
      <c r="H2989" s="12"/>
      <c r="I2989" s="22" t="str">
        <f>IFERROR(VLOOKUP('движение ДВС'!C2989,нормативы!$B$2:$C$32,2,FALSE),"")</f>
        <v/>
      </c>
      <c r="K2989" s="13" t="str">
        <f t="shared" si="374"/>
        <v/>
      </c>
      <c r="L2989" s="13"/>
      <c r="M2989" s="22" t="str">
        <f t="shared" si="371"/>
        <v/>
      </c>
      <c r="N2989" s="22" t="str">
        <f t="shared" si="375"/>
        <v/>
      </c>
      <c r="P2989" s="11" t="str">
        <f t="shared" si="376"/>
        <v xml:space="preserve"> </v>
      </c>
      <c r="Q2989" s="11" t="e">
        <f>VLOOKUP(B2989,'Комментарии к ремонту'!A:C,2,FALSE)</f>
        <v>#N/A</v>
      </c>
      <c r="R2989" s="21" t="str">
        <f t="shared" si="377"/>
        <v/>
      </c>
      <c r="T2989" s="44" t="str">
        <f t="shared" si="372"/>
        <v/>
      </c>
      <c r="W2989" s="18">
        <f t="shared" si="373"/>
        <v>0</v>
      </c>
    </row>
    <row r="2990" spans="7:23" ht="25.5" customHeight="1" x14ac:dyDescent="0.2">
      <c r="G2990" s="12" t="str">
        <f t="shared" si="370"/>
        <v/>
      </c>
      <c r="H2990" s="12"/>
      <c r="I2990" s="22" t="str">
        <f>IFERROR(VLOOKUP('движение ДВС'!C2990,нормативы!$B$2:$C$32,2,FALSE),"")</f>
        <v/>
      </c>
      <c r="K2990" s="13" t="str">
        <f t="shared" si="374"/>
        <v/>
      </c>
      <c r="L2990" s="13"/>
      <c r="M2990" s="22" t="str">
        <f t="shared" si="371"/>
        <v/>
      </c>
      <c r="N2990" s="22" t="str">
        <f t="shared" si="375"/>
        <v/>
      </c>
      <c r="P2990" s="11" t="str">
        <f t="shared" si="376"/>
        <v xml:space="preserve"> </v>
      </c>
      <c r="Q2990" s="11" t="e">
        <f>VLOOKUP(B2990,'Комментарии к ремонту'!A:C,2,FALSE)</f>
        <v>#N/A</v>
      </c>
      <c r="R2990" s="21" t="str">
        <f t="shared" si="377"/>
        <v/>
      </c>
      <c r="T2990" s="44" t="str">
        <f t="shared" si="372"/>
        <v/>
      </c>
      <c r="W2990" s="18">
        <f t="shared" si="373"/>
        <v>0</v>
      </c>
    </row>
    <row r="2991" spans="7:23" ht="25.5" customHeight="1" x14ac:dyDescent="0.2">
      <c r="G2991" s="12" t="str">
        <f t="shared" si="370"/>
        <v/>
      </c>
      <c r="H2991" s="12"/>
      <c r="I2991" s="22" t="str">
        <f>IFERROR(VLOOKUP('движение ДВС'!C2991,нормативы!$B$2:$C$32,2,FALSE),"")</f>
        <v/>
      </c>
      <c r="K2991" s="13" t="str">
        <f t="shared" si="374"/>
        <v/>
      </c>
      <c r="L2991" s="13"/>
      <c r="M2991" s="22" t="str">
        <f t="shared" si="371"/>
        <v/>
      </c>
      <c r="N2991" s="22" t="str">
        <f t="shared" si="375"/>
        <v/>
      </c>
      <c r="P2991" s="11" t="str">
        <f t="shared" si="376"/>
        <v xml:space="preserve"> </v>
      </c>
      <c r="Q2991" s="11" t="e">
        <f>VLOOKUP(B2991,'Комментарии к ремонту'!A:C,2,FALSE)</f>
        <v>#N/A</v>
      </c>
      <c r="R2991" s="21" t="str">
        <f t="shared" si="377"/>
        <v/>
      </c>
      <c r="T2991" s="44" t="str">
        <f t="shared" si="372"/>
        <v/>
      </c>
      <c r="W2991" s="18">
        <f t="shared" si="373"/>
        <v>0</v>
      </c>
    </row>
    <row r="2992" spans="7:23" ht="25.5" customHeight="1" x14ac:dyDescent="0.2">
      <c r="G2992" s="12" t="str">
        <f t="shared" si="370"/>
        <v/>
      </c>
      <c r="H2992" s="12"/>
      <c r="I2992" s="22" t="str">
        <f>IFERROR(VLOOKUP('движение ДВС'!C2992,нормативы!$B$2:$C$32,2,FALSE),"")</f>
        <v/>
      </c>
      <c r="K2992" s="13" t="str">
        <f t="shared" si="374"/>
        <v/>
      </c>
      <c r="L2992" s="13"/>
      <c r="M2992" s="22" t="str">
        <f t="shared" si="371"/>
        <v/>
      </c>
      <c r="N2992" s="22" t="str">
        <f t="shared" si="375"/>
        <v/>
      </c>
      <c r="P2992" s="11" t="str">
        <f t="shared" si="376"/>
        <v xml:space="preserve"> </v>
      </c>
      <c r="Q2992" s="11" t="e">
        <f>VLOOKUP(B2992,'Комментарии к ремонту'!A:C,2,FALSE)</f>
        <v>#N/A</v>
      </c>
      <c r="R2992" s="21" t="str">
        <f t="shared" si="377"/>
        <v/>
      </c>
      <c r="T2992" s="44" t="str">
        <f t="shared" si="372"/>
        <v/>
      </c>
      <c r="W2992" s="18">
        <f t="shared" si="373"/>
        <v>0</v>
      </c>
    </row>
    <row r="2993" spans="7:23" ht="25.5" customHeight="1" x14ac:dyDescent="0.2">
      <c r="G2993" s="12" t="str">
        <f t="shared" si="370"/>
        <v/>
      </c>
      <c r="H2993" s="12"/>
      <c r="I2993" s="22" t="str">
        <f>IFERROR(VLOOKUP('движение ДВС'!C2993,нормативы!$B$2:$C$32,2,FALSE),"")</f>
        <v/>
      </c>
      <c r="K2993" s="13" t="str">
        <f t="shared" si="374"/>
        <v/>
      </c>
      <c r="L2993" s="13"/>
      <c r="M2993" s="22" t="str">
        <f t="shared" si="371"/>
        <v/>
      </c>
      <c r="N2993" s="22" t="str">
        <f t="shared" si="375"/>
        <v/>
      </c>
      <c r="P2993" s="11" t="str">
        <f t="shared" si="376"/>
        <v xml:space="preserve"> </v>
      </c>
      <c r="Q2993" s="11" t="e">
        <f>VLOOKUP(B2993,'Комментарии к ремонту'!A:C,2,FALSE)</f>
        <v>#N/A</v>
      </c>
      <c r="R2993" s="21" t="str">
        <f t="shared" si="377"/>
        <v/>
      </c>
      <c r="T2993" s="44" t="str">
        <f t="shared" si="372"/>
        <v/>
      </c>
      <c r="W2993" s="18">
        <f t="shared" si="373"/>
        <v>0</v>
      </c>
    </row>
    <row r="2994" spans="7:23" ht="25.5" customHeight="1" x14ac:dyDescent="0.2">
      <c r="G2994" s="12" t="str">
        <f t="shared" si="370"/>
        <v/>
      </c>
      <c r="H2994" s="12"/>
      <c r="I2994" s="22" t="str">
        <f>IFERROR(VLOOKUP('движение ДВС'!C2994,нормативы!$B$2:$C$32,2,FALSE),"")</f>
        <v/>
      </c>
      <c r="K2994" s="13" t="str">
        <f t="shared" si="374"/>
        <v/>
      </c>
      <c r="L2994" s="13"/>
      <c r="M2994" s="22" t="str">
        <f t="shared" si="371"/>
        <v/>
      </c>
      <c r="N2994" s="22" t="str">
        <f t="shared" si="375"/>
        <v/>
      </c>
      <c r="P2994" s="11" t="str">
        <f t="shared" si="376"/>
        <v xml:space="preserve"> </v>
      </c>
      <c r="Q2994" s="11" t="e">
        <f>VLOOKUP(B2994,'Комментарии к ремонту'!A:C,2,FALSE)</f>
        <v>#N/A</v>
      </c>
      <c r="R2994" s="21" t="str">
        <f t="shared" si="377"/>
        <v/>
      </c>
      <c r="T2994" s="44" t="str">
        <f t="shared" si="372"/>
        <v/>
      </c>
      <c r="W2994" s="18">
        <f t="shared" si="373"/>
        <v>0</v>
      </c>
    </row>
    <row r="2995" spans="7:23" ht="25.5" customHeight="1" x14ac:dyDescent="0.2">
      <c r="G2995" s="12" t="str">
        <f t="shared" si="370"/>
        <v/>
      </c>
      <c r="H2995" s="12"/>
      <c r="I2995" s="22" t="str">
        <f>IFERROR(VLOOKUP('движение ДВС'!C2995,нормативы!$B$2:$C$32,2,FALSE),"")</f>
        <v/>
      </c>
      <c r="K2995" s="13" t="str">
        <f t="shared" si="374"/>
        <v/>
      </c>
      <c r="L2995" s="13"/>
      <c r="M2995" s="22" t="str">
        <f t="shared" si="371"/>
        <v/>
      </c>
      <c r="N2995" s="22" t="str">
        <f t="shared" si="375"/>
        <v/>
      </c>
      <c r="P2995" s="11" t="str">
        <f t="shared" si="376"/>
        <v xml:space="preserve"> </v>
      </c>
      <c r="Q2995" s="11" t="e">
        <f>VLOOKUP(B2995,'Комментарии к ремонту'!A:C,2,FALSE)</f>
        <v>#N/A</v>
      </c>
      <c r="R2995" s="21" t="str">
        <f t="shared" si="377"/>
        <v/>
      </c>
      <c r="T2995" s="44" t="str">
        <f t="shared" si="372"/>
        <v/>
      </c>
      <c r="W2995" s="18">
        <f t="shared" si="373"/>
        <v>0</v>
      </c>
    </row>
    <row r="2996" spans="7:23" ht="25.5" customHeight="1" x14ac:dyDescent="0.2">
      <c r="G2996" s="12" t="str">
        <f t="shared" si="370"/>
        <v/>
      </c>
      <c r="H2996" s="12"/>
      <c r="I2996" s="22" t="str">
        <f>IFERROR(VLOOKUP('движение ДВС'!C2996,нормативы!$B$2:$C$32,2,FALSE),"")</f>
        <v/>
      </c>
      <c r="K2996" s="13" t="str">
        <f t="shared" si="374"/>
        <v/>
      </c>
      <c r="L2996" s="13"/>
      <c r="M2996" s="22" t="str">
        <f t="shared" si="371"/>
        <v/>
      </c>
      <c r="N2996" s="22" t="str">
        <f t="shared" si="375"/>
        <v/>
      </c>
      <c r="P2996" s="11" t="str">
        <f t="shared" si="376"/>
        <v xml:space="preserve"> </v>
      </c>
      <c r="Q2996" s="11" t="e">
        <f>VLOOKUP(B2996,'Комментарии к ремонту'!A:C,2,FALSE)</f>
        <v>#N/A</v>
      </c>
      <c r="R2996" s="21" t="str">
        <f t="shared" si="377"/>
        <v/>
      </c>
      <c r="T2996" s="44" t="str">
        <f t="shared" si="372"/>
        <v/>
      </c>
      <c r="W2996" s="18">
        <f t="shared" si="373"/>
        <v>0</v>
      </c>
    </row>
    <row r="2997" spans="7:23" ht="25.5" customHeight="1" x14ac:dyDescent="0.2">
      <c r="G2997" s="12" t="str">
        <f t="shared" si="370"/>
        <v/>
      </c>
      <c r="H2997" s="12"/>
      <c r="I2997" s="22" t="str">
        <f>IFERROR(VLOOKUP('движение ДВС'!C2997,нормативы!$B$2:$C$32,2,FALSE),"")</f>
        <v/>
      </c>
      <c r="K2997" s="13" t="str">
        <f t="shared" si="374"/>
        <v/>
      </c>
      <c r="L2997" s="13"/>
      <c r="M2997" s="22" t="str">
        <f t="shared" si="371"/>
        <v/>
      </c>
      <c r="N2997" s="22" t="str">
        <f t="shared" si="375"/>
        <v/>
      </c>
      <c r="P2997" s="11" t="str">
        <f t="shared" si="376"/>
        <v xml:space="preserve"> </v>
      </c>
      <c r="Q2997" s="11" t="e">
        <f>VLOOKUP(B2997,'Комментарии к ремонту'!A:C,2,FALSE)</f>
        <v>#N/A</v>
      </c>
      <c r="R2997" s="21" t="str">
        <f t="shared" si="377"/>
        <v/>
      </c>
      <c r="T2997" s="44" t="str">
        <f t="shared" si="372"/>
        <v/>
      </c>
      <c r="W2997" s="18">
        <f t="shared" si="373"/>
        <v>0</v>
      </c>
    </row>
    <row r="2998" spans="7:23" ht="25.5" customHeight="1" x14ac:dyDescent="0.2">
      <c r="G2998" s="12" t="str">
        <f t="shared" si="370"/>
        <v/>
      </c>
      <c r="H2998" s="12"/>
      <c r="I2998" s="22" t="str">
        <f>IFERROR(VLOOKUP('движение ДВС'!C2998,нормативы!$B$2:$C$32,2,FALSE),"")</f>
        <v/>
      </c>
      <c r="K2998" s="13" t="str">
        <f t="shared" si="374"/>
        <v/>
      </c>
      <c r="L2998" s="13"/>
      <c r="M2998" s="22" t="str">
        <f t="shared" si="371"/>
        <v/>
      </c>
      <c r="N2998" s="22" t="str">
        <f t="shared" si="375"/>
        <v/>
      </c>
      <c r="P2998" s="11" t="str">
        <f t="shared" si="376"/>
        <v xml:space="preserve"> </v>
      </c>
      <c r="Q2998" s="11" t="e">
        <f>VLOOKUP(B2998,'Комментарии к ремонту'!A:C,2,FALSE)</f>
        <v>#N/A</v>
      </c>
      <c r="R2998" s="21" t="str">
        <f t="shared" si="377"/>
        <v/>
      </c>
      <c r="T2998" s="44" t="str">
        <f t="shared" si="372"/>
        <v/>
      </c>
      <c r="W2998" s="18">
        <f t="shared" si="373"/>
        <v>0</v>
      </c>
    </row>
    <row r="2999" spans="7:23" ht="25.5" customHeight="1" x14ac:dyDescent="0.2">
      <c r="G2999" s="12" t="str">
        <f t="shared" si="370"/>
        <v/>
      </c>
      <c r="H2999" s="12"/>
      <c r="I2999" s="22" t="str">
        <f>IFERROR(VLOOKUP('движение ДВС'!C2999,нормативы!$B$2:$C$32,2,FALSE),"")</f>
        <v/>
      </c>
      <c r="K2999" s="13" t="str">
        <f t="shared" si="374"/>
        <v/>
      </c>
      <c r="L2999" s="13"/>
      <c r="M2999" s="22" t="str">
        <f t="shared" si="371"/>
        <v/>
      </c>
      <c r="N2999" s="22" t="str">
        <f t="shared" si="375"/>
        <v/>
      </c>
      <c r="P2999" s="11" t="str">
        <f t="shared" si="376"/>
        <v xml:space="preserve"> </v>
      </c>
      <c r="Q2999" s="11" t="e">
        <f>VLOOKUP(B2999,'Комментарии к ремонту'!A:C,2,FALSE)</f>
        <v>#N/A</v>
      </c>
      <c r="R2999" s="21" t="str">
        <f t="shared" si="377"/>
        <v/>
      </c>
      <c r="T2999" s="44" t="str">
        <f t="shared" si="372"/>
        <v/>
      </c>
      <c r="W2999" s="18">
        <f t="shared" si="373"/>
        <v>0</v>
      </c>
    </row>
    <row r="3000" spans="7:23" ht="25.5" customHeight="1" x14ac:dyDescent="0.2">
      <c r="G3000" s="12" t="str">
        <f t="shared" si="370"/>
        <v/>
      </c>
      <c r="H3000" s="12"/>
      <c r="I3000" s="22" t="str">
        <f>IFERROR(VLOOKUP('движение ДВС'!C3000,нормативы!$B$2:$C$32,2,FALSE),"")</f>
        <v/>
      </c>
      <c r="K3000" s="13" t="str">
        <f t="shared" si="374"/>
        <v/>
      </c>
      <c r="L3000" s="13"/>
      <c r="M3000" s="22" t="str">
        <f t="shared" si="371"/>
        <v/>
      </c>
      <c r="N3000" s="22" t="str">
        <f t="shared" si="375"/>
        <v/>
      </c>
      <c r="P3000" s="11" t="str">
        <f t="shared" si="376"/>
        <v xml:space="preserve"> </v>
      </c>
      <c r="Q3000" s="11" t="e">
        <f>VLOOKUP(B3000,'Комментарии к ремонту'!A:C,2,FALSE)</f>
        <v>#N/A</v>
      </c>
      <c r="R3000" s="21" t="str">
        <f t="shared" si="377"/>
        <v/>
      </c>
      <c r="T3000" s="44" t="str">
        <f t="shared" si="372"/>
        <v/>
      </c>
      <c r="W3000" s="18">
        <f t="shared" si="373"/>
        <v>0</v>
      </c>
    </row>
    <row r="3001" spans="7:23" ht="25.5" customHeight="1" x14ac:dyDescent="0.2">
      <c r="G3001" s="12" t="str">
        <f t="shared" si="370"/>
        <v/>
      </c>
      <c r="H3001" s="12"/>
      <c r="I3001" s="22" t="str">
        <f>IFERROR(VLOOKUP('движение ДВС'!C3001,нормативы!$B$2:$C$32,2,FALSE),"")</f>
        <v/>
      </c>
      <c r="K3001" s="13" t="str">
        <f t="shared" si="374"/>
        <v/>
      </c>
      <c r="L3001" s="13"/>
      <c r="M3001" s="22" t="str">
        <f t="shared" si="371"/>
        <v/>
      </c>
      <c r="N3001" s="22" t="str">
        <f t="shared" si="375"/>
        <v/>
      </c>
      <c r="P3001" s="11" t="str">
        <f t="shared" si="376"/>
        <v xml:space="preserve"> </v>
      </c>
      <c r="Q3001" s="11" t="e">
        <f>VLOOKUP(B3001,'Комментарии к ремонту'!A:C,2,FALSE)</f>
        <v>#N/A</v>
      </c>
      <c r="R3001" s="21" t="str">
        <f t="shared" si="377"/>
        <v/>
      </c>
      <c r="T3001" s="44" t="str">
        <f t="shared" si="372"/>
        <v/>
      </c>
      <c r="W3001" s="18">
        <f t="shared" si="373"/>
        <v>0</v>
      </c>
    </row>
    <row r="3002" spans="7:23" ht="25.5" customHeight="1" x14ac:dyDescent="0.2">
      <c r="G3002" s="12" t="str">
        <f t="shared" si="370"/>
        <v/>
      </c>
      <c r="H3002" s="12"/>
      <c r="I3002" s="22" t="str">
        <f>IFERROR(VLOOKUP('движение ДВС'!C3002,нормативы!$B$2:$C$32,2,FALSE),"")</f>
        <v/>
      </c>
      <c r="K3002" s="13" t="str">
        <f t="shared" si="374"/>
        <v/>
      </c>
      <c r="L3002" s="13"/>
      <c r="M3002" s="22" t="str">
        <f t="shared" si="371"/>
        <v/>
      </c>
      <c r="N3002" s="22" t="str">
        <f t="shared" si="375"/>
        <v/>
      </c>
      <c r="P3002" s="11" t="str">
        <f t="shared" si="376"/>
        <v xml:space="preserve"> </v>
      </c>
      <c r="Q3002" s="11" t="e">
        <f>VLOOKUP(B3002,'Комментарии к ремонту'!A:C,2,FALSE)</f>
        <v>#N/A</v>
      </c>
      <c r="R3002" s="21" t="str">
        <f t="shared" si="377"/>
        <v/>
      </c>
      <c r="T3002" s="44" t="str">
        <f t="shared" si="372"/>
        <v/>
      </c>
      <c r="W3002" s="18">
        <f t="shared" si="373"/>
        <v>0</v>
      </c>
    </row>
    <row r="3003" spans="7:23" ht="25.5" customHeight="1" x14ac:dyDescent="0.2">
      <c r="G3003" s="12" t="str">
        <f t="shared" si="370"/>
        <v/>
      </c>
      <c r="H3003" s="12"/>
      <c r="I3003" s="22" t="str">
        <f>IFERROR(VLOOKUP('движение ДВС'!C3003,нормативы!$B$2:$C$32,2,FALSE),"")</f>
        <v/>
      </c>
      <c r="K3003" s="13" t="str">
        <f t="shared" si="374"/>
        <v/>
      </c>
      <c r="L3003" s="13"/>
      <c r="M3003" s="22" t="str">
        <f t="shared" si="371"/>
        <v/>
      </c>
      <c r="N3003" s="22" t="str">
        <f t="shared" si="375"/>
        <v/>
      </c>
      <c r="P3003" s="11" t="str">
        <f t="shared" si="376"/>
        <v xml:space="preserve"> </v>
      </c>
      <c r="Q3003" s="11" t="e">
        <f>VLOOKUP(B3003,'Комментарии к ремонту'!A:C,2,FALSE)</f>
        <v>#N/A</v>
      </c>
      <c r="R3003" s="21" t="str">
        <f t="shared" si="377"/>
        <v/>
      </c>
      <c r="T3003" s="44" t="str">
        <f t="shared" si="372"/>
        <v/>
      </c>
      <c r="W3003" s="18">
        <f t="shared" si="373"/>
        <v>0</v>
      </c>
    </row>
    <row r="3004" spans="7:23" ht="25.5" customHeight="1" x14ac:dyDescent="0.2">
      <c r="G3004" s="12" t="str">
        <f t="shared" si="370"/>
        <v/>
      </c>
      <c r="H3004" s="12"/>
      <c r="I3004" s="22" t="str">
        <f>IFERROR(VLOOKUP('движение ДВС'!C3004,нормативы!$B$2:$C$32,2,FALSE),"")</f>
        <v/>
      </c>
      <c r="K3004" s="13" t="str">
        <f t="shared" si="374"/>
        <v/>
      </c>
      <c r="L3004" s="13"/>
      <c r="M3004" s="22" t="str">
        <f t="shared" si="371"/>
        <v/>
      </c>
      <c r="N3004" s="22" t="str">
        <f t="shared" si="375"/>
        <v/>
      </c>
      <c r="P3004" s="11" t="str">
        <f t="shared" si="376"/>
        <v xml:space="preserve"> </v>
      </c>
      <c r="Q3004" s="11" t="e">
        <f>VLOOKUP(B3004,'Комментарии к ремонту'!A:C,2,FALSE)</f>
        <v>#N/A</v>
      </c>
      <c r="R3004" s="21" t="str">
        <f t="shared" si="377"/>
        <v/>
      </c>
      <c r="T3004" s="44" t="str">
        <f t="shared" si="372"/>
        <v/>
      </c>
      <c r="W3004" s="18">
        <f t="shared" si="373"/>
        <v>0</v>
      </c>
    </row>
    <row r="3005" spans="7:23" ht="25.5" customHeight="1" x14ac:dyDescent="0.2">
      <c r="G3005" s="12" t="str">
        <f t="shared" si="370"/>
        <v/>
      </c>
      <c r="H3005" s="12"/>
      <c r="I3005" s="22" t="str">
        <f>IFERROR(VLOOKUP('движение ДВС'!C3005,нормативы!$B$2:$C$32,2,FALSE),"")</f>
        <v/>
      </c>
      <c r="K3005" s="13" t="str">
        <f t="shared" si="374"/>
        <v/>
      </c>
      <c r="L3005" s="13"/>
      <c r="M3005" s="22" t="str">
        <f t="shared" si="371"/>
        <v/>
      </c>
      <c r="N3005" s="22" t="str">
        <f t="shared" si="375"/>
        <v/>
      </c>
      <c r="P3005" s="11" t="str">
        <f t="shared" si="376"/>
        <v xml:space="preserve"> </v>
      </c>
      <c r="Q3005" s="11" t="e">
        <f>VLOOKUP(B3005,'Комментарии к ремонту'!A:C,2,FALSE)</f>
        <v>#N/A</v>
      </c>
      <c r="R3005" s="21" t="str">
        <f t="shared" si="377"/>
        <v/>
      </c>
      <c r="T3005" s="44" t="str">
        <f t="shared" si="372"/>
        <v/>
      </c>
      <c r="W3005" s="18">
        <f t="shared" si="373"/>
        <v>0</v>
      </c>
    </row>
    <row r="3006" spans="7:23" ht="25.5" customHeight="1" x14ac:dyDescent="0.2">
      <c r="G3006" s="12" t="str">
        <f t="shared" si="370"/>
        <v/>
      </c>
      <c r="H3006" s="12"/>
      <c r="I3006" s="22" t="str">
        <f>IFERROR(VLOOKUP('движение ДВС'!C3006,нормативы!$B$2:$C$32,2,FALSE),"")</f>
        <v/>
      </c>
      <c r="K3006" s="13" t="str">
        <f t="shared" si="374"/>
        <v/>
      </c>
      <c r="L3006" s="13"/>
      <c r="M3006" s="22" t="str">
        <f t="shared" si="371"/>
        <v/>
      </c>
      <c r="N3006" s="22" t="str">
        <f t="shared" si="375"/>
        <v/>
      </c>
      <c r="P3006" s="11" t="str">
        <f t="shared" si="376"/>
        <v xml:space="preserve"> </v>
      </c>
      <c r="Q3006" s="11" t="e">
        <f>VLOOKUP(B3006,'Комментарии к ремонту'!A:C,2,FALSE)</f>
        <v>#N/A</v>
      </c>
      <c r="R3006" s="21" t="str">
        <f t="shared" si="377"/>
        <v/>
      </c>
      <c r="T3006" s="44" t="str">
        <f t="shared" si="372"/>
        <v/>
      </c>
      <c r="W3006" s="18">
        <f t="shared" si="373"/>
        <v>0</v>
      </c>
    </row>
    <row r="3007" spans="7:23" ht="25.5" customHeight="1" x14ac:dyDescent="0.2">
      <c r="G3007" s="12" t="str">
        <f t="shared" si="370"/>
        <v/>
      </c>
      <c r="H3007" s="12"/>
      <c r="I3007" s="22" t="str">
        <f>IFERROR(VLOOKUP('движение ДВС'!C3007,нормативы!$B$2:$C$32,2,FALSE),"")</f>
        <v/>
      </c>
      <c r="K3007" s="13" t="str">
        <f t="shared" si="374"/>
        <v/>
      </c>
      <c r="L3007" s="13"/>
      <c r="M3007" s="22" t="str">
        <f t="shared" si="371"/>
        <v/>
      </c>
      <c r="N3007" s="22" t="str">
        <f t="shared" si="375"/>
        <v/>
      </c>
      <c r="P3007" s="11" t="str">
        <f t="shared" si="376"/>
        <v xml:space="preserve"> </v>
      </c>
      <c r="Q3007" s="11" t="e">
        <f>VLOOKUP(B3007,'Комментарии к ремонту'!A:C,2,FALSE)</f>
        <v>#N/A</v>
      </c>
      <c r="R3007" s="21" t="str">
        <f t="shared" si="377"/>
        <v/>
      </c>
      <c r="T3007" s="44" t="str">
        <f t="shared" si="372"/>
        <v/>
      </c>
      <c r="W3007" s="18">
        <f t="shared" si="373"/>
        <v>0</v>
      </c>
    </row>
    <row r="3008" spans="7:23" ht="25.5" customHeight="1" x14ac:dyDescent="0.2">
      <c r="G3008" s="12" t="str">
        <f t="shared" si="370"/>
        <v/>
      </c>
      <c r="H3008" s="12"/>
      <c r="I3008" s="22" t="str">
        <f>IFERROR(VLOOKUP('движение ДВС'!C3008,нормативы!$B$2:$C$32,2,FALSE),"")</f>
        <v/>
      </c>
      <c r="K3008" s="13" t="str">
        <f t="shared" si="374"/>
        <v/>
      </c>
      <c r="L3008" s="13"/>
      <c r="M3008" s="22" t="str">
        <f t="shared" si="371"/>
        <v/>
      </c>
      <c r="N3008" s="22" t="str">
        <f t="shared" si="375"/>
        <v/>
      </c>
      <c r="P3008" s="11" t="str">
        <f t="shared" si="376"/>
        <v xml:space="preserve"> </v>
      </c>
      <c r="Q3008" s="11" t="e">
        <f>VLOOKUP(B3008,'Комментарии к ремонту'!A:C,2,FALSE)</f>
        <v>#N/A</v>
      </c>
      <c r="R3008" s="21" t="str">
        <f t="shared" si="377"/>
        <v/>
      </c>
      <c r="T3008" s="44" t="str">
        <f t="shared" si="372"/>
        <v/>
      </c>
      <c r="W3008" s="18">
        <f t="shared" si="373"/>
        <v>0</v>
      </c>
    </row>
    <row r="3009" spans="7:23" ht="25.5" customHeight="1" x14ac:dyDescent="0.2">
      <c r="G3009" s="12" t="str">
        <f t="shared" si="370"/>
        <v/>
      </c>
      <c r="H3009" s="12"/>
      <c r="I3009" s="22" t="str">
        <f>IFERROR(VLOOKUP('движение ДВС'!C3009,нормативы!$B$2:$C$32,2,FALSE),"")</f>
        <v/>
      </c>
      <c r="K3009" s="13" t="str">
        <f t="shared" si="374"/>
        <v/>
      </c>
      <c r="L3009" s="13"/>
      <c r="M3009" s="22" t="str">
        <f t="shared" si="371"/>
        <v/>
      </c>
      <c r="N3009" s="22" t="str">
        <f t="shared" si="375"/>
        <v/>
      </c>
      <c r="P3009" s="11" t="str">
        <f t="shared" si="376"/>
        <v xml:space="preserve"> </v>
      </c>
      <c r="Q3009" s="11" t="e">
        <f>VLOOKUP(B3009,'Комментарии к ремонту'!A:C,2,FALSE)</f>
        <v>#N/A</v>
      </c>
      <c r="R3009" s="21" t="str">
        <f t="shared" si="377"/>
        <v/>
      </c>
      <c r="T3009" s="44" t="str">
        <f t="shared" si="372"/>
        <v/>
      </c>
      <c r="W3009" s="18">
        <f t="shared" si="373"/>
        <v>0</v>
      </c>
    </row>
    <row r="3010" spans="7:23" ht="25.5" customHeight="1" x14ac:dyDescent="0.2">
      <c r="G3010" s="12" t="str">
        <f t="shared" si="370"/>
        <v/>
      </c>
      <c r="H3010" s="12"/>
      <c r="I3010" s="22" t="str">
        <f>IFERROR(VLOOKUP('движение ДВС'!C3010,нормативы!$B$2:$C$32,2,FALSE),"")</f>
        <v/>
      </c>
      <c r="K3010" s="13" t="str">
        <f t="shared" si="374"/>
        <v/>
      </c>
      <c r="L3010" s="13"/>
      <c r="M3010" s="22" t="str">
        <f t="shared" si="371"/>
        <v/>
      </c>
      <c r="N3010" s="22" t="str">
        <f t="shared" si="375"/>
        <v/>
      </c>
      <c r="P3010" s="11" t="str">
        <f t="shared" si="376"/>
        <v xml:space="preserve"> </v>
      </c>
      <c r="Q3010" s="11" t="e">
        <f>VLOOKUP(B3010,'Комментарии к ремонту'!A:C,2,FALSE)</f>
        <v>#N/A</v>
      </c>
      <c r="R3010" s="21" t="str">
        <f t="shared" si="377"/>
        <v/>
      </c>
      <c r="T3010" s="44" t="str">
        <f t="shared" si="372"/>
        <v/>
      </c>
      <c r="W3010" s="18">
        <f t="shared" si="373"/>
        <v>0</v>
      </c>
    </row>
    <row r="3011" spans="7:23" ht="25.5" customHeight="1" x14ac:dyDescent="0.2">
      <c r="G3011" s="12" t="str">
        <f t="shared" ref="G3011:G3074" si="378">IFERROR(IF(SEARCH("Ожидается",O3011),"введите дату",""),"")</f>
        <v/>
      </c>
      <c r="H3011" s="12"/>
      <c r="I3011" s="22" t="str">
        <f>IFERROR(VLOOKUP('движение ДВС'!C3011,нормативы!$B$2:$C$32,2,FALSE),"")</f>
        <v/>
      </c>
      <c r="K3011" s="13" t="str">
        <f t="shared" si="374"/>
        <v/>
      </c>
      <c r="L3011" s="13"/>
      <c r="M3011" s="22" t="str">
        <f t="shared" ref="M3011:M3074" si="379">IFERROR(IF(ISBLANK(G3011),"",_xlfn.ISOWEEKNUM(G3011)),"")</f>
        <v/>
      </c>
      <c r="N3011" s="22" t="str">
        <f t="shared" si="375"/>
        <v/>
      </c>
      <c r="P3011" s="11" t="str">
        <f t="shared" si="376"/>
        <v xml:space="preserve"> </v>
      </c>
      <c r="Q3011" s="11" t="e">
        <f>VLOOKUP(B3011,'Комментарии к ремонту'!A:C,2,FALSE)</f>
        <v>#N/A</v>
      </c>
      <c r="R3011" s="21" t="str">
        <f t="shared" si="377"/>
        <v/>
      </c>
      <c r="T3011" s="44" t="str">
        <f t="shared" ref="T3011:T3074" si="380">IF(O3011="Отказной","Опишите причину отказа",IF(O3011="Транзит","Опишите инф. о транзите",""))</f>
        <v/>
      </c>
      <c r="W3011" s="18">
        <f t="shared" ref="W3011:W3074" si="381">IFERROR(IF(SEARCH(", заказ",V3011),"укажите дату поставки зап. частей",""),0)</f>
        <v>0</v>
      </c>
    </row>
    <row r="3012" spans="7:23" ht="25.5" customHeight="1" x14ac:dyDescent="0.2">
      <c r="G3012" s="12" t="str">
        <f t="shared" si="378"/>
        <v/>
      </c>
      <c r="H3012" s="12"/>
      <c r="I3012" s="22" t="str">
        <f>IFERROR(VLOOKUP('движение ДВС'!C3012,нормативы!$B$2:$C$32,2,FALSE),"")</f>
        <v/>
      </c>
      <c r="K3012" s="13" t="str">
        <f t="shared" ref="K3012:K3075" si="382">IFERROR(IF(H3012&lt;&gt;0,H3012+(I3012/J3012)/8*7/5,""),IF(H3012&lt;&gt;0,H3012+I3012/8*7/5,""))</f>
        <v/>
      </c>
      <c r="L3012" s="13"/>
      <c r="M3012" s="22" t="str">
        <f t="shared" si="379"/>
        <v/>
      </c>
      <c r="N3012" s="22" t="str">
        <f t="shared" ref="N3012:N3075" si="383">IFERROR(INT((MONTH(G3012)+2)/3),"")</f>
        <v/>
      </c>
      <c r="P3012" s="11" t="str">
        <f t="shared" ref="P3012:P3075" si="384">B3012&amp;" "&amp;C3012</f>
        <v xml:space="preserve"> </v>
      </c>
      <c r="Q3012" s="11" t="e">
        <f>VLOOKUP(B3012,'Комментарии к ремонту'!A:C,2,FALSE)</f>
        <v>#N/A</v>
      </c>
      <c r="R3012" s="21" t="str">
        <f t="shared" ref="R3012:R3075" si="385">IF(ISBLANK(B3012),"",IF(O3012="Ремонт остановлен","Укажите причину остановки работ",IF(O3012="Отказной","Опишите причину отказа",IF(O3012="Транзит","Опишите инф. о транзите",IF(ISNA(Q3012),"НЕТ","ЕСТЬ")))))</f>
        <v/>
      </c>
      <c r="T3012" s="44" t="str">
        <f t="shared" si="380"/>
        <v/>
      </c>
      <c r="W3012" s="18">
        <f t="shared" si="381"/>
        <v>0</v>
      </c>
    </row>
    <row r="3013" spans="7:23" ht="25.5" customHeight="1" x14ac:dyDescent="0.2">
      <c r="G3013" s="12" t="str">
        <f t="shared" si="378"/>
        <v/>
      </c>
      <c r="H3013" s="12"/>
      <c r="I3013" s="22" t="str">
        <f>IFERROR(VLOOKUP('движение ДВС'!C3013,нормативы!$B$2:$C$32,2,FALSE),"")</f>
        <v/>
      </c>
      <c r="K3013" s="13" t="str">
        <f t="shared" si="382"/>
        <v/>
      </c>
      <c r="L3013" s="13"/>
      <c r="M3013" s="22" t="str">
        <f t="shared" si="379"/>
        <v/>
      </c>
      <c r="N3013" s="22" t="str">
        <f t="shared" si="383"/>
        <v/>
      </c>
      <c r="P3013" s="11" t="str">
        <f t="shared" si="384"/>
        <v xml:space="preserve"> </v>
      </c>
      <c r="Q3013" s="11" t="e">
        <f>VLOOKUP(B3013,'Комментарии к ремонту'!A:C,2,FALSE)</f>
        <v>#N/A</v>
      </c>
      <c r="R3013" s="21" t="str">
        <f t="shared" si="385"/>
        <v/>
      </c>
      <c r="T3013" s="44" t="str">
        <f t="shared" si="380"/>
        <v/>
      </c>
      <c r="W3013" s="18">
        <f t="shared" si="381"/>
        <v>0</v>
      </c>
    </row>
    <row r="3014" spans="7:23" ht="25.5" customHeight="1" x14ac:dyDescent="0.2">
      <c r="G3014" s="12" t="str">
        <f t="shared" si="378"/>
        <v/>
      </c>
      <c r="H3014" s="12"/>
      <c r="I3014" s="22" t="str">
        <f>IFERROR(VLOOKUP('движение ДВС'!C3014,нормативы!$B$2:$C$32,2,FALSE),"")</f>
        <v/>
      </c>
      <c r="K3014" s="13" t="str">
        <f t="shared" si="382"/>
        <v/>
      </c>
      <c r="L3014" s="13"/>
      <c r="M3014" s="22" t="str">
        <f t="shared" si="379"/>
        <v/>
      </c>
      <c r="N3014" s="22" t="str">
        <f t="shared" si="383"/>
        <v/>
      </c>
      <c r="P3014" s="11" t="str">
        <f t="shared" si="384"/>
        <v xml:space="preserve"> </v>
      </c>
      <c r="Q3014" s="11" t="e">
        <f>VLOOKUP(B3014,'Комментарии к ремонту'!A:C,2,FALSE)</f>
        <v>#N/A</v>
      </c>
      <c r="R3014" s="21" t="str">
        <f t="shared" si="385"/>
        <v/>
      </c>
      <c r="T3014" s="44" t="str">
        <f t="shared" si="380"/>
        <v/>
      </c>
      <c r="W3014" s="18">
        <f t="shared" si="381"/>
        <v>0</v>
      </c>
    </row>
    <row r="3015" spans="7:23" ht="25.5" customHeight="1" x14ac:dyDescent="0.2">
      <c r="G3015" s="12" t="str">
        <f t="shared" si="378"/>
        <v/>
      </c>
      <c r="H3015" s="12"/>
      <c r="I3015" s="22" t="str">
        <f>IFERROR(VLOOKUP('движение ДВС'!C3015,нормативы!$B$2:$C$32,2,FALSE),"")</f>
        <v/>
      </c>
      <c r="K3015" s="13" t="str">
        <f t="shared" si="382"/>
        <v/>
      </c>
      <c r="L3015" s="13"/>
      <c r="M3015" s="22" t="str">
        <f t="shared" si="379"/>
        <v/>
      </c>
      <c r="N3015" s="22" t="str">
        <f t="shared" si="383"/>
        <v/>
      </c>
      <c r="P3015" s="11" t="str">
        <f t="shared" si="384"/>
        <v xml:space="preserve"> </v>
      </c>
      <c r="Q3015" s="11" t="e">
        <f>VLOOKUP(B3015,'Комментарии к ремонту'!A:C,2,FALSE)</f>
        <v>#N/A</v>
      </c>
      <c r="R3015" s="21" t="str">
        <f t="shared" si="385"/>
        <v/>
      </c>
      <c r="T3015" s="44" t="str">
        <f t="shared" si="380"/>
        <v/>
      </c>
      <c r="W3015" s="18">
        <f t="shared" si="381"/>
        <v>0</v>
      </c>
    </row>
    <row r="3016" spans="7:23" ht="25.5" customHeight="1" x14ac:dyDescent="0.2">
      <c r="G3016" s="12" t="str">
        <f t="shared" si="378"/>
        <v/>
      </c>
      <c r="H3016" s="12"/>
      <c r="I3016" s="22" t="str">
        <f>IFERROR(VLOOKUP('движение ДВС'!C3016,нормативы!$B$2:$C$32,2,FALSE),"")</f>
        <v/>
      </c>
      <c r="K3016" s="13" t="str">
        <f t="shared" si="382"/>
        <v/>
      </c>
      <c r="L3016" s="13"/>
      <c r="M3016" s="22" t="str">
        <f t="shared" si="379"/>
        <v/>
      </c>
      <c r="N3016" s="22" t="str">
        <f t="shared" si="383"/>
        <v/>
      </c>
      <c r="P3016" s="11" t="str">
        <f t="shared" si="384"/>
        <v xml:space="preserve"> </v>
      </c>
      <c r="Q3016" s="11" t="e">
        <f>VLOOKUP(B3016,'Комментарии к ремонту'!A:C,2,FALSE)</f>
        <v>#N/A</v>
      </c>
      <c r="R3016" s="21" t="str">
        <f t="shared" si="385"/>
        <v/>
      </c>
      <c r="T3016" s="44" t="str">
        <f t="shared" si="380"/>
        <v/>
      </c>
      <c r="W3016" s="18">
        <f t="shared" si="381"/>
        <v>0</v>
      </c>
    </row>
    <row r="3017" spans="7:23" ht="25.5" customHeight="1" x14ac:dyDescent="0.2">
      <c r="G3017" s="12" t="str">
        <f t="shared" si="378"/>
        <v/>
      </c>
      <c r="H3017" s="12"/>
      <c r="I3017" s="22" t="str">
        <f>IFERROR(VLOOKUP('движение ДВС'!C3017,нормативы!$B$2:$C$32,2,FALSE),"")</f>
        <v/>
      </c>
      <c r="K3017" s="13" t="str">
        <f t="shared" si="382"/>
        <v/>
      </c>
      <c r="L3017" s="13"/>
      <c r="M3017" s="22" t="str">
        <f t="shared" si="379"/>
        <v/>
      </c>
      <c r="N3017" s="22" t="str">
        <f t="shared" si="383"/>
        <v/>
      </c>
      <c r="P3017" s="11" t="str">
        <f t="shared" si="384"/>
        <v xml:space="preserve"> </v>
      </c>
      <c r="Q3017" s="11" t="e">
        <f>VLOOKUP(B3017,'Комментарии к ремонту'!A:C,2,FALSE)</f>
        <v>#N/A</v>
      </c>
      <c r="R3017" s="21" t="str">
        <f t="shared" si="385"/>
        <v/>
      </c>
      <c r="T3017" s="44" t="str">
        <f t="shared" si="380"/>
        <v/>
      </c>
      <c r="W3017" s="18">
        <f t="shared" si="381"/>
        <v>0</v>
      </c>
    </row>
    <row r="3018" spans="7:23" ht="25.5" customHeight="1" x14ac:dyDescent="0.2">
      <c r="G3018" s="12" t="str">
        <f t="shared" si="378"/>
        <v/>
      </c>
      <c r="H3018" s="12"/>
      <c r="I3018" s="22" t="str">
        <f>IFERROR(VLOOKUP('движение ДВС'!C3018,нормативы!$B$2:$C$32,2,FALSE),"")</f>
        <v/>
      </c>
      <c r="K3018" s="13" t="str">
        <f t="shared" si="382"/>
        <v/>
      </c>
      <c r="L3018" s="13"/>
      <c r="M3018" s="22" t="str">
        <f t="shared" si="379"/>
        <v/>
      </c>
      <c r="N3018" s="22" t="str">
        <f t="shared" si="383"/>
        <v/>
      </c>
      <c r="P3018" s="11" t="str">
        <f t="shared" si="384"/>
        <v xml:space="preserve"> </v>
      </c>
      <c r="Q3018" s="11" t="e">
        <f>VLOOKUP(B3018,'Комментарии к ремонту'!A:C,2,FALSE)</f>
        <v>#N/A</v>
      </c>
      <c r="R3018" s="21" t="str">
        <f t="shared" si="385"/>
        <v/>
      </c>
      <c r="T3018" s="44" t="str">
        <f t="shared" si="380"/>
        <v/>
      </c>
      <c r="W3018" s="18">
        <f t="shared" si="381"/>
        <v>0</v>
      </c>
    </row>
    <row r="3019" spans="7:23" ht="25.5" customHeight="1" x14ac:dyDescent="0.2">
      <c r="G3019" s="12" t="str">
        <f t="shared" si="378"/>
        <v/>
      </c>
      <c r="H3019" s="12"/>
      <c r="I3019" s="22" t="str">
        <f>IFERROR(VLOOKUP('движение ДВС'!C3019,нормативы!$B$2:$C$32,2,FALSE),"")</f>
        <v/>
      </c>
      <c r="K3019" s="13" t="str">
        <f t="shared" si="382"/>
        <v/>
      </c>
      <c r="L3019" s="13"/>
      <c r="M3019" s="22" t="str">
        <f t="shared" si="379"/>
        <v/>
      </c>
      <c r="N3019" s="22" t="str">
        <f t="shared" si="383"/>
        <v/>
      </c>
      <c r="P3019" s="11" t="str">
        <f t="shared" si="384"/>
        <v xml:space="preserve"> </v>
      </c>
      <c r="Q3019" s="11" t="e">
        <f>VLOOKUP(B3019,'Комментарии к ремонту'!A:C,2,FALSE)</f>
        <v>#N/A</v>
      </c>
      <c r="R3019" s="21" t="str">
        <f t="shared" si="385"/>
        <v/>
      </c>
      <c r="T3019" s="44" t="str">
        <f t="shared" si="380"/>
        <v/>
      </c>
      <c r="W3019" s="18">
        <f t="shared" si="381"/>
        <v>0</v>
      </c>
    </row>
    <row r="3020" spans="7:23" ht="25.5" customHeight="1" x14ac:dyDescent="0.2">
      <c r="G3020" s="12" t="str">
        <f t="shared" si="378"/>
        <v/>
      </c>
      <c r="H3020" s="12"/>
      <c r="I3020" s="22" t="str">
        <f>IFERROR(VLOOKUP('движение ДВС'!C3020,нормативы!$B$2:$C$32,2,FALSE),"")</f>
        <v/>
      </c>
      <c r="K3020" s="13" t="str">
        <f t="shared" si="382"/>
        <v/>
      </c>
      <c r="L3020" s="13"/>
      <c r="M3020" s="22" t="str">
        <f t="shared" si="379"/>
        <v/>
      </c>
      <c r="N3020" s="22" t="str">
        <f t="shared" si="383"/>
        <v/>
      </c>
      <c r="P3020" s="11" t="str">
        <f t="shared" si="384"/>
        <v xml:space="preserve"> </v>
      </c>
      <c r="Q3020" s="11" t="e">
        <f>VLOOKUP(B3020,'Комментарии к ремонту'!A:C,2,FALSE)</f>
        <v>#N/A</v>
      </c>
      <c r="R3020" s="21" t="str">
        <f t="shared" si="385"/>
        <v/>
      </c>
      <c r="T3020" s="44" t="str">
        <f t="shared" si="380"/>
        <v/>
      </c>
      <c r="W3020" s="18">
        <f t="shared" si="381"/>
        <v>0</v>
      </c>
    </row>
    <row r="3021" spans="7:23" ht="25.5" customHeight="1" x14ac:dyDescent="0.2">
      <c r="G3021" s="12" t="str">
        <f t="shared" si="378"/>
        <v/>
      </c>
      <c r="H3021" s="12"/>
      <c r="I3021" s="22" t="str">
        <f>IFERROR(VLOOKUP('движение ДВС'!C3021,нормативы!$B$2:$C$32,2,FALSE),"")</f>
        <v/>
      </c>
      <c r="K3021" s="13" t="str">
        <f t="shared" si="382"/>
        <v/>
      </c>
      <c r="L3021" s="13"/>
      <c r="M3021" s="22" t="str">
        <f t="shared" si="379"/>
        <v/>
      </c>
      <c r="N3021" s="22" t="str">
        <f t="shared" si="383"/>
        <v/>
      </c>
      <c r="P3021" s="11" t="str">
        <f t="shared" si="384"/>
        <v xml:space="preserve"> </v>
      </c>
      <c r="Q3021" s="11" t="e">
        <f>VLOOKUP(B3021,'Комментарии к ремонту'!A:C,2,FALSE)</f>
        <v>#N/A</v>
      </c>
      <c r="R3021" s="21" t="str">
        <f t="shared" si="385"/>
        <v/>
      </c>
      <c r="T3021" s="44" t="str">
        <f t="shared" si="380"/>
        <v/>
      </c>
      <c r="W3021" s="18">
        <f t="shared" si="381"/>
        <v>0</v>
      </c>
    </row>
    <row r="3022" spans="7:23" ht="25.5" customHeight="1" x14ac:dyDescent="0.2">
      <c r="G3022" s="12" t="str">
        <f t="shared" si="378"/>
        <v/>
      </c>
      <c r="H3022" s="12"/>
      <c r="I3022" s="22" t="str">
        <f>IFERROR(VLOOKUP('движение ДВС'!C3022,нормативы!$B$2:$C$32,2,FALSE),"")</f>
        <v/>
      </c>
      <c r="K3022" s="13" t="str">
        <f t="shared" si="382"/>
        <v/>
      </c>
      <c r="L3022" s="13"/>
      <c r="M3022" s="22" t="str">
        <f t="shared" si="379"/>
        <v/>
      </c>
      <c r="N3022" s="22" t="str">
        <f t="shared" si="383"/>
        <v/>
      </c>
      <c r="P3022" s="11" t="str">
        <f t="shared" si="384"/>
        <v xml:space="preserve"> </v>
      </c>
      <c r="Q3022" s="11" t="e">
        <f>VLOOKUP(B3022,'Комментарии к ремонту'!A:C,2,FALSE)</f>
        <v>#N/A</v>
      </c>
      <c r="R3022" s="21" t="str">
        <f t="shared" si="385"/>
        <v/>
      </c>
      <c r="T3022" s="44" t="str">
        <f t="shared" si="380"/>
        <v/>
      </c>
      <c r="W3022" s="18">
        <f t="shared" si="381"/>
        <v>0</v>
      </c>
    </row>
    <row r="3023" spans="7:23" ht="25.5" customHeight="1" x14ac:dyDescent="0.2">
      <c r="G3023" s="12" t="str">
        <f t="shared" si="378"/>
        <v/>
      </c>
      <c r="H3023" s="12"/>
      <c r="I3023" s="22" t="str">
        <f>IFERROR(VLOOKUP('движение ДВС'!C3023,нормативы!$B$2:$C$32,2,FALSE),"")</f>
        <v/>
      </c>
      <c r="K3023" s="13" t="str">
        <f t="shared" si="382"/>
        <v/>
      </c>
      <c r="L3023" s="13"/>
      <c r="M3023" s="22" t="str">
        <f t="shared" si="379"/>
        <v/>
      </c>
      <c r="N3023" s="22" t="str">
        <f t="shared" si="383"/>
        <v/>
      </c>
      <c r="P3023" s="11" t="str">
        <f t="shared" si="384"/>
        <v xml:space="preserve"> </v>
      </c>
      <c r="Q3023" s="11" t="e">
        <f>VLOOKUP(B3023,'Комментарии к ремонту'!A:C,2,FALSE)</f>
        <v>#N/A</v>
      </c>
      <c r="R3023" s="21" t="str">
        <f t="shared" si="385"/>
        <v/>
      </c>
      <c r="T3023" s="44" t="str">
        <f t="shared" si="380"/>
        <v/>
      </c>
      <c r="W3023" s="18">
        <f t="shared" si="381"/>
        <v>0</v>
      </c>
    </row>
    <row r="3024" spans="7:23" ht="25.5" customHeight="1" x14ac:dyDescent="0.2">
      <c r="G3024" s="12" t="str">
        <f t="shared" si="378"/>
        <v/>
      </c>
      <c r="H3024" s="12"/>
      <c r="I3024" s="22" t="str">
        <f>IFERROR(VLOOKUP('движение ДВС'!C3024,нормативы!$B$2:$C$32,2,FALSE),"")</f>
        <v/>
      </c>
      <c r="K3024" s="13" t="str">
        <f t="shared" si="382"/>
        <v/>
      </c>
      <c r="L3024" s="13"/>
      <c r="M3024" s="22" t="str">
        <f t="shared" si="379"/>
        <v/>
      </c>
      <c r="N3024" s="22" t="str">
        <f t="shared" si="383"/>
        <v/>
      </c>
      <c r="P3024" s="11" t="str">
        <f t="shared" si="384"/>
        <v xml:space="preserve"> </v>
      </c>
      <c r="Q3024" s="11" t="e">
        <f>VLOOKUP(B3024,'Комментарии к ремонту'!A:C,2,FALSE)</f>
        <v>#N/A</v>
      </c>
      <c r="R3024" s="21" t="str">
        <f t="shared" si="385"/>
        <v/>
      </c>
      <c r="T3024" s="44" t="str">
        <f t="shared" si="380"/>
        <v/>
      </c>
      <c r="W3024" s="18">
        <f t="shared" si="381"/>
        <v>0</v>
      </c>
    </row>
    <row r="3025" spans="7:23" ht="25.5" customHeight="1" x14ac:dyDescent="0.2">
      <c r="G3025" s="12" t="str">
        <f t="shared" si="378"/>
        <v/>
      </c>
      <c r="H3025" s="12"/>
      <c r="I3025" s="22" t="str">
        <f>IFERROR(VLOOKUP('движение ДВС'!C3025,нормативы!$B$2:$C$32,2,FALSE),"")</f>
        <v/>
      </c>
      <c r="K3025" s="13" t="str">
        <f t="shared" si="382"/>
        <v/>
      </c>
      <c r="L3025" s="13"/>
      <c r="M3025" s="22" t="str">
        <f t="shared" si="379"/>
        <v/>
      </c>
      <c r="N3025" s="22" t="str">
        <f t="shared" si="383"/>
        <v/>
      </c>
      <c r="P3025" s="11" t="str">
        <f t="shared" si="384"/>
        <v xml:space="preserve"> </v>
      </c>
      <c r="Q3025" s="11" t="e">
        <f>VLOOKUP(B3025,'Комментарии к ремонту'!A:C,2,FALSE)</f>
        <v>#N/A</v>
      </c>
      <c r="R3025" s="21" t="str">
        <f t="shared" si="385"/>
        <v/>
      </c>
      <c r="T3025" s="44" t="str">
        <f t="shared" si="380"/>
        <v/>
      </c>
      <c r="W3025" s="18">
        <f t="shared" si="381"/>
        <v>0</v>
      </c>
    </row>
    <row r="3026" spans="7:23" ht="25.5" customHeight="1" x14ac:dyDescent="0.2">
      <c r="G3026" s="12" t="str">
        <f t="shared" si="378"/>
        <v/>
      </c>
      <c r="H3026" s="12"/>
      <c r="I3026" s="22" t="str">
        <f>IFERROR(VLOOKUP('движение ДВС'!C3026,нормативы!$B$2:$C$32,2,FALSE),"")</f>
        <v/>
      </c>
      <c r="K3026" s="13" t="str">
        <f t="shared" si="382"/>
        <v/>
      </c>
      <c r="L3026" s="13"/>
      <c r="M3026" s="22" t="str">
        <f t="shared" si="379"/>
        <v/>
      </c>
      <c r="N3026" s="22" t="str">
        <f t="shared" si="383"/>
        <v/>
      </c>
      <c r="P3026" s="11" t="str">
        <f t="shared" si="384"/>
        <v xml:space="preserve"> </v>
      </c>
      <c r="Q3026" s="11" t="e">
        <f>VLOOKUP(B3026,'Комментарии к ремонту'!A:C,2,FALSE)</f>
        <v>#N/A</v>
      </c>
      <c r="R3026" s="21" t="str">
        <f t="shared" si="385"/>
        <v/>
      </c>
      <c r="T3026" s="44" t="str">
        <f t="shared" si="380"/>
        <v/>
      </c>
      <c r="W3026" s="18">
        <f t="shared" si="381"/>
        <v>0</v>
      </c>
    </row>
    <row r="3027" spans="7:23" ht="25.5" customHeight="1" x14ac:dyDescent="0.2">
      <c r="G3027" s="12" t="str">
        <f t="shared" si="378"/>
        <v/>
      </c>
      <c r="H3027" s="12"/>
      <c r="I3027" s="22" t="str">
        <f>IFERROR(VLOOKUP('движение ДВС'!C3027,нормативы!$B$2:$C$32,2,FALSE),"")</f>
        <v/>
      </c>
      <c r="K3027" s="13" t="str">
        <f t="shared" si="382"/>
        <v/>
      </c>
      <c r="L3027" s="13"/>
      <c r="M3027" s="22" t="str">
        <f t="shared" si="379"/>
        <v/>
      </c>
      <c r="N3027" s="22" t="str">
        <f t="shared" si="383"/>
        <v/>
      </c>
      <c r="P3027" s="11" t="str">
        <f t="shared" si="384"/>
        <v xml:space="preserve"> </v>
      </c>
      <c r="Q3027" s="11" t="e">
        <f>VLOOKUP(B3027,'Комментарии к ремонту'!A:C,2,FALSE)</f>
        <v>#N/A</v>
      </c>
      <c r="R3027" s="21" t="str">
        <f t="shared" si="385"/>
        <v/>
      </c>
      <c r="T3027" s="44" t="str">
        <f t="shared" si="380"/>
        <v/>
      </c>
      <c r="W3027" s="18">
        <f t="shared" si="381"/>
        <v>0</v>
      </c>
    </row>
    <row r="3028" spans="7:23" ht="25.5" customHeight="1" x14ac:dyDescent="0.2">
      <c r="G3028" s="12" t="str">
        <f t="shared" si="378"/>
        <v/>
      </c>
      <c r="H3028" s="12"/>
      <c r="I3028" s="22" t="str">
        <f>IFERROR(VLOOKUP('движение ДВС'!C3028,нормативы!$B$2:$C$32,2,FALSE),"")</f>
        <v/>
      </c>
      <c r="K3028" s="13" t="str">
        <f t="shared" si="382"/>
        <v/>
      </c>
      <c r="L3028" s="13"/>
      <c r="M3028" s="22" t="str">
        <f t="shared" si="379"/>
        <v/>
      </c>
      <c r="N3028" s="22" t="str">
        <f t="shared" si="383"/>
        <v/>
      </c>
      <c r="P3028" s="11" t="str">
        <f t="shared" si="384"/>
        <v xml:space="preserve"> </v>
      </c>
      <c r="Q3028" s="11" t="e">
        <f>VLOOKUP(B3028,'Комментарии к ремонту'!A:C,2,FALSE)</f>
        <v>#N/A</v>
      </c>
      <c r="R3028" s="21" t="str">
        <f t="shared" si="385"/>
        <v/>
      </c>
      <c r="T3028" s="44" t="str">
        <f t="shared" si="380"/>
        <v/>
      </c>
      <c r="W3028" s="18">
        <f t="shared" si="381"/>
        <v>0</v>
      </c>
    </row>
    <row r="3029" spans="7:23" ht="25.5" customHeight="1" x14ac:dyDescent="0.2">
      <c r="G3029" s="12" t="str">
        <f t="shared" si="378"/>
        <v/>
      </c>
      <c r="H3029" s="12"/>
      <c r="I3029" s="22" t="str">
        <f>IFERROR(VLOOKUP('движение ДВС'!C3029,нормативы!$B$2:$C$32,2,FALSE),"")</f>
        <v/>
      </c>
      <c r="K3029" s="13" t="str">
        <f t="shared" si="382"/>
        <v/>
      </c>
      <c r="L3029" s="13"/>
      <c r="M3029" s="22" t="str">
        <f t="shared" si="379"/>
        <v/>
      </c>
      <c r="N3029" s="22" t="str">
        <f t="shared" si="383"/>
        <v/>
      </c>
      <c r="P3029" s="11" t="str">
        <f t="shared" si="384"/>
        <v xml:space="preserve"> </v>
      </c>
      <c r="Q3029" s="11" t="e">
        <f>VLOOKUP(B3029,'Комментарии к ремонту'!A:C,2,FALSE)</f>
        <v>#N/A</v>
      </c>
      <c r="R3029" s="21" t="str">
        <f t="shared" si="385"/>
        <v/>
      </c>
      <c r="T3029" s="44" t="str">
        <f t="shared" si="380"/>
        <v/>
      </c>
      <c r="W3029" s="18">
        <f t="shared" si="381"/>
        <v>0</v>
      </c>
    </row>
    <row r="3030" spans="7:23" ht="25.5" customHeight="1" x14ac:dyDescent="0.2">
      <c r="G3030" s="12" t="str">
        <f t="shared" si="378"/>
        <v/>
      </c>
      <c r="H3030" s="12"/>
      <c r="I3030" s="22" t="str">
        <f>IFERROR(VLOOKUP('движение ДВС'!C3030,нормативы!$B$2:$C$32,2,FALSE),"")</f>
        <v/>
      </c>
      <c r="K3030" s="13" t="str">
        <f t="shared" si="382"/>
        <v/>
      </c>
      <c r="L3030" s="13"/>
      <c r="M3030" s="22" t="str">
        <f t="shared" si="379"/>
        <v/>
      </c>
      <c r="N3030" s="22" t="str">
        <f t="shared" si="383"/>
        <v/>
      </c>
      <c r="P3030" s="11" t="str">
        <f t="shared" si="384"/>
        <v xml:space="preserve"> </v>
      </c>
      <c r="Q3030" s="11" t="e">
        <f>VLOOKUP(B3030,'Комментарии к ремонту'!A:C,2,FALSE)</f>
        <v>#N/A</v>
      </c>
      <c r="R3030" s="21" t="str">
        <f t="shared" si="385"/>
        <v/>
      </c>
      <c r="T3030" s="44" t="str">
        <f t="shared" si="380"/>
        <v/>
      </c>
      <c r="W3030" s="18">
        <f t="shared" si="381"/>
        <v>0</v>
      </c>
    </row>
    <row r="3031" spans="7:23" ht="25.5" customHeight="1" x14ac:dyDescent="0.2">
      <c r="G3031" s="12" t="str">
        <f t="shared" si="378"/>
        <v/>
      </c>
      <c r="H3031" s="12"/>
      <c r="I3031" s="22" t="str">
        <f>IFERROR(VLOOKUP('движение ДВС'!C3031,нормативы!$B$2:$C$32,2,FALSE),"")</f>
        <v/>
      </c>
      <c r="K3031" s="13" t="str">
        <f t="shared" si="382"/>
        <v/>
      </c>
      <c r="L3031" s="13"/>
      <c r="M3031" s="22" t="str">
        <f t="shared" si="379"/>
        <v/>
      </c>
      <c r="N3031" s="22" t="str">
        <f t="shared" si="383"/>
        <v/>
      </c>
      <c r="P3031" s="11" t="str">
        <f t="shared" si="384"/>
        <v xml:space="preserve"> </v>
      </c>
      <c r="Q3031" s="11" t="e">
        <f>VLOOKUP(B3031,'Комментарии к ремонту'!A:C,2,FALSE)</f>
        <v>#N/A</v>
      </c>
      <c r="R3031" s="21" t="str">
        <f t="shared" si="385"/>
        <v/>
      </c>
      <c r="T3031" s="44" t="str">
        <f t="shared" si="380"/>
        <v/>
      </c>
      <c r="W3031" s="18">
        <f t="shared" si="381"/>
        <v>0</v>
      </c>
    </row>
    <row r="3032" spans="7:23" ht="25.5" customHeight="1" x14ac:dyDescent="0.2">
      <c r="G3032" s="12" t="str">
        <f t="shared" si="378"/>
        <v/>
      </c>
      <c r="H3032" s="12"/>
      <c r="I3032" s="22" t="str">
        <f>IFERROR(VLOOKUP('движение ДВС'!C3032,нормативы!$B$2:$C$32,2,FALSE),"")</f>
        <v/>
      </c>
      <c r="K3032" s="13" t="str">
        <f t="shared" si="382"/>
        <v/>
      </c>
      <c r="L3032" s="13"/>
      <c r="M3032" s="22" t="str">
        <f t="shared" si="379"/>
        <v/>
      </c>
      <c r="N3032" s="22" t="str">
        <f t="shared" si="383"/>
        <v/>
      </c>
      <c r="P3032" s="11" t="str">
        <f t="shared" si="384"/>
        <v xml:space="preserve"> </v>
      </c>
      <c r="Q3032" s="11" t="e">
        <f>VLOOKUP(B3032,'Комментарии к ремонту'!A:C,2,FALSE)</f>
        <v>#N/A</v>
      </c>
      <c r="R3032" s="21" t="str">
        <f t="shared" si="385"/>
        <v/>
      </c>
      <c r="T3032" s="44" t="str">
        <f t="shared" si="380"/>
        <v/>
      </c>
      <c r="W3032" s="18">
        <f t="shared" si="381"/>
        <v>0</v>
      </c>
    </row>
    <row r="3033" spans="7:23" ht="25.5" customHeight="1" x14ac:dyDescent="0.2">
      <c r="G3033" s="12" t="str">
        <f t="shared" si="378"/>
        <v/>
      </c>
      <c r="H3033" s="12"/>
      <c r="I3033" s="22" t="str">
        <f>IFERROR(VLOOKUP('движение ДВС'!C3033,нормативы!$B$2:$C$32,2,FALSE),"")</f>
        <v/>
      </c>
      <c r="K3033" s="13" t="str">
        <f t="shared" si="382"/>
        <v/>
      </c>
      <c r="L3033" s="13"/>
      <c r="M3033" s="22" t="str">
        <f t="shared" si="379"/>
        <v/>
      </c>
      <c r="N3033" s="22" t="str">
        <f t="shared" si="383"/>
        <v/>
      </c>
      <c r="P3033" s="11" t="str">
        <f t="shared" si="384"/>
        <v xml:space="preserve"> </v>
      </c>
      <c r="Q3033" s="11" t="e">
        <f>VLOOKUP(B3033,'Комментарии к ремонту'!A:C,2,FALSE)</f>
        <v>#N/A</v>
      </c>
      <c r="R3033" s="21" t="str">
        <f t="shared" si="385"/>
        <v/>
      </c>
      <c r="T3033" s="44" t="str">
        <f t="shared" si="380"/>
        <v/>
      </c>
      <c r="W3033" s="18">
        <f t="shared" si="381"/>
        <v>0</v>
      </c>
    </row>
    <row r="3034" spans="7:23" ht="25.5" customHeight="1" x14ac:dyDescent="0.2">
      <c r="G3034" s="12" t="str">
        <f t="shared" si="378"/>
        <v/>
      </c>
      <c r="H3034" s="12"/>
      <c r="I3034" s="22" t="str">
        <f>IFERROR(VLOOKUP('движение ДВС'!C3034,нормативы!$B$2:$C$32,2,FALSE),"")</f>
        <v/>
      </c>
      <c r="K3034" s="13" t="str">
        <f t="shared" si="382"/>
        <v/>
      </c>
      <c r="L3034" s="13"/>
      <c r="M3034" s="22" t="str">
        <f t="shared" si="379"/>
        <v/>
      </c>
      <c r="N3034" s="22" t="str">
        <f t="shared" si="383"/>
        <v/>
      </c>
      <c r="P3034" s="11" t="str">
        <f t="shared" si="384"/>
        <v xml:space="preserve"> </v>
      </c>
      <c r="Q3034" s="11" t="e">
        <f>VLOOKUP(B3034,'Комментарии к ремонту'!A:C,2,FALSE)</f>
        <v>#N/A</v>
      </c>
      <c r="R3034" s="21" t="str">
        <f t="shared" si="385"/>
        <v/>
      </c>
      <c r="T3034" s="44" t="str">
        <f t="shared" si="380"/>
        <v/>
      </c>
      <c r="W3034" s="18">
        <f t="shared" si="381"/>
        <v>0</v>
      </c>
    </row>
    <row r="3035" spans="7:23" ht="25.5" customHeight="1" x14ac:dyDescent="0.2">
      <c r="G3035" s="12" t="str">
        <f t="shared" si="378"/>
        <v/>
      </c>
      <c r="H3035" s="12"/>
      <c r="I3035" s="22" t="str">
        <f>IFERROR(VLOOKUP('движение ДВС'!C3035,нормативы!$B$2:$C$32,2,FALSE),"")</f>
        <v/>
      </c>
      <c r="K3035" s="13" t="str">
        <f t="shared" si="382"/>
        <v/>
      </c>
      <c r="L3035" s="13"/>
      <c r="M3035" s="22" t="str">
        <f t="shared" si="379"/>
        <v/>
      </c>
      <c r="N3035" s="22" t="str">
        <f t="shared" si="383"/>
        <v/>
      </c>
      <c r="P3035" s="11" t="str">
        <f t="shared" si="384"/>
        <v xml:space="preserve"> </v>
      </c>
      <c r="Q3035" s="11" t="e">
        <f>VLOOKUP(B3035,'Комментарии к ремонту'!A:C,2,FALSE)</f>
        <v>#N/A</v>
      </c>
      <c r="R3035" s="21" t="str">
        <f t="shared" si="385"/>
        <v/>
      </c>
      <c r="T3035" s="44" t="str">
        <f t="shared" si="380"/>
        <v/>
      </c>
      <c r="W3035" s="18">
        <f t="shared" si="381"/>
        <v>0</v>
      </c>
    </row>
    <row r="3036" spans="7:23" ht="25.5" customHeight="1" x14ac:dyDescent="0.2">
      <c r="G3036" s="12" t="str">
        <f t="shared" si="378"/>
        <v/>
      </c>
      <c r="H3036" s="12"/>
      <c r="I3036" s="22" t="str">
        <f>IFERROR(VLOOKUP('движение ДВС'!C3036,нормативы!$B$2:$C$32,2,FALSE),"")</f>
        <v/>
      </c>
      <c r="K3036" s="13" t="str">
        <f t="shared" si="382"/>
        <v/>
      </c>
      <c r="L3036" s="13"/>
      <c r="M3036" s="22" t="str">
        <f t="shared" si="379"/>
        <v/>
      </c>
      <c r="N3036" s="22" t="str">
        <f t="shared" si="383"/>
        <v/>
      </c>
      <c r="P3036" s="11" t="str">
        <f t="shared" si="384"/>
        <v xml:space="preserve"> </v>
      </c>
      <c r="Q3036" s="11" t="e">
        <f>VLOOKUP(B3036,'Комментарии к ремонту'!A:C,2,FALSE)</f>
        <v>#N/A</v>
      </c>
      <c r="R3036" s="21" t="str">
        <f t="shared" si="385"/>
        <v/>
      </c>
      <c r="T3036" s="44" t="str">
        <f t="shared" si="380"/>
        <v/>
      </c>
      <c r="W3036" s="18">
        <f t="shared" si="381"/>
        <v>0</v>
      </c>
    </row>
    <row r="3037" spans="7:23" ht="25.5" customHeight="1" x14ac:dyDescent="0.2">
      <c r="G3037" s="12" t="str">
        <f t="shared" si="378"/>
        <v/>
      </c>
      <c r="H3037" s="12"/>
      <c r="I3037" s="22" t="str">
        <f>IFERROR(VLOOKUP('движение ДВС'!C3037,нормативы!$B$2:$C$32,2,FALSE),"")</f>
        <v/>
      </c>
      <c r="K3037" s="13" t="str">
        <f t="shared" si="382"/>
        <v/>
      </c>
      <c r="L3037" s="13"/>
      <c r="M3037" s="22" t="str">
        <f t="shared" si="379"/>
        <v/>
      </c>
      <c r="N3037" s="22" t="str">
        <f t="shared" si="383"/>
        <v/>
      </c>
      <c r="P3037" s="11" t="str">
        <f t="shared" si="384"/>
        <v xml:space="preserve"> </v>
      </c>
      <c r="Q3037" s="11" t="e">
        <f>VLOOKUP(B3037,'Комментарии к ремонту'!A:C,2,FALSE)</f>
        <v>#N/A</v>
      </c>
      <c r="R3037" s="21" t="str">
        <f t="shared" si="385"/>
        <v/>
      </c>
      <c r="T3037" s="44" t="str">
        <f t="shared" si="380"/>
        <v/>
      </c>
      <c r="W3037" s="18">
        <f t="shared" si="381"/>
        <v>0</v>
      </c>
    </row>
    <row r="3038" spans="7:23" ht="25.5" customHeight="1" x14ac:dyDescent="0.2">
      <c r="G3038" s="12" t="str">
        <f t="shared" si="378"/>
        <v/>
      </c>
      <c r="H3038" s="12"/>
      <c r="I3038" s="22" t="str">
        <f>IFERROR(VLOOKUP('движение ДВС'!C3038,нормативы!$B$2:$C$32,2,FALSE),"")</f>
        <v/>
      </c>
      <c r="K3038" s="13" t="str">
        <f t="shared" si="382"/>
        <v/>
      </c>
      <c r="L3038" s="13"/>
      <c r="M3038" s="22" t="str">
        <f t="shared" si="379"/>
        <v/>
      </c>
      <c r="N3038" s="22" t="str">
        <f t="shared" si="383"/>
        <v/>
      </c>
      <c r="P3038" s="11" t="str">
        <f t="shared" si="384"/>
        <v xml:space="preserve"> </v>
      </c>
      <c r="Q3038" s="11" t="e">
        <f>VLOOKUP(B3038,'Комментарии к ремонту'!A:C,2,FALSE)</f>
        <v>#N/A</v>
      </c>
      <c r="R3038" s="21" t="str">
        <f t="shared" si="385"/>
        <v/>
      </c>
      <c r="T3038" s="44" t="str">
        <f t="shared" si="380"/>
        <v/>
      </c>
      <c r="W3038" s="18">
        <f t="shared" si="381"/>
        <v>0</v>
      </c>
    </row>
    <row r="3039" spans="7:23" ht="25.5" customHeight="1" x14ac:dyDescent="0.2">
      <c r="G3039" s="12" t="str">
        <f t="shared" si="378"/>
        <v/>
      </c>
      <c r="H3039" s="12"/>
      <c r="I3039" s="22" t="str">
        <f>IFERROR(VLOOKUP('движение ДВС'!C3039,нормативы!$B$2:$C$32,2,FALSE),"")</f>
        <v/>
      </c>
      <c r="K3039" s="13" t="str">
        <f t="shared" si="382"/>
        <v/>
      </c>
      <c r="L3039" s="13"/>
      <c r="M3039" s="22" t="str">
        <f t="shared" si="379"/>
        <v/>
      </c>
      <c r="N3039" s="22" t="str">
        <f t="shared" si="383"/>
        <v/>
      </c>
      <c r="P3039" s="11" t="str">
        <f t="shared" si="384"/>
        <v xml:space="preserve"> </v>
      </c>
      <c r="Q3039" s="11" t="e">
        <f>VLOOKUP(B3039,'Комментарии к ремонту'!A:C,2,FALSE)</f>
        <v>#N/A</v>
      </c>
      <c r="R3039" s="21" t="str">
        <f t="shared" si="385"/>
        <v/>
      </c>
      <c r="T3039" s="44" t="str">
        <f t="shared" si="380"/>
        <v/>
      </c>
      <c r="W3039" s="18">
        <f t="shared" si="381"/>
        <v>0</v>
      </c>
    </row>
    <row r="3040" spans="7:23" ht="25.5" customHeight="1" x14ac:dyDescent="0.2">
      <c r="G3040" s="12" t="str">
        <f t="shared" si="378"/>
        <v/>
      </c>
      <c r="H3040" s="12"/>
      <c r="I3040" s="22" t="str">
        <f>IFERROR(VLOOKUP('движение ДВС'!C3040,нормативы!$B$2:$C$32,2,FALSE),"")</f>
        <v/>
      </c>
      <c r="K3040" s="13" t="str">
        <f t="shared" si="382"/>
        <v/>
      </c>
      <c r="L3040" s="13"/>
      <c r="M3040" s="22" t="str">
        <f t="shared" si="379"/>
        <v/>
      </c>
      <c r="N3040" s="22" t="str">
        <f t="shared" si="383"/>
        <v/>
      </c>
      <c r="P3040" s="11" t="str">
        <f t="shared" si="384"/>
        <v xml:space="preserve"> </v>
      </c>
      <c r="Q3040" s="11" t="e">
        <f>VLOOKUP(B3040,'Комментарии к ремонту'!A:C,2,FALSE)</f>
        <v>#N/A</v>
      </c>
      <c r="R3040" s="21" t="str">
        <f t="shared" si="385"/>
        <v/>
      </c>
      <c r="T3040" s="44" t="str">
        <f t="shared" si="380"/>
        <v/>
      </c>
      <c r="W3040" s="18">
        <f t="shared" si="381"/>
        <v>0</v>
      </c>
    </row>
    <row r="3041" spans="7:23" ht="25.5" customHeight="1" x14ac:dyDescent="0.2">
      <c r="G3041" s="12" t="str">
        <f t="shared" si="378"/>
        <v/>
      </c>
      <c r="H3041" s="12"/>
      <c r="I3041" s="22" t="str">
        <f>IFERROR(VLOOKUP('движение ДВС'!C3041,нормативы!$B$2:$C$32,2,FALSE),"")</f>
        <v/>
      </c>
      <c r="K3041" s="13" t="str">
        <f t="shared" si="382"/>
        <v/>
      </c>
      <c r="L3041" s="13"/>
      <c r="M3041" s="22" t="str">
        <f t="shared" si="379"/>
        <v/>
      </c>
      <c r="N3041" s="22" t="str">
        <f t="shared" si="383"/>
        <v/>
      </c>
      <c r="P3041" s="11" t="str">
        <f t="shared" si="384"/>
        <v xml:space="preserve"> </v>
      </c>
      <c r="Q3041" s="11" t="e">
        <f>VLOOKUP(B3041,'Комментарии к ремонту'!A:C,2,FALSE)</f>
        <v>#N/A</v>
      </c>
      <c r="R3041" s="21" t="str">
        <f t="shared" si="385"/>
        <v/>
      </c>
      <c r="T3041" s="44" t="str">
        <f t="shared" si="380"/>
        <v/>
      </c>
      <c r="W3041" s="18">
        <f t="shared" si="381"/>
        <v>0</v>
      </c>
    </row>
    <row r="3042" spans="7:23" ht="25.5" customHeight="1" x14ac:dyDescent="0.2">
      <c r="G3042" s="12" t="str">
        <f t="shared" si="378"/>
        <v/>
      </c>
      <c r="H3042" s="12"/>
      <c r="I3042" s="22" t="str">
        <f>IFERROR(VLOOKUP('движение ДВС'!C3042,нормативы!$B$2:$C$32,2,FALSE),"")</f>
        <v/>
      </c>
      <c r="K3042" s="13" t="str">
        <f t="shared" si="382"/>
        <v/>
      </c>
      <c r="L3042" s="13"/>
      <c r="M3042" s="22" t="str">
        <f t="shared" si="379"/>
        <v/>
      </c>
      <c r="N3042" s="22" t="str">
        <f t="shared" si="383"/>
        <v/>
      </c>
      <c r="P3042" s="11" t="str">
        <f t="shared" si="384"/>
        <v xml:space="preserve"> </v>
      </c>
      <c r="Q3042" s="11" t="e">
        <f>VLOOKUP(B3042,'Комментарии к ремонту'!A:C,2,FALSE)</f>
        <v>#N/A</v>
      </c>
      <c r="R3042" s="21" t="str">
        <f t="shared" si="385"/>
        <v/>
      </c>
      <c r="T3042" s="44" t="str">
        <f t="shared" si="380"/>
        <v/>
      </c>
      <c r="W3042" s="18">
        <f t="shared" si="381"/>
        <v>0</v>
      </c>
    </row>
    <row r="3043" spans="7:23" ht="25.5" customHeight="1" x14ac:dyDescent="0.2">
      <c r="G3043" s="12" t="str">
        <f t="shared" si="378"/>
        <v/>
      </c>
      <c r="H3043" s="12"/>
      <c r="I3043" s="22" t="str">
        <f>IFERROR(VLOOKUP('движение ДВС'!C3043,нормативы!$B$2:$C$32,2,FALSE),"")</f>
        <v/>
      </c>
      <c r="K3043" s="13" t="str">
        <f t="shared" si="382"/>
        <v/>
      </c>
      <c r="L3043" s="13"/>
      <c r="M3043" s="22" t="str">
        <f t="shared" si="379"/>
        <v/>
      </c>
      <c r="N3043" s="22" t="str">
        <f t="shared" si="383"/>
        <v/>
      </c>
      <c r="P3043" s="11" t="str">
        <f t="shared" si="384"/>
        <v xml:space="preserve"> </v>
      </c>
      <c r="Q3043" s="11" t="e">
        <f>VLOOKUP(B3043,'Комментарии к ремонту'!A:C,2,FALSE)</f>
        <v>#N/A</v>
      </c>
      <c r="R3043" s="21" t="str">
        <f t="shared" si="385"/>
        <v/>
      </c>
      <c r="T3043" s="44" t="str">
        <f t="shared" si="380"/>
        <v/>
      </c>
      <c r="W3043" s="18">
        <f t="shared" si="381"/>
        <v>0</v>
      </c>
    </row>
    <row r="3044" spans="7:23" ht="25.5" customHeight="1" x14ac:dyDescent="0.2">
      <c r="G3044" s="12" t="str">
        <f t="shared" si="378"/>
        <v/>
      </c>
      <c r="H3044" s="12"/>
      <c r="I3044" s="22" t="str">
        <f>IFERROR(VLOOKUP('движение ДВС'!C3044,нормативы!$B$2:$C$32,2,FALSE),"")</f>
        <v/>
      </c>
      <c r="K3044" s="13" t="str">
        <f t="shared" si="382"/>
        <v/>
      </c>
      <c r="L3044" s="13"/>
      <c r="M3044" s="22" t="str">
        <f t="shared" si="379"/>
        <v/>
      </c>
      <c r="N3044" s="22" t="str">
        <f t="shared" si="383"/>
        <v/>
      </c>
      <c r="P3044" s="11" t="str">
        <f t="shared" si="384"/>
        <v xml:space="preserve"> </v>
      </c>
      <c r="Q3044" s="11" t="e">
        <f>VLOOKUP(B3044,'Комментарии к ремонту'!A:C,2,FALSE)</f>
        <v>#N/A</v>
      </c>
      <c r="R3044" s="21" t="str">
        <f t="shared" si="385"/>
        <v/>
      </c>
      <c r="T3044" s="44" t="str">
        <f t="shared" si="380"/>
        <v/>
      </c>
      <c r="W3044" s="18">
        <f t="shared" si="381"/>
        <v>0</v>
      </c>
    </row>
    <row r="3045" spans="7:23" ht="25.5" customHeight="1" x14ac:dyDescent="0.2">
      <c r="G3045" s="12" t="str">
        <f t="shared" si="378"/>
        <v/>
      </c>
      <c r="H3045" s="12"/>
      <c r="I3045" s="22" t="str">
        <f>IFERROR(VLOOKUP('движение ДВС'!C3045,нормативы!$B$2:$C$32,2,FALSE),"")</f>
        <v/>
      </c>
      <c r="K3045" s="13" t="str">
        <f t="shared" si="382"/>
        <v/>
      </c>
      <c r="L3045" s="13"/>
      <c r="M3045" s="22" t="str">
        <f t="shared" si="379"/>
        <v/>
      </c>
      <c r="N3045" s="22" t="str">
        <f t="shared" si="383"/>
        <v/>
      </c>
      <c r="P3045" s="11" t="str">
        <f t="shared" si="384"/>
        <v xml:space="preserve"> </v>
      </c>
      <c r="Q3045" s="11" t="e">
        <f>VLOOKUP(B3045,'Комментарии к ремонту'!A:C,2,FALSE)</f>
        <v>#N/A</v>
      </c>
      <c r="R3045" s="21" t="str">
        <f t="shared" si="385"/>
        <v/>
      </c>
      <c r="T3045" s="44" t="str">
        <f t="shared" si="380"/>
        <v/>
      </c>
      <c r="W3045" s="18">
        <f t="shared" si="381"/>
        <v>0</v>
      </c>
    </row>
    <row r="3046" spans="7:23" ht="25.5" customHeight="1" x14ac:dyDescent="0.2">
      <c r="G3046" s="12" t="str">
        <f t="shared" si="378"/>
        <v/>
      </c>
      <c r="H3046" s="12"/>
      <c r="I3046" s="22" t="str">
        <f>IFERROR(VLOOKUP('движение ДВС'!C3046,нормативы!$B$2:$C$32,2,FALSE),"")</f>
        <v/>
      </c>
      <c r="K3046" s="13" t="str">
        <f t="shared" si="382"/>
        <v/>
      </c>
      <c r="L3046" s="13"/>
      <c r="M3046" s="22" t="str">
        <f t="shared" si="379"/>
        <v/>
      </c>
      <c r="N3046" s="22" t="str">
        <f t="shared" si="383"/>
        <v/>
      </c>
      <c r="P3046" s="11" t="str">
        <f t="shared" si="384"/>
        <v xml:space="preserve"> </v>
      </c>
      <c r="Q3046" s="11" t="e">
        <f>VLOOKUP(B3046,'Комментарии к ремонту'!A:C,2,FALSE)</f>
        <v>#N/A</v>
      </c>
      <c r="R3046" s="21" t="str">
        <f t="shared" si="385"/>
        <v/>
      </c>
      <c r="T3046" s="44" t="str">
        <f t="shared" si="380"/>
        <v/>
      </c>
      <c r="W3046" s="18">
        <f t="shared" si="381"/>
        <v>0</v>
      </c>
    </row>
    <row r="3047" spans="7:23" ht="25.5" customHeight="1" x14ac:dyDescent="0.2">
      <c r="G3047" s="12" t="str">
        <f t="shared" si="378"/>
        <v/>
      </c>
      <c r="H3047" s="12"/>
      <c r="I3047" s="22" t="str">
        <f>IFERROR(VLOOKUP('движение ДВС'!C3047,нормативы!$B$2:$C$32,2,FALSE),"")</f>
        <v/>
      </c>
      <c r="K3047" s="13" t="str">
        <f t="shared" si="382"/>
        <v/>
      </c>
      <c r="L3047" s="13"/>
      <c r="M3047" s="22" t="str">
        <f t="shared" si="379"/>
        <v/>
      </c>
      <c r="N3047" s="22" t="str">
        <f t="shared" si="383"/>
        <v/>
      </c>
      <c r="P3047" s="11" t="str">
        <f t="shared" si="384"/>
        <v xml:space="preserve"> </v>
      </c>
      <c r="Q3047" s="11" t="e">
        <f>VLOOKUP(B3047,'Комментарии к ремонту'!A:C,2,FALSE)</f>
        <v>#N/A</v>
      </c>
      <c r="R3047" s="21" t="str">
        <f t="shared" si="385"/>
        <v/>
      </c>
      <c r="T3047" s="44" t="str">
        <f t="shared" si="380"/>
        <v/>
      </c>
      <c r="W3047" s="18">
        <f t="shared" si="381"/>
        <v>0</v>
      </c>
    </row>
    <row r="3048" spans="7:23" ht="25.5" customHeight="1" x14ac:dyDescent="0.2">
      <c r="G3048" s="12" t="str">
        <f t="shared" si="378"/>
        <v/>
      </c>
      <c r="H3048" s="12"/>
      <c r="I3048" s="22" t="str">
        <f>IFERROR(VLOOKUP('движение ДВС'!C3048,нормативы!$B$2:$C$32,2,FALSE),"")</f>
        <v/>
      </c>
      <c r="K3048" s="13" t="str">
        <f t="shared" si="382"/>
        <v/>
      </c>
      <c r="L3048" s="13"/>
      <c r="M3048" s="22" t="str">
        <f t="shared" si="379"/>
        <v/>
      </c>
      <c r="N3048" s="22" t="str">
        <f t="shared" si="383"/>
        <v/>
      </c>
      <c r="P3048" s="11" t="str">
        <f t="shared" si="384"/>
        <v xml:space="preserve"> </v>
      </c>
      <c r="Q3048" s="11" t="e">
        <f>VLOOKUP(B3048,'Комментарии к ремонту'!A:C,2,FALSE)</f>
        <v>#N/A</v>
      </c>
      <c r="R3048" s="21" t="str">
        <f t="shared" si="385"/>
        <v/>
      </c>
      <c r="T3048" s="44" t="str">
        <f t="shared" si="380"/>
        <v/>
      </c>
      <c r="W3048" s="18">
        <f t="shared" si="381"/>
        <v>0</v>
      </c>
    </row>
    <row r="3049" spans="7:23" ht="25.5" customHeight="1" x14ac:dyDescent="0.2">
      <c r="G3049" s="12" t="str">
        <f t="shared" si="378"/>
        <v/>
      </c>
      <c r="H3049" s="12"/>
      <c r="I3049" s="22" t="str">
        <f>IFERROR(VLOOKUP('движение ДВС'!C3049,нормативы!$B$2:$C$32,2,FALSE),"")</f>
        <v/>
      </c>
      <c r="K3049" s="13" t="str">
        <f t="shared" si="382"/>
        <v/>
      </c>
      <c r="L3049" s="13"/>
      <c r="M3049" s="22" t="str">
        <f t="shared" si="379"/>
        <v/>
      </c>
      <c r="N3049" s="22" t="str">
        <f t="shared" si="383"/>
        <v/>
      </c>
      <c r="P3049" s="11" t="str">
        <f t="shared" si="384"/>
        <v xml:space="preserve"> </v>
      </c>
      <c r="Q3049" s="11" t="e">
        <f>VLOOKUP(B3049,'Комментарии к ремонту'!A:C,2,FALSE)</f>
        <v>#N/A</v>
      </c>
      <c r="R3049" s="21" t="str">
        <f t="shared" si="385"/>
        <v/>
      </c>
      <c r="T3049" s="44" t="str">
        <f t="shared" si="380"/>
        <v/>
      </c>
      <c r="W3049" s="18">
        <f t="shared" si="381"/>
        <v>0</v>
      </c>
    </row>
    <row r="3050" spans="7:23" ht="25.5" customHeight="1" x14ac:dyDescent="0.2">
      <c r="G3050" s="12" t="str">
        <f t="shared" si="378"/>
        <v/>
      </c>
      <c r="H3050" s="12"/>
      <c r="I3050" s="22" t="str">
        <f>IFERROR(VLOOKUP('движение ДВС'!C3050,нормативы!$B$2:$C$32,2,FALSE),"")</f>
        <v/>
      </c>
      <c r="K3050" s="13" t="str">
        <f t="shared" si="382"/>
        <v/>
      </c>
      <c r="L3050" s="13"/>
      <c r="M3050" s="22" t="str">
        <f t="shared" si="379"/>
        <v/>
      </c>
      <c r="N3050" s="22" t="str">
        <f t="shared" si="383"/>
        <v/>
      </c>
      <c r="P3050" s="11" t="str">
        <f t="shared" si="384"/>
        <v xml:space="preserve"> </v>
      </c>
      <c r="Q3050" s="11" t="e">
        <f>VLOOKUP(B3050,'Комментарии к ремонту'!A:C,2,FALSE)</f>
        <v>#N/A</v>
      </c>
      <c r="R3050" s="21" t="str">
        <f t="shared" si="385"/>
        <v/>
      </c>
      <c r="T3050" s="44" t="str">
        <f t="shared" si="380"/>
        <v/>
      </c>
      <c r="W3050" s="18">
        <f t="shared" si="381"/>
        <v>0</v>
      </c>
    </row>
    <row r="3051" spans="7:23" ht="25.5" customHeight="1" x14ac:dyDescent="0.2">
      <c r="G3051" s="12" t="str">
        <f t="shared" si="378"/>
        <v/>
      </c>
      <c r="H3051" s="12"/>
      <c r="I3051" s="22" t="str">
        <f>IFERROR(VLOOKUP('движение ДВС'!C3051,нормативы!$B$2:$C$32,2,FALSE),"")</f>
        <v/>
      </c>
      <c r="K3051" s="13" t="str">
        <f t="shared" si="382"/>
        <v/>
      </c>
      <c r="L3051" s="13"/>
      <c r="M3051" s="22" t="str">
        <f t="shared" si="379"/>
        <v/>
      </c>
      <c r="N3051" s="22" t="str">
        <f t="shared" si="383"/>
        <v/>
      </c>
      <c r="P3051" s="11" t="str">
        <f t="shared" si="384"/>
        <v xml:space="preserve"> </v>
      </c>
      <c r="Q3051" s="11" t="e">
        <f>VLOOKUP(B3051,'Комментарии к ремонту'!A:C,2,FALSE)</f>
        <v>#N/A</v>
      </c>
      <c r="R3051" s="21" t="str">
        <f t="shared" si="385"/>
        <v/>
      </c>
      <c r="T3051" s="44" t="str">
        <f t="shared" si="380"/>
        <v/>
      </c>
      <c r="W3051" s="18">
        <f t="shared" si="381"/>
        <v>0</v>
      </c>
    </row>
    <row r="3052" spans="7:23" ht="25.5" customHeight="1" x14ac:dyDescent="0.2">
      <c r="G3052" s="12" t="str">
        <f t="shared" si="378"/>
        <v/>
      </c>
      <c r="H3052" s="12"/>
      <c r="I3052" s="22" t="str">
        <f>IFERROR(VLOOKUP('движение ДВС'!C3052,нормативы!$B$2:$C$32,2,FALSE),"")</f>
        <v/>
      </c>
      <c r="K3052" s="13" t="str">
        <f t="shared" si="382"/>
        <v/>
      </c>
      <c r="L3052" s="13"/>
      <c r="M3052" s="22" t="str">
        <f t="shared" si="379"/>
        <v/>
      </c>
      <c r="N3052" s="22" t="str">
        <f t="shared" si="383"/>
        <v/>
      </c>
      <c r="P3052" s="11" t="str">
        <f t="shared" si="384"/>
        <v xml:space="preserve"> </v>
      </c>
      <c r="Q3052" s="11" t="e">
        <f>VLOOKUP(B3052,'Комментарии к ремонту'!A:C,2,FALSE)</f>
        <v>#N/A</v>
      </c>
      <c r="R3052" s="21" t="str">
        <f t="shared" si="385"/>
        <v/>
      </c>
      <c r="T3052" s="44" t="str">
        <f t="shared" si="380"/>
        <v/>
      </c>
      <c r="W3052" s="18">
        <f t="shared" si="381"/>
        <v>0</v>
      </c>
    </row>
    <row r="3053" spans="7:23" ht="25.5" customHeight="1" x14ac:dyDescent="0.2">
      <c r="G3053" s="12" t="str">
        <f t="shared" si="378"/>
        <v/>
      </c>
      <c r="H3053" s="12"/>
      <c r="I3053" s="22" t="str">
        <f>IFERROR(VLOOKUP('движение ДВС'!C3053,нормативы!$B$2:$C$32,2,FALSE),"")</f>
        <v/>
      </c>
      <c r="K3053" s="13" t="str">
        <f t="shared" si="382"/>
        <v/>
      </c>
      <c r="L3053" s="13"/>
      <c r="M3053" s="22" t="str">
        <f t="shared" si="379"/>
        <v/>
      </c>
      <c r="N3053" s="22" t="str">
        <f t="shared" si="383"/>
        <v/>
      </c>
      <c r="P3053" s="11" t="str">
        <f t="shared" si="384"/>
        <v xml:space="preserve"> </v>
      </c>
      <c r="Q3053" s="11" t="e">
        <f>VLOOKUP(B3053,'Комментарии к ремонту'!A:C,2,FALSE)</f>
        <v>#N/A</v>
      </c>
      <c r="R3053" s="21" t="str">
        <f t="shared" si="385"/>
        <v/>
      </c>
      <c r="T3053" s="44" t="str">
        <f t="shared" si="380"/>
        <v/>
      </c>
      <c r="W3053" s="18">
        <f t="shared" si="381"/>
        <v>0</v>
      </c>
    </row>
    <row r="3054" spans="7:23" ht="25.5" customHeight="1" x14ac:dyDescent="0.2">
      <c r="G3054" s="12" t="str">
        <f t="shared" si="378"/>
        <v/>
      </c>
      <c r="H3054" s="12"/>
      <c r="I3054" s="22" t="str">
        <f>IFERROR(VLOOKUP('движение ДВС'!C3054,нормативы!$B$2:$C$32,2,FALSE),"")</f>
        <v/>
      </c>
      <c r="K3054" s="13" t="str">
        <f t="shared" si="382"/>
        <v/>
      </c>
      <c r="L3054" s="13"/>
      <c r="M3054" s="22" t="str">
        <f t="shared" si="379"/>
        <v/>
      </c>
      <c r="N3054" s="22" t="str">
        <f t="shared" si="383"/>
        <v/>
      </c>
      <c r="P3054" s="11" t="str">
        <f t="shared" si="384"/>
        <v xml:space="preserve"> </v>
      </c>
      <c r="Q3054" s="11" t="e">
        <f>VLOOKUP(B3054,'Комментарии к ремонту'!A:C,2,FALSE)</f>
        <v>#N/A</v>
      </c>
      <c r="R3054" s="21" t="str">
        <f t="shared" si="385"/>
        <v/>
      </c>
      <c r="T3054" s="44" t="str">
        <f t="shared" si="380"/>
        <v/>
      </c>
      <c r="W3054" s="18">
        <f t="shared" si="381"/>
        <v>0</v>
      </c>
    </row>
    <row r="3055" spans="7:23" ht="25.5" customHeight="1" x14ac:dyDescent="0.2">
      <c r="G3055" s="12" t="str">
        <f t="shared" si="378"/>
        <v/>
      </c>
      <c r="H3055" s="12"/>
      <c r="I3055" s="22" t="str">
        <f>IFERROR(VLOOKUP('движение ДВС'!C3055,нормативы!$B$2:$C$32,2,FALSE),"")</f>
        <v/>
      </c>
      <c r="K3055" s="13" t="str">
        <f t="shared" si="382"/>
        <v/>
      </c>
      <c r="L3055" s="13"/>
      <c r="M3055" s="22" t="str">
        <f t="shared" si="379"/>
        <v/>
      </c>
      <c r="N3055" s="22" t="str">
        <f t="shared" si="383"/>
        <v/>
      </c>
      <c r="P3055" s="11" t="str">
        <f t="shared" si="384"/>
        <v xml:space="preserve"> </v>
      </c>
      <c r="Q3055" s="11" t="e">
        <f>VLOOKUP(B3055,'Комментарии к ремонту'!A:C,2,FALSE)</f>
        <v>#N/A</v>
      </c>
      <c r="R3055" s="21" t="str">
        <f t="shared" si="385"/>
        <v/>
      </c>
      <c r="T3055" s="44" t="str">
        <f t="shared" si="380"/>
        <v/>
      </c>
      <c r="W3055" s="18">
        <f t="shared" si="381"/>
        <v>0</v>
      </c>
    </row>
    <row r="3056" spans="7:23" ht="25.5" customHeight="1" x14ac:dyDescent="0.2">
      <c r="G3056" s="12" t="str">
        <f t="shared" si="378"/>
        <v/>
      </c>
      <c r="H3056" s="12"/>
      <c r="I3056" s="22" t="str">
        <f>IFERROR(VLOOKUP('движение ДВС'!C3056,нормативы!$B$2:$C$32,2,FALSE),"")</f>
        <v/>
      </c>
      <c r="K3056" s="13" t="str">
        <f t="shared" si="382"/>
        <v/>
      </c>
      <c r="L3056" s="13"/>
      <c r="M3056" s="22" t="str">
        <f t="shared" si="379"/>
        <v/>
      </c>
      <c r="N3056" s="22" t="str">
        <f t="shared" si="383"/>
        <v/>
      </c>
      <c r="P3056" s="11" t="str">
        <f t="shared" si="384"/>
        <v xml:space="preserve"> </v>
      </c>
      <c r="Q3056" s="11" t="e">
        <f>VLOOKUP(B3056,'Комментарии к ремонту'!A:C,2,FALSE)</f>
        <v>#N/A</v>
      </c>
      <c r="R3056" s="21" t="str">
        <f t="shared" si="385"/>
        <v/>
      </c>
      <c r="T3056" s="44" t="str">
        <f t="shared" si="380"/>
        <v/>
      </c>
      <c r="W3056" s="18">
        <f t="shared" si="381"/>
        <v>0</v>
      </c>
    </row>
    <row r="3057" spans="7:23" ht="25.5" customHeight="1" x14ac:dyDescent="0.2">
      <c r="G3057" s="12" t="str">
        <f t="shared" si="378"/>
        <v/>
      </c>
      <c r="H3057" s="12"/>
      <c r="I3057" s="22" t="str">
        <f>IFERROR(VLOOKUP('движение ДВС'!C3057,нормативы!$B$2:$C$32,2,FALSE),"")</f>
        <v/>
      </c>
      <c r="K3057" s="13" t="str">
        <f t="shared" si="382"/>
        <v/>
      </c>
      <c r="L3057" s="13"/>
      <c r="M3057" s="22" t="str">
        <f t="shared" si="379"/>
        <v/>
      </c>
      <c r="N3057" s="22" t="str">
        <f t="shared" si="383"/>
        <v/>
      </c>
      <c r="P3057" s="11" t="str">
        <f t="shared" si="384"/>
        <v xml:space="preserve"> </v>
      </c>
      <c r="Q3057" s="11" t="e">
        <f>VLOOKUP(B3057,'Комментарии к ремонту'!A:C,2,FALSE)</f>
        <v>#N/A</v>
      </c>
      <c r="R3057" s="21" t="str">
        <f t="shared" si="385"/>
        <v/>
      </c>
      <c r="T3057" s="44" t="str">
        <f t="shared" si="380"/>
        <v/>
      </c>
      <c r="W3057" s="18">
        <f t="shared" si="381"/>
        <v>0</v>
      </c>
    </row>
    <row r="3058" spans="7:23" ht="25.5" customHeight="1" x14ac:dyDescent="0.2">
      <c r="G3058" s="12" t="str">
        <f t="shared" si="378"/>
        <v/>
      </c>
      <c r="H3058" s="12"/>
      <c r="I3058" s="22" t="str">
        <f>IFERROR(VLOOKUP('движение ДВС'!C3058,нормативы!$B$2:$C$32,2,FALSE),"")</f>
        <v/>
      </c>
      <c r="K3058" s="13" t="str">
        <f t="shared" si="382"/>
        <v/>
      </c>
      <c r="L3058" s="13"/>
      <c r="M3058" s="22" t="str">
        <f t="shared" si="379"/>
        <v/>
      </c>
      <c r="N3058" s="22" t="str">
        <f t="shared" si="383"/>
        <v/>
      </c>
      <c r="P3058" s="11" t="str">
        <f t="shared" si="384"/>
        <v xml:space="preserve"> </v>
      </c>
      <c r="Q3058" s="11" t="e">
        <f>VLOOKUP(B3058,'Комментарии к ремонту'!A:C,2,FALSE)</f>
        <v>#N/A</v>
      </c>
      <c r="R3058" s="21" t="str">
        <f t="shared" si="385"/>
        <v/>
      </c>
      <c r="T3058" s="44" t="str">
        <f t="shared" si="380"/>
        <v/>
      </c>
      <c r="W3058" s="18">
        <f t="shared" si="381"/>
        <v>0</v>
      </c>
    </row>
    <row r="3059" spans="7:23" ht="25.5" customHeight="1" x14ac:dyDescent="0.2">
      <c r="G3059" s="12" t="str">
        <f t="shared" si="378"/>
        <v/>
      </c>
      <c r="H3059" s="12"/>
      <c r="I3059" s="22" t="str">
        <f>IFERROR(VLOOKUP('движение ДВС'!C3059,нормативы!$B$2:$C$32,2,FALSE),"")</f>
        <v/>
      </c>
      <c r="K3059" s="13" t="str">
        <f t="shared" si="382"/>
        <v/>
      </c>
      <c r="L3059" s="13"/>
      <c r="M3059" s="22" t="str">
        <f t="shared" si="379"/>
        <v/>
      </c>
      <c r="N3059" s="22" t="str">
        <f t="shared" si="383"/>
        <v/>
      </c>
      <c r="P3059" s="11" t="str">
        <f t="shared" si="384"/>
        <v xml:space="preserve"> </v>
      </c>
      <c r="Q3059" s="11" t="e">
        <f>VLOOKUP(B3059,'Комментарии к ремонту'!A:C,2,FALSE)</f>
        <v>#N/A</v>
      </c>
      <c r="R3059" s="21" t="str">
        <f t="shared" si="385"/>
        <v/>
      </c>
      <c r="T3059" s="44" t="str">
        <f t="shared" si="380"/>
        <v/>
      </c>
      <c r="W3059" s="18">
        <f t="shared" si="381"/>
        <v>0</v>
      </c>
    </row>
    <row r="3060" spans="7:23" ht="25.5" customHeight="1" x14ac:dyDescent="0.2">
      <c r="G3060" s="12" t="str">
        <f t="shared" si="378"/>
        <v/>
      </c>
      <c r="H3060" s="12"/>
      <c r="I3060" s="22" t="str">
        <f>IFERROR(VLOOKUP('движение ДВС'!C3060,нормативы!$B$2:$C$32,2,FALSE),"")</f>
        <v/>
      </c>
      <c r="K3060" s="13" t="str">
        <f t="shared" si="382"/>
        <v/>
      </c>
      <c r="L3060" s="13"/>
      <c r="M3060" s="22" t="str">
        <f t="shared" si="379"/>
        <v/>
      </c>
      <c r="N3060" s="22" t="str">
        <f t="shared" si="383"/>
        <v/>
      </c>
      <c r="P3060" s="11" t="str">
        <f t="shared" si="384"/>
        <v xml:space="preserve"> </v>
      </c>
      <c r="Q3060" s="11" t="e">
        <f>VLOOKUP(B3060,'Комментарии к ремонту'!A:C,2,FALSE)</f>
        <v>#N/A</v>
      </c>
      <c r="R3060" s="21" t="str">
        <f t="shared" si="385"/>
        <v/>
      </c>
      <c r="T3060" s="44" t="str">
        <f t="shared" si="380"/>
        <v/>
      </c>
      <c r="W3060" s="18">
        <f t="shared" si="381"/>
        <v>0</v>
      </c>
    </row>
    <row r="3061" spans="7:23" ht="25.5" customHeight="1" x14ac:dyDescent="0.2">
      <c r="G3061" s="12" t="str">
        <f t="shared" si="378"/>
        <v/>
      </c>
      <c r="H3061" s="12"/>
      <c r="I3061" s="22" t="str">
        <f>IFERROR(VLOOKUP('движение ДВС'!C3061,нормативы!$B$2:$C$32,2,FALSE),"")</f>
        <v/>
      </c>
      <c r="K3061" s="13" t="str">
        <f t="shared" si="382"/>
        <v/>
      </c>
      <c r="L3061" s="13"/>
      <c r="M3061" s="22" t="str">
        <f t="shared" si="379"/>
        <v/>
      </c>
      <c r="N3061" s="22" t="str">
        <f t="shared" si="383"/>
        <v/>
      </c>
      <c r="P3061" s="11" t="str">
        <f t="shared" si="384"/>
        <v xml:space="preserve"> </v>
      </c>
      <c r="Q3061" s="11" t="e">
        <f>VLOOKUP(B3061,'Комментарии к ремонту'!A:C,2,FALSE)</f>
        <v>#N/A</v>
      </c>
      <c r="R3061" s="21" t="str">
        <f t="shared" si="385"/>
        <v/>
      </c>
      <c r="T3061" s="44" t="str">
        <f t="shared" si="380"/>
        <v/>
      </c>
      <c r="W3061" s="18">
        <f t="shared" si="381"/>
        <v>0</v>
      </c>
    </row>
    <row r="3062" spans="7:23" ht="25.5" customHeight="1" x14ac:dyDescent="0.2">
      <c r="G3062" s="12" t="str">
        <f t="shared" si="378"/>
        <v/>
      </c>
      <c r="H3062" s="12"/>
      <c r="I3062" s="22" t="str">
        <f>IFERROR(VLOOKUP('движение ДВС'!C3062,нормативы!$B$2:$C$32,2,FALSE),"")</f>
        <v/>
      </c>
      <c r="K3062" s="13" t="str">
        <f t="shared" si="382"/>
        <v/>
      </c>
      <c r="L3062" s="13"/>
      <c r="M3062" s="22" t="str">
        <f t="shared" si="379"/>
        <v/>
      </c>
      <c r="N3062" s="22" t="str">
        <f t="shared" si="383"/>
        <v/>
      </c>
      <c r="P3062" s="11" t="str">
        <f t="shared" si="384"/>
        <v xml:space="preserve"> </v>
      </c>
      <c r="Q3062" s="11" t="e">
        <f>VLOOKUP(B3062,'Комментарии к ремонту'!A:C,2,FALSE)</f>
        <v>#N/A</v>
      </c>
      <c r="R3062" s="21" t="str">
        <f t="shared" si="385"/>
        <v/>
      </c>
      <c r="T3062" s="44" t="str">
        <f t="shared" si="380"/>
        <v/>
      </c>
      <c r="W3062" s="18">
        <f t="shared" si="381"/>
        <v>0</v>
      </c>
    </row>
    <row r="3063" spans="7:23" ht="25.5" customHeight="1" x14ac:dyDescent="0.2">
      <c r="G3063" s="12" t="str">
        <f t="shared" si="378"/>
        <v/>
      </c>
      <c r="H3063" s="12"/>
      <c r="I3063" s="22" t="str">
        <f>IFERROR(VLOOKUP('движение ДВС'!C3063,нормативы!$B$2:$C$32,2,FALSE),"")</f>
        <v/>
      </c>
      <c r="K3063" s="13" t="str">
        <f t="shared" si="382"/>
        <v/>
      </c>
      <c r="L3063" s="13"/>
      <c r="M3063" s="22" t="str">
        <f t="shared" si="379"/>
        <v/>
      </c>
      <c r="N3063" s="22" t="str">
        <f t="shared" si="383"/>
        <v/>
      </c>
      <c r="P3063" s="11" t="str">
        <f t="shared" si="384"/>
        <v xml:space="preserve"> </v>
      </c>
      <c r="Q3063" s="11" t="e">
        <f>VLOOKUP(B3063,'Комментарии к ремонту'!A:C,2,FALSE)</f>
        <v>#N/A</v>
      </c>
      <c r="R3063" s="21" t="str">
        <f t="shared" si="385"/>
        <v/>
      </c>
      <c r="T3063" s="44" t="str">
        <f t="shared" si="380"/>
        <v/>
      </c>
      <c r="W3063" s="18">
        <f t="shared" si="381"/>
        <v>0</v>
      </c>
    </row>
    <row r="3064" spans="7:23" ht="25.5" customHeight="1" x14ac:dyDescent="0.2">
      <c r="G3064" s="12" t="str">
        <f t="shared" si="378"/>
        <v/>
      </c>
      <c r="H3064" s="12"/>
      <c r="I3064" s="22" t="str">
        <f>IFERROR(VLOOKUP('движение ДВС'!C3064,нормативы!$B$2:$C$32,2,FALSE),"")</f>
        <v/>
      </c>
      <c r="K3064" s="13" t="str">
        <f t="shared" si="382"/>
        <v/>
      </c>
      <c r="L3064" s="13"/>
      <c r="M3064" s="22" t="str">
        <f t="shared" si="379"/>
        <v/>
      </c>
      <c r="N3064" s="22" t="str">
        <f t="shared" si="383"/>
        <v/>
      </c>
      <c r="P3064" s="11" t="str">
        <f t="shared" si="384"/>
        <v xml:space="preserve"> </v>
      </c>
      <c r="Q3064" s="11" t="e">
        <f>VLOOKUP(B3064,'Комментарии к ремонту'!A:C,2,FALSE)</f>
        <v>#N/A</v>
      </c>
      <c r="R3064" s="21" t="str">
        <f t="shared" si="385"/>
        <v/>
      </c>
      <c r="T3064" s="44" t="str">
        <f t="shared" si="380"/>
        <v/>
      </c>
      <c r="W3064" s="18">
        <f t="shared" si="381"/>
        <v>0</v>
      </c>
    </row>
    <row r="3065" spans="7:23" ht="25.5" customHeight="1" x14ac:dyDescent="0.2">
      <c r="G3065" s="12" t="str">
        <f t="shared" si="378"/>
        <v/>
      </c>
      <c r="H3065" s="12"/>
      <c r="I3065" s="22" t="str">
        <f>IFERROR(VLOOKUP('движение ДВС'!C3065,нормативы!$B$2:$C$32,2,FALSE),"")</f>
        <v/>
      </c>
      <c r="K3065" s="13" t="str">
        <f t="shared" si="382"/>
        <v/>
      </c>
      <c r="L3065" s="13"/>
      <c r="M3065" s="22" t="str">
        <f t="shared" si="379"/>
        <v/>
      </c>
      <c r="N3065" s="22" t="str">
        <f t="shared" si="383"/>
        <v/>
      </c>
      <c r="P3065" s="11" t="str">
        <f t="shared" si="384"/>
        <v xml:space="preserve"> </v>
      </c>
      <c r="Q3065" s="11" t="e">
        <f>VLOOKUP(B3065,'Комментарии к ремонту'!A:C,2,FALSE)</f>
        <v>#N/A</v>
      </c>
      <c r="R3065" s="21" t="str">
        <f t="shared" si="385"/>
        <v/>
      </c>
      <c r="T3065" s="44" t="str">
        <f t="shared" si="380"/>
        <v/>
      </c>
      <c r="W3065" s="18">
        <f t="shared" si="381"/>
        <v>0</v>
      </c>
    </row>
    <row r="3066" spans="7:23" ht="25.5" customHeight="1" x14ac:dyDescent="0.2">
      <c r="G3066" s="12" t="str">
        <f t="shared" si="378"/>
        <v/>
      </c>
      <c r="H3066" s="12"/>
      <c r="I3066" s="22" t="str">
        <f>IFERROR(VLOOKUP('движение ДВС'!C3066,нормативы!$B$2:$C$32,2,FALSE),"")</f>
        <v/>
      </c>
      <c r="K3066" s="13" t="str">
        <f t="shared" si="382"/>
        <v/>
      </c>
      <c r="L3066" s="13"/>
      <c r="M3066" s="22" t="str">
        <f t="shared" si="379"/>
        <v/>
      </c>
      <c r="N3066" s="22" t="str">
        <f t="shared" si="383"/>
        <v/>
      </c>
      <c r="P3066" s="11" t="str">
        <f t="shared" si="384"/>
        <v xml:space="preserve"> </v>
      </c>
      <c r="Q3066" s="11" t="e">
        <f>VLOOKUP(B3066,'Комментарии к ремонту'!A:C,2,FALSE)</f>
        <v>#N/A</v>
      </c>
      <c r="R3066" s="21" t="str">
        <f t="shared" si="385"/>
        <v/>
      </c>
      <c r="T3066" s="44" t="str">
        <f t="shared" si="380"/>
        <v/>
      </c>
      <c r="W3066" s="18">
        <f t="shared" si="381"/>
        <v>0</v>
      </c>
    </row>
    <row r="3067" spans="7:23" ht="25.5" customHeight="1" x14ac:dyDescent="0.2">
      <c r="G3067" s="12" t="str">
        <f t="shared" si="378"/>
        <v/>
      </c>
      <c r="H3067" s="12"/>
      <c r="I3067" s="22" t="str">
        <f>IFERROR(VLOOKUP('движение ДВС'!C3067,нормативы!$B$2:$C$32,2,FALSE),"")</f>
        <v/>
      </c>
      <c r="K3067" s="13" t="str">
        <f t="shared" si="382"/>
        <v/>
      </c>
      <c r="L3067" s="13"/>
      <c r="M3067" s="22" t="str">
        <f t="shared" si="379"/>
        <v/>
      </c>
      <c r="N3067" s="22" t="str">
        <f t="shared" si="383"/>
        <v/>
      </c>
      <c r="P3067" s="11" t="str">
        <f t="shared" si="384"/>
        <v xml:space="preserve"> </v>
      </c>
      <c r="Q3067" s="11" t="e">
        <f>VLOOKUP(B3067,'Комментарии к ремонту'!A:C,2,FALSE)</f>
        <v>#N/A</v>
      </c>
      <c r="R3067" s="21" t="str">
        <f t="shared" si="385"/>
        <v/>
      </c>
      <c r="T3067" s="44" t="str">
        <f t="shared" si="380"/>
        <v/>
      </c>
      <c r="W3067" s="18">
        <f t="shared" si="381"/>
        <v>0</v>
      </c>
    </row>
    <row r="3068" spans="7:23" ht="25.5" customHeight="1" x14ac:dyDescent="0.2">
      <c r="G3068" s="12" t="str">
        <f t="shared" si="378"/>
        <v/>
      </c>
      <c r="H3068" s="12"/>
      <c r="I3068" s="22" t="str">
        <f>IFERROR(VLOOKUP('движение ДВС'!C3068,нормативы!$B$2:$C$32,2,FALSE),"")</f>
        <v/>
      </c>
      <c r="K3068" s="13" t="str">
        <f t="shared" si="382"/>
        <v/>
      </c>
      <c r="L3068" s="13"/>
      <c r="M3068" s="22" t="str">
        <f t="shared" si="379"/>
        <v/>
      </c>
      <c r="N3068" s="22" t="str">
        <f t="shared" si="383"/>
        <v/>
      </c>
      <c r="P3068" s="11" t="str">
        <f t="shared" si="384"/>
        <v xml:space="preserve"> </v>
      </c>
      <c r="Q3068" s="11" t="e">
        <f>VLOOKUP(B3068,'Комментарии к ремонту'!A:C,2,FALSE)</f>
        <v>#N/A</v>
      </c>
      <c r="R3068" s="21" t="str">
        <f t="shared" si="385"/>
        <v/>
      </c>
      <c r="T3068" s="44" t="str">
        <f t="shared" si="380"/>
        <v/>
      </c>
      <c r="W3068" s="18">
        <f t="shared" si="381"/>
        <v>0</v>
      </c>
    </row>
    <row r="3069" spans="7:23" ht="25.5" customHeight="1" x14ac:dyDescent="0.2">
      <c r="G3069" s="12" t="str">
        <f t="shared" si="378"/>
        <v/>
      </c>
      <c r="H3069" s="12"/>
      <c r="I3069" s="22" t="str">
        <f>IFERROR(VLOOKUP('движение ДВС'!C3069,нормативы!$B$2:$C$32,2,FALSE),"")</f>
        <v/>
      </c>
      <c r="K3069" s="13" t="str">
        <f t="shared" si="382"/>
        <v/>
      </c>
      <c r="L3069" s="13"/>
      <c r="M3069" s="22" t="str">
        <f t="shared" si="379"/>
        <v/>
      </c>
      <c r="N3069" s="22" t="str">
        <f t="shared" si="383"/>
        <v/>
      </c>
      <c r="P3069" s="11" t="str">
        <f t="shared" si="384"/>
        <v xml:space="preserve"> </v>
      </c>
      <c r="Q3069" s="11" t="e">
        <f>VLOOKUP(B3069,'Комментарии к ремонту'!A:C,2,FALSE)</f>
        <v>#N/A</v>
      </c>
      <c r="R3069" s="21" t="str">
        <f t="shared" si="385"/>
        <v/>
      </c>
      <c r="T3069" s="44" t="str">
        <f t="shared" si="380"/>
        <v/>
      </c>
      <c r="W3069" s="18">
        <f t="shared" si="381"/>
        <v>0</v>
      </c>
    </row>
    <row r="3070" spans="7:23" ht="25.5" customHeight="1" x14ac:dyDescent="0.2">
      <c r="G3070" s="12" t="str">
        <f t="shared" si="378"/>
        <v/>
      </c>
      <c r="H3070" s="12"/>
      <c r="I3070" s="22" t="str">
        <f>IFERROR(VLOOKUP('движение ДВС'!C3070,нормативы!$B$2:$C$32,2,FALSE),"")</f>
        <v/>
      </c>
      <c r="K3070" s="13" t="str">
        <f t="shared" si="382"/>
        <v/>
      </c>
      <c r="L3070" s="13"/>
      <c r="M3070" s="22" t="str">
        <f t="shared" si="379"/>
        <v/>
      </c>
      <c r="N3070" s="22" t="str">
        <f t="shared" si="383"/>
        <v/>
      </c>
      <c r="P3070" s="11" t="str">
        <f t="shared" si="384"/>
        <v xml:space="preserve"> </v>
      </c>
      <c r="Q3070" s="11" t="e">
        <f>VLOOKUP(B3070,'Комментарии к ремонту'!A:C,2,FALSE)</f>
        <v>#N/A</v>
      </c>
      <c r="R3070" s="21" t="str">
        <f t="shared" si="385"/>
        <v/>
      </c>
      <c r="T3070" s="44" t="str">
        <f t="shared" si="380"/>
        <v/>
      </c>
      <c r="W3070" s="18">
        <f t="shared" si="381"/>
        <v>0</v>
      </c>
    </row>
    <row r="3071" spans="7:23" ht="25.5" customHeight="1" x14ac:dyDescent="0.2">
      <c r="G3071" s="12" t="str">
        <f t="shared" si="378"/>
        <v/>
      </c>
      <c r="H3071" s="12"/>
      <c r="I3071" s="22" t="str">
        <f>IFERROR(VLOOKUP('движение ДВС'!C3071,нормативы!$B$2:$C$32,2,FALSE),"")</f>
        <v/>
      </c>
      <c r="K3071" s="13" t="str">
        <f t="shared" si="382"/>
        <v/>
      </c>
      <c r="L3071" s="13"/>
      <c r="M3071" s="22" t="str">
        <f t="shared" si="379"/>
        <v/>
      </c>
      <c r="N3071" s="22" t="str">
        <f t="shared" si="383"/>
        <v/>
      </c>
      <c r="P3071" s="11" t="str">
        <f t="shared" si="384"/>
        <v xml:space="preserve"> </v>
      </c>
      <c r="Q3071" s="11" t="e">
        <f>VLOOKUP(B3071,'Комментарии к ремонту'!A:C,2,FALSE)</f>
        <v>#N/A</v>
      </c>
      <c r="R3071" s="21" t="str">
        <f t="shared" si="385"/>
        <v/>
      </c>
      <c r="T3071" s="44" t="str">
        <f t="shared" si="380"/>
        <v/>
      </c>
      <c r="W3071" s="18">
        <f t="shared" si="381"/>
        <v>0</v>
      </c>
    </row>
    <row r="3072" spans="7:23" ht="25.5" customHeight="1" x14ac:dyDescent="0.2">
      <c r="G3072" s="12" t="str">
        <f t="shared" si="378"/>
        <v/>
      </c>
      <c r="H3072" s="12"/>
      <c r="I3072" s="22" t="str">
        <f>IFERROR(VLOOKUP('движение ДВС'!C3072,нормативы!$B$2:$C$32,2,FALSE),"")</f>
        <v/>
      </c>
      <c r="K3072" s="13" t="str">
        <f t="shared" si="382"/>
        <v/>
      </c>
      <c r="L3072" s="13"/>
      <c r="M3072" s="22" t="str">
        <f t="shared" si="379"/>
        <v/>
      </c>
      <c r="N3072" s="22" t="str">
        <f t="shared" si="383"/>
        <v/>
      </c>
      <c r="P3072" s="11" t="str">
        <f t="shared" si="384"/>
        <v xml:space="preserve"> </v>
      </c>
      <c r="Q3072" s="11" t="e">
        <f>VLOOKUP(B3072,'Комментарии к ремонту'!A:C,2,FALSE)</f>
        <v>#N/A</v>
      </c>
      <c r="R3072" s="21" t="str">
        <f t="shared" si="385"/>
        <v/>
      </c>
      <c r="T3072" s="44" t="str">
        <f t="shared" si="380"/>
        <v/>
      </c>
      <c r="W3072" s="18">
        <f t="shared" si="381"/>
        <v>0</v>
      </c>
    </row>
    <row r="3073" spans="7:23" ht="25.5" customHeight="1" x14ac:dyDescent="0.2">
      <c r="G3073" s="12" t="str">
        <f t="shared" si="378"/>
        <v/>
      </c>
      <c r="H3073" s="12"/>
      <c r="I3073" s="22" t="str">
        <f>IFERROR(VLOOKUP('движение ДВС'!C3073,нормативы!$B$2:$C$32,2,FALSE),"")</f>
        <v/>
      </c>
      <c r="K3073" s="13" t="str">
        <f t="shared" si="382"/>
        <v/>
      </c>
      <c r="L3073" s="13"/>
      <c r="M3073" s="22" t="str">
        <f t="shared" si="379"/>
        <v/>
      </c>
      <c r="N3073" s="22" t="str">
        <f t="shared" si="383"/>
        <v/>
      </c>
      <c r="P3073" s="11" t="str">
        <f t="shared" si="384"/>
        <v xml:space="preserve"> </v>
      </c>
      <c r="Q3073" s="11" t="e">
        <f>VLOOKUP(B3073,'Комментарии к ремонту'!A:C,2,FALSE)</f>
        <v>#N/A</v>
      </c>
      <c r="R3073" s="21" t="str">
        <f t="shared" si="385"/>
        <v/>
      </c>
      <c r="T3073" s="44" t="str">
        <f t="shared" si="380"/>
        <v/>
      </c>
      <c r="W3073" s="18">
        <f t="shared" si="381"/>
        <v>0</v>
      </c>
    </row>
    <row r="3074" spans="7:23" ht="25.5" customHeight="1" x14ac:dyDescent="0.2">
      <c r="G3074" s="12" t="str">
        <f t="shared" si="378"/>
        <v/>
      </c>
      <c r="H3074" s="12"/>
      <c r="I3074" s="22" t="str">
        <f>IFERROR(VLOOKUP('движение ДВС'!C3074,нормативы!$B$2:$C$32,2,FALSE),"")</f>
        <v/>
      </c>
      <c r="K3074" s="13" t="str">
        <f t="shared" si="382"/>
        <v/>
      </c>
      <c r="L3074" s="13"/>
      <c r="M3074" s="22" t="str">
        <f t="shared" si="379"/>
        <v/>
      </c>
      <c r="N3074" s="22" t="str">
        <f t="shared" si="383"/>
        <v/>
      </c>
      <c r="P3074" s="11" t="str">
        <f t="shared" si="384"/>
        <v xml:space="preserve"> </v>
      </c>
      <c r="Q3074" s="11" t="e">
        <f>VLOOKUP(B3074,'Комментарии к ремонту'!A:C,2,FALSE)</f>
        <v>#N/A</v>
      </c>
      <c r="R3074" s="21" t="str">
        <f t="shared" si="385"/>
        <v/>
      </c>
      <c r="T3074" s="44" t="str">
        <f t="shared" si="380"/>
        <v/>
      </c>
      <c r="W3074" s="18">
        <f t="shared" si="381"/>
        <v>0</v>
      </c>
    </row>
    <row r="3075" spans="7:23" ht="25.5" customHeight="1" x14ac:dyDescent="0.2">
      <c r="G3075" s="12" t="str">
        <f t="shared" ref="G3075:G3138" si="386">IFERROR(IF(SEARCH("Ожидается",O3075),"введите дату",""),"")</f>
        <v/>
      </c>
      <c r="H3075" s="12"/>
      <c r="I3075" s="22" t="str">
        <f>IFERROR(VLOOKUP('движение ДВС'!C3075,нормативы!$B$2:$C$32,2,FALSE),"")</f>
        <v/>
      </c>
      <c r="K3075" s="13" t="str">
        <f t="shared" si="382"/>
        <v/>
      </c>
      <c r="L3075" s="13"/>
      <c r="M3075" s="22" t="str">
        <f t="shared" ref="M3075:M3138" si="387">IFERROR(IF(ISBLANK(G3075),"",_xlfn.ISOWEEKNUM(G3075)),"")</f>
        <v/>
      </c>
      <c r="N3075" s="22" t="str">
        <f t="shared" si="383"/>
        <v/>
      </c>
      <c r="P3075" s="11" t="str">
        <f t="shared" si="384"/>
        <v xml:space="preserve"> </v>
      </c>
      <c r="Q3075" s="11" t="e">
        <f>VLOOKUP(B3075,'Комментарии к ремонту'!A:C,2,FALSE)</f>
        <v>#N/A</v>
      </c>
      <c r="R3075" s="21" t="str">
        <f t="shared" si="385"/>
        <v/>
      </c>
      <c r="T3075" s="44" t="str">
        <f t="shared" ref="T3075:T3138" si="388">IF(O3075="Отказной","Опишите причину отказа",IF(O3075="Транзит","Опишите инф. о транзите",""))</f>
        <v/>
      </c>
      <c r="W3075" s="18">
        <f t="shared" ref="W3075:W3138" si="389">IFERROR(IF(SEARCH(", заказ",V3075),"укажите дату поставки зап. частей",""),0)</f>
        <v>0</v>
      </c>
    </row>
    <row r="3076" spans="7:23" ht="25.5" customHeight="1" x14ac:dyDescent="0.2">
      <c r="G3076" s="12" t="str">
        <f t="shared" si="386"/>
        <v/>
      </c>
      <c r="H3076" s="12"/>
      <c r="I3076" s="22" t="str">
        <f>IFERROR(VLOOKUP('движение ДВС'!C3076,нормативы!$B$2:$C$32,2,FALSE),"")</f>
        <v/>
      </c>
      <c r="K3076" s="13" t="str">
        <f t="shared" ref="K3076:K3139" si="390">IFERROR(IF(H3076&lt;&gt;0,H3076+(I3076/J3076)/8*7/5,""),IF(H3076&lt;&gt;0,H3076+I3076/8*7/5,""))</f>
        <v/>
      </c>
      <c r="L3076" s="13"/>
      <c r="M3076" s="22" t="str">
        <f t="shared" si="387"/>
        <v/>
      </c>
      <c r="N3076" s="22" t="str">
        <f t="shared" ref="N3076:N3139" si="391">IFERROR(INT((MONTH(G3076)+2)/3),"")</f>
        <v/>
      </c>
      <c r="P3076" s="11" t="str">
        <f t="shared" ref="P3076:P3139" si="392">B3076&amp;" "&amp;C3076</f>
        <v xml:space="preserve"> </v>
      </c>
      <c r="Q3076" s="11" t="e">
        <f>VLOOKUP(B3076,'Комментарии к ремонту'!A:C,2,FALSE)</f>
        <v>#N/A</v>
      </c>
      <c r="R3076" s="21" t="str">
        <f t="shared" ref="R3076:R3139" si="393">IF(ISBLANK(B3076),"",IF(O3076="Ремонт остановлен","Укажите причину остановки работ",IF(O3076="Отказной","Опишите причину отказа",IF(O3076="Транзит","Опишите инф. о транзите",IF(ISNA(Q3076),"НЕТ","ЕСТЬ")))))</f>
        <v/>
      </c>
      <c r="T3076" s="44" t="str">
        <f t="shared" si="388"/>
        <v/>
      </c>
      <c r="W3076" s="18">
        <f t="shared" si="389"/>
        <v>0</v>
      </c>
    </row>
    <row r="3077" spans="7:23" ht="25.5" customHeight="1" x14ac:dyDescent="0.2">
      <c r="G3077" s="12" t="str">
        <f t="shared" si="386"/>
        <v/>
      </c>
      <c r="H3077" s="12"/>
      <c r="I3077" s="22" t="str">
        <f>IFERROR(VLOOKUP('движение ДВС'!C3077,нормативы!$B$2:$C$32,2,FALSE),"")</f>
        <v/>
      </c>
      <c r="K3077" s="13" t="str">
        <f t="shared" si="390"/>
        <v/>
      </c>
      <c r="L3077" s="13"/>
      <c r="M3077" s="22" t="str">
        <f t="shared" si="387"/>
        <v/>
      </c>
      <c r="N3077" s="22" t="str">
        <f t="shared" si="391"/>
        <v/>
      </c>
      <c r="P3077" s="11" t="str">
        <f t="shared" si="392"/>
        <v xml:space="preserve"> </v>
      </c>
      <c r="Q3077" s="11" t="e">
        <f>VLOOKUP(B3077,'Комментарии к ремонту'!A:C,2,FALSE)</f>
        <v>#N/A</v>
      </c>
      <c r="R3077" s="21" t="str">
        <f t="shared" si="393"/>
        <v/>
      </c>
      <c r="T3077" s="44" t="str">
        <f t="shared" si="388"/>
        <v/>
      </c>
      <c r="W3077" s="18">
        <f t="shared" si="389"/>
        <v>0</v>
      </c>
    </row>
    <row r="3078" spans="7:23" ht="25.5" customHeight="1" x14ac:dyDescent="0.2">
      <c r="G3078" s="12" t="str">
        <f t="shared" si="386"/>
        <v/>
      </c>
      <c r="H3078" s="12"/>
      <c r="I3078" s="22" t="str">
        <f>IFERROR(VLOOKUP('движение ДВС'!C3078,нормативы!$B$2:$C$32,2,FALSE),"")</f>
        <v/>
      </c>
      <c r="K3078" s="13" t="str">
        <f t="shared" si="390"/>
        <v/>
      </c>
      <c r="L3078" s="13"/>
      <c r="M3078" s="22" t="str">
        <f t="shared" si="387"/>
        <v/>
      </c>
      <c r="N3078" s="22" t="str">
        <f t="shared" si="391"/>
        <v/>
      </c>
      <c r="P3078" s="11" t="str">
        <f t="shared" si="392"/>
        <v xml:space="preserve"> </v>
      </c>
      <c r="Q3078" s="11" t="e">
        <f>VLOOKUP(B3078,'Комментарии к ремонту'!A:C,2,FALSE)</f>
        <v>#N/A</v>
      </c>
      <c r="R3078" s="21" t="str">
        <f t="shared" si="393"/>
        <v/>
      </c>
      <c r="T3078" s="44" t="str">
        <f t="shared" si="388"/>
        <v/>
      </c>
      <c r="W3078" s="18">
        <f t="shared" si="389"/>
        <v>0</v>
      </c>
    </row>
    <row r="3079" spans="7:23" ht="25.5" customHeight="1" x14ac:dyDescent="0.2">
      <c r="G3079" s="12" t="str">
        <f t="shared" si="386"/>
        <v/>
      </c>
      <c r="H3079" s="12"/>
      <c r="I3079" s="22" t="str">
        <f>IFERROR(VLOOKUP('движение ДВС'!C3079,нормативы!$B$2:$C$32,2,FALSE),"")</f>
        <v/>
      </c>
      <c r="K3079" s="13" t="str">
        <f t="shared" si="390"/>
        <v/>
      </c>
      <c r="L3079" s="13"/>
      <c r="M3079" s="22" t="str">
        <f t="shared" si="387"/>
        <v/>
      </c>
      <c r="N3079" s="22" t="str">
        <f t="shared" si="391"/>
        <v/>
      </c>
      <c r="P3079" s="11" t="str">
        <f t="shared" si="392"/>
        <v xml:space="preserve"> </v>
      </c>
      <c r="Q3079" s="11" t="e">
        <f>VLOOKUP(B3079,'Комментарии к ремонту'!A:C,2,FALSE)</f>
        <v>#N/A</v>
      </c>
      <c r="R3079" s="21" t="str">
        <f t="shared" si="393"/>
        <v/>
      </c>
      <c r="T3079" s="44" t="str">
        <f t="shared" si="388"/>
        <v/>
      </c>
      <c r="W3079" s="18">
        <f t="shared" si="389"/>
        <v>0</v>
      </c>
    </row>
    <row r="3080" spans="7:23" ht="25.5" customHeight="1" x14ac:dyDescent="0.2">
      <c r="G3080" s="12" t="str">
        <f t="shared" si="386"/>
        <v/>
      </c>
      <c r="H3080" s="12"/>
      <c r="I3080" s="22" t="str">
        <f>IFERROR(VLOOKUP('движение ДВС'!C3080,нормативы!$B$2:$C$32,2,FALSE),"")</f>
        <v/>
      </c>
      <c r="K3080" s="13" t="str">
        <f t="shared" si="390"/>
        <v/>
      </c>
      <c r="L3080" s="13"/>
      <c r="M3080" s="22" t="str">
        <f t="shared" si="387"/>
        <v/>
      </c>
      <c r="N3080" s="22" t="str">
        <f t="shared" si="391"/>
        <v/>
      </c>
      <c r="P3080" s="11" t="str">
        <f t="shared" si="392"/>
        <v xml:space="preserve"> </v>
      </c>
      <c r="Q3080" s="11" t="e">
        <f>VLOOKUP(B3080,'Комментарии к ремонту'!A:C,2,FALSE)</f>
        <v>#N/A</v>
      </c>
      <c r="R3080" s="21" t="str">
        <f t="shared" si="393"/>
        <v/>
      </c>
      <c r="T3080" s="44" t="str">
        <f t="shared" si="388"/>
        <v/>
      </c>
      <c r="W3080" s="18">
        <f t="shared" si="389"/>
        <v>0</v>
      </c>
    </row>
    <row r="3081" spans="7:23" ht="25.5" customHeight="1" x14ac:dyDescent="0.2">
      <c r="G3081" s="12" t="str">
        <f t="shared" si="386"/>
        <v/>
      </c>
      <c r="H3081" s="12"/>
      <c r="I3081" s="22" t="str">
        <f>IFERROR(VLOOKUP('движение ДВС'!C3081,нормативы!$B$2:$C$32,2,FALSE),"")</f>
        <v/>
      </c>
      <c r="K3081" s="13" t="str">
        <f t="shared" si="390"/>
        <v/>
      </c>
      <c r="L3081" s="13"/>
      <c r="M3081" s="22" t="str">
        <f t="shared" si="387"/>
        <v/>
      </c>
      <c r="N3081" s="22" t="str">
        <f t="shared" si="391"/>
        <v/>
      </c>
      <c r="P3081" s="11" t="str">
        <f t="shared" si="392"/>
        <v xml:space="preserve"> </v>
      </c>
      <c r="Q3081" s="11" t="e">
        <f>VLOOKUP(B3081,'Комментарии к ремонту'!A:C,2,FALSE)</f>
        <v>#N/A</v>
      </c>
      <c r="R3081" s="21" t="str">
        <f t="shared" si="393"/>
        <v/>
      </c>
      <c r="T3081" s="44" t="str">
        <f t="shared" si="388"/>
        <v/>
      </c>
      <c r="W3081" s="18">
        <f t="shared" si="389"/>
        <v>0</v>
      </c>
    </row>
    <row r="3082" spans="7:23" ht="25.5" customHeight="1" x14ac:dyDescent="0.2">
      <c r="G3082" s="12" t="str">
        <f t="shared" si="386"/>
        <v/>
      </c>
      <c r="H3082" s="12"/>
      <c r="I3082" s="22" t="str">
        <f>IFERROR(VLOOKUP('движение ДВС'!C3082,нормативы!$B$2:$C$32,2,FALSE),"")</f>
        <v/>
      </c>
      <c r="K3082" s="13" t="str">
        <f t="shared" si="390"/>
        <v/>
      </c>
      <c r="L3082" s="13"/>
      <c r="M3082" s="22" t="str">
        <f t="shared" si="387"/>
        <v/>
      </c>
      <c r="N3082" s="22" t="str">
        <f t="shared" si="391"/>
        <v/>
      </c>
      <c r="P3082" s="11" t="str">
        <f t="shared" si="392"/>
        <v xml:space="preserve"> </v>
      </c>
      <c r="Q3082" s="11" t="e">
        <f>VLOOKUP(B3082,'Комментарии к ремонту'!A:C,2,FALSE)</f>
        <v>#N/A</v>
      </c>
      <c r="R3082" s="21" t="str">
        <f t="shared" si="393"/>
        <v/>
      </c>
      <c r="T3082" s="44" t="str">
        <f t="shared" si="388"/>
        <v/>
      </c>
      <c r="W3082" s="18">
        <f t="shared" si="389"/>
        <v>0</v>
      </c>
    </row>
    <row r="3083" spans="7:23" ht="25.5" customHeight="1" x14ac:dyDescent="0.2">
      <c r="G3083" s="12" t="str">
        <f t="shared" si="386"/>
        <v/>
      </c>
      <c r="H3083" s="12"/>
      <c r="I3083" s="22" t="str">
        <f>IFERROR(VLOOKUP('движение ДВС'!C3083,нормативы!$B$2:$C$32,2,FALSE),"")</f>
        <v/>
      </c>
      <c r="K3083" s="13" t="str">
        <f t="shared" si="390"/>
        <v/>
      </c>
      <c r="L3083" s="13"/>
      <c r="M3083" s="22" t="str">
        <f t="shared" si="387"/>
        <v/>
      </c>
      <c r="N3083" s="22" t="str">
        <f t="shared" si="391"/>
        <v/>
      </c>
      <c r="P3083" s="11" t="str">
        <f t="shared" si="392"/>
        <v xml:space="preserve"> </v>
      </c>
      <c r="Q3083" s="11" t="e">
        <f>VLOOKUP(B3083,'Комментарии к ремонту'!A:C,2,FALSE)</f>
        <v>#N/A</v>
      </c>
      <c r="R3083" s="21" t="str">
        <f t="shared" si="393"/>
        <v/>
      </c>
      <c r="T3083" s="44" t="str">
        <f t="shared" si="388"/>
        <v/>
      </c>
      <c r="W3083" s="18">
        <f t="shared" si="389"/>
        <v>0</v>
      </c>
    </row>
    <row r="3084" spans="7:23" ht="25.5" customHeight="1" x14ac:dyDescent="0.2">
      <c r="G3084" s="12" t="str">
        <f t="shared" si="386"/>
        <v/>
      </c>
      <c r="H3084" s="12"/>
      <c r="I3084" s="22" t="str">
        <f>IFERROR(VLOOKUP('движение ДВС'!C3084,нормативы!$B$2:$C$32,2,FALSE),"")</f>
        <v/>
      </c>
      <c r="K3084" s="13" t="str">
        <f t="shared" si="390"/>
        <v/>
      </c>
      <c r="L3084" s="13"/>
      <c r="M3084" s="22" t="str">
        <f t="shared" si="387"/>
        <v/>
      </c>
      <c r="N3084" s="22" t="str">
        <f t="shared" si="391"/>
        <v/>
      </c>
      <c r="P3084" s="11" t="str">
        <f t="shared" si="392"/>
        <v xml:space="preserve"> </v>
      </c>
      <c r="Q3084" s="11" t="e">
        <f>VLOOKUP(B3084,'Комментарии к ремонту'!A:C,2,FALSE)</f>
        <v>#N/A</v>
      </c>
      <c r="R3084" s="21" t="str">
        <f t="shared" si="393"/>
        <v/>
      </c>
      <c r="T3084" s="44" t="str">
        <f t="shared" si="388"/>
        <v/>
      </c>
      <c r="W3084" s="18">
        <f t="shared" si="389"/>
        <v>0</v>
      </c>
    </row>
    <row r="3085" spans="7:23" ht="25.5" customHeight="1" x14ac:dyDescent="0.2">
      <c r="G3085" s="12" t="str">
        <f t="shared" si="386"/>
        <v/>
      </c>
      <c r="H3085" s="12"/>
      <c r="I3085" s="22" t="str">
        <f>IFERROR(VLOOKUP('движение ДВС'!C3085,нормативы!$B$2:$C$32,2,FALSE),"")</f>
        <v/>
      </c>
      <c r="K3085" s="13" t="str">
        <f t="shared" si="390"/>
        <v/>
      </c>
      <c r="L3085" s="13"/>
      <c r="M3085" s="22" t="str">
        <f t="shared" si="387"/>
        <v/>
      </c>
      <c r="N3085" s="22" t="str">
        <f t="shared" si="391"/>
        <v/>
      </c>
      <c r="P3085" s="11" t="str">
        <f t="shared" si="392"/>
        <v xml:space="preserve"> </v>
      </c>
      <c r="Q3085" s="11" t="e">
        <f>VLOOKUP(B3085,'Комментарии к ремонту'!A:C,2,FALSE)</f>
        <v>#N/A</v>
      </c>
      <c r="R3085" s="21" t="str">
        <f t="shared" si="393"/>
        <v/>
      </c>
      <c r="T3085" s="44" t="str">
        <f t="shared" si="388"/>
        <v/>
      </c>
      <c r="W3085" s="18">
        <f t="shared" si="389"/>
        <v>0</v>
      </c>
    </row>
    <row r="3086" spans="7:23" ht="25.5" customHeight="1" x14ac:dyDescent="0.2">
      <c r="G3086" s="12" t="str">
        <f t="shared" si="386"/>
        <v/>
      </c>
      <c r="H3086" s="12"/>
      <c r="I3086" s="22" t="str">
        <f>IFERROR(VLOOKUP('движение ДВС'!C3086,нормативы!$B$2:$C$32,2,FALSE),"")</f>
        <v/>
      </c>
      <c r="K3086" s="13" t="str">
        <f t="shared" si="390"/>
        <v/>
      </c>
      <c r="L3086" s="13"/>
      <c r="M3086" s="22" t="str">
        <f t="shared" si="387"/>
        <v/>
      </c>
      <c r="N3086" s="22" t="str">
        <f t="shared" si="391"/>
        <v/>
      </c>
      <c r="P3086" s="11" t="str">
        <f t="shared" si="392"/>
        <v xml:space="preserve"> </v>
      </c>
      <c r="Q3086" s="11" t="e">
        <f>VLOOKUP(B3086,'Комментарии к ремонту'!A:C,2,FALSE)</f>
        <v>#N/A</v>
      </c>
      <c r="R3086" s="21" t="str">
        <f t="shared" si="393"/>
        <v/>
      </c>
      <c r="T3086" s="44" t="str">
        <f t="shared" si="388"/>
        <v/>
      </c>
      <c r="W3086" s="18">
        <f t="shared" si="389"/>
        <v>0</v>
      </c>
    </row>
    <row r="3087" spans="7:23" ht="25.5" customHeight="1" x14ac:dyDescent="0.2">
      <c r="G3087" s="12" t="str">
        <f t="shared" si="386"/>
        <v/>
      </c>
      <c r="H3087" s="12"/>
      <c r="I3087" s="22" t="str">
        <f>IFERROR(VLOOKUP('движение ДВС'!C3087,нормативы!$B$2:$C$32,2,FALSE),"")</f>
        <v/>
      </c>
      <c r="K3087" s="13" t="str">
        <f t="shared" si="390"/>
        <v/>
      </c>
      <c r="L3087" s="13"/>
      <c r="M3087" s="22" t="str">
        <f t="shared" si="387"/>
        <v/>
      </c>
      <c r="N3087" s="22" t="str">
        <f t="shared" si="391"/>
        <v/>
      </c>
      <c r="P3087" s="11" t="str">
        <f t="shared" si="392"/>
        <v xml:space="preserve"> </v>
      </c>
      <c r="Q3087" s="11" t="e">
        <f>VLOOKUP(B3087,'Комментарии к ремонту'!A:C,2,FALSE)</f>
        <v>#N/A</v>
      </c>
      <c r="R3087" s="21" t="str">
        <f t="shared" si="393"/>
        <v/>
      </c>
      <c r="T3087" s="44" t="str">
        <f t="shared" si="388"/>
        <v/>
      </c>
      <c r="W3087" s="18">
        <f t="shared" si="389"/>
        <v>0</v>
      </c>
    </row>
    <row r="3088" spans="7:23" ht="25.5" customHeight="1" x14ac:dyDescent="0.2">
      <c r="G3088" s="12" t="str">
        <f t="shared" si="386"/>
        <v/>
      </c>
      <c r="H3088" s="12"/>
      <c r="I3088" s="22" t="str">
        <f>IFERROR(VLOOKUP('движение ДВС'!C3088,нормативы!$B$2:$C$32,2,FALSE),"")</f>
        <v/>
      </c>
      <c r="K3088" s="13" t="str">
        <f t="shared" si="390"/>
        <v/>
      </c>
      <c r="L3088" s="13"/>
      <c r="M3088" s="22" t="str">
        <f t="shared" si="387"/>
        <v/>
      </c>
      <c r="N3088" s="22" t="str">
        <f t="shared" si="391"/>
        <v/>
      </c>
      <c r="P3088" s="11" t="str">
        <f t="shared" si="392"/>
        <v xml:space="preserve"> </v>
      </c>
      <c r="Q3088" s="11" t="e">
        <f>VLOOKUP(B3088,'Комментарии к ремонту'!A:C,2,FALSE)</f>
        <v>#N/A</v>
      </c>
      <c r="R3088" s="21" t="str">
        <f t="shared" si="393"/>
        <v/>
      </c>
      <c r="T3088" s="44" t="str">
        <f t="shared" si="388"/>
        <v/>
      </c>
      <c r="W3088" s="18">
        <f t="shared" si="389"/>
        <v>0</v>
      </c>
    </row>
    <row r="3089" spans="7:23" ht="25.5" customHeight="1" x14ac:dyDescent="0.2">
      <c r="G3089" s="12" t="str">
        <f t="shared" si="386"/>
        <v/>
      </c>
      <c r="H3089" s="12"/>
      <c r="I3089" s="22" t="str">
        <f>IFERROR(VLOOKUP('движение ДВС'!C3089,нормативы!$B$2:$C$32,2,FALSE),"")</f>
        <v/>
      </c>
      <c r="K3089" s="13" t="str">
        <f t="shared" si="390"/>
        <v/>
      </c>
      <c r="L3089" s="13"/>
      <c r="M3089" s="22" t="str">
        <f t="shared" si="387"/>
        <v/>
      </c>
      <c r="N3089" s="22" t="str">
        <f t="shared" si="391"/>
        <v/>
      </c>
      <c r="P3089" s="11" t="str">
        <f t="shared" si="392"/>
        <v xml:space="preserve"> </v>
      </c>
      <c r="Q3089" s="11" t="e">
        <f>VLOOKUP(B3089,'Комментарии к ремонту'!A:C,2,FALSE)</f>
        <v>#N/A</v>
      </c>
      <c r="R3089" s="21" t="str">
        <f t="shared" si="393"/>
        <v/>
      </c>
      <c r="T3089" s="44" t="str">
        <f t="shared" si="388"/>
        <v/>
      </c>
      <c r="W3089" s="18">
        <f t="shared" si="389"/>
        <v>0</v>
      </c>
    </row>
    <row r="3090" spans="7:23" ht="25.5" customHeight="1" x14ac:dyDescent="0.2">
      <c r="G3090" s="12" t="str">
        <f t="shared" si="386"/>
        <v/>
      </c>
      <c r="H3090" s="12"/>
      <c r="I3090" s="22" t="str">
        <f>IFERROR(VLOOKUP('движение ДВС'!C3090,нормативы!$B$2:$C$32,2,FALSE),"")</f>
        <v/>
      </c>
      <c r="K3090" s="13" t="str">
        <f t="shared" si="390"/>
        <v/>
      </c>
      <c r="L3090" s="13"/>
      <c r="M3090" s="22" t="str">
        <f t="shared" si="387"/>
        <v/>
      </c>
      <c r="N3090" s="22" t="str">
        <f t="shared" si="391"/>
        <v/>
      </c>
      <c r="P3090" s="11" t="str">
        <f t="shared" si="392"/>
        <v xml:space="preserve"> </v>
      </c>
      <c r="Q3090" s="11" t="e">
        <f>VLOOKUP(B3090,'Комментарии к ремонту'!A:C,2,FALSE)</f>
        <v>#N/A</v>
      </c>
      <c r="R3090" s="21" t="str">
        <f t="shared" si="393"/>
        <v/>
      </c>
      <c r="T3090" s="44" t="str">
        <f t="shared" si="388"/>
        <v/>
      </c>
      <c r="W3090" s="18">
        <f t="shared" si="389"/>
        <v>0</v>
      </c>
    </row>
    <row r="3091" spans="7:23" ht="25.5" customHeight="1" x14ac:dyDescent="0.2">
      <c r="G3091" s="12" t="str">
        <f t="shared" si="386"/>
        <v/>
      </c>
      <c r="H3091" s="12"/>
      <c r="I3091" s="22" t="str">
        <f>IFERROR(VLOOKUP('движение ДВС'!C3091,нормативы!$B$2:$C$32,2,FALSE),"")</f>
        <v/>
      </c>
      <c r="K3091" s="13" t="str">
        <f t="shared" si="390"/>
        <v/>
      </c>
      <c r="L3091" s="13"/>
      <c r="M3091" s="22" t="str">
        <f t="shared" si="387"/>
        <v/>
      </c>
      <c r="N3091" s="22" t="str">
        <f t="shared" si="391"/>
        <v/>
      </c>
      <c r="P3091" s="11" t="str">
        <f t="shared" si="392"/>
        <v xml:space="preserve"> </v>
      </c>
      <c r="Q3091" s="11" t="e">
        <f>VLOOKUP(B3091,'Комментарии к ремонту'!A:C,2,FALSE)</f>
        <v>#N/A</v>
      </c>
      <c r="R3091" s="21" t="str">
        <f t="shared" si="393"/>
        <v/>
      </c>
      <c r="T3091" s="44" t="str">
        <f t="shared" si="388"/>
        <v/>
      </c>
      <c r="W3091" s="18">
        <f t="shared" si="389"/>
        <v>0</v>
      </c>
    </row>
    <row r="3092" spans="7:23" ht="25.5" customHeight="1" x14ac:dyDescent="0.2">
      <c r="G3092" s="12" t="str">
        <f t="shared" si="386"/>
        <v/>
      </c>
      <c r="H3092" s="12"/>
      <c r="I3092" s="22" t="str">
        <f>IFERROR(VLOOKUP('движение ДВС'!C3092,нормативы!$B$2:$C$32,2,FALSE),"")</f>
        <v/>
      </c>
      <c r="K3092" s="13" t="str">
        <f t="shared" si="390"/>
        <v/>
      </c>
      <c r="L3092" s="13"/>
      <c r="M3092" s="22" t="str">
        <f t="shared" si="387"/>
        <v/>
      </c>
      <c r="N3092" s="22" t="str">
        <f t="shared" si="391"/>
        <v/>
      </c>
      <c r="P3092" s="11" t="str">
        <f t="shared" si="392"/>
        <v xml:space="preserve"> </v>
      </c>
      <c r="Q3092" s="11" t="e">
        <f>VLOOKUP(B3092,'Комментарии к ремонту'!A:C,2,FALSE)</f>
        <v>#N/A</v>
      </c>
      <c r="R3092" s="21" t="str">
        <f t="shared" si="393"/>
        <v/>
      </c>
      <c r="T3092" s="44" t="str">
        <f t="shared" si="388"/>
        <v/>
      </c>
      <c r="W3092" s="18">
        <f t="shared" si="389"/>
        <v>0</v>
      </c>
    </row>
    <row r="3093" spans="7:23" ht="25.5" customHeight="1" x14ac:dyDescent="0.2">
      <c r="G3093" s="12" t="str">
        <f t="shared" si="386"/>
        <v/>
      </c>
      <c r="H3093" s="12"/>
      <c r="I3093" s="22" t="str">
        <f>IFERROR(VLOOKUP('движение ДВС'!C3093,нормативы!$B$2:$C$32,2,FALSE),"")</f>
        <v/>
      </c>
      <c r="K3093" s="13" t="str">
        <f t="shared" si="390"/>
        <v/>
      </c>
      <c r="L3093" s="13"/>
      <c r="M3093" s="22" t="str">
        <f t="shared" si="387"/>
        <v/>
      </c>
      <c r="N3093" s="22" t="str">
        <f t="shared" si="391"/>
        <v/>
      </c>
      <c r="P3093" s="11" t="str">
        <f t="shared" si="392"/>
        <v xml:space="preserve"> </v>
      </c>
      <c r="Q3093" s="11" t="e">
        <f>VLOOKUP(B3093,'Комментарии к ремонту'!A:C,2,FALSE)</f>
        <v>#N/A</v>
      </c>
      <c r="R3093" s="21" t="str">
        <f t="shared" si="393"/>
        <v/>
      </c>
      <c r="T3093" s="44" t="str">
        <f t="shared" si="388"/>
        <v/>
      </c>
      <c r="W3093" s="18">
        <f t="shared" si="389"/>
        <v>0</v>
      </c>
    </row>
    <row r="3094" spans="7:23" ht="25.5" customHeight="1" x14ac:dyDescent="0.2">
      <c r="G3094" s="12" t="str">
        <f t="shared" si="386"/>
        <v/>
      </c>
      <c r="H3094" s="12"/>
      <c r="I3094" s="22" t="str">
        <f>IFERROR(VLOOKUP('движение ДВС'!C3094,нормативы!$B$2:$C$32,2,FALSE),"")</f>
        <v/>
      </c>
      <c r="K3094" s="13" t="str">
        <f t="shared" si="390"/>
        <v/>
      </c>
      <c r="L3094" s="13"/>
      <c r="M3094" s="22" t="str">
        <f t="shared" si="387"/>
        <v/>
      </c>
      <c r="N3094" s="22" t="str">
        <f t="shared" si="391"/>
        <v/>
      </c>
      <c r="P3094" s="11" t="str">
        <f t="shared" si="392"/>
        <v xml:space="preserve"> </v>
      </c>
      <c r="Q3094" s="11" t="e">
        <f>VLOOKUP(B3094,'Комментарии к ремонту'!A:C,2,FALSE)</f>
        <v>#N/A</v>
      </c>
      <c r="R3094" s="21" t="str">
        <f t="shared" si="393"/>
        <v/>
      </c>
      <c r="T3094" s="44" t="str">
        <f t="shared" si="388"/>
        <v/>
      </c>
      <c r="W3094" s="18">
        <f t="shared" si="389"/>
        <v>0</v>
      </c>
    </row>
    <row r="3095" spans="7:23" ht="25.5" customHeight="1" x14ac:dyDescent="0.2">
      <c r="G3095" s="12" t="str">
        <f t="shared" si="386"/>
        <v/>
      </c>
      <c r="H3095" s="12"/>
      <c r="I3095" s="22" t="str">
        <f>IFERROR(VLOOKUP('движение ДВС'!C3095,нормативы!$B$2:$C$32,2,FALSE),"")</f>
        <v/>
      </c>
      <c r="K3095" s="13" t="str">
        <f t="shared" si="390"/>
        <v/>
      </c>
      <c r="L3095" s="13"/>
      <c r="M3095" s="22" t="str">
        <f t="shared" si="387"/>
        <v/>
      </c>
      <c r="N3095" s="22" t="str">
        <f t="shared" si="391"/>
        <v/>
      </c>
      <c r="P3095" s="11" t="str">
        <f t="shared" si="392"/>
        <v xml:space="preserve"> </v>
      </c>
      <c r="Q3095" s="11" t="e">
        <f>VLOOKUP(B3095,'Комментарии к ремонту'!A:C,2,FALSE)</f>
        <v>#N/A</v>
      </c>
      <c r="R3095" s="21" t="str">
        <f t="shared" si="393"/>
        <v/>
      </c>
      <c r="T3095" s="44" t="str">
        <f t="shared" si="388"/>
        <v/>
      </c>
      <c r="W3095" s="18">
        <f t="shared" si="389"/>
        <v>0</v>
      </c>
    </row>
    <row r="3096" spans="7:23" ht="25.5" customHeight="1" x14ac:dyDescent="0.2">
      <c r="G3096" s="12" t="str">
        <f t="shared" si="386"/>
        <v/>
      </c>
      <c r="H3096" s="12"/>
      <c r="I3096" s="22" t="str">
        <f>IFERROR(VLOOKUP('движение ДВС'!C3096,нормативы!$B$2:$C$32,2,FALSE),"")</f>
        <v/>
      </c>
      <c r="K3096" s="13" t="str">
        <f t="shared" si="390"/>
        <v/>
      </c>
      <c r="L3096" s="13"/>
      <c r="M3096" s="22" t="str">
        <f t="shared" si="387"/>
        <v/>
      </c>
      <c r="N3096" s="22" t="str">
        <f t="shared" si="391"/>
        <v/>
      </c>
      <c r="P3096" s="11" t="str">
        <f t="shared" si="392"/>
        <v xml:space="preserve"> </v>
      </c>
      <c r="Q3096" s="11" t="e">
        <f>VLOOKUP(B3096,'Комментарии к ремонту'!A:C,2,FALSE)</f>
        <v>#N/A</v>
      </c>
      <c r="R3096" s="21" t="str">
        <f t="shared" si="393"/>
        <v/>
      </c>
      <c r="T3096" s="44" t="str">
        <f t="shared" si="388"/>
        <v/>
      </c>
      <c r="W3096" s="18">
        <f t="shared" si="389"/>
        <v>0</v>
      </c>
    </row>
    <row r="3097" spans="7:23" ht="25.5" customHeight="1" x14ac:dyDescent="0.2">
      <c r="G3097" s="12" t="str">
        <f t="shared" si="386"/>
        <v/>
      </c>
      <c r="H3097" s="12"/>
      <c r="I3097" s="22" t="str">
        <f>IFERROR(VLOOKUP('движение ДВС'!C3097,нормативы!$B$2:$C$32,2,FALSE),"")</f>
        <v/>
      </c>
      <c r="K3097" s="13" t="str">
        <f t="shared" si="390"/>
        <v/>
      </c>
      <c r="L3097" s="13"/>
      <c r="M3097" s="22" t="str">
        <f t="shared" si="387"/>
        <v/>
      </c>
      <c r="N3097" s="22" t="str">
        <f t="shared" si="391"/>
        <v/>
      </c>
      <c r="P3097" s="11" t="str">
        <f t="shared" si="392"/>
        <v xml:space="preserve"> </v>
      </c>
      <c r="Q3097" s="11" t="e">
        <f>VLOOKUP(B3097,'Комментарии к ремонту'!A:C,2,FALSE)</f>
        <v>#N/A</v>
      </c>
      <c r="R3097" s="21" t="str">
        <f t="shared" si="393"/>
        <v/>
      </c>
      <c r="T3097" s="44" t="str">
        <f t="shared" si="388"/>
        <v/>
      </c>
      <c r="W3097" s="18">
        <f t="shared" si="389"/>
        <v>0</v>
      </c>
    </row>
    <row r="3098" spans="7:23" ht="25.5" customHeight="1" x14ac:dyDescent="0.2">
      <c r="G3098" s="12" t="str">
        <f t="shared" si="386"/>
        <v/>
      </c>
      <c r="H3098" s="12"/>
      <c r="I3098" s="22" t="str">
        <f>IFERROR(VLOOKUP('движение ДВС'!C3098,нормативы!$B$2:$C$32,2,FALSE),"")</f>
        <v/>
      </c>
      <c r="K3098" s="13" t="str">
        <f t="shared" si="390"/>
        <v/>
      </c>
      <c r="L3098" s="13"/>
      <c r="M3098" s="22" t="str">
        <f t="shared" si="387"/>
        <v/>
      </c>
      <c r="N3098" s="22" t="str">
        <f t="shared" si="391"/>
        <v/>
      </c>
      <c r="P3098" s="11" t="str">
        <f t="shared" si="392"/>
        <v xml:space="preserve"> </v>
      </c>
      <c r="Q3098" s="11" t="e">
        <f>VLOOKUP(B3098,'Комментарии к ремонту'!A:C,2,FALSE)</f>
        <v>#N/A</v>
      </c>
      <c r="R3098" s="21" t="str">
        <f t="shared" si="393"/>
        <v/>
      </c>
      <c r="T3098" s="44" t="str">
        <f t="shared" si="388"/>
        <v/>
      </c>
      <c r="W3098" s="18">
        <f t="shared" si="389"/>
        <v>0</v>
      </c>
    </row>
    <row r="3099" spans="7:23" ht="25.5" customHeight="1" x14ac:dyDescent="0.2">
      <c r="G3099" s="12" t="str">
        <f t="shared" si="386"/>
        <v/>
      </c>
      <c r="H3099" s="12"/>
      <c r="I3099" s="22" t="str">
        <f>IFERROR(VLOOKUP('движение ДВС'!C3099,нормативы!$B$2:$C$32,2,FALSE),"")</f>
        <v/>
      </c>
      <c r="K3099" s="13" t="str">
        <f t="shared" si="390"/>
        <v/>
      </c>
      <c r="L3099" s="13"/>
      <c r="M3099" s="22" t="str">
        <f t="shared" si="387"/>
        <v/>
      </c>
      <c r="N3099" s="22" t="str">
        <f t="shared" si="391"/>
        <v/>
      </c>
      <c r="P3099" s="11" t="str">
        <f t="shared" si="392"/>
        <v xml:space="preserve"> </v>
      </c>
      <c r="Q3099" s="11" t="e">
        <f>VLOOKUP(B3099,'Комментарии к ремонту'!A:C,2,FALSE)</f>
        <v>#N/A</v>
      </c>
      <c r="R3099" s="21" t="str">
        <f t="shared" si="393"/>
        <v/>
      </c>
      <c r="T3099" s="44" t="str">
        <f t="shared" si="388"/>
        <v/>
      </c>
      <c r="W3099" s="18">
        <f t="shared" si="389"/>
        <v>0</v>
      </c>
    </row>
    <row r="3100" spans="7:23" ht="25.5" customHeight="1" x14ac:dyDescent="0.2">
      <c r="G3100" s="12" t="str">
        <f t="shared" si="386"/>
        <v/>
      </c>
      <c r="H3100" s="12"/>
      <c r="I3100" s="22" t="str">
        <f>IFERROR(VLOOKUP('движение ДВС'!C3100,нормативы!$B$2:$C$32,2,FALSE),"")</f>
        <v/>
      </c>
      <c r="K3100" s="13" t="str">
        <f t="shared" si="390"/>
        <v/>
      </c>
      <c r="L3100" s="13"/>
      <c r="M3100" s="22" t="str">
        <f t="shared" si="387"/>
        <v/>
      </c>
      <c r="N3100" s="22" t="str">
        <f t="shared" si="391"/>
        <v/>
      </c>
      <c r="P3100" s="11" t="str">
        <f t="shared" si="392"/>
        <v xml:space="preserve"> </v>
      </c>
      <c r="Q3100" s="11" t="e">
        <f>VLOOKUP(B3100,'Комментарии к ремонту'!A:C,2,FALSE)</f>
        <v>#N/A</v>
      </c>
      <c r="R3100" s="21" t="str">
        <f t="shared" si="393"/>
        <v/>
      </c>
      <c r="T3100" s="44" t="str">
        <f t="shared" si="388"/>
        <v/>
      </c>
      <c r="W3100" s="18">
        <f t="shared" si="389"/>
        <v>0</v>
      </c>
    </row>
    <row r="3101" spans="7:23" ht="25.5" customHeight="1" x14ac:dyDescent="0.2">
      <c r="G3101" s="12" t="str">
        <f t="shared" si="386"/>
        <v/>
      </c>
      <c r="H3101" s="12"/>
      <c r="I3101" s="22" t="str">
        <f>IFERROR(VLOOKUP('движение ДВС'!C3101,нормативы!$B$2:$C$32,2,FALSE),"")</f>
        <v/>
      </c>
      <c r="K3101" s="13" t="str">
        <f t="shared" si="390"/>
        <v/>
      </c>
      <c r="L3101" s="13"/>
      <c r="M3101" s="22" t="str">
        <f t="shared" si="387"/>
        <v/>
      </c>
      <c r="N3101" s="22" t="str">
        <f t="shared" si="391"/>
        <v/>
      </c>
      <c r="P3101" s="11" t="str">
        <f t="shared" si="392"/>
        <v xml:space="preserve"> </v>
      </c>
      <c r="Q3101" s="11" t="e">
        <f>VLOOKUP(B3101,'Комментарии к ремонту'!A:C,2,FALSE)</f>
        <v>#N/A</v>
      </c>
      <c r="R3101" s="21" t="str">
        <f t="shared" si="393"/>
        <v/>
      </c>
      <c r="T3101" s="44" t="str">
        <f t="shared" si="388"/>
        <v/>
      </c>
      <c r="W3101" s="18">
        <f t="shared" si="389"/>
        <v>0</v>
      </c>
    </row>
    <row r="3102" spans="7:23" ht="25.5" customHeight="1" x14ac:dyDescent="0.2">
      <c r="G3102" s="12" t="str">
        <f t="shared" si="386"/>
        <v/>
      </c>
      <c r="H3102" s="12"/>
      <c r="I3102" s="22" t="str">
        <f>IFERROR(VLOOKUP('движение ДВС'!C3102,нормативы!$B$2:$C$32,2,FALSE),"")</f>
        <v/>
      </c>
      <c r="K3102" s="13" t="str">
        <f t="shared" si="390"/>
        <v/>
      </c>
      <c r="L3102" s="13"/>
      <c r="M3102" s="22" t="str">
        <f t="shared" si="387"/>
        <v/>
      </c>
      <c r="N3102" s="22" t="str">
        <f t="shared" si="391"/>
        <v/>
      </c>
      <c r="P3102" s="11" t="str">
        <f t="shared" si="392"/>
        <v xml:space="preserve"> </v>
      </c>
      <c r="Q3102" s="11" t="e">
        <f>VLOOKUP(B3102,'Комментарии к ремонту'!A:C,2,FALSE)</f>
        <v>#N/A</v>
      </c>
      <c r="R3102" s="21" t="str">
        <f t="shared" si="393"/>
        <v/>
      </c>
      <c r="T3102" s="44" t="str">
        <f t="shared" si="388"/>
        <v/>
      </c>
      <c r="W3102" s="18">
        <f t="shared" si="389"/>
        <v>0</v>
      </c>
    </row>
    <row r="3103" spans="7:23" ht="25.5" customHeight="1" x14ac:dyDescent="0.2">
      <c r="G3103" s="12" t="str">
        <f t="shared" si="386"/>
        <v/>
      </c>
      <c r="H3103" s="12"/>
      <c r="I3103" s="22" t="str">
        <f>IFERROR(VLOOKUP('движение ДВС'!C3103,нормативы!$B$2:$C$32,2,FALSE),"")</f>
        <v/>
      </c>
      <c r="K3103" s="13" t="str">
        <f t="shared" si="390"/>
        <v/>
      </c>
      <c r="L3103" s="13"/>
      <c r="M3103" s="22" t="str">
        <f t="shared" si="387"/>
        <v/>
      </c>
      <c r="N3103" s="22" t="str">
        <f t="shared" si="391"/>
        <v/>
      </c>
      <c r="P3103" s="11" t="str">
        <f t="shared" si="392"/>
        <v xml:space="preserve"> </v>
      </c>
      <c r="Q3103" s="11" t="e">
        <f>VLOOKUP(B3103,'Комментарии к ремонту'!A:C,2,FALSE)</f>
        <v>#N/A</v>
      </c>
      <c r="R3103" s="21" t="str">
        <f t="shared" si="393"/>
        <v/>
      </c>
      <c r="T3103" s="44" t="str">
        <f t="shared" si="388"/>
        <v/>
      </c>
      <c r="W3103" s="18">
        <f t="shared" si="389"/>
        <v>0</v>
      </c>
    </row>
    <row r="3104" spans="7:23" ht="25.5" customHeight="1" x14ac:dyDescent="0.2">
      <c r="G3104" s="12" t="str">
        <f t="shared" si="386"/>
        <v/>
      </c>
      <c r="H3104" s="12"/>
      <c r="I3104" s="22" t="str">
        <f>IFERROR(VLOOKUP('движение ДВС'!C3104,нормативы!$B$2:$C$32,2,FALSE),"")</f>
        <v/>
      </c>
      <c r="K3104" s="13" t="str">
        <f t="shared" si="390"/>
        <v/>
      </c>
      <c r="L3104" s="13"/>
      <c r="M3104" s="22" t="str">
        <f t="shared" si="387"/>
        <v/>
      </c>
      <c r="N3104" s="22" t="str">
        <f t="shared" si="391"/>
        <v/>
      </c>
      <c r="P3104" s="11" t="str">
        <f t="shared" si="392"/>
        <v xml:space="preserve"> </v>
      </c>
      <c r="Q3104" s="11" t="e">
        <f>VLOOKUP(B3104,'Комментарии к ремонту'!A:C,2,FALSE)</f>
        <v>#N/A</v>
      </c>
      <c r="R3104" s="21" t="str">
        <f t="shared" si="393"/>
        <v/>
      </c>
      <c r="T3104" s="44" t="str">
        <f t="shared" si="388"/>
        <v/>
      </c>
      <c r="W3104" s="18">
        <f t="shared" si="389"/>
        <v>0</v>
      </c>
    </row>
    <row r="3105" spans="7:23" ht="25.5" customHeight="1" x14ac:dyDescent="0.2">
      <c r="G3105" s="12" t="str">
        <f t="shared" si="386"/>
        <v/>
      </c>
      <c r="H3105" s="12"/>
      <c r="I3105" s="22" t="str">
        <f>IFERROR(VLOOKUP('движение ДВС'!C3105,нормативы!$B$2:$C$32,2,FALSE),"")</f>
        <v/>
      </c>
      <c r="K3105" s="13" t="str">
        <f t="shared" si="390"/>
        <v/>
      </c>
      <c r="L3105" s="13"/>
      <c r="M3105" s="22" t="str">
        <f t="shared" si="387"/>
        <v/>
      </c>
      <c r="N3105" s="22" t="str">
        <f t="shared" si="391"/>
        <v/>
      </c>
      <c r="P3105" s="11" t="str">
        <f t="shared" si="392"/>
        <v xml:space="preserve"> </v>
      </c>
      <c r="Q3105" s="11" t="e">
        <f>VLOOKUP(B3105,'Комментарии к ремонту'!A:C,2,FALSE)</f>
        <v>#N/A</v>
      </c>
      <c r="R3105" s="21" t="str">
        <f t="shared" si="393"/>
        <v/>
      </c>
      <c r="T3105" s="44" t="str">
        <f t="shared" si="388"/>
        <v/>
      </c>
      <c r="W3105" s="18">
        <f t="shared" si="389"/>
        <v>0</v>
      </c>
    </row>
    <row r="3106" spans="7:23" ht="25.5" customHeight="1" x14ac:dyDescent="0.2">
      <c r="G3106" s="12" t="str">
        <f t="shared" si="386"/>
        <v/>
      </c>
      <c r="H3106" s="12"/>
      <c r="I3106" s="22" t="str">
        <f>IFERROR(VLOOKUP('движение ДВС'!C3106,нормативы!$B$2:$C$32,2,FALSE),"")</f>
        <v/>
      </c>
      <c r="K3106" s="13" t="str">
        <f t="shared" si="390"/>
        <v/>
      </c>
      <c r="L3106" s="13"/>
      <c r="M3106" s="22" t="str">
        <f t="shared" si="387"/>
        <v/>
      </c>
      <c r="N3106" s="22" t="str">
        <f t="shared" si="391"/>
        <v/>
      </c>
      <c r="P3106" s="11" t="str">
        <f t="shared" si="392"/>
        <v xml:space="preserve"> </v>
      </c>
      <c r="Q3106" s="11" t="e">
        <f>VLOOKUP(B3106,'Комментарии к ремонту'!A:C,2,FALSE)</f>
        <v>#N/A</v>
      </c>
      <c r="R3106" s="21" t="str">
        <f t="shared" si="393"/>
        <v/>
      </c>
      <c r="T3106" s="44" t="str">
        <f t="shared" si="388"/>
        <v/>
      </c>
      <c r="W3106" s="18">
        <f t="shared" si="389"/>
        <v>0</v>
      </c>
    </row>
    <row r="3107" spans="7:23" ht="25.5" customHeight="1" x14ac:dyDescent="0.2">
      <c r="G3107" s="12" t="str">
        <f t="shared" si="386"/>
        <v/>
      </c>
      <c r="H3107" s="12"/>
      <c r="I3107" s="22" t="str">
        <f>IFERROR(VLOOKUP('движение ДВС'!C3107,нормативы!$B$2:$C$32,2,FALSE),"")</f>
        <v/>
      </c>
      <c r="K3107" s="13" t="str">
        <f t="shared" si="390"/>
        <v/>
      </c>
      <c r="L3107" s="13"/>
      <c r="M3107" s="22" t="str">
        <f t="shared" si="387"/>
        <v/>
      </c>
      <c r="N3107" s="22" t="str">
        <f t="shared" si="391"/>
        <v/>
      </c>
      <c r="P3107" s="11" t="str">
        <f t="shared" si="392"/>
        <v xml:space="preserve"> </v>
      </c>
      <c r="Q3107" s="11" t="e">
        <f>VLOOKUP(B3107,'Комментарии к ремонту'!A:C,2,FALSE)</f>
        <v>#N/A</v>
      </c>
      <c r="R3107" s="21" t="str">
        <f t="shared" si="393"/>
        <v/>
      </c>
      <c r="T3107" s="44" t="str">
        <f t="shared" si="388"/>
        <v/>
      </c>
      <c r="W3107" s="18">
        <f t="shared" si="389"/>
        <v>0</v>
      </c>
    </row>
    <row r="3108" spans="7:23" ht="25.5" customHeight="1" x14ac:dyDescent="0.2">
      <c r="G3108" s="12" t="str">
        <f t="shared" si="386"/>
        <v/>
      </c>
      <c r="H3108" s="12"/>
      <c r="I3108" s="22" t="str">
        <f>IFERROR(VLOOKUP('движение ДВС'!C3108,нормативы!$B$2:$C$32,2,FALSE),"")</f>
        <v/>
      </c>
      <c r="K3108" s="13" t="str">
        <f t="shared" si="390"/>
        <v/>
      </c>
      <c r="L3108" s="13"/>
      <c r="M3108" s="22" t="str">
        <f t="shared" si="387"/>
        <v/>
      </c>
      <c r="N3108" s="22" t="str">
        <f t="shared" si="391"/>
        <v/>
      </c>
      <c r="P3108" s="11" t="str">
        <f t="shared" si="392"/>
        <v xml:space="preserve"> </v>
      </c>
      <c r="Q3108" s="11" t="e">
        <f>VLOOKUP(B3108,'Комментарии к ремонту'!A:C,2,FALSE)</f>
        <v>#N/A</v>
      </c>
      <c r="R3108" s="21" t="str">
        <f t="shared" si="393"/>
        <v/>
      </c>
      <c r="T3108" s="44" t="str">
        <f t="shared" si="388"/>
        <v/>
      </c>
      <c r="W3108" s="18">
        <f t="shared" si="389"/>
        <v>0</v>
      </c>
    </row>
    <row r="3109" spans="7:23" ht="25.5" customHeight="1" x14ac:dyDescent="0.2">
      <c r="G3109" s="12" t="str">
        <f t="shared" si="386"/>
        <v/>
      </c>
      <c r="H3109" s="12"/>
      <c r="I3109" s="22" t="str">
        <f>IFERROR(VLOOKUP('движение ДВС'!C3109,нормативы!$B$2:$C$32,2,FALSE),"")</f>
        <v/>
      </c>
      <c r="K3109" s="13" t="str">
        <f t="shared" si="390"/>
        <v/>
      </c>
      <c r="L3109" s="13"/>
      <c r="M3109" s="22" t="str">
        <f t="shared" si="387"/>
        <v/>
      </c>
      <c r="N3109" s="22" t="str">
        <f t="shared" si="391"/>
        <v/>
      </c>
      <c r="P3109" s="11" t="str">
        <f t="shared" si="392"/>
        <v xml:space="preserve"> </v>
      </c>
      <c r="Q3109" s="11" t="e">
        <f>VLOOKUP(B3109,'Комментарии к ремонту'!A:C,2,FALSE)</f>
        <v>#N/A</v>
      </c>
      <c r="R3109" s="21" t="str">
        <f t="shared" si="393"/>
        <v/>
      </c>
      <c r="T3109" s="44" t="str">
        <f t="shared" si="388"/>
        <v/>
      </c>
      <c r="W3109" s="18">
        <f t="shared" si="389"/>
        <v>0</v>
      </c>
    </row>
    <row r="3110" spans="7:23" ht="25.5" customHeight="1" x14ac:dyDescent="0.2">
      <c r="G3110" s="12" t="str">
        <f t="shared" si="386"/>
        <v/>
      </c>
      <c r="H3110" s="12"/>
      <c r="I3110" s="22" t="str">
        <f>IFERROR(VLOOKUP('движение ДВС'!C3110,нормативы!$B$2:$C$32,2,FALSE),"")</f>
        <v/>
      </c>
      <c r="K3110" s="13" t="str">
        <f t="shared" si="390"/>
        <v/>
      </c>
      <c r="L3110" s="13"/>
      <c r="M3110" s="22" t="str">
        <f t="shared" si="387"/>
        <v/>
      </c>
      <c r="N3110" s="22" t="str">
        <f t="shared" si="391"/>
        <v/>
      </c>
      <c r="P3110" s="11" t="str">
        <f t="shared" si="392"/>
        <v xml:space="preserve"> </v>
      </c>
      <c r="Q3110" s="11" t="e">
        <f>VLOOKUP(B3110,'Комментарии к ремонту'!A:C,2,FALSE)</f>
        <v>#N/A</v>
      </c>
      <c r="R3110" s="21" t="str">
        <f t="shared" si="393"/>
        <v/>
      </c>
      <c r="T3110" s="44" t="str">
        <f t="shared" si="388"/>
        <v/>
      </c>
      <c r="W3110" s="18">
        <f t="shared" si="389"/>
        <v>0</v>
      </c>
    </row>
    <row r="3111" spans="7:23" ht="25.5" customHeight="1" x14ac:dyDescent="0.2">
      <c r="G3111" s="12" t="str">
        <f t="shared" si="386"/>
        <v/>
      </c>
      <c r="H3111" s="12"/>
      <c r="I3111" s="22" t="str">
        <f>IFERROR(VLOOKUP('движение ДВС'!C3111,нормативы!$B$2:$C$32,2,FALSE),"")</f>
        <v/>
      </c>
      <c r="K3111" s="13" t="str">
        <f t="shared" si="390"/>
        <v/>
      </c>
      <c r="L3111" s="13"/>
      <c r="M3111" s="22" t="str">
        <f t="shared" si="387"/>
        <v/>
      </c>
      <c r="N3111" s="22" t="str">
        <f t="shared" si="391"/>
        <v/>
      </c>
      <c r="P3111" s="11" t="str">
        <f t="shared" si="392"/>
        <v xml:space="preserve"> </v>
      </c>
      <c r="Q3111" s="11" t="e">
        <f>VLOOKUP(B3111,'Комментарии к ремонту'!A:C,2,FALSE)</f>
        <v>#N/A</v>
      </c>
      <c r="R3111" s="21" t="str">
        <f t="shared" si="393"/>
        <v/>
      </c>
      <c r="T3111" s="44" t="str">
        <f t="shared" si="388"/>
        <v/>
      </c>
      <c r="W3111" s="18">
        <f t="shared" si="389"/>
        <v>0</v>
      </c>
    </row>
    <row r="3112" spans="7:23" ht="25.5" customHeight="1" x14ac:dyDescent="0.2">
      <c r="G3112" s="12" t="str">
        <f t="shared" si="386"/>
        <v/>
      </c>
      <c r="H3112" s="12"/>
      <c r="I3112" s="22" t="str">
        <f>IFERROR(VLOOKUP('движение ДВС'!C3112,нормативы!$B$2:$C$32,2,FALSE),"")</f>
        <v/>
      </c>
      <c r="K3112" s="13" t="str">
        <f t="shared" si="390"/>
        <v/>
      </c>
      <c r="L3112" s="13"/>
      <c r="M3112" s="22" t="str">
        <f t="shared" si="387"/>
        <v/>
      </c>
      <c r="N3112" s="22" t="str">
        <f t="shared" si="391"/>
        <v/>
      </c>
      <c r="P3112" s="11" t="str">
        <f t="shared" si="392"/>
        <v xml:space="preserve"> </v>
      </c>
      <c r="Q3112" s="11" t="e">
        <f>VLOOKUP(B3112,'Комментарии к ремонту'!A:C,2,FALSE)</f>
        <v>#N/A</v>
      </c>
      <c r="R3112" s="21" t="str">
        <f t="shared" si="393"/>
        <v/>
      </c>
      <c r="T3112" s="44" t="str">
        <f t="shared" si="388"/>
        <v/>
      </c>
      <c r="W3112" s="18">
        <f t="shared" si="389"/>
        <v>0</v>
      </c>
    </row>
    <row r="3113" spans="7:23" ht="25.5" customHeight="1" x14ac:dyDescent="0.2">
      <c r="G3113" s="12" t="str">
        <f t="shared" si="386"/>
        <v/>
      </c>
      <c r="H3113" s="12"/>
      <c r="I3113" s="22" t="str">
        <f>IFERROR(VLOOKUP('движение ДВС'!C3113,нормативы!$B$2:$C$32,2,FALSE),"")</f>
        <v/>
      </c>
      <c r="K3113" s="13" t="str">
        <f t="shared" si="390"/>
        <v/>
      </c>
      <c r="L3113" s="13"/>
      <c r="M3113" s="22" t="str">
        <f t="shared" si="387"/>
        <v/>
      </c>
      <c r="N3113" s="22" t="str">
        <f t="shared" si="391"/>
        <v/>
      </c>
      <c r="P3113" s="11" t="str">
        <f t="shared" si="392"/>
        <v xml:space="preserve"> </v>
      </c>
      <c r="Q3113" s="11" t="e">
        <f>VLOOKUP(B3113,'Комментарии к ремонту'!A:C,2,FALSE)</f>
        <v>#N/A</v>
      </c>
      <c r="R3113" s="21" t="str">
        <f t="shared" si="393"/>
        <v/>
      </c>
      <c r="T3113" s="44" t="str">
        <f t="shared" si="388"/>
        <v/>
      </c>
      <c r="W3113" s="18">
        <f t="shared" si="389"/>
        <v>0</v>
      </c>
    </row>
    <row r="3114" spans="7:23" ht="25.5" customHeight="1" x14ac:dyDescent="0.2">
      <c r="G3114" s="12" t="str">
        <f t="shared" si="386"/>
        <v/>
      </c>
      <c r="H3114" s="12"/>
      <c r="I3114" s="22" t="str">
        <f>IFERROR(VLOOKUP('движение ДВС'!C3114,нормативы!$B$2:$C$32,2,FALSE),"")</f>
        <v/>
      </c>
      <c r="K3114" s="13" t="str">
        <f t="shared" si="390"/>
        <v/>
      </c>
      <c r="L3114" s="13"/>
      <c r="M3114" s="22" t="str">
        <f t="shared" si="387"/>
        <v/>
      </c>
      <c r="N3114" s="22" t="str">
        <f t="shared" si="391"/>
        <v/>
      </c>
      <c r="P3114" s="11" t="str">
        <f t="shared" si="392"/>
        <v xml:space="preserve"> </v>
      </c>
      <c r="Q3114" s="11" t="e">
        <f>VLOOKUP(B3114,'Комментарии к ремонту'!A:C,2,FALSE)</f>
        <v>#N/A</v>
      </c>
      <c r="R3114" s="21" t="str">
        <f t="shared" si="393"/>
        <v/>
      </c>
      <c r="T3114" s="44" t="str">
        <f t="shared" si="388"/>
        <v/>
      </c>
      <c r="W3114" s="18">
        <f t="shared" si="389"/>
        <v>0</v>
      </c>
    </row>
    <row r="3115" spans="7:23" ht="25.5" customHeight="1" x14ac:dyDescent="0.2">
      <c r="G3115" s="12" t="str">
        <f t="shared" si="386"/>
        <v/>
      </c>
      <c r="H3115" s="12"/>
      <c r="I3115" s="22" t="str">
        <f>IFERROR(VLOOKUP('движение ДВС'!C3115,нормативы!$B$2:$C$32,2,FALSE),"")</f>
        <v/>
      </c>
      <c r="K3115" s="13" t="str">
        <f t="shared" si="390"/>
        <v/>
      </c>
      <c r="L3115" s="13"/>
      <c r="M3115" s="22" t="str">
        <f t="shared" si="387"/>
        <v/>
      </c>
      <c r="N3115" s="22" t="str">
        <f t="shared" si="391"/>
        <v/>
      </c>
      <c r="P3115" s="11" t="str">
        <f t="shared" si="392"/>
        <v xml:space="preserve"> </v>
      </c>
      <c r="Q3115" s="11" t="e">
        <f>VLOOKUP(B3115,'Комментарии к ремонту'!A:C,2,FALSE)</f>
        <v>#N/A</v>
      </c>
      <c r="R3115" s="21" t="str">
        <f t="shared" si="393"/>
        <v/>
      </c>
      <c r="T3115" s="44" t="str">
        <f t="shared" si="388"/>
        <v/>
      </c>
      <c r="W3115" s="18">
        <f t="shared" si="389"/>
        <v>0</v>
      </c>
    </row>
    <row r="3116" spans="7:23" ht="25.5" customHeight="1" x14ac:dyDescent="0.2">
      <c r="G3116" s="12" t="str">
        <f t="shared" si="386"/>
        <v/>
      </c>
      <c r="H3116" s="12"/>
      <c r="I3116" s="22" t="str">
        <f>IFERROR(VLOOKUP('движение ДВС'!C3116,нормативы!$B$2:$C$32,2,FALSE),"")</f>
        <v/>
      </c>
      <c r="K3116" s="13" t="str">
        <f t="shared" si="390"/>
        <v/>
      </c>
      <c r="L3116" s="13"/>
      <c r="M3116" s="22" t="str">
        <f t="shared" si="387"/>
        <v/>
      </c>
      <c r="N3116" s="22" t="str">
        <f t="shared" si="391"/>
        <v/>
      </c>
      <c r="P3116" s="11" t="str">
        <f t="shared" si="392"/>
        <v xml:space="preserve"> </v>
      </c>
      <c r="Q3116" s="11" t="e">
        <f>VLOOKUP(B3116,'Комментарии к ремонту'!A:C,2,FALSE)</f>
        <v>#N/A</v>
      </c>
      <c r="R3116" s="21" t="str">
        <f t="shared" si="393"/>
        <v/>
      </c>
      <c r="T3116" s="44" t="str">
        <f t="shared" si="388"/>
        <v/>
      </c>
      <c r="W3116" s="18">
        <f t="shared" si="389"/>
        <v>0</v>
      </c>
    </row>
    <row r="3117" spans="7:23" ht="25.5" customHeight="1" x14ac:dyDescent="0.2">
      <c r="G3117" s="12" t="str">
        <f t="shared" si="386"/>
        <v/>
      </c>
      <c r="H3117" s="12"/>
      <c r="I3117" s="22" t="str">
        <f>IFERROR(VLOOKUP('движение ДВС'!C3117,нормативы!$B$2:$C$32,2,FALSE),"")</f>
        <v/>
      </c>
      <c r="K3117" s="13" t="str">
        <f t="shared" si="390"/>
        <v/>
      </c>
      <c r="L3117" s="13"/>
      <c r="M3117" s="22" t="str">
        <f t="shared" si="387"/>
        <v/>
      </c>
      <c r="N3117" s="22" t="str">
        <f t="shared" si="391"/>
        <v/>
      </c>
      <c r="P3117" s="11" t="str">
        <f t="shared" si="392"/>
        <v xml:space="preserve"> </v>
      </c>
      <c r="Q3117" s="11" t="e">
        <f>VLOOKUP(B3117,'Комментарии к ремонту'!A:C,2,FALSE)</f>
        <v>#N/A</v>
      </c>
      <c r="R3117" s="21" t="str">
        <f t="shared" si="393"/>
        <v/>
      </c>
      <c r="T3117" s="44" t="str">
        <f t="shared" si="388"/>
        <v/>
      </c>
      <c r="W3117" s="18">
        <f t="shared" si="389"/>
        <v>0</v>
      </c>
    </row>
    <row r="3118" spans="7:23" ht="25.5" customHeight="1" x14ac:dyDescent="0.2">
      <c r="G3118" s="12" t="str">
        <f t="shared" si="386"/>
        <v/>
      </c>
      <c r="H3118" s="12"/>
      <c r="I3118" s="22" t="str">
        <f>IFERROR(VLOOKUP('движение ДВС'!C3118,нормативы!$B$2:$C$32,2,FALSE),"")</f>
        <v/>
      </c>
      <c r="K3118" s="13" t="str">
        <f t="shared" si="390"/>
        <v/>
      </c>
      <c r="L3118" s="13"/>
      <c r="M3118" s="22" t="str">
        <f t="shared" si="387"/>
        <v/>
      </c>
      <c r="N3118" s="22" t="str">
        <f t="shared" si="391"/>
        <v/>
      </c>
      <c r="P3118" s="11" t="str">
        <f t="shared" si="392"/>
        <v xml:space="preserve"> </v>
      </c>
      <c r="Q3118" s="11" t="e">
        <f>VLOOKUP(B3118,'Комментарии к ремонту'!A:C,2,FALSE)</f>
        <v>#N/A</v>
      </c>
      <c r="R3118" s="21" t="str">
        <f t="shared" si="393"/>
        <v/>
      </c>
      <c r="T3118" s="44" t="str">
        <f t="shared" si="388"/>
        <v/>
      </c>
      <c r="W3118" s="18">
        <f t="shared" si="389"/>
        <v>0</v>
      </c>
    </row>
    <row r="3119" spans="7:23" ht="25.5" customHeight="1" x14ac:dyDescent="0.2">
      <c r="G3119" s="12" t="str">
        <f t="shared" si="386"/>
        <v/>
      </c>
      <c r="H3119" s="12"/>
      <c r="I3119" s="22" t="str">
        <f>IFERROR(VLOOKUP('движение ДВС'!C3119,нормативы!$B$2:$C$32,2,FALSE),"")</f>
        <v/>
      </c>
      <c r="K3119" s="13" t="str">
        <f t="shared" si="390"/>
        <v/>
      </c>
      <c r="L3119" s="13"/>
      <c r="M3119" s="22" t="str">
        <f t="shared" si="387"/>
        <v/>
      </c>
      <c r="N3119" s="22" t="str">
        <f t="shared" si="391"/>
        <v/>
      </c>
      <c r="P3119" s="11" t="str">
        <f t="shared" si="392"/>
        <v xml:space="preserve"> </v>
      </c>
      <c r="Q3119" s="11" t="e">
        <f>VLOOKUP(B3119,'Комментарии к ремонту'!A:C,2,FALSE)</f>
        <v>#N/A</v>
      </c>
      <c r="R3119" s="21" t="str">
        <f t="shared" si="393"/>
        <v/>
      </c>
      <c r="T3119" s="44" t="str">
        <f t="shared" si="388"/>
        <v/>
      </c>
      <c r="W3119" s="18">
        <f t="shared" si="389"/>
        <v>0</v>
      </c>
    </row>
    <row r="3120" spans="7:23" ht="25.5" customHeight="1" x14ac:dyDescent="0.2">
      <c r="G3120" s="12" t="str">
        <f t="shared" si="386"/>
        <v/>
      </c>
      <c r="H3120" s="12"/>
      <c r="I3120" s="22" t="str">
        <f>IFERROR(VLOOKUP('движение ДВС'!C3120,нормативы!$B$2:$C$32,2,FALSE),"")</f>
        <v/>
      </c>
      <c r="K3120" s="13" t="str">
        <f t="shared" si="390"/>
        <v/>
      </c>
      <c r="L3120" s="13"/>
      <c r="M3120" s="22" t="str">
        <f t="shared" si="387"/>
        <v/>
      </c>
      <c r="N3120" s="22" t="str">
        <f t="shared" si="391"/>
        <v/>
      </c>
      <c r="P3120" s="11" t="str">
        <f t="shared" si="392"/>
        <v xml:space="preserve"> </v>
      </c>
      <c r="Q3120" s="11" t="e">
        <f>VLOOKUP(B3120,'Комментарии к ремонту'!A:C,2,FALSE)</f>
        <v>#N/A</v>
      </c>
      <c r="R3120" s="21" t="str">
        <f t="shared" si="393"/>
        <v/>
      </c>
      <c r="T3120" s="44" t="str">
        <f t="shared" si="388"/>
        <v/>
      </c>
      <c r="W3120" s="18">
        <f t="shared" si="389"/>
        <v>0</v>
      </c>
    </row>
    <row r="3121" spans="7:23" ht="25.5" customHeight="1" x14ac:dyDescent="0.2">
      <c r="G3121" s="12" t="str">
        <f t="shared" si="386"/>
        <v/>
      </c>
      <c r="H3121" s="12"/>
      <c r="I3121" s="22" t="str">
        <f>IFERROR(VLOOKUP('движение ДВС'!C3121,нормативы!$B$2:$C$32,2,FALSE),"")</f>
        <v/>
      </c>
      <c r="K3121" s="13" t="str">
        <f t="shared" si="390"/>
        <v/>
      </c>
      <c r="L3121" s="13"/>
      <c r="M3121" s="22" t="str">
        <f t="shared" si="387"/>
        <v/>
      </c>
      <c r="N3121" s="22" t="str">
        <f t="shared" si="391"/>
        <v/>
      </c>
      <c r="P3121" s="11" t="str">
        <f t="shared" si="392"/>
        <v xml:space="preserve"> </v>
      </c>
      <c r="Q3121" s="11" t="e">
        <f>VLOOKUP(B3121,'Комментарии к ремонту'!A:C,2,FALSE)</f>
        <v>#N/A</v>
      </c>
      <c r="R3121" s="21" t="str">
        <f t="shared" si="393"/>
        <v/>
      </c>
      <c r="T3121" s="44" t="str">
        <f t="shared" si="388"/>
        <v/>
      </c>
      <c r="W3121" s="18">
        <f t="shared" si="389"/>
        <v>0</v>
      </c>
    </row>
    <row r="3122" spans="7:23" ht="25.5" customHeight="1" x14ac:dyDescent="0.2">
      <c r="G3122" s="12" t="str">
        <f t="shared" si="386"/>
        <v/>
      </c>
      <c r="H3122" s="12"/>
      <c r="I3122" s="22" t="str">
        <f>IFERROR(VLOOKUP('движение ДВС'!C3122,нормативы!$B$2:$C$32,2,FALSE),"")</f>
        <v/>
      </c>
      <c r="K3122" s="13" t="str">
        <f t="shared" si="390"/>
        <v/>
      </c>
      <c r="L3122" s="13"/>
      <c r="M3122" s="22" t="str">
        <f t="shared" si="387"/>
        <v/>
      </c>
      <c r="N3122" s="22" t="str">
        <f t="shared" si="391"/>
        <v/>
      </c>
      <c r="P3122" s="11" t="str">
        <f t="shared" si="392"/>
        <v xml:space="preserve"> </v>
      </c>
      <c r="Q3122" s="11" t="e">
        <f>VLOOKUP(B3122,'Комментарии к ремонту'!A:C,2,FALSE)</f>
        <v>#N/A</v>
      </c>
      <c r="R3122" s="21" t="str">
        <f t="shared" si="393"/>
        <v/>
      </c>
      <c r="T3122" s="44" t="str">
        <f t="shared" si="388"/>
        <v/>
      </c>
      <c r="W3122" s="18">
        <f t="shared" si="389"/>
        <v>0</v>
      </c>
    </row>
    <row r="3123" spans="7:23" ht="25.5" customHeight="1" x14ac:dyDescent="0.2">
      <c r="G3123" s="12" t="str">
        <f t="shared" si="386"/>
        <v/>
      </c>
      <c r="H3123" s="12"/>
      <c r="I3123" s="22" t="str">
        <f>IFERROR(VLOOKUP('движение ДВС'!C3123,нормативы!$B$2:$C$32,2,FALSE),"")</f>
        <v/>
      </c>
      <c r="K3123" s="13" t="str">
        <f t="shared" si="390"/>
        <v/>
      </c>
      <c r="L3123" s="13"/>
      <c r="M3123" s="22" t="str">
        <f t="shared" si="387"/>
        <v/>
      </c>
      <c r="N3123" s="22" t="str">
        <f t="shared" si="391"/>
        <v/>
      </c>
      <c r="P3123" s="11" t="str">
        <f t="shared" si="392"/>
        <v xml:space="preserve"> </v>
      </c>
      <c r="Q3123" s="11" t="e">
        <f>VLOOKUP(B3123,'Комментарии к ремонту'!A:C,2,FALSE)</f>
        <v>#N/A</v>
      </c>
      <c r="R3123" s="21" t="str">
        <f t="shared" si="393"/>
        <v/>
      </c>
      <c r="T3123" s="44" t="str">
        <f t="shared" si="388"/>
        <v/>
      </c>
      <c r="W3123" s="18">
        <f t="shared" si="389"/>
        <v>0</v>
      </c>
    </row>
    <row r="3124" spans="7:23" ht="25.5" customHeight="1" x14ac:dyDescent="0.2">
      <c r="G3124" s="12" t="str">
        <f t="shared" si="386"/>
        <v/>
      </c>
      <c r="H3124" s="12"/>
      <c r="I3124" s="22" t="str">
        <f>IFERROR(VLOOKUP('движение ДВС'!C3124,нормативы!$B$2:$C$32,2,FALSE),"")</f>
        <v/>
      </c>
      <c r="K3124" s="13" t="str">
        <f t="shared" si="390"/>
        <v/>
      </c>
      <c r="L3124" s="13"/>
      <c r="M3124" s="22" t="str">
        <f t="shared" si="387"/>
        <v/>
      </c>
      <c r="N3124" s="22" t="str">
        <f t="shared" si="391"/>
        <v/>
      </c>
      <c r="P3124" s="11" t="str">
        <f t="shared" si="392"/>
        <v xml:space="preserve"> </v>
      </c>
      <c r="Q3124" s="11" t="e">
        <f>VLOOKUP(B3124,'Комментарии к ремонту'!A:C,2,FALSE)</f>
        <v>#N/A</v>
      </c>
      <c r="R3124" s="21" t="str">
        <f t="shared" si="393"/>
        <v/>
      </c>
      <c r="T3124" s="44" t="str">
        <f t="shared" si="388"/>
        <v/>
      </c>
      <c r="W3124" s="18">
        <f t="shared" si="389"/>
        <v>0</v>
      </c>
    </row>
    <row r="3125" spans="7:23" ht="25.5" customHeight="1" x14ac:dyDescent="0.2">
      <c r="G3125" s="12" t="str">
        <f t="shared" si="386"/>
        <v/>
      </c>
      <c r="H3125" s="12"/>
      <c r="I3125" s="22" t="str">
        <f>IFERROR(VLOOKUP('движение ДВС'!C3125,нормативы!$B$2:$C$32,2,FALSE),"")</f>
        <v/>
      </c>
      <c r="K3125" s="13" t="str">
        <f t="shared" si="390"/>
        <v/>
      </c>
      <c r="L3125" s="13"/>
      <c r="M3125" s="22" t="str">
        <f t="shared" si="387"/>
        <v/>
      </c>
      <c r="N3125" s="22" t="str">
        <f t="shared" si="391"/>
        <v/>
      </c>
      <c r="P3125" s="11" t="str">
        <f t="shared" si="392"/>
        <v xml:space="preserve"> </v>
      </c>
      <c r="Q3125" s="11" t="e">
        <f>VLOOKUP(B3125,'Комментарии к ремонту'!A:C,2,FALSE)</f>
        <v>#N/A</v>
      </c>
      <c r="R3125" s="21" t="str">
        <f t="shared" si="393"/>
        <v/>
      </c>
      <c r="T3125" s="44" t="str">
        <f t="shared" si="388"/>
        <v/>
      </c>
      <c r="W3125" s="18">
        <f t="shared" si="389"/>
        <v>0</v>
      </c>
    </row>
    <row r="3126" spans="7:23" ht="25.5" customHeight="1" x14ac:dyDescent="0.2">
      <c r="G3126" s="12" t="str">
        <f t="shared" si="386"/>
        <v/>
      </c>
      <c r="H3126" s="12"/>
      <c r="I3126" s="22" t="str">
        <f>IFERROR(VLOOKUP('движение ДВС'!C3126,нормативы!$B$2:$C$32,2,FALSE),"")</f>
        <v/>
      </c>
      <c r="K3126" s="13" t="str">
        <f t="shared" si="390"/>
        <v/>
      </c>
      <c r="L3126" s="13"/>
      <c r="M3126" s="22" t="str">
        <f t="shared" si="387"/>
        <v/>
      </c>
      <c r="N3126" s="22" t="str">
        <f t="shared" si="391"/>
        <v/>
      </c>
      <c r="P3126" s="11" t="str">
        <f t="shared" si="392"/>
        <v xml:space="preserve"> </v>
      </c>
      <c r="Q3126" s="11" t="e">
        <f>VLOOKUP(B3126,'Комментарии к ремонту'!A:C,2,FALSE)</f>
        <v>#N/A</v>
      </c>
      <c r="R3126" s="21" t="str">
        <f t="shared" si="393"/>
        <v/>
      </c>
      <c r="T3126" s="44" t="str">
        <f t="shared" si="388"/>
        <v/>
      </c>
      <c r="W3126" s="18">
        <f t="shared" si="389"/>
        <v>0</v>
      </c>
    </row>
    <row r="3127" spans="7:23" ht="25.5" customHeight="1" x14ac:dyDescent="0.2">
      <c r="G3127" s="12" t="str">
        <f t="shared" si="386"/>
        <v/>
      </c>
      <c r="H3127" s="12"/>
      <c r="I3127" s="22" t="str">
        <f>IFERROR(VLOOKUP('движение ДВС'!C3127,нормативы!$B$2:$C$32,2,FALSE),"")</f>
        <v/>
      </c>
      <c r="K3127" s="13" t="str">
        <f t="shared" si="390"/>
        <v/>
      </c>
      <c r="L3127" s="13"/>
      <c r="M3127" s="22" t="str">
        <f t="shared" si="387"/>
        <v/>
      </c>
      <c r="N3127" s="22" t="str">
        <f t="shared" si="391"/>
        <v/>
      </c>
      <c r="P3127" s="11" t="str">
        <f t="shared" si="392"/>
        <v xml:space="preserve"> </v>
      </c>
      <c r="Q3127" s="11" t="e">
        <f>VLOOKUP(B3127,'Комментарии к ремонту'!A:C,2,FALSE)</f>
        <v>#N/A</v>
      </c>
      <c r="R3127" s="21" t="str">
        <f t="shared" si="393"/>
        <v/>
      </c>
      <c r="T3127" s="44" t="str">
        <f t="shared" si="388"/>
        <v/>
      </c>
      <c r="W3127" s="18">
        <f t="shared" si="389"/>
        <v>0</v>
      </c>
    </row>
    <row r="3128" spans="7:23" ht="25.5" customHeight="1" x14ac:dyDescent="0.2">
      <c r="G3128" s="12" t="str">
        <f t="shared" si="386"/>
        <v/>
      </c>
      <c r="H3128" s="12"/>
      <c r="I3128" s="22" t="str">
        <f>IFERROR(VLOOKUP('движение ДВС'!C3128,нормативы!$B$2:$C$32,2,FALSE),"")</f>
        <v/>
      </c>
      <c r="K3128" s="13" t="str">
        <f t="shared" si="390"/>
        <v/>
      </c>
      <c r="L3128" s="13"/>
      <c r="M3128" s="22" t="str">
        <f t="shared" si="387"/>
        <v/>
      </c>
      <c r="N3128" s="22" t="str">
        <f t="shared" si="391"/>
        <v/>
      </c>
      <c r="P3128" s="11" t="str">
        <f t="shared" si="392"/>
        <v xml:space="preserve"> </v>
      </c>
      <c r="Q3128" s="11" t="e">
        <f>VLOOKUP(B3128,'Комментарии к ремонту'!A:C,2,FALSE)</f>
        <v>#N/A</v>
      </c>
      <c r="R3128" s="21" t="str">
        <f t="shared" si="393"/>
        <v/>
      </c>
      <c r="T3128" s="44" t="str">
        <f t="shared" si="388"/>
        <v/>
      </c>
      <c r="W3128" s="18">
        <f t="shared" si="389"/>
        <v>0</v>
      </c>
    </row>
    <row r="3129" spans="7:23" ht="25.5" customHeight="1" x14ac:dyDescent="0.2">
      <c r="G3129" s="12" t="str">
        <f t="shared" si="386"/>
        <v/>
      </c>
      <c r="H3129" s="12"/>
      <c r="I3129" s="22" t="str">
        <f>IFERROR(VLOOKUP('движение ДВС'!C3129,нормативы!$B$2:$C$32,2,FALSE),"")</f>
        <v/>
      </c>
      <c r="K3129" s="13" t="str">
        <f t="shared" si="390"/>
        <v/>
      </c>
      <c r="L3129" s="13"/>
      <c r="M3129" s="22" t="str">
        <f t="shared" si="387"/>
        <v/>
      </c>
      <c r="N3129" s="22" t="str">
        <f t="shared" si="391"/>
        <v/>
      </c>
      <c r="P3129" s="11" t="str">
        <f t="shared" si="392"/>
        <v xml:space="preserve"> </v>
      </c>
      <c r="Q3129" s="11" t="e">
        <f>VLOOKUP(B3129,'Комментарии к ремонту'!A:C,2,FALSE)</f>
        <v>#N/A</v>
      </c>
      <c r="R3129" s="21" t="str">
        <f t="shared" si="393"/>
        <v/>
      </c>
      <c r="T3129" s="44" t="str">
        <f t="shared" si="388"/>
        <v/>
      </c>
      <c r="W3129" s="18">
        <f t="shared" si="389"/>
        <v>0</v>
      </c>
    </row>
    <row r="3130" spans="7:23" ht="25.5" customHeight="1" x14ac:dyDescent="0.2">
      <c r="G3130" s="12" t="str">
        <f t="shared" si="386"/>
        <v/>
      </c>
      <c r="H3130" s="12"/>
      <c r="I3130" s="22" t="str">
        <f>IFERROR(VLOOKUP('движение ДВС'!C3130,нормативы!$B$2:$C$32,2,FALSE),"")</f>
        <v/>
      </c>
      <c r="K3130" s="13" t="str">
        <f t="shared" si="390"/>
        <v/>
      </c>
      <c r="L3130" s="13"/>
      <c r="M3130" s="22" t="str">
        <f t="shared" si="387"/>
        <v/>
      </c>
      <c r="N3130" s="22" t="str">
        <f t="shared" si="391"/>
        <v/>
      </c>
      <c r="P3130" s="11" t="str">
        <f t="shared" si="392"/>
        <v xml:space="preserve"> </v>
      </c>
      <c r="Q3130" s="11" t="e">
        <f>VLOOKUP(B3130,'Комментарии к ремонту'!A:C,2,FALSE)</f>
        <v>#N/A</v>
      </c>
      <c r="R3130" s="21" t="str">
        <f t="shared" si="393"/>
        <v/>
      </c>
      <c r="T3130" s="44" t="str">
        <f t="shared" si="388"/>
        <v/>
      </c>
      <c r="W3130" s="18">
        <f t="shared" si="389"/>
        <v>0</v>
      </c>
    </row>
    <row r="3131" spans="7:23" ht="25.5" customHeight="1" x14ac:dyDescent="0.2">
      <c r="G3131" s="12" t="str">
        <f t="shared" si="386"/>
        <v/>
      </c>
      <c r="H3131" s="12"/>
      <c r="I3131" s="22" t="str">
        <f>IFERROR(VLOOKUP('движение ДВС'!C3131,нормативы!$B$2:$C$32,2,FALSE),"")</f>
        <v/>
      </c>
      <c r="K3131" s="13" t="str">
        <f t="shared" si="390"/>
        <v/>
      </c>
      <c r="L3131" s="13"/>
      <c r="M3131" s="22" t="str">
        <f t="shared" si="387"/>
        <v/>
      </c>
      <c r="N3131" s="22" t="str">
        <f t="shared" si="391"/>
        <v/>
      </c>
      <c r="P3131" s="11" t="str">
        <f t="shared" si="392"/>
        <v xml:space="preserve"> </v>
      </c>
      <c r="Q3131" s="11" t="e">
        <f>VLOOKUP(B3131,'Комментарии к ремонту'!A:C,2,FALSE)</f>
        <v>#N/A</v>
      </c>
      <c r="R3131" s="21" t="str">
        <f t="shared" si="393"/>
        <v/>
      </c>
      <c r="T3131" s="44" t="str">
        <f t="shared" si="388"/>
        <v/>
      </c>
      <c r="W3131" s="18">
        <f t="shared" si="389"/>
        <v>0</v>
      </c>
    </row>
    <row r="3132" spans="7:23" ht="25.5" customHeight="1" x14ac:dyDescent="0.2">
      <c r="G3132" s="12" t="str">
        <f t="shared" si="386"/>
        <v/>
      </c>
      <c r="H3132" s="12"/>
      <c r="I3132" s="22" t="str">
        <f>IFERROR(VLOOKUP('движение ДВС'!C3132,нормативы!$B$2:$C$32,2,FALSE),"")</f>
        <v/>
      </c>
      <c r="K3132" s="13" t="str">
        <f t="shared" si="390"/>
        <v/>
      </c>
      <c r="L3132" s="13"/>
      <c r="M3132" s="22" t="str">
        <f t="shared" si="387"/>
        <v/>
      </c>
      <c r="N3132" s="22" t="str">
        <f t="shared" si="391"/>
        <v/>
      </c>
      <c r="P3132" s="11" t="str">
        <f t="shared" si="392"/>
        <v xml:space="preserve"> </v>
      </c>
      <c r="Q3132" s="11" t="e">
        <f>VLOOKUP(B3132,'Комментарии к ремонту'!A:C,2,FALSE)</f>
        <v>#N/A</v>
      </c>
      <c r="R3132" s="21" t="str">
        <f t="shared" si="393"/>
        <v/>
      </c>
      <c r="T3132" s="44" t="str">
        <f t="shared" si="388"/>
        <v/>
      </c>
      <c r="W3132" s="18">
        <f t="shared" si="389"/>
        <v>0</v>
      </c>
    </row>
    <row r="3133" spans="7:23" ht="25.5" customHeight="1" x14ac:dyDescent="0.2">
      <c r="G3133" s="12" t="str">
        <f t="shared" si="386"/>
        <v/>
      </c>
      <c r="H3133" s="12"/>
      <c r="I3133" s="22" t="str">
        <f>IFERROR(VLOOKUP('движение ДВС'!C3133,нормативы!$B$2:$C$32,2,FALSE),"")</f>
        <v/>
      </c>
      <c r="K3133" s="13" t="str">
        <f t="shared" si="390"/>
        <v/>
      </c>
      <c r="L3133" s="13"/>
      <c r="M3133" s="22" t="str">
        <f t="shared" si="387"/>
        <v/>
      </c>
      <c r="N3133" s="22" t="str">
        <f t="shared" si="391"/>
        <v/>
      </c>
      <c r="P3133" s="11" t="str">
        <f t="shared" si="392"/>
        <v xml:space="preserve"> </v>
      </c>
      <c r="Q3133" s="11" t="e">
        <f>VLOOKUP(B3133,'Комментарии к ремонту'!A:C,2,FALSE)</f>
        <v>#N/A</v>
      </c>
      <c r="R3133" s="21" t="str">
        <f t="shared" si="393"/>
        <v/>
      </c>
      <c r="T3133" s="44" t="str">
        <f t="shared" si="388"/>
        <v/>
      </c>
      <c r="W3133" s="18">
        <f t="shared" si="389"/>
        <v>0</v>
      </c>
    </row>
    <row r="3134" spans="7:23" ht="25.5" customHeight="1" x14ac:dyDescent="0.2">
      <c r="G3134" s="12" t="str">
        <f t="shared" si="386"/>
        <v/>
      </c>
      <c r="H3134" s="12"/>
      <c r="I3134" s="22" t="str">
        <f>IFERROR(VLOOKUP('движение ДВС'!C3134,нормативы!$B$2:$C$32,2,FALSE),"")</f>
        <v/>
      </c>
      <c r="K3134" s="13" t="str">
        <f t="shared" si="390"/>
        <v/>
      </c>
      <c r="L3134" s="13"/>
      <c r="M3134" s="22" t="str">
        <f t="shared" si="387"/>
        <v/>
      </c>
      <c r="N3134" s="22" t="str">
        <f t="shared" si="391"/>
        <v/>
      </c>
      <c r="P3134" s="11" t="str">
        <f t="shared" si="392"/>
        <v xml:space="preserve"> </v>
      </c>
      <c r="Q3134" s="11" t="e">
        <f>VLOOKUP(B3134,'Комментарии к ремонту'!A:C,2,FALSE)</f>
        <v>#N/A</v>
      </c>
      <c r="R3134" s="21" t="str">
        <f t="shared" si="393"/>
        <v/>
      </c>
      <c r="T3134" s="44" t="str">
        <f t="shared" si="388"/>
        <v/>
      </c>
      <c r="W3134" s="18">
        <f t="shared" si="389"/>
        <v>0</v>
      </c>
    </row>
    <row r="3135" spans="7:23" ht="25.5" customHeight="1" x14ac:dyDescent="0.2">
      <c r="G3135" s="12" t="str">
        <f t="shared" si="386"/>
        <v/>
      </c>
      <c r="H3135" s="12"/>
      <c r="I3135" s="22" t="str">
        <f>IFERROR(VLOOKUP('движение ДВС'!C3135,нормативы!$B$2:$C$32,2,FALSE),"")</f>
        <v/>
      </c>
      <c r="K3135" s="13" t="str">
        <f t="shared" si="390"/>
        <v/>
      </c>
      <c r="L3135" s="13"/>
      <c r="M3135" s="22" t="str">
        <f t="shared" si="387"/>
        <v/>
      </c>
      <c r="N3135" s="22" t="str">
        <f t="shared" si="391"/>
        <v/>
      </c>
      <c r="P3135" s="11" t="str">
        <f t="shared" si="392"/>
        <v xml:space="preserve"> </v>
      </c>
      <c r="Q3135" s="11" t="e">
        <f>VLOOKUP(B3135,'Комментарии к ремонту'!A:C,2,FALSE)</f>
        <v>#N/A</v>
      </c>
      <c r="R3135" s="21" t="str">
        <f t="shared" si="393"/>
        <v/>
      </c>
      <c r="T3135" s="44" t="str">
        <f t="shared" si="388"/>
        <v/>
      </c>
      <c r="W3135" s="18">
        <f t="shared" si="389"/>
        <v>0</v>
      </c>
    </row>
    <row r="3136" spans="7:23" ht="25.5" customHeight="1" x14ac:dyDescent="0.2">
      <c r="G3136" s="12" t="str">
        <f t="shared" si="386"/>
        <v/>
      </c>
      <c r="H3136" s="12"/>
      <c r="I3136" s="22" t="str">
        <f>IFERROR(VLOOKUP('движение ДВС'!C3136,нормативы!$B$2:$C$32,2,FALSE),"")</f>
        <v/>
      </c>
      <c r="K3136" s="13" t="str">
        <f t="shared" si="390"/>
        <v/>
      </c>
      <c r="L3136" s="13"/>
      <c r="M3136" s="22" t="str">
        <f t="shared" si="387"/>
        <v/>
      </c>
      <c r="N3136" s="22" t="str">
        <f t="shared" si="391"/>
        <v/>
      </c>
      <c r="P3136" s="11" t="str">
        <f t="shared" si="392"/>
        <v xml:space="preserve"> </v>
      </c>
      <c r="Q3136" s="11" t="e">
        <f>VLOOKUP(B3136,'Комментарии к ремонту'!A:C,2,FALSE)</f>
        <v>#N/A</v>
      </c>
      <c r="R3136" s="21" t="str">
        <f t="shared" si="393"/>
        <v/>
      </c>
      <c r="T3136" s="44" t="str">
        <f t="shared" si="388"/>
        <v/>
      </c>
      <c r="W3136" s="18">
        <f t="shared" si="389"/>
        <v>0</v>
      </c>
    </row>
    <row r="3137" spans="7:23" ht="25.5" customHeight="1" x14ac:dyDescent="0.2">
      <c r="G3137" s="12" t="str">
        <f t="shared" si="386"/>
        <v/>
      </c>
      <c r="H3137" s="12"/>
      <c r="I3137" s="22" t="str">
        <f>IFERROR(VLOOKUP('движение ДВС'!C3137,нормативы!$B$2:$C$32,2,FALSE),"")</f>
        <v/>
      </c>
      <c r="K3137" s="13" t="str">
        <f t="shared" si="390"/>
        <v/>
      </c>
      <c r="L3137" s="13"/>
      <c r="M3137" s="22" t="str">
        <f t="shared" si="387"/>
        <v/>
      </c>
      <c r="N3137" s="22" t="str">
        <f t="shared" si="391"/>
        <v/>
      </c>
      <c r="P3137" s="11" t="str">
        <f t="shared" si="392"/>
        <v xml:space="preserve"> </v>
      </c>
      <c r="Q3137" s="11" t="e">
        <f>VLOOKUP(B3137,'Комментарии к ремонту'!A:C,2,FALSE)</f>
        <v>#N/A</v>
      </c>
      <c r="R3137" s="21" t="str">
        <f t="shared" si="393"/>
        <v/>
      </c>
      <c r="T3137" s="44" t="str">
        <f t="shared" si="388"/>
        <v/>
      </c>
      <c r="W3137" s="18">
        <f t="shared" si="389"/>
        <v>0</v>
      </c>
    </row>
    <row r="3138" spans="7:23" ht="25.5" customHeight="1" x14ac:dyDescent="0.2">
      <c r="G3138" s="12" t="str">
        <f t="shared" si="386"/>
        <v/>
      </c>
      <c r="H3138" s="12"/>
      <c r="I3138" s="22" t="str">
        <f>IFERROR(VLOOKUP('движение ДВС'!C3138,нормативы!$B$2:$C$32,2,FALSE),"")</f>
        <v/>
      </c>
      <c r="K3138" s="13" t="str">
        <f t="shared" si="390"/>
        <v/>
      </c>
      <c r="L3138" s="13"/>
      <c r="M3138" s="22" t="str">
        <f t="shared" si="387"/>
        <v/>
      </c>
      <c r="N3138" s="22" t="str">
        <f t="shared" si="391"/>
        <v/>
      </c>
      <c r="P3138" s="11" t="str">
        <f t="shared" si="392"/>
        <v xml:space="preserve"> </v>
      </c>
      <c r="Q3138" s="11" t="e">
        <f>VLOOKUP(B3138,'Комментарии к ремонту'!A:C,2,FALSE)</f>
        <v>#N/A</v>
      </c>
      <c r="R3138" s="21" t="str">
        <f t="shared" si="393"/>
        <v/>
      </c>
      <c r="T3138" s="44" t="str">
        <f t="shared" si="388"/>
        <v/>
      </c>
      <c r="W3138" s="18">
        <f t="shared" si="389"/>
        <v>0</v>
      </c>
    </row>
    <row r="3139" spans="7:23" ht="25.5" customHeight="1" x14ac:dyDescent="0.2">
      <c r="G3139" s="12" t="str">
        <f t="shared" ref="G3139:G3202" si="394">IFERROR(IF(SEARCH("Ожидается",O3139),"введите дату",""),"")</f>
        <v/>
      </c>
      <c r="H3139" s="12"/>
      <c r="I3139" s="22" t="str">
        <f>IFERROR(VLOOKUP('движение ДВС'!C3139,нормативы!$B$2:$C$32,2,FALSE),"")</f>
        <v/>
      </c>
      <c r="K3139" s="13" t="str">
        <f t="shared" si="390"/>
        <v/>
      </c>
      <c r="L3139" s="13"/>
      <c r="M3139" s="22" t="str">
        <f t="shared" ref="M3139:M3202" si="395">IFERROR(IF(ISBLANK(G3139),"",_xlfn.ISOWEEKNUM(G3139)),"")</f>
        <v/>
      </c>
      <c r="N3139" s="22" t="str">
        <f t="shared" si="391"/>
        <v/>
      </c>
      <c r="P3139" s="11" t="str">
        <f t="shared" si="392"/>
        <v xml:space="preserve"> </v>
      </c>
      <c r="Q3139" s="11" t="e">
        <f>VLOOKUP(B3139,'Комментарии к ремонту'!A:C,2,FALSE)</f>
        <v>#N/A</v>
      </c>
      <c r="R3139" s="21" t="str">
        <f t="shared" si="393"/>
        <v/>
      </c>
      <c r="T3139" s="44" t="str">
        <f t="shared" ref="T3139:T3202" si="396">IF(O3139="Отказной","Опишите причину отказа",IF(O3139="Транзит","Опишите инф. о транзите",""))</f>
        <v/>
      </c>
      <c r="W3139" s="18">
        <f t="shared" ref="W3139:W3202" si="397">IFERROR(IF(SEARCH(", заказ",V3139),"укажите дату поставки зап. частей",""),0)</f>
        <v>0</v>
      </c>
    </row>
    <row r="3140" spans="7:23" ht="25.5" customHeight="1" x14ac:dyDescent="0.2">
      <c r="G3140" s="12" t="str">
        <f t="shared" si="394"/>
        <v/>
      </c>
      <c r="H3140" s="12"/>
      <c r="I3140" s="22" t="str">
        <f>IFERROR(VLOOKUP('движение ДВС'!C3140,нормативы!$B$2:$C$32,2,FALSE),"")</f>
        <v/>
      </c>
      <c r="K3140" s="13" t="str">
        <f t="shared" ref="K3140:K3203" si="398">IFERROR(IF(H3140&lt;&gt;0,H3140+(I3140/J3140)/8*7/5,""),IF(H3140&lt;&gt;0,H3140+I3140/8*7/5,""))</f>
        <v/>
      </c>
      <c r="L3140" s="13"/>
      <c r="M3140" s="22" t="str">
        <f t="shared" si="395"/>
        <v/>
      </c>
      <c r="N3140" s="22" t="str">
        <f t="shared" ref="N3140:N3203" si="399">IFERROR(INT((MONTH(G3140)+2)/3),"")</f>
        <v/>
      </c>
      <c r="P3140" s="11" t="str">
        <f t="shared" ref="P3140:P3203" si="400">B3140&amp;" "&amp;C3140</f>
        <v xml:space="preserve"> </v>
      </c>
      <c r="Q3140" s="11" t="e">
        <f>VLOOKUP(B3140,'Комментарии к ремонту'!A:C,2,FALSE)</f>
        <v>#N/A</v>
      </c>
      <c r="R3140" s="21" t="str">
        <f t="shared" ref="R3140:R3203" si="401">IF(ISBLANK(B3140),"",IF(O3140="Ремонт остановлен","Укажите причину остановки работ",IF(O3140="Отказной","Опишите причину отказа",IF(O3140="Транзит","Опишите инф. о транзите",IF(ISNA(Q3140),"НЕТ","ЕСТЬ")))))</f>
        <v/>
      </c>
      <c r="T3140" s="44" t="str">
        <f t="shared" si="396"/>
        <v/>
      </c>
      <c r="W3140" s="18">
        <f t="shared" si="397"/>
        <v>0</v>
      </c>
    </row>
    <row r="3141" spans="7:23" ht="25.5" customHeight="1" x14ac:dyDescent="0.2">
      <c r="G3141" s="12" t="str">
        <f t="shared" si="394"/>
        <v/>
      </c>
      <c r="H3141" s="12"/>
      <c r="I3141" s="22" t="str">
        <f>IFERROR(VLOOKUP('движение ДВС'!C3141,нормативы!$B$2:$C$32,2,FALSE),"")</f>
        <v/>
      </c>
      <c r="K3141" s="13" t="str">
        <f t="shared" si="398"/>
        <v/>
      </c>
      <c r="L3141" s="13"/>
      <c r="M3141" s="22" t="str">
        <f t="shared" si="395"/>
        <v/>
      </c>
      <c r="N3141" s="22" t="str">
        <f t="shared" si="399"/>
        <v/>
      </c>
      <c r="P3141" s="11" t="str">
        <f t="shared" si="400"/>
        <v xml:space="preserve"> </v>
      </c>
      <c r="Q3141" s="11" t="e">
        <f>VLOOKUP(B3141,'Комментарии к ремонту'!A:C,2,FALSE)</f>
        <v>#N/A</v>
      </c>
      <c r="R3141" s="21" t="str">
        <f t="shared" si="401"/>
        <v/>
      </c>
      <c r="T3141" s="44" t="str">
        <f t="shared" si="396"/>
        <v/>
      </c>
      <c r="W3141" s="18">
        <f t="shared" si="397"/>
        <v>0</v>
      </c>
    </row>
    <row r="3142" spans="7:23" ht="25.5" customHeight="1" x14ac:dyDescent="0.2">
      <c r="G3142" s="12" t="str">
        <f t="shared" si="394"/>
        <v/>
      </c>
      <c r="H3142" s="12"/>
      <c r="I3142" s="22" t="str">
        <f>IFERROR(VLOOKUP('движение ДВС'!C3142,нормативы!$B$2:$C$32,2,FALSE),"")</f>
        <v/>
      </c>
      <c r="K3142" s="13" t="str">
        <f t="shared" si="398"/>
        <v/>
      </c>
      <c r="L3142" s="13"/>
      <c r="M3142" s="22" t="str">
        <f t="shared" si="395"/>
        <v/>
      </c>
      <c r="N3142" s="22" t="str">
        <f t="shared" si="399"/>
        <v/>
      </c>
      <c r="P3142" s="11" t="str">
        <f t="shared" si="400"/>
        <v xml:space="preserve"> </v>
      </c>
      <c r="Q3142" s="11" t="e">
        <f>VLOOKUP(B3142,'Комментарии к ремонту'!A:C,2,FALSE)</f>
        <v>#N/A</v>
      </c>
      <c r="R3142" s="21" t="str">
        <f t="shared" si="401"/>
        <v/>
      </c>
      <c r="T3142" s="44" t="str">
        <f t="shared" si="396"/>
        <v/>
      </c>
      <c r="W3142" s="18">
        <f t="shared" si="397"/>
        <v>0</v>
      </c>
    </row>
    <row r="3143" spans="7:23" ht="25.5" customHeight="1" x14ac:dyDescent="0.2">
      <c r="G3143" s="12" t="str">
        <f t="shared" si="394"/>
        <v/>
      </c>
      <c r="H3143" s="12"/>
      <c r="I3143" s="22" t="str">
        <f>IFERROR(VLOOKUP('движение ДВС'!C3143,нормативы!$B$2:$C$32,2,FALSE),"")</f>
        <v/>
      </c>
      <c r="K3143" s="13" t="str">
        <f t="shared" si="398"/>
        <v/>
      </c>
      <c r="L3143" s="13"/>
      <c r="M3143" s="22" t="str">
        <f t="shared" si="395"/>
        <v/>
      </c>
      <c r="N3143" s="22" t="str">
        <f t="shared" si="399"/>
        <v/>
      </c>
      <c r="P3143" s="11" t="str">
        <f t="shared" si="400"/>
        <v xml:space="preserve"> </v>
      </c>
      <c r="Q3143" s="11" t="e">
        <f>VLOOKUP(B3143,'Комментарии к ремонту'!A:C,2,FALSE)</f>
        <v>#N/A</v>
      </c>
      <c r="R3143" s="21" t="str">
        <f t="shared" si="401"/>
        <v/>
      </c>
      <c r="T3143" s="44" t="str">
        <f t="shared" si="396"/>
        <v/>
      </c>
      <c r="W3143" s="18">
        <f t="shared" si="397"/>
        <v>0</v>
      </c>
    </row>
    <row r="3144" spans="7:23" ht="25.5" customHeight="1" x14ac:dyDescent="0.2">
      <c r="G3144" s="12" t="str">
        <f t="shared" si="394"/>
        <v/>
      </c>
      <c r="H3144" s="12"/>
      <c r="I3144" s="22" t="str">
        <f>IFERROR(VLOOKUP('движение ДВС'!C3144,нормативы!$B$2:$C$32,2,FALSE),"")</f>
        <v/>
      </c>
      <c r="K3144" s="13" t="str">
        <f t="shared" si="398"/>
        <v/>
      </c>
      <c r="L3144" s="13"/>
      <c r="M3144" s="22" t="str">
        <f t="shared" si="395"/>
        <v/>
      </c>
      <c r="N3144" s="22" t="str">
        <f t="shared" si="399"/>
        <v/>
      </c>
      <c r="P3144" s="11" t="str">
        <f t="shared" si="400"/>
        <v xml:space="preserve"> </v>
      </c>
      <c r="Q3144" s="11" t="e">
        <f>VLOOKUP(B3144,'Комментарии к ремонту'!A:C,2,FALSE)</f>
        <v>#N/A</v>
      </c>
      <c r="R3144" s="21" t="str">
        <f t="shared" si="401"/>
        <v/>
      </c>
      <c r="T3144" s="44" t="str">
        <f t="shared" si="396"/>
        <v/>
      </c>
      <c r="W3144" s="18">
        <f t="shared" si="397"/>
        <v>0</v>
      </c>
    </row>
    <row r="3145" spans="7:23" ht="25.5" customHeight="1" x14ac:dyDescent="0.2">
      <c r="G3145" s="12" t="str">
        <f t="shared" si="394"/>
        <v/>
      </c>
      <c r="H3145" s="12"/>
      <c r="I3145" s="22" t="str">
        <f>IFERROR(VLOOKUP('движение ДВС'!C3145,нормативы!$B$2:$C$32,2,FALSE),"")</f>
        <v/>
      </c>
      <c r="K3145" s="13" t="str">
        <f t="shared" si="398"/>
        <v/>
      </c>
      <c r="L3145" s="13"/>
      <c r="M3145" s="22" t="str">
        <f t="shared" si="395"/>
        <v/>
      </c>
      <c r="N3145" s="22" t="str">
        <f t="shared" si="399"/>
        <v/>
      </c>
      <c r="P3145" s="11" t="str">
        <f t="shared" si="400"/>
        <v xml:space="preserve"> </v>
      </c>
      <c r="Q3145" s="11" t="e">
        <f>VLOOKUP(B3145,'Комментарии к ремонту'!A:C,2,FALSE)</f>
        <v>#N/A</v>
      </c>
      <c r="R3145" s="21" t="str">
        <f t="shared" si="401"/>
        <v/>
      </c>
      <c r="T3145" s="44" t="str">
        <f t="shared" si="396"/>
        <v/>
      </c>
      <c r="W3145" s="18">
        <f t="shared" si="397"/>
        <v>0</v>
      </c>
    </row>
    <row r="3146" spans="7:23" ht="25.5" customHeight="1" x14ac:dyDescent="0.2">
      <c r="G3146" s="12" t="str">
        <f t="shared" si="394"/>
        <v/>
      </c>
      <c r="H3146" s="12"/>
      <c r="I3146" s="22" t="str">
        <f>IFERROR(VLOOKUP('движение ДВС'!C3146,нормативы!$B$2:$C$32,2,FALSE),"")</f>
        <v/>
      </c>
      <c r="K3146" s="13" t="str">
        <f t="shared" si="398"/>
        <v/>
      </c>
      <c r="L3146" s="13"/>
      <c r="M3146" s="22" t="str">
        <f t="shared" si="395"/>
        <v/>
      </c>
      <c r="N3146" s="22" t="str">
        <f t="shared" si="399"/>
        <v/>
      </c>
      <c r="P3146" s="11" t="str">
        <f t="shared" si="400"/>
        <v xml:space="preserve"> </v>
      </c>
      <c r="Q3146" s="11" t="e">
        <f>VLOOKUP(B3146,'Комментарии к ремонту'!A:C,2,FALSE)</f>
        <v>#N/A</v>
      </c>
      <c r="R3146" s="21" t="str">
        <f t="shared" si="401"/>
        <v/>
      </c>
      <c r="T3146" s="44" t="str">
        <f t="shared" si="396"/>
        <v/>
      </c>
      <c r="W3146" s="18">
        <f t="shared" si="397"/>
        <v>0</v>
      </c>
    </row>
    <row r="3147" spans="7:23" ht="25.5" customHeight="1" x14ac:dyDescent="0.2">
      <c r="G3147" s="12" t="str">
        <f t="shared" si="394"/>
        <v/>
      </c>
      <c r="H3147" s="12"/>
      <c r="I3147" s="22" t="str">
        <f>IFERROR(VLOOKUP('движение ДВС'!C3147,нормативы!$B$2:$C$32,2,FALSE),"")</f>
        <v/>
      </c>
      <c r="K3147" s="13" t="str">
        <f t="shared" si="398"/>
        <v/>
      </c>
      <c r="L3147" s="13"/>
      <c r="M3147" s="22" t="str">
        <f t="shared" si="395"/>
        <v/>
      </c>
      <c r="N3147" s="22" t="str">
        <f t="shared" si="399"/>
        <v/>
      </c>
      <c r="P3147" s="11" t="str">
        <f t="shared" si="400"/>
        <v xml:space="preserve"> </v>
      </c>
      <c r="Q3147" s="11" t="e">
        <f>VLOOKUP(B3147,'Комментарии к ремонту'!A:C,2,FALSE)</f>
        <v>#N/A</v>
      </c>
      <c r="R3147" s="21" t="str">
        <f t="shared" si="401"/>
        <v/>
      </c>
      <c r="T3147" s="44" t="str">
        <f t="shared" si="396"/>
        <v/>
      </c>
      <c r="W3147" s="18">
        <f t="shared" si="397"/>
        <v>0</v>
      </c>
    </row>
    <row r="3148" spans="7:23" ht="25.5" customHeight="1" x14ac:dyDescent="0.2">
      <c r="G3148" s="12" t="str">
        <f t="shared" si="394"/>
        <v/>
      </c>
      <c r="H3148" s="12"/>
      <c r="I3148" s="22" t="str">
        <f>IFERROR(VLOOKUP('движение ДВС'!C3148,нормативы!$B$2:$C$32,2,FALSE),"")</f>
        <v/>
      </c>
      <c r="K3148" s="13" t="str">
        <f t="shared" si="398"/>
        <v/>
      </c>
      <c r="L3148" s="13"/>
      <c r="M3148" s="22" t="str">
        <f t="shared" si="395"/>
        <v/>
      </c>
      <c r="N3148" s="22" t="str">
        <f t="shared" si="399"/>
        <v/>
      </c>
      <c r="P3148" s="11" t="str">
        <f t="shared" si="400"/>
        <v xml:space="preserve"> </v>
      </c>
      <c r="Q3148" s="11" t="e">
        <f>VLOOKUP(B3148,'Комментарии к ремонту'!A:C,2,FALSE)</f>
        <v>#N/A</v>
      </c>
      <c r="R3148" s="21" t="str">
        <f t="shared" si="401"/>
        <v/>
      </c>
      <c r="T3148" s="44" t="str">
        <f t="shared" si="396"/>
        <v/>
      </c>
      <c r="W3148" s="18">
        <f t="shared" si="397"/>
        <v>0</v>
      </c>
    </row>
    <row r="3149" spans="7:23" ht="25.5" customHeight="1" x14ac:dyDescent="0.2">
      <c r="G3149" s="12" t="str">
        <f t="shared" si="394"/>
        <v/>
      </c>
      <c r="H3149" s="12"/>
      <c r="I3149" s="22" t="str">
        <f>IFERROR(VLOOKUP('движение ДВС'!C3149,нормативы!$B$2:$C$32,2,FALSE),"")</f>
        <v/>
      </c>
      <c r="K3149" s="13" t="str">
        <f t="shared" si="398"/>
        <v/>
      </c>
      <c r="L3149" s="13"/>
      <c r="M3149" s="22" t="str">
        <f t="shared" si="395"/>
        <v/>
      </c>
      <c r="N3149" s="22" t="str">
        <f t="shared" si="399"/>
        <v/>
      </c>
      <c r="P3149" s="11" t="str">
        <f t="shared" si="400"/>
        <v xml:space="preserve"> </v>
      </c>
      <c r="Q3149" s="11" t="e">
        <f>VLOOKUP(B3149,'Комментарии к ремонту'!A:C,2,FALSE)</f>
        <v>#N/A</v>
      </c>
      <c r="R3149" s="21" t="str">
        <f t="shared" si="401"/>
        <v/>
      </c>
      <c r="T3149" s="44" t="str">
        <f t="shared" si="396"/>
        <v/>
      </c>
      <c r="W3149" s="18">
        <f t="shared" si="397"/>
        <v>0</v>
      </c>
    </row>
    <row r="3150" spans="7:23" ht="25.5" customHeight="1" x14ac:dyDescent="0.2">
      <c r="G3150" s="12" t="str">
        <f t="shared" si="394"/>
        <v/>
      </c>
      <c r="H3150" s="12"/>
      <c r="I3150" s="22" t="str">
        <f>IFERROR(VLOOKUP('движение ДВС'!C3150,нормативы!$B$2:$C$32,2,FALSE),"")</f>
        <v/>
      </c>
      <c r="K3150" s="13" t="str">
        <f t="shared" si="398"/>
        <v/>
      </c>
      <c r="L3150" s="13"/>
      <c r="M3150" s="22" t="str">
        <f t="shared" si="395"/>
        <v/>
      </c>
      <c r="N3150" s="22" t="str">
        <f t="shared" si="399"/>
        <v/>
      </c>
      <c r="P3150" s="11" t="str">
        <f t="shared" si="400"/>
        <v xml:space="preserve"> </v>
      </c>
      <c r="Q3150" s="11" t="e">
        <f>VLOOKUP(B3150,'Комментарии к ремонту'!A:C,2,FALSE)</f>
        <v>#N/A</v>
      </c>
      <c r="R3150" s="21" t="str">
        <f t="shared" si="401"/>
        <v/>
      </c>
      <c r="T3150" s="44" t="str">
        <f t="shared" si="396"/>
        <v/>
      </c>
      <c r="W3150" s="18">
        <f t="shared" si="397"/>
        <v>0</v>
      </c>
    </row>
    <row r="3151" spans="7:23" ht="25.5" customHeight="1" x14ac:dyDescent="0.2">
      <c r="G3151" s="12" t="str">
        <f t="shared" si="394"/>
        <v/>
      </c>
      <c r="H3151" s="12"/>
      <c r="I3151" s="22" t="str">
        <f>IFERROR(VLOOKUP('движение ДВС'!C3151,нормативы!$B$2:$C$32,2,FALSE),"")</f>
        <v/>
      </c>
      <c r="K3151" s="13" t="str">
        <f t="shared" si="398"/>
        <v/>
      </c>
      <c r="L3151" s="13"/>
      <c r="M3151" s="22" t="str">
        <f t="shared" si="395"/>
        <v/>
      </c>
      <c r="N3151" s="22" t="str">
        <f t="shared" si="399"/>
        <v/>
      </c>
      <c r="P3151" s="11" t="str">
        <f t="shared" si="400"/>
        <v xml:space="preserve"> </v>
      </c>
      <c r="Q3151" s="11" t="e">
        <f>VLOOKUP(B3151,'Комментарии к ремонту'!A:C,2,FALSE)</f>
        <v>#N/A</v>
      </c>
      <c r="R3151" s="21" t="str">
        <f t="shared" si="401"/>
        <v/>
      </c>
      <c r="T3151" s="44" t="str">
        <f t="shared" si="396"/>
        <v/>
      </c>
      <c r="W3151" s="18">
        <f t="shared" si="397"/>
        <v>0</v>
      </c>
    </row>
    <row r="3152" spans="7:23" ht="25.5" customHeight="1" x14ac:dyDescent="0.2">
      <c r="G3152" s="12" t="str">
        <f t="shared" si="394"/>
        <v/>
      </c>
      <c r="H3152" s="12"/>
      <c r="I3152" s="22" t="str">
        <f>IFERROR(VLOOKUP('движение ДВС'!C3152,нормативы!$B$2:$C$32,2,FALSE),"")</f>
        <v/>
      </c>
      <c r="K3152" s="13" t="str">
        <f t="shared" si="398"/>
        <v/>
      </c>
      <c r="L3152" s="13"/>
      <c r="M3152" s="22" t="str">
        <f t="shared" si="395"/>
        <v/>
      </c>
      <c r="N3152" s="22" t="str">
        <f t="shared" si="399"/>
        <v/>
      </c>
      <c r="P3152" s="11" t="str">
        <f t="shared" si="400"/>
        <v xml:space="preserve"> </v>
      </c>
      <c r="Q3152" s="11" t="e">
        <f>VLOOKUP(B3152,'Комментарии к ремонту'!A:C,2,FALSE)</f>
        <v>#N/A</v>
      </c>
      <c r="R3152" s="21" t="str">
        <f t="shared" si="401"/>
        <v/>
      </c>
      <c r="T3152" s="44" t="str">
        <f t="shared" si="396"/>
        <v/>
      </c>
      <c r="W3152" s="18">
        <f t="shared" si="397"/>
        <v>0</v>
      </c>
    </row>
    <row r="3153" spans="7:23" ht="25.5" customHeight="1" x14ac:dyDescent="0.2">
      <c r="G3153" s="12" t="str">
        <f t="shared" si="394"/>
        <v/>
      </c>
      <c r="H3153" s="12"/>
      <c r="I3153" s="22" t="str">
        <f>IFERROR(VLOOKUP('движение ДВС'!C3153,нормативы!$B$2:$C$32,2,FALSE),"")</f>
        <v/>
      </c>
      <c r="K3153" s="13" t="str">
        <f t="shared" si="398"/>
        <v/>
      </c>
      <c r="L3153" s="13"/>
      <c r="M3153" s="22" t="str">
        <f t="shared" si="395"/>
        <v/>
      </c>
      <c r="N3153" s="22" t="str">
        <f t="shared" si="399"/>
        <v/>
      </c>
      <c r="P3153" s="11" t="str">
        <f t="shared" si="400"/>
        <v xml:space="preserve"> </v>
      </c>
      <c r="Q3153" s="11" t="e">
        <f>VLOOKUP(B3153,'Комментарии к ремонту'!A:C,2,FALSE)</f>
        <v>#N/A</v>
      </c>
      <c r="R3153" s="21" t="str">
        <f t="shared" si="401"/>
        <v/>
      </c>
      <c r="T3153" s="44" t="str">
        <f t="shared" si="396"/>
        <v/>
      </c>
      <c r="W3153" s="18">
        <f t="shared" si="397"/>
        <v>0</v>
      </c>
    </row>
    <row r="3154" spans="7:23" ht="25.5" customHeight="1" x14ac:dyDescent="0.2">
      <c r="G3154" s="12" t="str">
        <f t="shared" si="394"/>
        <v/>
      </c>
      <c r="H3154" s="12"/>
      <c r="I3154" s="22" t="str">
        <f>IFERROR(VLOOKUP('движение ДВС'!C3154,нормативы!$B$2:$C$32,2,FALSE),"")</f>
        <v/>
      </c>
      <c r="K3154" s="13" t="str">
        <f t="shared" si="398"/>
        <v/>
      </c>
      <c r="L3154" s="13"/>
      <c r="M3154" s="22" t="str">
        <f t="shared" si="395"/>
        <v/>
      </c>
      <c r="N3154" s="22" t="str">
        <f t="shared" si="399"/>
        <v/>
      </c>
      <c r="P3154" s="11" t="str">
        <f t="shared" si="400"/>
        <v xml:space="preserve"> </v>
      </c>
      <c r="Q3154" s="11" t="e">
        <f>VLOOKUP(B3154,'Комментарии к ремонту'!A:C,2,FALSE)</f>
        <v>#N/A</v>
      </c>
      <c r="R3154" s="21" t="str">
        <f t="shared" si="401"/>
        <v/>
      </c>
      <c r="T3154" s="44" t="str">
        <f t="shared" si="396"/>
        <v/>
      </c>
      <c r="W3154" s="18">
        <f t="shared" si="397"/>
        <v>0</v>
      </c>
    </row>
    <row r="3155" spans="7:23" ht="25.5" customHeight="1" x14ac:dyDescent="0.2">
      <c r="G3155" s="12" t="str">
        <f t="shared" si="394"/>
        <v/>
      </c>
      <c r="H3155" s="12"/>
      <c r="I3155" s="22" t="str">
        <f>IFERROR(VLOOKUP('движение ДВС'!C3155,нормативы!$B$2:$C$32,2,FALSE),"")</f>
        <v/>
      </c>
      <c r="K3155" s="13" t="str">
        <f t="shared" si="398"/>
        <v/>
      </c>
      <c r="L3155" s="13"/>
      <c r="M3155" s="22" t="str">
        <f t="shared" si="395"/>
        <v/>
      </c>
      <c r="N3155" s="22" t="str">
        <f t="shared" si="399"/>
        <v/>
      </c>
      <c r="P3155" s="11" t="str">
        <f t="shared" si="400"/>
        <v xml:space="preserve"> </v>
      </c>
      <c r="Q3155" s="11" t="e">
        <f>VLOOKUP(B3155,'Комментарии к ремонту'!A:C,2,FALSE)</f>
        <v>#N/A</v>
      </c>
      <c r="R3155" s="21" t="str">
        <f t="shared" si="401"/>
        <v/>
      </c>
      <c r="T3155" s="44" t="str">
        <f t="shared" si="396"/>
        <v/>
      </c>
      <c r="W3155" s="18">
        <f t="shared" si="397"/>
        <v>0</v>
      </c>
    </row>
    <row r="3156" spans="7:23" ht="25.5" customHeight="1" x14ac:dyDescent="0.2">
      <c r="G3156" s="12" t="str">
        <f t="shared" si="394"/>
        <v/>
      </c>
      <c r="H3156" s="12"/>
      <c r="I3156" s="22" t="str">
        <f>IFERROR(VLOOKUP('движение ДВС'!C3156,нормативы!$B$2:$C$32,2,FALSE),"")</f>
        <v/>
      </c>
      <c r="K3156" s="13" t="str">
        <f t="shared" si="398"/>
        <v/>
      </c>
      <c r="L3156" s="13"/>
      <c r="M3156" s="22" t="str">
        <f t="shared" si="395"/>
        <v/>
      </c>
      <c r="N3156" s="22" t="str">
        <f t="shared" si="399"/>
        <v/>
      </c>
      <c r="P3156" s="11" t="str">
        <f t="shared" si="400"/>
        <v xml:space="preserve"> </v>
      </c>
      <c r="Q3156" s="11" t="e">
        <f>VLOOKUP(B3156,'Комментарии к ремонту'!A:C,2,FALSE)</f>
        <v>#N/A</v>
      </c>
      <c r="R3156" s="21" t="str">
        <f t="shared" si="401"/>
        <v/>
      </c>
      <c r="T3156" s="44" t="str">
        <f t="shared" si="396"/>
        <v/>
      </c>
      <c r="W3156" s="18">
        <f t="shared" si="397"/>
        <v>0</v>
      </c>
    </row>
    <row r="3157" spans="7:23" ht="25.5" customHeight="1" x14ac:dyDescent="0.2">
      <c r="G3157" s="12" t="str">
        <f t="shared" si="394"/>
        <v/>
      </c>
      <c r="H3157" s="12"/>
      <c r="I3157" s="22" t="str">
        <f>IFERROR(VLOOKUP('движение ДВС'!C3157,нормативы!$B$2:$C$32,2,FALSE),"")</f>
        <v/>
      </c>
      <c r="K3157" s="13" t="str">
        <f t="shared" si="398"/>
        <v/>
      </c>
      <c r="L3157" s="13"/>
      <c r="M3157" s="22" t="str">
        <f t="shared" si="395"/>
        <v/>
      </c>
      <c r="N3157" s="22" t="str">
        <f t="shared" si="399"/>
        <v/>
      </c>
      <c r="P3157" s="11" t="str">
        <f t="shared" si="400"/>
        <v xml:space="preserve"> </v>
      </c>
      <c r="Q3157" s="11" t="e">
        <f>VLOOKUP(B3157,'Комментарии к ремонту'!A:C,2,FALSE)</f>
        <v>#N/A</v>
      </c>
      <c r="R3157" s="21" t="str">
        <f t="shared" si="401"/>
        <v/>
      </c>
      <c r="T3157" s="44" t="str">
        <f t="shared" si="396"/>
        <v/>
      </c>
      <c r="W3157" s="18">
        <f t="shared" si="397"/>
        <v>0</v>
      </c>
    </row>
    <row r="3158" spans="7:23" ht="25.5" customHeight="1" x14ac:dyDescent="0.2">
      <c r="G3158" s="12" t="str">
        <f t="shared" si="394"/>
        <v/>
      </c>
      <c r="H3158" s="12"/>
      <c r="I3158" s="22" t="str">
        <f>IFERROR(VLOOKUP('движение ДВС'!C3158,нормативы!$B$2:$C$32,2,FALSE),"")</f>
        <v/>
      </c>
      <c r="K3158" s="13" t="str">
        <f t="shared" si="398"/>
        <v/>
      </c>
      <c r="L3158" s="13"/>
      <c r="M3158" s="22" t="str">
        <f t="shared" si="395"/>
        <v/>
      </c>
      <c r="N3158" s="22" t="str">
        <f t="shared" si="399"/>
        <v/>
      </c>
      <c r="P3158" s="11" t="str">
        <f t="shared" si="400"/>
        <v xml:space="preserve"> </v>
      </c>
      <c r="Q3158" s="11" t="e">
        <f>VLOOKUP(B3158,'Комментарии к ремонту'!A:C,2,FALSE)</f>
        <v>#N/A</v>
      </c>
      <c r="R3158" s="21" t="str">
        <f t="shared" si="401"/>
        <v/>
      </c>
      <c r="T3158" s="44" t="str">
        <f t="shared" si="396"/>
        <v/>
      </c>
      <c r="W3158" s="18">
        <f t="shared" si="397"/>
        <v>0</v>
      </c>
    </row>
    <row r="3159" spans="7:23" ht="25.5" customHeight="1" x14ac:dyDescent="0.2">
      <c r="G3159" s="12" t="str">
        <f t="shared" si="394"/>
        <v/>
      </c>
      <c r="H3159" s="12"/>
      <c r="I3159" s="22" t="str">
        <f>IFERROR(VLOOKUP('движение ДВС'!C3159,нормативы!$B$2:$C$32,2,FALSE),"")</f>
        <v/>
      </c>
      <c r="K3159" s="13" t="str">
        <f t="shared" si="398"/>
        <v/>
      </c>
      <c r="L3159" s="13"/>
      <c r="M3159" s="22" t="str">
        <f t="shared" si="395"/>
        <v/>
      </c>
      <c r="N3159" s="22" t="str">
        <f t="shared" si="399"/>
        <v/>
      </c>
      <c r="P3159" s="11" t="str">
        <f t="shared" si="400"/>
        <v xml:space="preserve"> </v>
      </c>
      <c r="Q3159" s="11" t="e">
        <f>VLOOKUP(B3159,'Комментарии к ремонту'!A:C,2,FALSE)</f>
        <v>#N/A</v>
      </c>
      <c r="R3159" s="21" t="str">
        <f t="shared" si="401"/>
        <v/>
      </c>
      <c r="T3159" s="44" t="str">
        <f t="shared" si="396"/>
        <v/>
      </c>
      <c r="W3159" s="18">
        <f t="shared" si="397"/>
        <v>0</v>
      </c>
    </row>
    <row r="3160" spans="7:23" ht="25.5" customHeight="1" x14ac:dyDescent="0.2">
      <c r="G3160" s="12" t="str">
        <f t="shared" si="394"/>
        <v/>
      </c>
      <c r="H3160" s="12"/>
      <c r="I3160" s="22" t="str">
        <f>IFERROR(VLOOKUP('движение ДВС'!C3160,нормативы!$B$2:$C$32,2,FALSE),"")</f>
        <v/>
      </c>
      <c r="K3160" s="13" t="str">
        <f t="shared" si="398"/>
        <v/>
      </c>
      <c r="L3160" s="13"/>
      <c r="M3160" s="22" t="str">
        <f t="shared" si="395"/>
        <v/>
      </c>
      <c r="N3160" s="22" t="str">
        <f t="shared" si="399"/>
        <v/>
      </c>
      <c r="P3160" s="11" t="str">
        <f t="shared" si="400"/>
        <v xml:space="preserve"> </v>
      </c>
      <c r="Q3160" s="11" t="e">
        <f>VLOOKUP(B3160,'Комментарии к ремонту'!A:C,2,FALSE)</f>
        <v>#N/A</v>
      </c>
      <c r="R3160" s="21" t="str">
        <f t="shared" si="401"/>
        <v/>
      </c>
      <c r="T3160" s="44" t="str">
        <f t="shared" si="396"/>
        <v/>
      </c>
      <c r="W3160" s="18">
        <f t="shared" si="397"/>
        <v>0</v>
      </c>
    </row>
    <row r="3161" spans="7:23" ht="25.5" customHeight="1" x14ac:dyDescent="0.2">
      <c r="G3161" s="12" t="str">
        <f t="shared" si="394"/>
        <v/>
      </c>
      <c r="H3161" s="12"/>
      <c r="I3161" s="22" t="str">
        <f>IFERROR(VLOOKUP('движение ДВС'!C3161,нормативы!$B$2:$C$32,2,FALSE),"")</f>
        <v/>
      </c>
      <c r="K3161" s="13" t="str">
        <f t="shared" si="398"/>
        <v/>
      </c>
      <c r="L3161" s="13"/>
      <c r="M3161" s="22" t="str">
        <f t="shared" si="395"/>
        <v/>
      </c>
      <c r="N3161" s="22" t="str">
        <f t="shared" si="399"/>
        <v/>
      </c>
      <c r="P3161" s="11" t="str">
        <f t="shared" si="400"/>
        <v xml:space="preserve"> </v>
      </c>
      <c r="Q3161" s="11" t="e">
        <f>VLOOKUP(B3161,'Комментарии к ремонту'!A:C,2,FALSE)</f>
        <v>#N/A</v>
      </c>
      <c r="R3161" s="21" t="str">
        <f t="shared" si="401"/>
        <v/>
      </c>
      <c r="T3161" s="44" t="str">
        <f t="shared" si="396"/>
        <v/>
      </c>
      <c r="W3161" s="18">
        <f t="shared" si="397"/>
        <v>0</v>
      </c>
    </row>
    <row r="3162" spans="7:23" ht="25.5" customHeight="1" x14ac:dyDescent="0.2">
      <c r="G3162" s="12" t="str">
        <f t="shared" si="394"/>
        <v/>
      </c>
      <c r="H3162" s="12"/>
      <c r="I3162" s="22" t="str">
        <f>IFERROR(VLOOKUP('движение ДВС'!C3162,нормативы!$B$2:$C$32,2,FALSE),"")</f>
        <v/>
      </c>
      <c r="K3162" s="13" t="str">
        <f t="shared" si="398"/>
        <v/>
      </c>
      <c r="L3162" s="13"/>
      <c r="M3162" s="22" t="str">
        <f t="shared" si="395"/>
        <v/>
      </c>
      <c r="N3162" s="22" t="str">
        <f t="shared" si="399"/>
        <v/>
      </c>
      <c r="P3162" s="11" t="str">
        <f t="shared" si="400"/>
        <v xml:space="preserve"> </v>
      </c>
      <c r="Q3162" s="11" t="e">
        <f>VLOOKUP(B3162,'Комментарии к ремонту'!A:C,2,FALSE)</f>
        <v>#N/A</v>
      </c>
      <c r="R3162" s="21" t="str">
        <f t="shared" si="401"/>
        <v/>
      </c>
      <c r="T3162" s="44" t="str">
        <f t="shared" si="396"/>
        <v/>
      </c>
      <c r="W3162" s="18">
        <f t="shared" si="397"/>
        <v>0</v>
      </c>
    </row>
    <row r="3163" spans="7:23" ht="25.5" customHeight="1" x14ac:dyDescent="0.2">
      <c r="G3163" s="12" t="str">
        <f t="shared" si="394"/>
        <v/>
      </c>
      <c r="H3163" s="12"/>
      <c r="I3163" s="22" t="str">
        <f>IFERROR(VLOOKUP('движение ДВС'!C3163,нормативы!$B$2:$C$32,2,FALSE),"")</f>
        <v/>
      </c>
      <c r="K3163" s="13" t="str">
        <f t="shared" si="398"/>
        <v/>
      </c>
      <c r="L3163" s="13"/>
      <c r="M3163" s="22" t="str">
        <f t="shared" si="395"/>
        <v/>
      </c>
      <c r="N3163" s="22" t="str">
        <f t="shared" si="399"/>
        <v/>
      </c>
      <c r="P3163" s="11" t="str">
        <f t="shared" si="400"/>
        <v xml:space="preserve"> </v>
      </c>
      <c r="Q3163" s="11" t="e">
        <f>VLOOKUP(B3163,'Комментарии к ремонту'!A:C,2,FALSE)</f>
        <v>#N/A</v>
      </c>
      <c r="R3163" s="21" t="str">
        <f t="shared" si="401"/>
        <v/>
      </c>
      <c r="T3163" s="44" t="str">
        <f t="shared" si="396"/>
        <v/>
      </c>
      <c r="W3163" s="18">
        <f t="shared" si="397"/>
        <v>0</v>
      </c>
    </row>
    <row r="3164" spans="7:23" ht="25.5" customHeight="1" x14ac:dyDescent="0.2">
      <c r="G3164" s="12" t="str">
        <f t="shared" si="394"/>
        <v/>
      </c>
      <c r="H3164" s="12"/>
      <c r="I3164" s="22" t="str">
        <f>IFERROR(VLOOKUP('движение ДВС'!C3164,нормативы!$B$2:$C$32,2,FALSE),"")</f>
        <v/>
      </c>
      <c r="K3164" s="13" t="str">
        <f t="shared" si="398"/>
        <v/>
      </c>
      <c r="L3164" s="13"/>
      <c r="M3164" s="22" t="str">
        <f t="shared" si="395"/>
        <v/>
      </c>
      <c r="N3164" s="22" t="str">
        <f t="shared" si="399"/>
        <v/>
      </c>
      <c r="P3164" s="11" t="str">
        <f t="shared" si="400"/>
        <v xml:space="preserve"> </v>
      </c>
      <c r="Q3164" s="11" t="e">
        <f>VLOOKUP(B3164,'Комментарии к ремонту'!A:C,2,FALSE)</f>
        <v>#N/A</v>
      </c>
      <c r="R3164" s="21" t="str">
        <f t="shared" si="401"/>
        <v/>
      </c>
      <c r="T3164" s="44" t="str">
        <f t="shared" si="396"/>
        <v/>
      </c>
      <c r="W3164" s="18">
        <f t="shared" si="397"/>
        <v>0</v>
      </c>
    </row>
    <row r="3165" spans="7:23" ht="25.5" customHeight="1" x14ac:dyDescent="0.2">
      <c r="G3165" s="12" t="str">
        <f t="shared" si="394"/>
        <v/>
      </c>
      <c r="H3165" s="12"/>
      <c r="I3165" s="22" t="str">
        <f>IFERROR(VLOOKUP('движение ДВС'!C3165,нормативы!$B$2:$C$32,2,FALSE),"")</f>
        <v/>
      </c>
      <c r="K3165" s="13" t="str">
        <f t="shared" si="398"/>
        <v/>
      </c>
      <c r="L3165" s="13"/>
      <c r="M3165" s="22" t="str">
        <f t="shared" si="395"/>
        <v/>
      </c>
      <c r="N3165" s="22" t="str">
        <f t="shared" si="399"/>
        <v/>
      </c>
      <c r="P3165" s="11" t="str">
        <f t="shared" si="400"/>
        <v xml:space="preserve"> </v>
      </c>
      <c r="Q3165" s="11" t="e">
        <f>VLOOKUP(B3165,'Комментарии к ремонту'!A:C,2,FALSE)</f>
        <v>#N/A</v>
      </c>
      <c r="R3165" s="21" t="str">
        <f t="shared" si="401"/>
        <v/>
      </c>
      <c r="T3165" s="44" t="str">
        <f t="shared" si="396"/>
        <v/>
      </c>
      <c r="W3165" s="18">
        <f t="shared" si="397"/>
        <v>0</v>
      </c>
    </row>
    <row r="3166" spans="7:23" ht="25.5" customHeight="1" x14ac:dyDescent="0.2">
      <c r="G3166" s="12" t="str">
        <f t="shared" si="394"/>
        <v/>
      </c>
      <c r="H3166" s="12"/>
      <c r="I3166" s="22" t="str">
        <f>IFERROR(VLOOKUP('движение ДВС'!C3166,нормативы!$B$2:$C$32,2,FALSE),"")</f>
        <v/>
      </c>
      <c r="K3166" s="13" t="str">
        <f t="shared" si="398"/>
        <v/>
      </c>
      <c r="L3166" s="13"/>
      <c r="M3166" s="22" t="str">
        <f t="shared" si="395"/>
        <v/>
      </c>
      <c r="N3166" s="22" t="str">
        <f t="shared" si="399"/>
        <v/>
      </c>
      <c r="P3166" s="11" t="str">
        <f t="shared" si="400"/>
        <v xml:space="preserve"> </v>
      </c>
      <c r="Q3166" s="11" t="e">
        <f>VLOOKUP(B3166,'Комментарии к ремонту'!A:C,2,FALSE)</f>
        <v>#N/A</v>
      </c>
      <c r="R3166" s="21" t="str">
        <f t="shared" si="401"/>
        <v/>
      </c>
      <c r="T3166" s="44" t="str">
        <f t="shared" si="396"/>
        <v/>
      </c>
      <c r="W3166" s="18">
        <f t="shared" si="397"/>
        <v>0</v>
      </c>
    </row>
    <row r="3167" spans="7:23" ht="25.5" customHeight="1" x14ac:dyDescent="0.2">
      <c r="G3167" s="12" t="str">
        <f t="shared" si="394"/>
        <v/>
      </c>
      <c r="H3167" s="12"/>
      <c r="I3167" s="22" t="str">
        <f>IFERROR(VLOOKUP('движение ДВС'!C3167,нормативы!$B$2:$C$32,2,FALSE),"")</f>
        <v/>
      </c>
      <c r="K3167" s="13" t="str">
        <f t="shared" si="398"/>
        <v/>
      </c>
      <c r="L3167" s="13"/>
      <c r="M3167" s="22" t="str">
        <f t="shared" si="395"/>
        <v/>
      </c>
      <c r="N3167" s="22" t="str">
        <f t="shared" si="399"/>
        <v/>
      </c>
      <c r="P3167" s="11" t="str">
        <f t="shared" si="400"/>
        <v xml:space="preserve"> </v>
      </c>
      <c r="Q3167" s="11" t="e">
        <f>VLOOKUP(B3167,'Комментарии к ремонту'!A:C,2,FALSE)</f>
        <v>#N/A</v>
      </c>
      <c r="R3167" s="21" t="str">
        <f t="shared" si="401"/>
        <v/>
      </c>
      <c r="T3167" s="44" t="str">
        <f t="shared" si="396"/>
        <v/>
      </c>
      <c r="W3167" s="18">
        <f t="shared" si="397"/>
        <v>0</v>
      </c>
    </row>
    <row r="3168" spans="7:23" ht="25.5" customHeight="1" x14ac:dyDescent="0.2">
      <c r="G3168" s="12" t="str">
        <f t="shared" si="394"/>
        <v/>
      </c>
      <c r="H3168" s="12"/>
      <c r="I3168" s="22" t="str">
        <f>IFERROR(VLOOKUP('движение ДВС'!C3168,нормативы!$B$2:$C$32,2,FALSE),"")</f>
        <v/>
      </c>
      <c r="K3168" s="13" t="str">
        <f t="shared" si="398"/>
        <v/>
      </c>
      <c r="L3168" s="13"/>
      <c r="M3168" s="22" t="str">
        <f t="shared" si="395"/>
        <v/>
      </c>
      <c r="N3168" s="22" t="str">
        <f t="shared" si="399"/>
        <v/>
      </c>
      <c r="P3168" s="11" t="str">
        <f t="shared" si="400"/>
        <v xml:space="preserve"> </v>
      </c>
      <c r="Q3168" s="11" t="e">
        <f>VLOOKUP(B3168,'Комментарии к ремонту'!A:C,2,FALSE)</f>
        <v>#N/A</v>
      </c>
      <c r="R3168" s="21" t="str">
        <f t="shared" si="401"/>
        <v/>
      </c>
      <c r="T3168" s="44" t="str">
        <f t="shared" si="396"/>
        <v/>
      </c>
      <c r="W3168" s="18">
        <f t="shared" si="397"/>
        <v>0</v>
      </c>
    </row>
    <row r="3169" spans="7:23" ht="25.5" customHeight="1" x14ac:dyDescent="0.2">
      <c r="G3169" s="12" t="str">
        <f t="shared" si="394"/>
        <v/>
      </c>
      <c r="H3169" s="12"/>
      <c r="I3169" s="22" t="str">
        <f>IFERROR(VLOOKUP('движение ДВС'!C3169,нормативы!$B$2:$C$32,2,FALSE),"")</f>
        <v/>
      </c>
      <c r="K3169" s="13" t="str">
        <f t="shared" si="398"/>
        <v/>
      </c>
      <c r="L3169" s="13"/>
      <c r="M3169" s="22" t="str">
        <f t="shared" si="395"/>
        <v/>
      </c>
      <c r="N3169" s="22" t="str">
        <f t="shared" si="399"/>
        <v/>
      </c>
      <c r="P3169" s="11" t="str">
        <f t="shared" si="400"/>
        <v xml:space="preserve"> </v>
      </c>
      <c r="Q3169" s="11" t="e">
        <f>VLOOKUP(B3169,'Комментарии к ремонту'!A:C,2,FALSE)</f>
        <v>#N/A</v>
      </c>
      <c r="R3169" s="21" t="str">
        <f t="shared" si="401"/>
        <v/>
      </c>
      <c r="T3169" s="44" t="str">
        <f t="shared" si="396"/>
        <v/>
      </c>
      <c r="W3169" s="18">
        <f t="shared" si="397"/>
        <v>0</v>
      </c>
    </row>
    <row r="3170" spans="7:23" ht="25.5" customHeight="1" x14ac:dyDescent="0.2">
      <c r="G3170" s="12" t="str">
        <f t="shared" si="394"/>
        <v/>
      </c>
      <c r="H3170" s="12"/>
      <c r="I3170" s="22" t="str">
        <f>IFERROR(VLOOKUP('движение ДВС'!C3170,нормативы!$B$2:$C$32,2,FALSE),"")</f>
        <v/>
      </c>
      <c r="K3170" s="13" t="str">
        <f t="shared" si="398"/>
        <v/>
      </c>
      <c r="L3170" s="13"/>
      <c r="M3170" s="22" t="str">
        <f t="shared" si="395"/>
        <v/>
      </c>
      <c r="N3170" s="22" t="str">
        <f t="shared" si="399"/>
        <v/>
      </c>
      <c r="P3170" s="11" t="str">
        <f t="shared" si="400"/>
        <v xml:space="preserve"> </v>
      </c>
      <c r="Q3170" s="11" t="e">
        <f>VLOOKUP(B3170,'Комментарии к ремонту'!A:C,2,FALSE)</f>
        <v>#N/A</v>
      </c>
      <c r="R3170" s="21" t="str">
        <f t="shared" si="401"/>
        <v/>
      </c>
      <c r="T3170" s="44" t="str">
        <f t="shared" si="396"/>
        <v/>
      </c>
      <c r="W3170" s="18">
        <f t="shared" si="397"/>
        <v>0</v>
      </c>
    </row>
    <row r="3171" spans="7:23" ht="25.5" customHeight="1" x14ac:dyDescent="0.2">
      <c r="G3171" s="12" t="str">
        <f t="shared" si="394"/>
        <v/>
      </c>
      <c r="H3171" s="12"/>
      <c r="I3171" s="22" t="str">
        <f>IFERROR(VLOOKUP('движение ДВС'!C3171,нормативы!$B$2:$C$32,2,FALSE),"")</f>
        <v/>
      </c>
      <c r="K3171" s="13" t="str">
        <f t="shared" si="398"/>
        <v/>
      </c>
      <c r="L3171" s="13"/>
      <c r="M3171" s="22" t="str">
        <f t="shared" si="395"/>
        <v/>
      </c>
      <c r="N3171" s="22" t="str">
        <f t="shared" si="399"/>
        <v/>
      </c>
      <c r="P3171" s="11" t="str">
        <f t="shared" si="400"/>
        <v xml:space="preserve"> </v>
      </c>
      <c r="Q3171" s="11" t="e">
        <f>VLOOKUP(B3171,'Комментарии к ремонту'!A:C,2,FALSE)</f>
        <v>#N/A</v>
      </c>
      <c r="R3171" s="21" t="str">
        <f t="shared" si="401"/>
        <v/>
      </c>
      <c r="T3171" s="44" t="str">
        <f t="shared" si="396"/>
        <v/>
      </c>
      <c r="W3171" s="18">
        <f t="shared" si="397"/>
        <v>0</v>
      </c>
    </row>
    <row r="3172" spans="7:23" ht="25.5" customHeight="1" x14ac:dyDescent="0.2">
      <c r="G3172" s="12" t="str">
        <f t="shared" si="394"/>
        <v/>
      </c>
      <c r="H3172" s="12"/>
      <c r="I3172" s="22" t="str">
        <f>IFERROR(VLOOKUP('движение ДВС'!C3172,нормативы!$B$2:$C$32,2,FALSE),"")</f>
        <v/>
      </c>
      <c r="K3172" s="13" t="str">
        <f t="shared" si="398"/>
        <v/>
      </c>
      <c r="L3172" s="13"/>
      <c r="M3172" s="22" t="str">
        <f t="shared" si="395"/>
        <v/>
      </c>
      <c r="N3172" s="22" t="str">
        <f t="shared" si="399"/>
        <v/>
      </c>
      <c r="P3172" s="11" t="str">
        <f t="shared" si="400"/>
        <v xml:space="preserve"> </v>
      </c>
      <c r="Q3172" s="11" t="e">
        <f>VLOOKUP(B3172,'Комментарии к ремонту'!A:C,2,FALSE)</f>
        <v>#N/A</v>
      </c>
      <c r="R3172" s="21" t="str">
        <f t="shared" si="401"/>
        <v/>
      </c>
      <c r="T3172" s="44" t="str">
        <f t="shared" si="396"/>
        <v/>
      </c>
      <c r="W3172" s="18">
        <f t="shared" si="397"/>
        <v>0</v>
      </c>
    </row>
    <row r="3173" spans="7:23" ht="25.5" customHeight="1" x14ac:dyDescent="0.2">
      <c r="G3173" s="12" t="str">
        <f t="shared" si="394"/>
        <v/>
      </c>
      <c r="H3173" s="12"/>
      <c r="I3173" s="22" t="str">
        <f>IFERROR(VLOOKUP('движение ДВС'!C3173,нормативы!$B$2:$C$32,2,FALSE),"")</f>
        <v/>
      </c>
      <c r="K3173" s="13" t="str">
        <f t="shared" si="398"/>
        <v/>
      </c>
      <c r="L3173" s="13"/>
      <c r="M3173" s="22" t="str">
        <f t="shared" si="395"/>
        <v/>
      </c>
      <c r="N3173" s="22" t="str">
        <f t="shared" si="399"/>
        <v/>
      </c>
      <c r="P3173" s="11" t="str">
        <f t="shared" si="400"/>
        <v xml:space="preserve"> </v>
      </c>
      <c r="Q3173" s="11" t="e">
        <f>VLOOKUP(B3173,'Комментарии к ремонту'!A:C,2,FALSE)</f>
        <v>#N/A</v>
      </c>
      <c r="R3173" s="21" t="str">
        <f t="shared" si="401"/>
        <v/>
      </c>
      <c r="T3173" s="44" t="str">
        <f t="shared" si="396"/>
        <v/>
      </c>
      <c r="W3173" s="18">
        <f t="shared" si="397"/>
        <v>0</v>
      </c>
    </row>
    <row r="3174" spans="7:23" ht="25.5" customHeight="1" x14ac:dyDescent="0.2">
      <c r="G3174" s="12" t="str">
        <f t="shared" si="394"/>
        <v/>
      </c>
      <c r="H3174" s="12"/>
      <c r="I3174" s="22" t="str">
        <f>IFERROR(VLOOKUP('движение ДВС'!C3174,нормативы!$B$2:$C$32,2,FALSE),"")</f>
        <v/>
      </c>
      <c r="K3174" s="13" t="str">
        <f t="shared" si="398"/>
        <v/>
      </c>
      <c r="L3174" s="13"/>
      <c r="M3174" s="22" t="str">
        <f t="shared" si="395"/>
        <v/>
      </c>
      <c r="N3174" s="22" t="str">
        <f t="shared" si="399"/>
        <v/>
      </c>
      <c r="P3174" s="11" t="str">
        <f t="shared" si="400"/>
        <v xml:space="preserve"> </v>
      </c>
      <c r="Q3174" s="11" t="e">
        <f>VLOOKUP(B3174,'Комментарии к ремонту'!A:C,2,FALSE)</f>
        <v>#N/A</v>
      </c>
      <c r="R3174" s="21" t="str">
        <f t="shared" si="401"/>
        <v/>
      </c>
      <c r="T3174" s="44" t="str">
        <f t="shared" si="396"/>
        <v/>
      </c>
      <c r="W3174" s="18">
        <f t="shared" si="397"/>
        <v>0</v>
      </c>
    </row>
    <row r="3175" spans="7:23" ht="25.5" customHeight="1" x14ac:dyDescent="0.2">
      <c r="G3175" s="12" t="str">
        <f t="shared" si="394"/>
        <v/>
      </c>
      <c r="H3175" s="12"/>
      <c r="I3175" s="22" t="str">
        <f>IFERROR(VLOOKUP('движение ДВС'!C3175,нормативы!$B$2:$C$32,2,FALSE),"")</f>
        <v/>
      </c>
      <c r="K3175" s="13" t="str">
        <f t="shared" si="398"/>
        <v/>
      </c>
      <c r="L3175" s="13"/>
      <c r="M3175" s="22" t="str">
        <f t="shared" si="395"/>
        <v/>
      </c>
      <c r="N3175" s="22" t="str">
        <f t="shared" si="399"/>
        <v/>
      </c>
      <c r="P3175" s="11" t="str">
        <f t="shared" si="400"/>
        <v xml:space="preserve"> </v>
      </c>
      <c r="Q3175" s="11" t="e">
        <f>VLOOKUP(B3175,'Комментарии к ремонту'!A:C,2,FALSE)</f>
        <v>#N/A</v>
      </c>
      <c r="R3175" s="21" t="str">
        <f t="shared" si="401"/>
        <v/>
      </c>
      <c r="T3175" s="44" t="str">
        <f t="shared" si="396"/>
        <v/>
      </c>
      <c r="W3175" s="18">
        <f t="shared" si="397"/>
        <v>0</v>
      </c>
    </row>
    <row r="3176" spans="7:23" ht="25.5" customHeight="1" x14ac:dyDescent="0.2">
      <c r="G3176" s="12" t="str">
        <f t="shared" si="394"/>
        <v/>
      </c>
      <c r="H3176" s="12"/>
      <c r="I3176" s="22" t="str">
        <f>IFERROR(VLOOKUP('движение ДВС'!C3176,нормативы!$B$2:$C$32,2,FALSE),"")</f>
        <v/>
      </c>
      <c r="K3176" s="13" t="str">
        <f t="shared" si="398"/>
        <v/>
      </c>
      <c r="L3176" s="13"/>
      <c r="M3176" s="22" t="str">
        <f t="shared" si="395"/>
        <v/>
      </c>
      <c r="N3176" s="22" t="str">
        <f t="shared" si="399"/>
        <v/>
      </c>
      <c r="P3176" s="11" t="str">
        <f t="shared" si="400"/>
        <v xml:space="preserve"> </v>
      </c>
      <c r="Q3176" s="11" t="e">
        <f>VLOOKUP(B3176,'Комментарии к ремонту'!A:C,2,FALSE)</f>
        <v>#N/A</v>
      </c>
      <c r="R3176" s="21" t="str">
        <f t="shared" si="401"/>
        <v/>
      </c>
      <c r="T3176" s="44" t="str">
        <f t="shared" si="396"/>
        <v/>
      </c>
      <c r="W3176" s="18">
        <f t="shared" si="397"/>
        <v>0</v>
      </c>
    </row>
    <row r="3177" spans="7:23" ht="25.5" customHeight="1" x14ac:dyDescent="0.2">
      <c r="G3177" s="12" t="str">
        <f t="shared" si="394"/>
        <v/>
      </c>
      <c r="H3177" s="12"/>
      <c r="I3177" s="22" t="str">
        <f>IFERROR(VLOOKUP('движение ДВС'!C3177,нормативы!$B$2:$C$32,2,FALSE),"")</f>
        <v/>
      </c>
      <c r="K3177" s="13" t="str">
        <f t="shared" si="398"/>
        <v/>
      </c>
      <c r="L3177" s="13"/>
      <c r="M3177" s="22" t="str">
        <f t="shared" si="395"/>
        <v/>
      </c>
      <c r="N3177" s="22" t="str">
        <f t="shared" si="399"/>
        <v/>
      </c>
      <c r="P3177" s="11" t="str">
        <f t="shared" si="400"/>
        <v xml:space="preserve"> </v>
      </c>
      <c r="Q3177" s="11" t="e">
        <f>VLOOKUP(B3177,'Комментарии к ремонту'!A:C,2,FALSE)</f>
        <v>#N/A</v>
      </c>
      <c r="R3177" s="21" t="str">
        <f t="shared" si="401"/>
        <v/>
      </c>
      <c r="T3177" s="44" t="str">
        <f t="shared" si="396"/>
        <v/>
      </c>
      <c r="W3177" s="18">
        <f t="shared" si="397"/>
        <v>0</v>
      </c>
    </row>
    <row r="3178" spans="7:23" ht="25.5" customHeight="1" x14ac:dyDescent="0.2">
      <c r="G3178" s="12" t="str">
        <f t="shared" si="394"/>
        <v/>
      </c>
      <c r="H3178" s="12"/>
      <c r="I3178" s="22" t="str">
        <f>IFERROR(VLOOKUP('движение ДВС'!C3178,нормативы!$B$2:$C$32,2,FALSE),"")</f>
        <v/>
      </c>
      <c r="K3178" s="13" t="str">
        <f t="shared" si="398"/>
        <v/>
      </c>
      <c r="L3178" s="13"/>
      <c r="M3178" s="22" t="str">
        <f t="shared" si="395"/>
        <v/>
      </c>
      <c r="N3178" s="22" t="str">
        <f t="shared" si="399"/>
        <v/>
      </c>
      <c r="P3178" s="11" t="str">
        <f t="shared" si="400"/>
        <v xml:space="preserve"> </v>
      </c>
      <c r="Q3178" s="11" t="e">
        <f>VLOOKUP(B3178,'Комментарии к ремонту'!A:C,2,FALSE)</f>
        <v>#N/A</v>
      </c>
      <c r="R3178" s="21" t="str">
        <f t="shared" si="401"/>
        <v/>
      </c>
      <c r="T3178" s="44" t="str">
        <f t="shared" si="396"/>
        <v/>
      </c>
      <c r="W3178" s="18">
        <f t="shared" si="397"/>
        <v>0</v>
      </c>
    </row>
    <row r="3179" spans="7:23" ht="25.5" customHeight="1" x14ac:dyDescent="0.2">
      <c r="G3179" s="12" t="str">
        <f t="shared" si="394"/>
        <v/>
      </c>
      <c r="H3179" s="12"/>
      <c r="I3179" s="22" t="str">
        <f>IFERROR(VLOOKUP('движение ДВС'!C3179,нормативы!$B$2:$C$32,2,FALSE),"")</f>
        <v/>
      </c>
      <c r="K3179" s="13" t="str">
        <f t="shared" si="398"/>
        <v/>
      </c>
      <c r="L3179" s="13"/>
      <c r="M3179" s="22" t="str">
        <f t="shared" si="395"/>
        <v/>
      </c>
      <c r="N3179" s="22" t="str">
        <f t="shared" si="399"/>
        <v/>
      </c>
      <c r="P3179" s="11" t="str">
        <f t="shared" si="400"/>
        <v xml:space="preserve"> </v>
      </c>
      <c r="Q3179" s="11" t="e">
        <f>VLOOKUP(B3179,'Комментарии к ремонту'!A:C,2,FALSE)</f>
        <v>#N/A</v>
      </c>
      <c r="R3179" s="21" t="str">
        <f t="shared" si="401"/>
        <v/>
      </c>
      <c r="T3179" s="44" t="str">
        <f t="shared" si="396"/>
        <v/>
      </c>
      <c r="W3179" s="18">
        <f t="shared" si="397"/>
        <v>0</v>
      </c>
    </row>
    <row r="3180" spans="7:23" ht="25.5" customHeight="1" x14ac:dyDescent="0.2">
      <c r="G3180" s="12" t="str">
        <f t="shared" si="394"/>
        <v/>
      </c>
      <c r="H3180" s="12"/>
      <c r="I3180" s="22" t="str">
        <f>IFERROR(VLOOKUP('движение ДВС'!C3180,нормативы!$B$2:$C$32,2,FALSE),"")</f>
        <v/>
      </c>
      <c r="K3180" s="13" t="str">
        <f t="shared" si="398"/>
        <v/>
      </c>
      <c r="L3180" s="13"/>
      <c r="M3180" s="22" t="str">
        <f t="shared" si="395"/>
        <v/>
      </c>
      <c r="N3180" s="22" t="str">
        <f t="shared" si="399"/>
        <v/>
      </c>
      <c r="P3180" s="11" t="str">
        <f t="shared" si="400"/>
        <v xml:space="preserve"> </v>
      </c>
      <c r="Q3180" s="11" t="e">
        <f>VLOOKUP(B3180,'Комментарии к ремонту'!A:C,2,FALSE)</f>
        <v>#N/A</v>
      </c>
      <c r="R3180" s="21" t="str">
        <f t="shared" si="401"/>
        <v/>
      </c>
      <c r="T3180" s="44" t="str">
        <f t="shared" si="396"/>
        <v/>
      </c>
      <c r="W3180" s="18">
        <f t="shared" si="397"/>
        <v>0</v>
      </c>
    </row>
    <row r="3181" spans="7:23" ht="25.5" customHeight="1" x14ac:dyDescent="0.2">
      <c r="G3181" s="12" t="str">
        <f t="shared" si="394"/>
        <v/>
      </c>
      <c r="H3181" s="12"/>
      <c r="I3181" s="22" t="str">
        <f>IFERROR(VLOOKUP('движение ДВС'!C3181,нормативы!$B$2:$C$32,2,FALSE),"")</f>
        <v/>
      </c>
      <c r="K3181" s="13" t="str">
        <f t="shared" si="398"/>
        <v/>
      </c>
      <c r="L3181" s="13"/>
      <c r="M3181" s="22" t="str">
        <f t="shared" si="395"/>
        <v/>
      </c>
      <c r="N3181" s="22" t="str">
        <f t="shared" si="399"/>
        <v/>
      </c>
      <c r="P3181" s="11" t="str">
        <f t="shared" si="400"/>
        <v xml:space="preserve"> </v>
      </c>
      <c r="Q3181" s="11" t="e">
        <f>VLOOKUP(B3181,'Комментарии к ремонту'!A:C,2,FALSE)</f>
        <v>#N/A</v>
      </c>
      <c r="R3181" s="21" t="str">
        <f t="shared" si="401"/>
        <v/>
      </c>
      <c r="T3181" s="44" t="str">
        <f t="shared" si="396"/>
        <v/>
      </c>
      <c r="W3181" s="18">
        <f t="shared" si="397"/>
        <v>0</v>
      </c>
    </row>
    <row r="3182" spans="7:23" ht="25.5" customHeight="1" x14ac:dyDescent="0.2">
      <c r="G3182" s="12" t="str">
        <f t="shared" si="394"/>
        <v/>
      </c>
      <c r="H3182" s="12"/>
      <c r="I3182" s="22" t="str">
        <f>IFERROR(VLOOKUP('движение ДВС'!C3182,нормативы!$B$2:$C$32,2,FALSE),"")</f>
        <v/>
      </c>
      <c r="K3182" s="13" t="str">
        <f t="shared" si="398"/>
        <v/>
      </c>
      <c r="L3182" s="13"/>
      <c r="M3182" s="22" t="str">
        <f t="shared" si="395"/>
        <v/>
      </c>
      <c r="N3182" s="22" t="str">
        <f t="shared" si="399"/>
        <v/>
      </c>
      <c r="P3182" s="11" t="str">
        <f t="shared" si="400"/>
        <v xml:space="preserve"> </v>
      </c>
      <c r="Q3182" s="11" t="e">
        <f>VLOOKUP(B3182,'Комментарии к ремонту'!A:C,2,FALSE)</f>
        <v>#N/A</v>
      </c>
      <c r="R3182" s="21" t="str">
        <f t="shared" si="401"/>
        <v/>
      </c>
      <c r="T3182" s="44" t="str">
        <f t="shared" si="396"/>
        <v/>
      </c>
      <c r="W3182" s="18">
        <f t="shared" si="397"/>
        <v>0</v>
      </c>
    </row>
    <row r="3183" spans="7:23" ht="25.5" customHeight="1" x14ac:dyDescent="0.2">
      <c r="G3183" s="12" t="str">
        <f t="shared" si="394"/>
        <v/>
      </c>
      <c r="H3183" s="12"/>
      <c r="I3183" s="22" t="str">
        <f>IFERROR(VLOOKUP('движение ДВС'!C3183,нормативы!$B$2:$C$32,2,FALSE),"")</f>
        <v/>
      </c>
      <c r="K3183" s="13" t="str">
        <f t="shared" si="398"/>
        <v/>
      </c>
      <c r="L3183" s="13"/>
      <c r="M3183" s="22" t="str">
        <f t="shared" si="395"/>
        <v/>
      </c>
      <c r="N3183" s="22" t="str">
        <f t="shared" si="399"/>
        <v/>
      </c>
      <c r="P3183" s="11" t="str">
        <f t="shared" si="400"/>
        <v xml:space="preserve"> </v>
      </c>
      <c r="Q3183" s="11" t="e">
        <f>VLOOKUP(B3183,'Комментарии к ремонту'!A:C,2,FALSE)</f>
        <v>#N/A</v>
      </c>
      <c r="R3183" s="21" t="str">
        <f t="shared" si="401"/>
        <v/>
      </c>
      <c r="T3183" s="44" t="str">
        <f t="shared" si="396"/>
        <v/>
      </c>
      <c r="W3183" s="18">
        <f t="shared" si="397"/>
        <v>0</v>
      </c>
    </row>
    <row r="3184" spans="7:23" ht="25.5" customHeight="1" x14ac:dyDescent="0.2">
      <c r="G3184" s="12" t="str">
        <f t="shared" si="394"/>
        <v/>
      </c>
      <c r="H3184" s="12"/>
      <c r="I3184" s="22" t="str">
        <f>IFERROR(VLOOKUP('движение ДВС'!C3184,нормативы!$B$2:$C$32,2,FALSE),"")</f>
        <v/>
      </c>
      <c r="K3184" s="13" t="str">
        <f t="shared" si="398"/>
        <v/>
      </c>
      <c r="L3184" s="13"/>
      <c r="M3184" s="22" t="str">
        <f t="shared" si="395"/>
        <v/>
      </c>
      <c r="N3184" s="22" t="str">
        <f t="shared" si="399"/>
        <v/>
      </c>
      <c r="P3184" s="11" t="str">
        <f t="shared" si="400"/>
        <v xml:space="preserve"> </v>
      </c>
      <c r="Q3184" s="11" t="e">
        <f>VLOOKUP(B3184,'Комментарии к ремонту'!A:C,2,FALSE)</f>
        <v>#N/A</v>
      </c>
      <c r="R3184" s="21" t="str">
        <f t="shared" si="401"/>
        <v/>
      </c>
      <c r="T3184" s="44" t="str">
        <f t="shared" si="396"/>
        <v/>
      </c>
      <c r="W3184" s="18">
        <f t="shared" si="397"/>
        <v>0</v>
      </c>
    </row>
    <row r="3185" spans="7:23" ht="25.5" customHeight="1" x14ac:dyDescent="0.2">
      <c r="G3185" s="12" t="str">
        <f t="shared" si="394"/>
        <v/>
      </c>
      <c r="H3185" s="12"/>
      <c r="I3185" s="22" t="str">
        <f>IFERROR(VLOOKUP('движение ДВС'!C3185,нормативы!$B$2:$C$32,2,FALSE),"")</f>
        <v/>
      </c>
      <c r="K3185" s="13" t="str">
        <f t="shared" si="398"/>
        <v/>
      </c>
      <c r="L3185" s="13"/>
      <c r="M3185" s="22" t="str">
        <f t="shared" si="395"/>
        <v/>
      </c>
      <c r="N3185" s="22" t="str">
        <f t="shared" si="399"/>
        <v/>
      </c>
      <c r="P3185" s="11" t="str">
        <f t="shared" si="400"/>
        <v xml:space="preserve"> </v>
      </c>
      <c r="Q3185" s="11" t="e">
        <f>VLOOKUP(B3185,'Комментарии к ремонту'!A:C,2,FALSE)</f>
        <v>#N/A</v>
      </c>
      <c r="R3185" s="21" t="str">
        <f t="shared" si="401"/>
        <v/>
      </c>
      <c r="T3185" s="44" t="str">
        <f t="shared" si="396"/>
        <v/>
      </c>
      <c r="W3185" s="18">
        <f t="shared" si="397"/>
        <v>0</v>
      </c>
    </row>
    <row r="3186" spans="7:23" ht="25.5" customHeight="1" x14ac:dyDescent="0.2">
      <c r="G3186" s="12" t="str">
        <f t="shared" si="394"/>
        <v/>
      </c>
      <c r="H3186" s="12"/>
      <c r="I3186" s="22" t="str">
        <f>IFERROR(VLOOKUP('движение ДВС'!C3186,нормативы!$B$2:$C$32,2,FALSE),"")</f>
        <v/>
      </c>
      <c r="K3186" s="13" t="str">
        <f t="shared" si="398"/>
        <v/>
      </c>
      <c r="L3186" s="13"/>
      <c r="M3186" s="22" t="str">
        <f t="shared" si="395"/>
        <v/>
      </c>
      <c r="N3186" s="22" t="str">
        <f t="shared" si="399"/>
        <v/>
      </c>
      <c r="P3186" s="11" t="str">
        <f t="shared" si="400"/>
        <v xml:space="preserve"> </v>
      </c>
      <c r="Q3186" s="11" t="e">
        <f>VLOOKUP(B3186,'Комментарии к ремонту'!A:C,2,FALSE)</f>
        <v>#N/A</v>
      </c>
      <c r="R3186" s="21" t="str">
        <f t="shared" si="401"/>
        <v/>
      </c>
      <c r="T3186" s="44" t="str">
        <f t="shared" si="396"/>
        <v/>
      </c>
      <c r="W3186" s="18">
        <f t="shared" si="397"/>
        <v>0</v>
      </c>
    </row>
    <row r="3187" spans="7:23" ht="25.5" customHeight="1" x14ac:dyDescent="0.2">
      <c r="G3187" s="12" t="str">
        <f t="shared" si="394"/>
        <v/>
      </c>
      <c r="H3187" s="12"/>
      <c r="I3187" s="22" t="str">
        <f>IFERROR(VLOOKUP('движение ДВС'!C3187,нормативы!$B$2:$C$32,2,FALSE),"")</f>
        <v/>
      </c>
      <c r="K3187" s="13" t="str">
        <f t="shared" si="398"/>
        <v/>
      </c>
      <c r="L3187" s="13"/>
      <c r="M3187" s="22" t="str">
        <f t="shared" si="395"/>
        <v/>
      </c>
      <c r="N3187" s="22" t="str">
        <f t="shared" si="399"/>
        <v/>
      </c>
      <c r="P3187" s="11" t="str">
        <f t="shared" si="400"/>
        <v xml:space="preserve"> </v>
      </c>
      <c r="Q3187" s="11" t="e">
        <f>VLOOKUP(B3187,'Комментарии к ремонту'!A:C,2,FALSE)</f>
        <v>#N/A</v>
      </c>
      <c r="R3187" s="21" t="str">
        <f t="shared" si="401"/>
        <v/>
      </c>
      <c r="T3187" s="44" t="str">
        <f t="shared" si="396"/>
        <v/>
      </c>
      <c r="W3187" s="18">
        <f t="shared" si="397"/>
        <v>0</v>
      </c>
    </row>
    <row r="3188" spans="7:23" ht="25.5" customHeight="1" x14ac:dyDescent="0.2">
      <c r="G3188" s="12" t="str">
        <f t="shared" si="394"/>
        <v/>
      </c>
      <c r="H3188" s="12"/>
      <c r="I3188" s="22" t="str">
        <f>IFERROR(VLOOKUP('движение ДВС'!C3188,нормативы!$B$2:$C$32,2,FALSE),"")</f>
        <v/>
      </c>
      <c r="K3188" s="13" t="str">
        <f t="shared" si="398"/>
        <v/>
      </c>
      <c r="L3188" s="13"/>
      <c r="M3188" s="22" t="str">
        <f t="shared" si="395"/>
        <v/>
      </c>
      <c r="N3188" s="22" t="str">
        <f t="shared" si="399"/>
        <v/>
      </c>
      <c r="P3188" s="11" t="str">
        <f t="shared" si="400"/>
        <v xml:space="preserve"> </v>
      </c>
      <c r="Q3188" s="11" t="e">
        <f>VLOOKUP(B3188,'Комментарии к ремонту'!A:C,2,FALSE)</f>
        <v>#N/A</v>
      </c>
      <c r="R3188" s="21" t="str">
        <f t="shared" si="401"/>
        <v/>
      </c>
      <c r="T3188" s="44" t="str">
        <f t="shared" si="396"/>
        <v/>
      </c>
      <c r="W3188" s="18">
        <f t="shared" si="397"/>
        <v>0</v>
      </c>
    </row>
    <row r="3189" spans="7:23" ht="25.5" customHeight="1" x14ac:dyDescent="0.2">
      <c r="G3189" s="12" t="str">
        <f t="shared" si="394"/>
        <v/>
      </c>
      <c r="H3189" s="12"/>
      <c r="I3189" s="22" t="str">
        <f>IFERROR(VLOOKUP('движение ДВС'!C3189,нормативы!$B$2:$C$32,2,FALSE),"")</f>
        <v/>
      </c>
      <c r="K3189" s="13" t="str">
        <f t="shared" si="398"/>
        <v/>
      </c>
      <c r="L3189" s="13"/>
      <c r="M3189" s="22" t="str">
        <f t="shared" si="395"/>
        <v/>
      </c>
      <c r="N3189" s="22" t="str">
        <f t="shared" si="399"/>
        <v/>
      </c>
      <c r="P3189" s="11" t="str">
        <f t="shared" si="400"/>
        <v xml:space="preserve"> </v>
      </c>
      <c r="Q3189" s="11" t="e">
        <f>VLOOKUP(B3189,'Комментарии к ремонту'!A:C,2,FALSE)</f>
        <v>#N/A</v>
      </c>
      <c r="R3189" s="21" t="str">
        <f t="shared" si="401"/>
        <v/>
      </c>
      <c r="T3189" s="44" t="str">
        <f t="shared" si="396"/>
        <v/>
      </c>
      <c r="W3189" s="18">
        <f t="shared" si="397"/>
        <v>0</v>
      </c>
    </row>
    <row r="3190" spans="7:23" ht="25.5" customHeight="1" x14ac:dyDescent="0.2">
      <c r="G3190" s="12" t="str">
        <f t="shared" si="394"/>
        <v/>
      </c>
      <c r="H3190" s="12"/>
      <c r="I3190" s="22" t="str">
        <f>IFERROR(VLOOKUP('движение ДВС'!C3190,нормативы!$B$2:$C$32,2,FALSE),"")</f>
        <v/>
      </c>
      <c r="K3190" s="13" t="str">
        <f t="shared" si="398"/>
        <v/>
      </c>
      <c r="L3190" s="13"/>
      <c r="M3190" s="22" t="str">
        <f t="shared" si="395"/>
        <v/>
      </c>
      <c r="N3190" s="22" t="str">
        <f t="shared" si="399"/>
        <v/>
      </c>
      <c r="P3190" s="11" t="str">
        <f t="shared" si="400"/>
        <v xml:space="preserve"> </v>
      </c>
      <c r="Q3190" s="11" t="e">
        <f>VLOOKUP(B3190,'Комментарии к ремонту'!A:C,2,FALSE)</f>
        <v>#N/A</v>
      </c>
      <c r="R3190" s="21" t="str">
        <f t="shared" si="401"/>
        <v/>
      </c>
      <c r="T3190" s="44" t="str">
        <f t="shared" si="396"/>
        <v/>
      </c>
      <c r="W3190" s="18">
        <f t="shared" si="397"/>
        <v>0</v>
      </c>
    </row>
    <row r="3191" spans="7:23" ht="25.5" customHeight="1" x14ac:dyDescent="0.2">
      <c r="G3191" s="12" t="str">
        <f t="shared" si="394"/>
        <v/>
      </c>
      <c r="H3191" s="12"/>
      <c r="I3191" s="22" t="str">
        <f>IFERROR(VLOOKUP('движение ДВС'!C3191,нормативы!$B$2:$C$32,2,FALSE),"")</f>
        <v/>
      </c>
      <c r="K3191" s="13" t="str">
        <f t="shared" si="398"/>
        <v/>
      </c>
      <c r="L3191" s="13"/>
      <c r="M3191" s="22" t="str">
        <f t="shared" si="395"/>
        <v/>
      </c>
      <c r="N3191" s="22" t="str">
        <f t="shared" si="399"/>
        <v/>
      </c>
      <c r="P3191" s="11" t="str">
        <f t="shared" si="400"/>
        <v xml:space="preserve"> </v>
      </c>
      <c r="Q3191" s="11" t="e">
        <f>VLOOKUP(B3191,'Комментарии к ремонту'!A:C,2,FALSE)</f>
        <v>#N/A</v>
      </c>
      <c r="R3191" s="21" t="str">
        <f t="shared" si="401"/>
        <v/>
      </c>
      <c r="T3191" s="44" t="str">
        <f t="shared" si="396"/>
        <v/>
      </c>
      <c r="W3191" s="18">
        <f t="shared" si="397"/>
        <v>0</v>
      </c>
    </row>
    <row r="3192" spans="7:23" ht="25.5" customHeight="1" x14ac:dyDescent="0.2">
      <c r="G3192" s="12" t="str">
        <f t="shared" si="394"/>
        <v/>
      </c>
      <c r="H3192" s="12"/>
      <c r="I3192" s="22" t="str">
        <f>IFERROR(VLOOKUP('движение ДВС'!C3192,нормативы!$B$2:$C$32,2,FALSE),"")</f>
        <v/>
      </c>
      <c r="K3192" s="13" t="str">
        <f t="shared" si="398"/>
        <v/>
      </c>
      <c r="L3192" s="13"/>
      <c r="M3192" s="22" t="str">
        <f t="shared" si="395"/>
        <v/>
      </c>
      <c r="N3192" s="22" t="str">
        <f t="shared" si="399"/>
        <v/>
      </c>
      <c r="P3192" s="11" t="str">
        <f t="shared" si="400"/>
        <v xml:space="preserve"> </v>
      </c>
      <c r="Q3192" s="11" t="e">
        <f>VLOOKUP(B3192,'Комментарии к ремонту'!A:C,2,FALSE)</f>
        <v>#N/A</v>
      </c>
      <c r="R3192" s="21" t="str">
        <f t="shared" si="401"/>
        <v/>
      </c>
      <c r="T3192" s="44" t="str">
        <f t="shared" si="396"/>
        <v/>
      </c>
      <c r="W3192" s="18">
        <f t="shared" si="397"/>
        <v>0</v>
      </c>
    </row>
    <row r="3193" spans="7:23" ht="25.5" customHeight="1" x14ac:dyDescent="0.2">
      <c r="G3193" s="12" t="str">
        <f t="shared" si="394"/>
        <v/>
      </c>
      <c r="H3193" s="12"/>
      <c r="I3193" s="22" t="str">
        <f>IFERROR(VLOOKUP('движение ДВС'!C3193,нормативы!$B$2:$C$32,2,FALSE),"")</f>
        <v/>
      </c>
      <c r="K3193" s="13" t="str">
        <f t="shared" si="398"/>
        <v/>
      </c>
      <c r="L3193" s="13"/>
      <c r="M3193" s="22" t="str">
        <f t="shared" si="395"/>
        <v/>
      </c>
      <c r="N3193" s="22" t="str">
        <f t="shared" si="399"/>
        <v/>
      </c>
      <c r="P3193" s="11" t="str">
        <f t="shared" si="400"/>
        <v xml:space="preserve"> </v>
      </c>
      <c r="Q3193" s="11" t="e">
        <f>VLOOKUP(B3193,'Комментарии к ремонту'!A:C,2,FALSE)</f>
        <v>#N/A</v>
      </c>
      <c r="R3193" s="21" t="str">
        <f t="shared" si="401"/>
        <v/>
      </c>
      <c r="T3193" s="44" t="str">
        <f t="shared" si="396"/>
        <v/>
      </c>
      <c r="W3193" s="18">
        <f t="shared" si="397"/>
        <v>0</v>
      </c>
    </row>
    <row r="3194" spans="7:23" ht="25.5" customHeight="1" x14ac:dyDescent="0.2">
      <c r="G3194" s="12" t="str">
        <f t="shared" si="394"/>
        <v/>
      </c>
      <c r="H3194" s="12"/>
      <c r="I3194" s="22" t="str">
        <f>IFERROR(VLOOKUP('движение ДВС'!C3194,нормативы!$B$2:$C$32,2,FALSE),"")</f>
        <v/>
      </c>
      <c r="K3194" s="13" t="str">
        <f t="shared" si="398"/>
        <v/>
      </c>
      <c r="L3194" s="13"/>
      <c r="M3194" s="22" t="str">
        <f t="shared" si="395"/>
        <v/>
      </c>
      <c r="N3194" s="22" t="str">
        <f t="shared" si="399"/>
        <v/>
      </c>
      <c r="P3194" s="11" t="str">
        <f t="shared" si="400"/>
        <v xml:space="preserve"> </v>
      </c>
      <c r="Q3194" s="11" t="e">
        <f>VLOOKUP(B3194,'Комментарии к ремонту'!A:C,2,FALSE)</f>
        <v>#N/A</v>
      </c>
      <c r="R3194" s="21" t="str">
        <f t="shared" si="401"/>
        <v/>
      </c>
      <c r="T3194" s="44" t="str">
        <f t="shared" si="396"/>
        <v/>
      </c>
      <c r="W3194" s="18">
        <f t="shared" si="397"/>
        <v>0</v>
      </c>
    </row>
    <row r="3195" spans="7:23" ht="25.5" customHeight="1" x14ac:dyDescent="0.2">
      <c r="G3195" s="12" t="str">
        <f t="shared" si="394"/>
        <v/>
      </c>
      <c r="H3195" s="12"/>
      <c r="I3195" s="22" t="str">
        <f>IFERROR(VLOOKUP('движение ДВС'!C3195,нормативы!$B$2:$C$32,2,FALSE),"")</f>
        <v/>
      </c>
      <c r="K3195" s="13" t="str">
        <f t="shared" si="398"/>
        <v/>
      </c>
      <c r="L3195" s="13"/>
      <c r="M3195" s="22" t="str">
        <f t="shared" si="395"/>
        <v/>
      </c>
      <c r="N3195" s="22" t="str">
        <f t="shared" si="399"/>
        <v/>
      </c>
      <c r="P3195" s="11" t="str">
        <f t="shared" si="400"/>
        <v xml:space="preserve"> </v>
      </c>
      <c r="Q3195" s="11" t="e">
        <f>VLOOKUP(B3195,'Комментарии к ремонту'!A:C,2,FALSE)</f>
        <v>#N/A</v>
      </c>
      <c r="R3195" s="21" t="str">
        <f t="shared" si="401"/>
        <v/>
      </c>
      <c r="T3195" s="44" t="str">
        <f t="shared" si="396"/>
        <v/>
      </c>
      <c r="W3195" s="18">
        <f t="shared" si="397"/>
        <v>0</v>
      </c>
    </row>
    <row r="3196" spans="7:23" ht="25.5" customHeight="1" x14ac:dyDescent="0.2">
      <c r="G3196" s="12" t="str">
        <f t="shared" si="394"/>
        <v/>
      </c>
      <c r="H3196" s="12"/>
      <c r="I3196" s="22" t="str">
        <f>IFERROR(VLOOKUP('движение ДВС'!C3196,нормативы!$B$2:$C$32,2,FALSE),"")</f>
        <v/>
      </c>
      <c r="K3196" s="13" t="str">
        <f t="shared" si="398"/>
        <v/>
      </c>
      <c r="L3196" s="13"/>
      <c r="M3196" s="22" t="str">
        <f t="shared" si="395"/>
        <v/>
      </c>
      <c r="N3196" s="22" t="str">
        <f t="shared" si="399"/>
        <v/>
      </c>
      <c r="P3196" s="11" t="str">
        <f t="shared" si="400"/>
        <v xml:space="preserve"> </v>
      </c>
      <c r="Q3196" s="11" t="e">
        <f>VLOOKUP(B3196,'Комментарии к ремонту'!A:C,2,FALSE)</f>
        <v>#N/A</v>
      </c>
      <c r="R3196" s="21" t="str">
        <f t="shared" si="401"/>
        <v/>
      </c>
      <c r="T3196" s="44" t="str">
        <f t="shared" si="396"/>
        <v/>
      </c>
      <c r="W3196" s="18">
        <f t="shared" si="397"/>
        <v>0</v>
      </c>
    </row>
    <row r="3197" spans="7:23" ht="25.5" customHeight="1" x14ac:dyDescent="0.2">
      <c r="G3197" s="12" t="str">
        <f t="shared" si="394"/>
        <v/>
      </c>
      <c r="H3197" s="12"/>
      <c r="I3197" s="22" t="str">
        <f>IFERROR(VLOOKUP('движение ДВС'!C3197,нормативы!$B$2:$C$32,2,FALSE),"")</f>
        <v/>
      </c>
      <c r="K3197" s="13" t="str">
        <f t="shared" si="398"/>
        <v/>
      </c>
      <c r="L3197" s="13"/>
      <c r="M3197" s="22" t="str">
        <f t="shared" si="395"/>
        <v/>
      </c>
      <c r="N3197" s="22" t="str">
        <f t="shared" si="399"/>
        <v/>
      </c>
      <c r="P3197" s="11" t="str">
        <f t="shared" si="400"/>
        <v xml:space="preserve"> </v>
      </c>
      <c r="Q3197" s="11" t="e">
        <f>VLOOKUP(B3197,'Комментарии к ремонту'!A:C,2,FALSE)</f>
        <v>#N/A</v>
      </c>
      <c r="R3197" s="21" t="str">
        <f t="shared" si="401"/>
        <v/>
      </c>
      <c r="T3197" s="44" t="str">
        <f t="shared" si="396"/>
        <v/>
      </c>
      <c r="W3197" s="18">
        <f t="shared" si="397"/>
        <v>0</v>
      </c>
    </row>
    <row r="3198" spans="7:23" ht="25.5" customHeight="1" x14ac:dyDescent="0.2">
      <c r="G3198" s="12" t="str">
        <f t="shared" si="394"/>
        <v/>
      </c>
      <c r="H3198" s="12"/>
      <c r="I3198" s="22" t="str">
        <f>IFERROR(VLOOKUP('движение ДВС'!C3198,нормативы!$B$2:$C$32,2,FALSE),"")</f>
        <v/>
      </c>
      <c r="K3198" s="13" t="str">
        <f t="shared" si="398"/>
        <v/>
      </c>
      <c r="L3198" s="13"/>
      <c r="M3198" s="22" t="str">
        <f t="shared" si="395"/>
        <v/>
      </c>
      <c r="N3198" s="22" t="str">
        <f t="shared" si="399"/>
        <v/>
      </c>
      <c r="P3198" s="11" t="str">
        <f t="shared" si="400"/>
        <v xml:space="preserve"> </v>
      </c>
      <c r="Q3198" s="11" t="e">
        <f>VLOOKUP(B3198,'Комментарии к ремонту'!A:C,2,FALSE)</f>
        <v>#N/A</v>
      </c>
      <c r="R3198" s="21" t="str">
        <f t="shared" si="401"/>
        <v/>
      </c>
      <c r="T3198" s="44" t="str">
        <f t="shared" si="396"/>
        <v/>
      </c>
      <c r="W3198" s="18">
        <f t="shared" si="397"/>
        <v>0</v>
      </c>
    </row>
    <row r="3199" spans="7:23" ht="25.5" customHeight="1" x14ac:dyDescent="0.2">
      <c r="G3199" s="12" t="str">
        <f t="shared" si="394"/>
        <v/>
      </c>
      <c r="H3199" s="12"/>
      <c r="I3199" s="22" t="str">
        <f>IFERROR(VLOOKUP('движение ДВС'!C3199,нормативы!$B$2:$C$32,2,FALSE),"")</f>
        <v/>
      </c>
      <c r="K3199" s="13" t="str">
        <f t="shared" si="398"/>
        <v/>
      </c>
      <c r="L3199" s="13"/>
      <c r="M3199" s="22" t="str">
        <f t="shared" si="395"/>
        <v/>
      </c>
      <c r="N3199" s="22" t="str">
        <f t="shared" si="399"/>
        <v/>
      </c>
      <c r="P3199" s="11" t="str">
        <f t="shared" si="400"/>
        <v xml:space="preserve"> </v>
      </c>
      <c r="Q3199" s="11" t="e">
        <f>VLOOKUP(B3199,'Комментарии к ремонту'!A:C,2,FALSE)</f>
        <v>#N/A</v>
      </c>
      <c r="R3199" s="21" t="str">
        <f t="shared" si="401"/>
        <v/>
      </c>
      <c r="T3199" s="44" t="str">
        <f t="shared" si="396"/>
        <v/>
      </c>
      <c r="W3199" s="18">
        <f t="shared" si="397"/>
        <v>0</v>
      </c>
    </row>
    <row r="3200" spans="7:23" ht="25.5" customHeight="1" x14ac:dyDescent="0.2">
      <c r="G3200" s="12" t="str">
        <f t="shared" si="394"/>
        <v/>
      </c>
      <c r="H3200" s="12"/>
      <c r="I3200" s="22" t="str">
        <f>IFERROR(VLOOKUP('движение ДВС'!C3200,нормативы!$B$2:$C$32,2,FALSE),"")</f>
        <v/>
      </c>
      <c r="K3200" s="13" t="str">
        <f t="shared" si="398"/>
        <v/>
      </c>
      <c r="L3200" s="13"/>
      <c r="M3200" s="22" t="str">
        <f t="shared" si="395"/>
        <v/>
      </c>
      <c r="N3200" s="22" t="str">
        <f t="shared" si="399"/>
        <v/>
      </c>
      <c r="P3200" s="11" t="str">
        <f t="shared" si="400"/>
        <v xml:space="preserve"> </v>
      </c>
      <c r="Q3200" s="11" t="e">
        <f>VLOOKUP(B3200,'Комментарии к ремонту'!A:C,2,FALSE)</f>
        <v>#N/A</v>
      </c>
      <c r="R3200" s="21" t="str">
        <f t="shared" si="401"/>
        <v/>
      </c>
      <c r="T3200" s="44" t="str">
        <f t="shared" si="396"/>
        <v/>
      </c>
      <c r="W3200" s="18">
        <f t="shared" si="397"/>
        <v>0</v>
      </c>
    </row>
    <row r="3201" spans="7:23" ht="25.5" customHeight="1" x14ac:dyDescent="0.2">
      <c r="G3201" s="12" t="str">
        <f t="shared" si="394"/>
        <v/>
      </c>
      <c r="H3201" s="12"/>
      <c r="I3201" s="22" t="str">
        <f>IFERROR(VLOOKUP('движение ДВС'!C3201,нормативы!$B$2:$C$32,2,FALSE),"")</f>
        <v/>
      </c>
      <c r="K3201" s="13" t="str">
        <f t="shared" si="398"/>
        <v/>
      </c>
      <c r="L3201" s="13"/>
      <c r="M3201" s="22" t="str">
        <f t="shared" si="395"/>
        <v/>
      </c>
      <c r="N3201" s="22" t="str">
        <f t="shared" si="399"/>
        <v/>
      </c>
      <c r="P3201" s="11" t="str">
        <f t="shared" si="400"/>
        <v xml:space="preserve"> </v>
      </c>
      <c r="Q3201" s="11" t="e">
        <f>VLOOKUP(B3201,'Комментарии к ремонту'!A:C,2,FALSE)</f>
        <v>#N/A</v>
      </c>
      <c r="R3201" s="21" t="str">
        <f t="shared" si="401"/>
        <v/>
      </c>
      <c r="T3201" s="44" t="str">
        <f t="shared" si="396"/>
        <v/>
      </c>
      <c r="W3201" s="18">
        <f t="shared" si="397"/>
        <v>0</v>
      </c>
    </row>
    <row r="3202" spans="7:23" ht="25.5" customHeight="1" x14ac:dyDescent="0.2">
      <c r="G3202" s="12" t="str">
        <f t="shared" si="394"/>
        <v/>
      </c>
      <c r="H3202" s="12"/>
      <c r="I3202" s="22" t="str">
        <f>IFERROR(VLOOKUP('движение ДВС'!C3202,нормативы!$B$2:$C$32,2,FALSE),"")</f>
        <v/>
      </c>
      <c r="K3202" s="13" t="str">
        <f t="shared" si="398"/>
        <v/>
      </c>
      <c r="L3202" s="13"/>
      <c r="M3202" s="22" t="str">
        <f t="shared" si="395"/>
        <v/>
      </c>
      <c r="N3202" s="22" t="str">
        <f t="shared" si="399"/>
        <v/>
      </c>
      <c r="P3202" s="11" t="str">
        <f t="shared" si="400"/>
        <v xml:space="preserve"> </v>
      </c>
      <c r="Q3202" s="11" t="e">
        <f>VLOOKUP(B3202,'Комментарии к ремонту'!A:C,2,FALSE)</f>
        <v>#N/A</v>
      </c>
      <c r="R3202" s="21" t="str">
        <f t="shared" si="401"/>
        <v/>
      </c>
      <c r="T3202" s="44" t="str">
        <f t="shared" si="396"/>
        <v/>
      </c>
      <c r="W3202" s="18">
        <f t="shared" si="397"/>
        <v>0</v>
      </c>
    </row>
    <row r="3203" spans="7:23" ht="25.5" customHeight="1" x14ac:dyDescent="0.2">
      <c r="G3203" s="12" t="str">
        <f t="shared" ref="G3203:G3266" si="402">IFERROR(IF(SEARCH("Ожидается",O3203),"введите дату",""),"")</f>
        <v/>
      </c>
      <c r="H3203" s="12"/>
      <c r="I3203" s="22" t="str">
        <f>IFERROR(VLOOKUP('движение ДВС'!C3203,нормативы!$B$2:$C$32,2,FALSE),"")</f>
        <v/>
      </c>
      <c r="K3203" s="13" t="str">
        <f t="shared" si="398"/>
        <v/>
      </c>
      <c r="L3203" s="13"/>
      <c r="M3203" s="22" t="str">
        <f t="shared" ref="M3203:M3266" si="403">IFERROR(IF(ISBLANK(G3203),"",_xlfn.ISOWEEKNUM(G3203)),"")</f>
        <v/>
      </c>
      <c r="N3203" s="22" t="str">
        <f t="shared" si="399"/>
        <v/>
      </c>
      <c r="P3203" s="11" t="str">
        <f t="shared" si="400"/>
        <v xml:space="preserve"> </v>
      </c>
      <c r="Q3203" s="11" t="e">
        <f>VLOOKUP(B3203,'Комментарии к ремонту'!A:C,2,FALSE)</f>
        <v>#N/A</v>
      </c>
      <c r="R3203" s="21" t="str">
        <f t="shared" si="401"/>
        <v/>
      </c>
      <c r="T3203" s="44" t="str">
        <f t="shared" ref="T3203:T3266" si="404">IF(O3203="Отказной","Опишите причину отказа",IF(O3203="Транзит","Опишите инф. о транзите",""))</f>
        <v/>
      </c>
      <c r="W3203" s="18">
        <f t="shared" ref="W3203:W3266" si="405">IFERROR(IF(SEARCH(", заказ",V3203),"укажите дату поставки зап. частей",""),0)</f>
        <v>0</v>
      </c>
    </row>
    <row r="3204" spans="7:23" ht="25.5" customHeight="1" x14ac:dyDescent="0.2">
      <c r="G3204" s="12" t="str">
        <f t="shared" si="402"/>
        <v/>
      </c>
      <c r="H3204" s="12"/>
      <c r="I3204" s="22" t="str">
        <f>IFERROR(VLOOKUP('движение ДВС'!C3204,нормативы!$B$2:$C$32,2,FALSE),"")</f>
        <v/>
      </c>
      <c r="K3204" s="13" t="str">
        <f t="shared" ref="K3204:K3267" si="406">IFERROR(IF(H3204&lt;&gt;0,H3204+(I3204/J3204)/8*7/5,""),IF(H3204&lt;&gt;0,H3204+I3204/8*7/5,""))</f>
        <v/>
      </c>
      <c r="L3204" s="13"/>
      <c r="M3204" s="22" t="str">
        <f t="shared" si="403"/>
        <v/>
      </c>
      <c r="N3204" s="22" t="str">
        <f t="shared" ref="N3204:N3267" si="407">IFERROR(INT((MONTH(G3204)+2)/3),"")</f>
        <v/>
      </c>
      <c r="P3204" s="11" t="str">
        <f t="shared" ref="P3204:P3267" si="408">B3204&amp;" "&amp;C3204</f>
        <v xml:space="preserve"> </v>
      </c>
      <c r="Q3204" s="11" t="e">
        <f>VLOOKUP(B3204,'Комментарии к ремонту'!A:C,2,FALSE)</f>
        <v>#N/A</v>
      </c>
      <c r="R3204" s="21" t="str">
        <f t="shared" ref="R3204:R3267" si="409">IF(ISBLANK(B3204),"",IF(O3204="Ремонт остановлен","Укажите причину остановки работ",IF(O3204="Отказной","Опишите причину отказа",IF(O3204="Транзит","Опишите инф. о транзите",IF(ISNA(Q3204),"НЕТ","ЕСТЬ")))))</f>
        <v/>
      </c>
      <c r="T3204" s="44" t="str">
        <f t="shared" si="404"/>
        <v/>
      </c>
      <c r="W3204" s="18">
        <f t="shared" si="405"/>
        <v>0</v>
      </c>
    </row>
    <row r="3205" spans="7:23" ht="25.5" customHeight="1" x14ac:dyDescent="0.2">
      <c r="G3205" s="12" t="str">
        <f t="shared" si="402"/>
        <v/>
      </c>
      <c r="H3205" s="12"/>
      <c r="I3205" s="22" t="str">
        <f>IFERROR(VLOOKUP('движение ДВС'!C3205,нормативы!$B$2:$C$32,2,FALSE),"")</f>
        <v/>
      </c>
      <c r="K3205" s="13" t="str">
        <f t="shared" si="406"/>
        <v/>
      </c>
      <c r="L3205" s="13"/>
      <c r="M3205" s="22" t="str">
        <f t="shared" si="403"/>
        <v/>
      </c>
      <c r="N3205" s="22" t="str">
        <f t="shared" si="407"/>
        <v/>
      </c>
      <c r="P3205" s="11" t="str">
        <f t="shared" si="408"/>
        <v xml:space="preserve"> </v>
      </c>
      <c r="Q3205" s="11" t="e">
        <f>VLOOKUP(B3205,'Комментарии к ремонту'!A:C,2,FALSE)</f>
        <v>#N/A</v>
      </c>
      <c r="R3205" s="21" t="str">
        <f t="shared" si="409"/>
        <v/>
      </c>
      <c r="T3205" s="44" t="str">
        <f t="shared" si="404"/>
        <v/>
      </c>
      <c r="W3205" s="18">
        <f t="shared" si="405"/>
        <v>0</v>
      </c>
    </row>
    <row r="3206" spans="7:23" ht="25.5" customHeight="1" x14ac:dyDescent="0.2">
      <c r="G3206" s="12" t="str">
        <f t="shared" si="402"/>
        <v/>
      </c>
      <c r="H3206" s="12"/>
      <c r="I3206" s="22" t="str">
        <f>IFERROR(VLOOKUP('движение ДВС'!C3206,нормативы!$B$2:$C$32,2,FALSE),"")</f>
        <v/>
      </c>
      <c r="K3206" s="13" t="str">
        <f t="shared" si="406"/>
        <v/>
      </c>
      <c r="L3206" s="13"/>
      <c r="M3206" s="22" t="str">
        <f t="shared" si="403"/>
        <v/>
      </c>
      <c r="N3206" s="22" t="str">
        <f t="shared" si="407"/>
        <v/>
      </c>
      <c r="P3206" s="11" t="str">
        <f t="shared" si="408"/>
        <v xml:space="preserve"> </v>
      </c>
      <c r="Q3206" s="11" t="e">
        <f>VLOOKUP(B3206,'Комментарии к ремонту'!A:C,2,FALSE)</f>
        <v>#N/A</v>
      </c>
      <c r="R3206" s="21" t="str">
        <f t="shared" si="409"/>
        <v/>
      </c>
      <c r="T3206" s="44" t="str">
        <f t="shared" si="404"/>
        <v/>
      </c>
      <c r="W3206" s="18">
        <f t="shared" si="405"/>
        <v>0</v>
      </c>
    </row>
    <row r="3207" spans="7:23" ht="25.5" customHeight="1" x14ac:dyDescent="0.2">
      <c r="G3207" s="12" t="str">
        <f t="shared" si="402"/>
        <v/>
      </c>
      <c r="H3207" s="12"/>
      <c r="I3207" s="22" t="str">
        <f>IFERROR(VLOOKUP('движение ДВС'!C3207,нормативы!$B$2:$C$32,2,FALSE),"")</f>
        <v/>
      </c>
      <c r="K3207" s="13" t="str">
        <f t="shared" si="406"/>
        <v/>
      </c>
      <c r="L3207" s="13"/>
      <c r="M3207" s="22" t="str">
        <f t="shared" si="403"/>
        <v/>
      </c>
      <c r="N3207" s="22" t="str">
        <f t="shared" si="407"/>
        <v/>
      </c>
      <c r="P3207" s="11" t="str">
        <f t="shared" si="408"/>
        <v xml:space="preserve"> </v>
      </c>
      <c r="Q3207" s="11" t="e">
        <f>VLOOKUP(B3207,'Комментарии к ремонту'!A:C,2,FALSE)</f>
        <v>#N/A</v>
      </c>
      <c r="R3207" s="21" t="str">
        <f t="shared" si="409"/>
        <v/>
      </c>
      <c r="T3207" s="44" t="str">
        <f t="shared" si="404"/>
        <v/>
      </c>
      <c r="W3207" s="18">
        <f t="shared" si="405"/>
        <v>0</v>
      </c>
    </row>
    <row r="3208" spans="7:23" ht="25.5" customHeight="1" x14ac:dyDescent="0.2">
      <c r="G3208" s="12" t="str">
        <f t="shared" si="402"/>
        <v/>
      </c>
      <c r="H3208" s="12"/>
      <c r="I3208" s="22" t="str">
        <f>IFERROR(VLOOKUP('движение ДВС'!C3208,нормативы!$B$2:$C$32,2,FALSE),"")</f>
        <v/>
      </c>
      <c r="K3208" s="13" t="str">
        <f t="shared" si="406"/>
        <v/>
      </c>
      <c r="L3208" s="13"/>
      <c r="M3208" s="22" t="str">
        <f t="shared" si="403"/>
        <v/>
      </c>
      <c r="N3208" s="22" t="str">
        <f t="shared" si="407"/>
        <v/>
      </c>
      <c r="P3208" s="11" t="str">
        <f t="shared" si="408"/>
        <v xml:space="preserve"> </v>
      </c>
      <c r="Q3208" s="11" t="e">
        <f>VLOOKUP(B3208,'Комментарии к ремонту'!A:C,2,FALSE)</f>
        <v>#N/A</v>
      </c>
      <c r="R3208" s="21" t="str">
        <f t="shared" si="409"/>
        <v/>
      </c>
      <c r="T3208" s="44" t="str">
        <f t="shared" si="404"/>
        <v/>
      </c>
      <c r="W3208" s="18">
        <f t="shared" si="405"/>
        <v>0</v>
      </c>
    </row>
    <row r="3209" spans="7:23" ht="25.5" customHeight="1" x14ac:dyDescent="0.2">
      <c r="G3209" s="12" t="str">
        <f t="shared" si="402"/>
        <v/>
      </c>
      <c r="H3209" s="12"/>
      <c r="I3209" s="22" t="str">
        <f>IFERROR(VLOOKUP('движение ДВС'!C3209,нормативы!$B$2:$C$32,2,FALSE),"")</f>
        <v/>
      </c>
      <c r="K3209" s="13" t="str">
        <f t="shared" si="406"/>
        <v/>
      </c>
      <c r="L3209" s="13"/>
      <c r="M3209" s="22" t="str">
        <f t="shared" si="403"/>
        <v/>
      </c>
      <c r="N3209" s="22" t="str">
        <f t="shared" si="407"/>
        <v/>
      </c>
      <c r="P3209" s="11" t="str">
        <f t="shared" si="408"/>
        <v xml:space="preserve"> </v>
      </c>
      <c r="Q3209" s="11" t="e">
        <f>VLOOKUP(B3209,'Комментарии к ремонту'!A:C,2,FALSE)</f>
        <v>#N/A</v>
      </c>
      <c r="R3209" s="21" t="str">
        <f t="shared" si="409"/>
        <v/>
      </c>
      <c r="T3209" s="44" t="str">
        <f t="shared" si="404"/>
        <v/>
      </c>
      <c r="W3209" s="18">
        <f t="shared" si="405"/>
        <v>0</v>
      </c>
    </row>
    <row r="3210" spans="7:23" ht="25.5" customHeight="1" x14ac:dyDescent="0.2">
      <c r="G3210" s="12" t="str">
        <f t="shared" si="402"/>
        <v/>
      </c>
      <c r="H3210" s="12"/>
      <c r="I3210" s="22" t="str">
        <f>IFERROR(VLOOKUP('движение ДВС'!C3210,нормативы!$B$2:$C$32,2,FALSE),"")</f>
        <v/>
      </c>
      <c r="K3210" s="13" t="str">
        <f t="shared" si="406"/>
        <v/>
      </c>
      <c r="L3210" s="13"/>
      <c r="M3210" s="22" t="str">
        <f t="shared" si="403"/>
        <v/>
      </c>
      <c r="N3210" s="22" t="str">
        <f t="shared" si="407"/>
        <v/>
      </c>
      <c r="P3210" s="11" t="str">
        <f t="shared" si="408"/>
        <v xml:space="preserve"> </v>
      </c>
      <c r="Q3210" s="11" t="e">
        <f>VLOOKUP(B3210,'Комментарии к ремонту'!A:C,2,FALSE)</f>
        <v>#N/A</v>
      </c>
      <c r="R3210" s="21" t="str">
        <f t="shared" si="409"/>
        <v/>
      </c>
      <c r="T3210" s="44" t="str">
        <f t="shared" si="404"/>
        <v/>
      </c>
      <c r="W3210" s="18">
        <f t="shared" si="405"/>
        <v>0</v>
      </c>
    </row>
    <row r="3211" spans="7:23" ht="25.5" customHeight="1" x14ac:dyDescent="0.2">
      <c r="G3211" s="12" t="str">
        <f t="shared" si="402"/>
        <v/>
      </c>
      <c r="H3211" s="12"/>
      <c r="I3211" s="22" t="str">
        <f>IFERROR(VLOOKUP('движение ДВС'!C3211,нормативы!$B$2:$C$32,2,FALSE),"")</f>
        <v/>
      </c>
      <c r="K3211" s="13" t="str">
        <f t="shared" si="406"/>
        <v/>
      </c>
      <c r="L3211" s="13"/>
      <c r="M3211" s="22" t="str">
        <f t="shared" si="403"/>
        <v/>
      </c>
      <c r="N3211" s="22" t="str">
        <f t="shared" si="407"/>
        <v/>
      </c>
      <c r="P3211" s="11" t="str">
        <f t="shared" si="408"/>
        <v xml:space="preserve"> </v>
      </c>
      <c r="Q3211" s="11" t="e">
        <f>VLOOKUP(B3211,'Комментарии к ремонту'!A:C,2,FALSE)</f>
        <v>#N/A</v>
      </c>
      <c r="R3211" s="21" t="str">
        <f t="shared" si="409"/>
        <v/>
      </c>
      <c r="T3211" s="44" t="str">
        <f t="shared" si="404"/>
        <v/>
      </c>
      <c r="W3211" s="18">
        <f t="shared" si="405"/>
        <v>0</v>
      </c>
    </row>
    <row r="3212" spans="7:23" ht="25.5" customHeight="1" x14ac:dyDescent="0.2">
      <c r="G3212" s="12" t="str">
        <f t="shared" si="402"/>
        <v/>
      </c>
      <c r="H3212" s="12"/>
      <c r="I3212" s="22" t="str">
        <f>IFERROR(VLOOKUP('движение ДВС'!C3212,нормативы!$B$2:$C$32,2,FALSE),"")</f>
        <v/>
      </c>
      <c r="K3212" s="13" t="str">
        <f t="shared" si="406"/>
        <v/>
      </c>
      <c r="L3212" s="13"/>
      <c r="M3212" s="22" t="str">
        <f t="shared" si="403"/>
        <v/>
      </c>
      <c r="N3212" s="22" t="str">
        <f t="shared" si="407"/>
        <v/>
      </c>
      <c r="P3212" s="11" t="str">
        <f t="shared" si="408"/>
        <v xml:space="preserve"> </v>
      </c>
      <c r="Q3212" s="11" t="e">
        <f>VLOOKUP(B3212,'Комментарии к ремонту'!A:C,2,FALSE)</f>
        <v>#N/A</v>
      </c>
      <c r="R3212" s="21" t="str">
        <f t="shared" si="409"/>
        <v/>
      </c>
      <c r="T3212" s="44" t="str">
        <f t="shared" si="404"/>
        <v/>
      </c>
      <c r="W3212" s="18">
        <f t="shared" si="405"/>
        <v>0</v>
      </c>
    </row>
    <row r="3213" spans="7:23" ht="25.5" customHeight="1" x14ac:dyDescent="0.2">
      <c r="G3213" s="12" t="str">
        <f t="shared" si="402"/>
        <v/>
      </c>
      <c r="H3213" s="12"/>
      <c r="I3213" s="22" t="str">
        <f>IFERROR(VLOOKUP('движение ДВС'!C3213,нормативы!$B$2:$C$32,2,FALSE),"")</f>
        <v/>
      </c>
      <c r="K3213" s="13" t="str">
        <f t="shared" si="406"/>
        <v/>
      </c>
      <c r="L3213" s="13"/>
      <c r="M3213" s="22" t="str">
        <f t="shared" si="403"/>
        <v/>
      </c>
      <c r="N3213" s="22" t="str">
        <f t="shared" si="407"/>
        <v/>
      </c>
      <c r="P3213" s="11" t="str">
        <f t="shared" si="408"/>
        <v xml:space="preserve"> </v>
      </c>
      <c r="Q3213" s="11" t="e">
        <f>VLOOKUP(B3213,'Комментарии к ремонту'!A:C,2,FALSE)</f>
        <v>#N/A</v>
      </c>
      <c r="R3213" s="21" t="str">
        <f t="shared" si="409"/>
        <v/>
      </c>
      <c r="T3213" s="44" t="str">
        <f t="shared" si="404"/>
        <v/>
      </c>
      <c r="W3213" s="18">
        <f t="shared" si="405"/>
        <v>0</v>
      </c>
    </row>
    <row r="3214" spans="7:23" ht="25.5" customHeight="1" x14ac:dyDescent="0.2">
      <c r="G3214" s="12" t="str">
        <f t="shared" si="402"/>
        <v/>
      </c>
      <c r="H3214" s="12"/>
      <c r="I3214" s="22" t="str">
        <f>IFERROR(VLOOKUP('движение ДВС'!C3214,нормативы!$B$2:$C$32,2,FALSE),"")</f>
        <v/>
      </c>
      <c r="K3214" s="13" t="str">
        <f t="shared" si="406"/>
        <v/>
      </c>
      <c r="L3214" s="13"/>
      <c r="M3214" s="22" t="str">
        <f t="shared" si="403"/>
        <v/>
      </c>
      <c r="N3214" s="22" t="str">
        <f t="shared" si="407"/>
        <v/>
      </c>
      <c r="P3214" s="11" t="str">
        <f t="shared" si="408"/>
        <v xml:space="preserve"> </v>
      </c>
      <c r="Q3214" s="11" t="e">
        <f>VLOOKUP(B3214,'Комментарии к ремонту'!A:C,2,FALSE)</f>
        <v>#N/A</v>
      </c>
      <c r="R3214" s="21" t="str">
        <f t="shared" si="409"/>
        <v/>
      </c>
      <c r="T3214" s="44" t="str">
        <f t="shared" si="404"/>
        <v/>
      </c>
      <c r="W3214" s="18">
        <f t="shared" si="405"/>
        <v>0</v>
      </c>
    </row>
    <row r="3215" spans="7:23" ht="25.5" customHeight="1" x14ac:dyDescent="0.2">
      <c r="G3215" s="12" t="str">
        <f t="shared" si="402"/>
        <v/>
      </c>
      <c r="H3215" s="12"/>
      <c r="I3215" s="22" t="str">
        <f>IFERROR(VLOOKUP('движение ДВС'!C3215,нормативы!$B$2:$C$32,2,FALSE),"")</f>
        <v/>
      </c>
      <c r="K3215" s="13" t="str">
        <f t="shared" si="406"/>
        <v/>
      </c>
      <c r="L3215" s="13"/>
      <c r="M3215" s="22" t="str">
        <f t="shared" si="403"/>
        <v/>
      </c>
      <c r="N3215" s="22" t="str">
        <f t="shared" si="407"/>
        <v/>
      </c>
      <c r="P3215" s="11" t="str">
        <f t="shared" si="408"/>
        <v xml:space="preserve"> </v>
      </c>
      <c r="Q3215" s="11" t="e">
        <f>VLOOKUP(B3215,'Комментарии к ремонту'!A:C,2,FALSE)</f>
        <v>#N/A</v>
      </c>
      <c r="R3215" s="21" t="str">
        <f t="shared" si="409"/>
        <v/>
      </c>
      <c r="T3215" s="44" t="str">
        <f t="shared" si="404"/>
        <v/>
      </c>
      <c r="W3215" s="18">
        <f t="shared" si="405"/>
        <v>0</v>
      </c>
    </row>
    <row r="3216" spans="7:23" ht="25.5" customHeight="1" x14ac:dyDescent="0.2">
      <c r="G3216" s="12" t="str">
        <f t="shared" si="402"/>
        <v/>
      </c>
      <c r="H3216" s="12"/>
      <c r="I3216" s="22" t="str">
        <f>IFERROR(VLOOKUP('движение ДВС'!C3216,нормативы!$B$2:$C$32,2,FALSE),"")</f>
        <v/>
      </c>
      <c r="K3216" s="13" t="str">
        <f t="shared" si="406"/>
        <v/>
      </c>
      <c r="L3216" s="13"/>
      <c r="M3216" s="22" t="str">
        <f t="shared" si="403"/>
        <v/>
      </c>
      <c r="N3216" s="22" t="str">
        <f t="shared" si="407"/>
        <v/>
      </c>
      <c r="P3216" s="11" t="str">
        <f t="shared" si="408"/>
        <v xml:space="preserve"> </v>
      </c>
      <c r="Q3216" s="11" t="e">
        <f>VLOOKUP(B3216,'Комментарии к ремонту'!A:C,2,FALSE)</f>
        <v>#N/A</v>
      </c>
      <c r="R3216" s="21" t="str">
        <f t="shared" si="409"/>
        <v/>
      </c>
      <c r="T3216" s="44" t="str">
        <f t="shared" si="404"/>
        <v/>
      </c>
      <c r="W3216" s="18">
        <f t="shared" si="405"/>
        <v>0</v>
      </c>
    </row>
    <row r="3217" spans="7:23" ht="25.5" customHeight="1" x14ac:dyDescent="0.2">
      <c r="G3217" s="12" t="str">
        <f t="shared" si="402"/>
        <v/>
      </c>
      <c r="H3217" s="12"/>
      <c r="I3217" s="22" t="str">
        <f>IFERROR(VLOOKUP('движение ДВС'!C3217,нормативы!$B$2:$C$32,2,FALSE),"")</f>
        <v/>
      </c>
      <c r="K3217" s="13" t="str">
        <f t="shared" si="406"/>
        <v/>
      </c>
      <c r="L3217" s="13"/>
      <c r="M3217" s="22" t="str">
        <f t="shared" si="403"/>
        <v/>
      </c>
      <c r="N3217" s="22" t="str">
        <f t="shared" si="407"/>
        <v/>
      </c>
      <c r="P3217" s="11" t="str">
        <f t="shared" si="408"/>
        <v xml:space="preserve"> </v>
      </c>
      <c r="Q3217" s="11" t="e">
        <f>VLOOKUP(B3217,'Комментарии к ремонту'!A:C,2,FALSE)</f>
        <v>#N/A</v>
      </c>
      <c r="R3217" s="21" t="str">
        <f t="shared" si="409"/>
        <v/>
      </c>
      <c r="T3217" s="44" t="str">
        <f t="shared" si="404"/>
        <v/>
      </c>
      <c r="W3217" s="18">
        <f t="shared" si="405"/>
        <v>0</v>
      </c>
    </row>
    <row r="3218" spans="7:23" ht="25.5" customHeight="1" x14ac:dyDescent="0.2">
      <c r="G3218" s="12" t="str">
        <f t="shared" si="402"/>
        <v/>
      </c>
      <c r="H3218" s="12"/>
      <c r="I3218" s="22" t="str">
        <f>IFERROR(VLOOKUP('движение ДВС'!C3218,нормативы!$B$2:$C$32,2,FALSE),"")</f>
        <v/>
      </c>
      <c r="K3218" s="13" t="str">
        <f t="shared" si="406"/>
        <v/>
      </c>
      <c r="L3218" s="13"/>
      <c r="M3218" s="22" t="str">
        <f t="shared" si="403"/>
        <v/>
      </c>
      <c r="N3218" s="22" t="str">
        <f t="shared" si="407"/>
        <v/>
      </c>
      <c r="P3218" s="11" t="str">
        <f t="shared" si="408"/>
        <v xml:space="preserve"> </v>
      </c>
      <c r="Q3218" s="11" t="e">
        <f>VLOOKUP(B3218,'Комментарии к ремонту'!A:C,2,FALSE)</f>
        <v>#N/A</v>
      </c>
      <c r="R3218" s="21" t="str">
        <f t="shared" si="409"/>
        <v/>
      </c>
      <c r="T3218" s="44" t="str">
        <f t="shared" si="404"/>
        <v/>
      </c>
      <c r="W3218" s="18">
        <f t="shared" si="405"/>
        <v>0</v>
      </c>
    </row>
    <row r="3219" spans="7:23" ht="25.5" customHeight="1" x14ac:dyDescent="0.2">
      <c r="G3219" s="12" t="str">
        <f t="shared" si="402"/>
        <v/>
      </c>
      <c r="H3219" s="12"/>
      <c r="I3219" s="22" t="str">
        <f>IFERROR(VLOOKUP('движение ДВС'!C3219,нормативы!$B$2:$C$32,2,FALSE),"")</f>
        <v/>
      </c>
      <c r="K3219" s="13" t="str">
        <f t="shared" si="406"/>
        <v/>
      </c>
      <c r="L3219" s="13"/>
      <c r="M3219" s="22" t="str">
        <f t="shared" si="403"/>
        <v/>
      </c>
      <c r="N3219" s="22" t="str">
        <f t="shared" si="407"/>
        <v/>
      </c>
      <c r="P3219" s="11" t="str">
        <f t="shared" si="408"/>
        <v xml:space="preserve"> </v>
      </c>
      <c r="Q3219" s="11" t="e">
        <f>VLOOKUP(B3219,'Комментарии к ремонту'!A:C,2,FALSE)</f>
        <v>#N/A</v>
      </c>
      <c r="R3219" s="21" t="str">
        <f t="shared" si="409"/>
        <v/>
      </c>
      <c r="T3219" s="44" t="str">
        <f t="shared" si="404"/>
        <v/>
      </c>
      <c r="W3219" s="18">
        <f t="shared" si="405"/>
        <v>0</v>
      </c>
    </row>
    <row r="3220" spans="7:23" ht="25.5" customHeight="1" x14ac:dyDescent="0.2">
      <c r="G3220" s="12" t="str">
        <f t="shared" si="402"/>
        <v/>
      </c>
      <c r="H3220" s="12"/>
      <c r="I3220" s="22" t="str">
        <f>IFERROR(VLOOKUP('движение ДВС'!C3220,нормативы!$B$2:$C$32,2,FALSE),"")</f>
        <v/>
      </c>
      <c r="K3220" s="13" t="str">
        <f t="shared" si="406"/>
        <v/>
      </c>
      <c r="L3220" s="13"/>
      <c r="M3220" s="22" t="str">
        <f t="shared" si="403"/>
        <v/>
      </c>
      <c r="N3220" s="22" t="str">
        <f t="shared" si="407"/>
        <v/>
      </c>
      <c r="P3220" s="11" t="str">
        <f t="shared" si="408"/>
        <v xml:space="preserve"> </v>
      </c>
      <c r="Q3220" s="11" t="e">
        <f>VLOOKUP(B3220,'Комментарии к ремонту'!A:C,2,FALSE)</f>
        <v>#N/A</v>
      </c>
      <c r="R3220" s="21" t="str">
        <f t="shared" si="409"/>
        <v/>
      </c>
      <c r="T3220" s="44" t="str">
        <f t="shared" si="404"/>
        <v/>
      </c>
      <c r="W3220" s="18">
        <f t="shared" si="405"/>
        <v>0</v>
      </c>
    </row>
    <row r="3221" spans="7:23" ht="25.5" customHeight="1" x14ac:dyDescent="0.2">
      <c r="G3221" s="12" t="str">
        <f t="shared" si="402"/>
        <v/>
      </c>
      <c r="H3221" s="12"/>
      <c r="I3221" s="22" t="str">
        <f>IFERROR(VLOOKUP('движение ДВС'!C3221,нормативы!$B$2:$C$32,2,FALSE),"")</f>
        <v/>
      </c>
      <c r="K3221" s="13" t="str">
        <f t="shared" si="406"/>
        <v/>
      </c>
      <c r="L3221" s="13"/>
      <c r="M3221" s="22" t="str">
        <f t="shared" si="403"/>
        <v/>
      </c>
      <c r="N3221" s="22" t="str">
        <f t="shared" si="407"/>
        <v/>
      </c>
      <c r="P3221" s="11" t="str">
        <f t="shared" si="408"/>
        <v xml:space="preserve"> </v>
      </c>
      <c r="Q3221" s="11" t="e">
        <f>VLOOKUP(B3221,'Комментарии к ремонту'!A:C,2,FALSE)</f>
        <v>#N/A</v>
      </c>
      <c r="R3221" s="21" t="str">
        <f t="shared" si="409"/>
        <v/>
      </c>
      <c r="T3221" s="44" t="str">
        <f t="shared" si="404"/>
        <v/>
      </c>
      <c r="W3221" s="18">
        <f t="shared" si="405"/>
        <v>0</v>
      </c>
    </row>
    <row r="3222" spans="7:23" ht="25.5" customHeight="1" x14ac:dyDescent="0.2">
      <c r="G3222" s="12" t="str">
        <f t="shared" si="402"/>
        <v/>
      </c>
      <c r="H3222" s="12"/>
      <c r="I3222" s="22" t="str">
        <f>IFERROR(VLOOKUP('движение ДВС'!C3222,нормативы!$B$2:$C$32,2,FALSE),"")</f>
        <v/>
      </c>
      <c r="K3222" s="13" t="str">
        <f t="shared" si="406"/>
        <v/>
      </c>
      <c r="L3222" s="13"/>
      <c r="M3222" s="22" t="str">
        <f t="shared" si="403"/>
        <v/>
      </c>
      <c r="N3222" s="22" t="str">
        <f t="shared" si="407"/>
        <v/>
      </c>
      <c r="P3222" s="11" t="str">
        <f t="shared" si="408"/>
        <v xml:space="preserve"> </v>
      </c>
      <c r="Q3222" s="11" t="e">
        <f>VLOOKUP(B3222,'Комментарии к ремонту'!A:C,2,FALSE)</f>
        <v>#N/A</v>
      </c>
      <c r="R3222" s="21" t="str">
        <f t="shared" si="409"/>
        <v/>
      </c>
      <c r="T3222" s="44" t="str">
        <f t="shared" si="404"/>
        <v/>
      </c>
      <c r="W3222" s="18">
        <f t="shared" si="405"/>
        <v>0</v>
      </c>
    </row>
    <row r="3223" spans="7:23" ht="25.5" customHeight="1" x14ac:dyDescent="0.2">
      <c r="G3223" s="12" t="str">
        <f t="shared" si="402"/>
        <v/>
      </c>
      <c r="H3223" s="12"/>
      <c r="I3223" s="22" t="str">
        <f>IFERROR(VLOOKUP('движение ДВС'!C3223,нормативы!$B$2:$C$32,2,FALSE),"")</f>
        <v/>
      </c>
      <c r="K3223" s="13" t="str">
        <f t="shared" si="406"/>
        <v/>
      </c>
      <c r="L3223" s="13"/>
      <c r="M3223" s="22" t="str">
        <f t="shared" si="403"/>
        <v/>
      </c>
      <c r="N3223" s="22" t="str">
        <f t="shared" si="407"/>
        <v/>
      </c>
      <c r="P3223" s="11" t="str">
        <f t="shared" si="408"/>
        <v xml:space="preserve"> </v>
      </c>
      <c r="Q3223" s="11" t="e">
        <f>VLOOKUP(B3223,'Комментарии к ремонту'!A:C,2,FALSE)</f>
        <v>#N/A</v>
      </c>
      <c r="R3223" s="21" t="str">
        <f t="shared" si="409"/>
        <v/>
      </c>
      <c r="T3223" s="44" t="str">
        <f t="shared" si="404"/>
        <v/>
      </c>
      <c r="W3223" s="18">
        <f t="shared" si="405"/>
        <v>0</v>
      </c>
    </row>
    <row r="3224" spans="7:23" ht="25.5" customHeight="1" x14ac:dyDescent="0.2">
      <c r="G3224" s="12" t="str">
        <f t="shared" si="402"/>
        <v/>
      </c>
      <c r="H3224" s="12"/>
      <c r="I3224" s="22" t="str">
        <f>IFERROR(VLOOKUP('движение ДВС'!C3224,нормативы!$B$2:$C$32,2,FALSE),"")</f>
        <v/>
      </c>
      <c r="K3224" s="13" t="str">
        <f t="shared" si="406"/>
        <v/>
      </c>
      <c r="L3224" s="13"/>
      <c r="M3224" s="22" t="str">
        <f t="shared" si="403"/>
        <v/>
      </c>
      <c r="N3224" s="22" t="str">
        <f t="shared" si="407"/>
        <v/>
      </c>
      <c r="P3224" s="11" t="str">
        <f t="shared" si="408"/>
        <v xml:space="preserve"> </v>
      </c>
      <c r="Q3224" s="11" t="e">
        <f>VLOOKUP(B3224,'Комментарии к ремонту'!A:C,2,FALSE)</f>
        <v>#N/A</v>
      </c>
      <c r="R3224" s="21" t="str">
        <f t="shared" si="409"/>
        <v/>
      </c>
      <c r="T3224" s="44" t="str">
        <f t="shared" si="404"/>
        <v/>
      </c>
      <c r="W3224" s="18">
        <f t="shared" si="405"/>
        <v>0</v>
      </c>
    </row>
    <row r="3225" spans="7:23" ht="25.5" customHeight="1" x14ac:dyDescent="0.2">
      <c r="G3225" s="12" t="str">
        <f t="shared" si="402"/>
        <v/>
      </c>
      <c r="H3225" s="12"/>
      <c r="I3225" s="22" t="str">
        <f>IFERROR(VLOOKUP('движение ДВС'!C3225,нормативы!$B$2:$C$32,2,FALSE),"")</f>
        <v/>
      </c>
      <c r="K3225" s="13" t="str">
        <f t="shared" si="406"/>
        <v/>
      </c>
      <c r="L3225" s="13"/>
      <c r="M3225" s="22" t="str">
        <f t="shared" si="403"/>
        <v/>
      </c>
      <c r="N3225" s="22" t="str">
        <f t="shared" si="407"/>
        <v/>
      </c>
      <c r="P3225" s="11" t="str">
        <f t="shared" si="408"/>
        <v xml:space="preserve"> </v>
      </c>
      <c r="Q3225" s="11" t="e">
        <f>VLOOKUP(B3225,'Комментарии к ремонту'!A:C,2,FALSE)</f>
        <v>#N/A</v>
      </c>
      <c r="R3225" s="21" t="str">
        <f t="shared" si="409"/>
        <v/>
      </c>
      <c r="T3225" s="44" t="str">
        <f t="shared" si="404"/>
        <v/>
      </c>
      <c r="W3225" s="18">
        <f t="shared" si="405"/>
        <v>0</v>
      </c>
    </row>
    <row r="3226" spans="7:23" ht="25.5" customHeight="1" x14ac:dyDescent="0.2">
      <c r="G3226" s="12" t="str">
        <f t="shared" si="402"/>
        <v/>
      </c>
      <c r="H3226" s="12"/>
      <c r="I3226" s="22" t="str">
        <f>IFERROR(VLOOKUP('движение ДВС'!C3226,нормативы!$B$2:$C$32,2,FALSE),"")</f>
        <v/>
      </c>
      <c r="K3226" s="13" t="str">
        <f t="shared" si="406"/>
        <v/>
      </c>
      <c r="L3226" s="13"/>
      <c r="M3226" s="22" t="str">
        <f t="shared" si="403"/>
        <v/>
      </c>
      <c r="N3226" s="22" t="str">
        <f t="shared" si="407"/>
        <v/>
      </c>
      <c r="P3226" s="11" t="str">
        <f t="shared" si="408"/>
        <v xml:space="preserve"> </v>
      </c>
      <c r="Q3226" s="11" t="e">
        <f>VLOOKUP(B3226,'Комментарии к ремонту'!A:C,2,FALSE)</f>
        <v>#N/A</v>
      </c>
      <c r="R3226" s="21" t="str">
        <f t="shared" si="409"/>
        <v/>
      </c>
      <c r="T3226" s="44" t="str">
        <f t="shared" si="404"/>
        <v/>
      </c>
      <c r="W3226" s="18">
        <f t="shared" si="405"/>
        <v>0</v>
      </c>
    </row>
    <row r="3227" spans="7:23" ht="25.5" customHeight="1" x14ac:dyDescent="0.2">
      <c r="G3227" s="12" t="str">
        <f t="shared" si="402"/>
        <v/>
      </c>
      <c r="H3227" s="12"/>
      <c r="I3227" s="22" t="str">
        <f>IFERROR(VLOOKUP('движение ДВС'!C3227,нормативы!$B$2:$C$32,2,FALSE),"")</f>
        <v/>
      </c>
      <c r="K3227" s="13" t="str">
        <f t="shared" si="406"/>
        <v/>
      </c>
      <c r="L3227" s="13"/>
      <c r="M3227" s="22" t="str">
        <f t="shared" si="403"/>
        <v/>
      </c>
      <c r="N3227" s="22" t="str">
        <f t="shared" si="407"/>
        <v/>
      </c>
      <c r="P3227" s="11" t="str">
        <f t="shared" si="408"/>
        <v xml:space="preserve"> </v>
      </c>
      <c r="Q3227" s="11" t="e">
        <f>VLOOKUP(B3227,'Комментарии к ремонту'!A:C,2,FALSE)</f>
        <v>#N/A</v>
      </c>
      <c r="R3227" s="21" t="str">
        <f t="shared" si="409"/>
        <v/>
      </c>
      <c r="T3227" s="44" t="str">
        <f t="shared" si="404"/>
        <v/>
      </c>
      <c r="W3227" s="18">
        <f t="shared" si="405"/>
        <v>0</v>
      </c>
    </row>
    <row r="3228" spans="7:23" ht="25.5" customHeight="1" x14ac:dyDescent="0.2">
      <c r="G3228" s="12" t="str">
        <f t="shared" si="402"/>
        <v/>
      </c>
      <c r="H3228" s="12"/>
      <c r="I3228" s="22" t="str">
        <f>IFERROR(VLOOKUP('движение ДВС'!C3228,нормативы!$B$2:$C$32,2,FALSE),"")</f>
        <v/>
      </c>
      <c r="K3228" s="13" t="str">
        <f t="shared" si="406"/>
        <v/>
      </c>
      <c r="L3228" s="13"/>
      <c r="M3228" s="22" t="str">
        <f t="shared" si="403"/>
        <v/>
      </c>
      <c r="N3228" s="22" t="str">
        <f t="shared" si="407"/>
        <v/>
      </c>
      <c r="P3228" s="11" t="str">
        <f t="shared" si="408"/>
        <v xml:space="preserve"> </v>
      </c>
      <c r="Q3228" s="11" t="e">
        <f>VLOOKUP(B3228,'Комментарии к ремонту'!A:C,2,FALSE)</f>
        <v>#N/A</v>
      </c>
      <c r="R3228" s="21" t="str">
        <f t="shared" si="409"/>
        <v/>
      </c>
      <c r="T3228" s="44" t="str">
        <f t="shared" si="404"/>
        <v/>
      </c>
      <c r="W3228" s="18">
        <f t="shared" si="405"/>
        <v>0</v>
      </c>
    </row>
    <row r="3229" spans="7:23" ht="25.5" customHeight="1" x14ac:dyDescent="0.2">
      <c r="G3229" s="12" t="str">
        <f t="shared" si="402"/>
        <v/>
      </c>
      <c r="H3229" s="12"/>
      <c r="I3229" s="22" t="str">
        <f>IFERROR(VLOOKUP('движение ДВС'!C3229,нормативы!$B$2:$C$32,2,FALSE),"")</f>
        <v/>
      </c>
      <c r="K3229" s="13" t="str">
        <f t="shared" si="406"/>
        <v/>
      </c>
      <c r="L3229" s="13"/>
      <c r="M3229" s="22" t="str">
        <f t="shared" si="403"/>
        <v/>
      </c>
      <c r="N3229" s="22" t="str">
        <f t="shared" si="407"/>
        <v/>
      </c>
      <c r="P3229" s="11" t="str">
        <f t="shared" si="408"/>
        <v xml:space="preserve"> </v>
      </c>
      <c r="Q3229" s="11" t="e">
        <f>VLOOKUP(B3229,'Комментарии к ремонту'!A:C,2,FALSE)</f>
        <v>#N/A</v>
      </c>
      <c r="R3229" s="21" t="str">
        <f t="shared" si="409"/>
        <v/>
      </c>
      <c r="T3229" s="44" t="str">
        <f t="shared" si="404"/>
        <v/>
      </c>
      <c r="W3229" s="18">
        <f t="shared" si="405"/>
        <v>0</v>
      </c>
    </row>
    <row r="3230" spans="7:23" ht="25.5" customHeight="1" x14ac:dyDescent="0.2">
      <c r="G3230" s="12" t="str">
        <f t="shared" si="402"/>
        <v/>
      </c>
      <c r="H3230" s="12"/>
      <c r="I3230" s="22" t="str">
        <f>IFERROR(VLOOKUP('движение ДВС'!C3230,нормативы!$B$2:$C$32,2,FALSE),"")</f>
        <v/>
      </c>
      <c r="K3230" s="13" t="str">
        <f t="shared" si="406"/>
        <v/>
      </c>
      <c r="L3230" s="13"/>
      <c r="M3230" s="22" t="str">
        <f t="shared" si="403"/>
        <v/>
      </c>
      <c r="N3230" s="22" t="str">
        <f t="shared" si="407"/>
        <v/>
      </c>
      <c r="P3230" s="11" t="str">
        <f t="shared" si="408"/>
        <v xml:space="preserve"> </v>
      </c>
      <c r="Q3230" s="11" t="e">
        <f>VLOOKUP(B3230,'Комментарии к ремонту'!A:C,2,FALSE)</f>
        <v>#N/A</v>
      </c>
      <c r="R3230" s="21" t="str">
        <f t="shared" si="409"/>
        <v/>
      </c>
      <c r="T3230" s="44" t="str">
        <f t="shared" si="404"/>
        <v/>
      </c>
      <c r="W3230" s="18">
        <f t="shared" si="405"/>
        <v>0</v>
      </c>
    </row>
    <row r="3231" spans="7:23" ht="25.5" customHeight="1" x14ac:dyDescent="0.2">
      <c r="G3231" s="12" t="str">
        <f t="shared" si="402"/>
        <v/>
      </c>
      <c r="H3231" s="12"/>
      <c r="I3231" s="22" t="str">
        <f>IFERROR(VLOOKUP('движение ДВС'!C3231,нормативы!$B$2:$C$32,2,FALSE),"")</f>
        <v/>
      </c>
      <c r="K3231" s="13" t="str">
        <f t="shared" si="406"/>
        <v/>
      </c>
      <c r="L3231" s="13"/>
      <c r="M3231" s="22" t="str">
        <f t="shared" si="403"/>
        <v/>
      </c>
      <c r="N3231" s="22" t="str">
        <f t="shared" si="407"/>
        <v/>
      </c>
      <c r="P3231" s="11" t="str">
        <f t="shared" si="408"/>
        <v xml:space="preserve"> </v>
      </c>
      <c r="Q3231" s="11" t="e">
        <f>VLOOKUP(B3231,'Комментарии к ремонту'!A:C,2,FALSE)</f>
        <v>#N/A</v>
      </c>
      <c r="R3231" s="21" t="str">
        <f t="shared" si="409"/>
        <v/>
      </c>
      <c r="T3231" s="44" t="str">
        <f t="shared" si="404"/>
        <v/>
      </c>
      <c r="W3231" s="18">
        <f t="shared" si="405"/>
        <v>0</v>
      </c>
    </row>
    <row r="3232" spans="7:23" ht="25.5" customHeight="1" x14ac:dyDescent="0.2">
      <c r="G3232" s="12" t="str">
        <f t="shared" si="402"/>
        <v/>
      </c>
      <c r="H3232" s="12"/>
      <c r="I3232" s="22" t="str">
        <f>IFERROR(VLOOKUP('движение ДВС'!C3232,нормативы!$B$2:$C$32,2,FALSE),"")</f>
        <v/>
      </c>
      <c r="K3232" s="13" t="str">
        <f t="shared" si="406"/>
        <v/>
      </c>
      <c r="L3232" s="13"/>
      <c r="M3232" s="22" t="str">
        <f t="shared" si="403"/>
        <v/>
      </c>
      <c r="N3232" s="22" t="str">
        <f t="shared" si="407"/>
        <v/>
      </c>
      <c r="P3232" s="11" t="str">
        <f t="shared" si="408"/>
        <v xml:space="preserve"> </v>
      </c>
      <c r="Q3232" s="11" t="e">
        <f>VLOOKUP(B3232,'Комментарии к ремонту'!A:C,2,FALSE)</f>
        <v>#N/A</v>
      </c>
      <c r="R3232" s="21" t="str">
        <f t="shared" si="409"/>
        <v/>
      </c>
      <c r="T3232" s="44" t="str">
        <f t="shared" si="404"/>
        <v/>
      </c>
      <c r="W3232" s="18">
        <f t="shared" si="405"/>
        <v>0</v>
      </c>
    </row>
    <row r="3233" spans="7:23" ht="25.5" customHeight="1" x14ac:dyDescent="0.2">
      <c r="G3233" s="12" t="str">
        <f t="shared" si="402"/>
        <v/>
      </c>
      <c r="H3233" s="12"/>
      <c r="I3233" s="22" t="str">
        <f>IFERROR(VLOOKUP('движение ДВС'!C3233,нормативы!$B$2:$C$32,2,FALSE),"")</f>
        <v/>
      </c>
      <c r="K3233" s="13" t="str">
        <f t="shared" si="406"/>
        <v/>
      </c>
      <c r="L3233" s="13"/>
      <c r="M3233" s="22" t="str">
        <f t="shared" si="403"/>
        <v/>
      </c>
      <c r="N3233" s="22" t="str">
        <f t="shared" si="407"/>
        <v/>
      </c>
      <c r="P3233" s="11" t="str">
        <f t="shared" si="408"/>
        <v xml:space="preserve"> </v>
      </c>
      <c r="Q3233" s="11" t="e">
        <f>VLOOKUP(B3233,'Комментарии к ремонту'!A:C,2,FALSE)</f>
        <v>#N/A</v>
      </c>
      <c r="R3233" s="21" t="str">
        <f t="shared" si="409"/>
        <v/>
      </c>
      <c r="T3233" s="44" t="str">
        <f t="shared" si="404"/>
        <v/>
      </c>
      <c r="W3233" s="18">
        <f t="shared" si="405"/>
        <v>0</v>
      </c>
    </row>
    <row r="3234" spans="7:23" ht="25.5" customHeight="1" x14ac:dyDescent="0.2">
      <c r="G3234" s="12" t="str">
        <f t="shared" si="402"/>
        <v/>
      </c>
      <c r="H3234" s="12"/>
      <c r="I3234" s="22" t="str">
        <f>IFERROR(VLOOKUP('движение ДВС'!C3234,нормативы!$B$2:$C$32,2,FALSE),"")</f>
        <v/>
      </c>
      <c r="K3234" s="13" t="str">
        <f t="shared" si="406"/>
        <v/>
      </c>
      <c r="L3234" s="13"/>
      <c r="M3234" s="22" t="str">
        <f t="shared" si="403"/>
        <v/>
      </c>
      <c r="N3234" s="22" t="str">
        <f t="shared" si="407"/>
        <v/>
      </c>
      <c r="P3234" s="11" t="str">
        <f t="shared" si="408"/>
        <v xml:space="preserve"> </v>
      </c>
      <c r="Q3234" s="11" t="e">
        <f>VLOOKUP(B3234,'Комментарии к ремонту'!A:C,2,FALSE)</f>
        <v>#N/A</v>
      </c>
      <c r="R3234" s="21" t="str">
        <f t="shared" si="409"/>
        <v/>
      </c>
      <c r="T3234" s="44" t="str">
        <f t="shared" si="404"/>
        <v/>
      </c>
      <c r="W3234" s="18">
        <f t="shared" si="405"/>
        <v>0</v>
      </c>
    </row>
    <row r="3235" spans="7:23" ht="25.5" customHeight="1" x14ac:dyDescent="0.2">
      <c r="G3235" s="12" t="str">
        <f t="shared" si="402"/>
        <v/>
      </c>
      <c r="H3235" s="12"/>
      <c r="I3235" s="22" t="str">
        <f>IFERROR(VLOOKUP('движение ДВС'!C3235,нормативы!$B$2:$C$32,2,FALSE),"")</f>
        <v/>
      </c>
      <c r="K3235" s="13" t="str">
        <f t="shared" si="406"/>
        <v/>
      </c>
      <c r="L3235" s="13"/>
      <c r="M3235" s="22" t="str">
        <f t="shared" si="403"/>
        <v/>
      </c>
      <c r="N3235" s="22" t="str">
        <f t="shared" si="407"/>
        <v/>
      </c>
      <c r="P3235" s="11" t="str">
        <f t="shared" si="408"/>
        <v xml:space="preserve"> </v>
      </c>
      <c r="Q3235" s="11" t="e">
        <f>VLOOKUP(B3235,'Комментарии к ремонту'!A:C,2,FALSE)</f>
        <v>#N/A</v>
      </c>
      <c r="R3235" s="21" t="str">
        <f t="shared" si="409"/>
        <v/>
      </c>
      <c r="T3235" s="44" t="str">
        <f t="shared" si="404"/>
        <v/>
      </c>
      <c r="W3235" s="18">
        <f t="shared" si="405"/>
        <v>0</v>
      </c>
    </row>
    <row r="3236" spans="7:23" ht="25.5" customHeight="1" x14ac:dyDescent="0.2">
      <c r="G3236" s="12" t="str">
        <f t="shared" si="402"/>
        <v/>
      </c>
      <c r="H3236" s="12"/>
      <c r="I3236" s="22" t="str">
        <f>IFERROR(VLOOKUP('движение ДВС'!C3236,нормативы!$B$2:$C$32,2,FALSE),"")</f>
        <v/>
      </c>
      <c r="K3236" s="13" t="str">
        <f t="shared" si="406"/>
        <v/>
      </c>
      <c r="L3236" s="13"/>
      <c r="M3236" s="22" t="str">
        <f t="shared" si="403"/>
        <v/>
      </c>
      <c r="N3236" s="22" t="str">
        <f t="shared" si="407"/>
        <v/>
      </c>
      <c r="P3236" s="11" t="str">
        <f t="shared" si="408"/>
        <v xml:space="preserve"> </v>
      </c>
      <c r="Q3236" s="11" t="e">
        <f>VLOOKUP(B3236,'Комментарии к ремонту'!A:C,2,FALSE)</f>
        <v>#N/A</v>
      </c>
      <c r="R3236" s="21" t="str">
        <f t="shared" si="409"/>
        <v/>
      </c>
      <c r="T3236" s="44" t="str">
        <f t="shared" si="404"/>
        <v/>
      </c>
      <c r="W3236" s="18">
        <f t="shared" si="405"/>
        <v>0</v>
      </c>
    </row>
    <row r="3237" spans="7:23" ht="25.5" customHeight="1" x14ac:dyDescent="0.2">
      <c r="G3237" s="12" t="str">
        <f t="shared" si="402"/>
        <v/>
      </c>
      <c r="H3237" s="12"/>
      <c r="I3237" s="22" t="str">
        <f>IFERROR(VLOOKUP('движение ДВС'!C3237,нормативы!$B$2:$C$32,2,FALSE),"")</f>
        <v/>
      </c>
      <c r="K3237" s="13" t="str">
        <f t="shared" si="406"/>
        <v/>
      </c>
      <c r="L3237" s="13"/>
      <c r="M3237" s="22" t="str">
        <f t="shared" si="403"/>
        <v/>
      </c>
      <c r="N3237" s="22" t="str">
        <f t="shared" si="407"/>
        <v/>
      </c>
      <c r="P3237" s="11" t="str">
        <f t="shared" si="408"/>
        <v xml:space="preserve"> </v>
      </c>
      <c r="Q3237" s="11" t="e">
        <f>VLOOKUP(B3237,'Комментарии к ремонту'!A:C,2,FALSE)</f>
        <v>#N/A</v>
      </c>
      <c r="R3237" s="21" t="str">
        <f t="shared" si="409"/>
        <v/>
      </c>
      <c r="T3237" s="44" t="str">
        <f t="shared" si="404"/>
        <v/>
      </c>
      <c r="W3237" s="18">
        <f t="shared" si="405"/>
        <v>0</v>
      </c>
    </row>
    <row r="3238" spans="7:23" ht="25.5" customHeight="1" x14ac:dyDescent="0.2">
      <c r="G3238" s="12" t="str">
        <f t="shared" si="402"/>
        <v/>
      </c>
      <c r="H3238" s="12"/>
      <c r="I3238" s="22" t="str">
        <f>IFERROR(VLOOKUP('движение ДВС'!C3238,нормативы!$B$2:$C$32,2,FALSE),"")</f>
        <v/>
      </c>
      <c r="K3238" s="13" t="str">
        <f t="shared" si="406"/>
        <v/>
      </c>
      <c r="L3238" s="13"/>
      <c r="M3238" s="22" t="str">
        <f t="shared" si="403"/>
        <v/>
      </c>
      <c r="N3238" s="22" t="str">
        <f t="shared" si="407"/>
        <v/>
      </c>
      <c r="P3238" s="11" t="str">
        <f t="shared" si="408"/>
        <v xml:space="preserve"> </v>
      </c>
      <c r="Q3238" s="11" t="e">
        <f>VLOOKUP(B3238,'Комментарии к ремонту'!A:C,2,FALSE)</f>
        <v>#N/A</v>
      </c>
      <c r="R3238" s="21" t="str">
        <f t="shared" si="409"/>
        <v/>
      </c>
      <c r="T3238" s="44" t="str">
        <f t="shared" si="404"/>
        <v/>
      </c>
      <c r="W3238" s="18">
        <f t="shared" si="405"/>
        <v>0</v>
      </c>
    </row>
    <row r="3239" spans="7:23" ht="25.5" customHeight="1" x14ac:dyDescent="0.2">
      <c r="G3239" s="12" t="str">
        <f t="shared" si="402"/>
        <v/>
      </c>
      <c r="H3239" s="12"/>
      <c r="I3239" s="22" t="str">
        <f>IFERROR(VLOOKUP('движение ДВС'!C3239,нормативы!$B$2:$C$32,2,FALSE),"")</f>
        <v/>
      </c>
      <c r="K3239" s="13" t="str">
        <f t="shared" si="406"/>
        <v/>
      </c>
      <c r="L3239" s="13"/>
      <c r="M3239" s="22" t="str">
        <f t="shared" si="403"/>
        <v/>
      </c>
      <c r="N3239" s="22" t="str">
        <f t="shared" si="407"/>
        <v/>
      </c>
      <c r="P3239" s="11" t="str">
        <f t="shared" si="408"/>
        <v xml:space="preserve"> </v>
      </c>
      <c r="Q3239" s="11" t="e">
        <f>VLOOKUP(B3239,'Комментарии к ремонту'!A:C,2,FALSE)</f>
        <v>#N/A</v>
      </c>
      <c r="R3239" s="21" t="str">
        <f t="shared" si="409"/>
        <v/>
      </c>
      <c r="T3239" s="44" t="str">
        <f t="shared" si="404"/>
        <v/>
      </c>
      <c r="W3239" s="18">
        <f t="shared" si="405"/>
        <v>0</v>
      </c>
    </row>
    <row r="3240" spans="7:23" ht="25.5" customHeight="1" x14ac:dyDescent="0.2">
      <c r="G3240" s="12" t="str">
        <f t="shared" si="402"/>
        <v/>
      </c>
      <c r="H3240" s="12"/>
      <c r="I3240" s="22" t="str">
        <f>IFERROR(VLOOKUP('движение ДВС'!C3240,нормативы!$B$2:$C$32,2,FALSE),"")</f>
        <v/>
      </c>
      <c r="K3240" s="13" t="str">
        <f t="shared" si="406"/>
        <v/>
      </c>
      <c r="L3240" s="13"/>
      <c r="M3240" s="22" t="str">
        <f t="shared" si="403"/>
        <v/>
      </c>
      <c r="N3240" s="22" t="str">
        <f t="shared" si="407"/>
        <v/>
      </c>
      <c r="P3240" s="11" t="str">
        <f t="shared" si="408"/>
        <v xml:space="preserve"> </v>
      </c>
      <c r="Q3240" s="11" t="e">
        <f>VLOOKUP(B3240,'Комментарии к ремонту'!A:C,2,FALSE)</f>
        <v>#N/A</v>
      </c>
      <c r="R3240" s="21" t="str">
        <f t="shared" si="409"/>
        <v/>
      </c>
      <c r="T3240" s="44" t="str">
        <f t="shared" si="404"/>
        <v/>
      </c>
      <c r="W3240" s="18">
        <f t="shared" si="405"/>
        <v>0</v>
      </c>
    </row>
    <row r="3241" spans="7:23" ht="25.5" customHeight="1" x14ac:dyDescent="0.2">
      <c r="G3241" s="12" t="str">
        <f t="shared" si="402"/>
        <v/>
      </c>
      <c r="H3241" s="12"/>
      <c r="I3241" s="22" t="str">
        <f>IFERROR(VLOOKUP('движение ДВС'!C3241,нормативы!$B$2:$C$32,2,FALSE),"")</f>
        <v/>
      </c>
      <c r="K3241" s="13" t="str">
        <f t="shared" si="406"/>
        <v/>
      </c>
      <c r="L3241" s="13"/>
      <c r="M3241" s="22" t="str">
        <f t="shared" si="403"/>
        <v/>
      </c>
      <c r="N3241" s="22" t="str">
        <f t="shared" si="407"/>
        <v/>
      </c>
      <c r="P3241" s="11" t="str">
        <f t="shared" si="408"/>
        <v xml:space="preserve"> </v>
      </c>
      <c r="Q3241" s="11" t="e">
        <f>VLOOKUP(B3241,'Комментарии к ремонту'!A:C,2,FALSE)</f>
        <v>#N/A</v>
      </c>
      <c r="R3241" s="21" t="str">
        <f t="shared" si="409"/>
        <v/>
      </c>
      <c r="T3241" s="44" t="str">
        <f t="shared" si="404"/>
        <v/>
      </c>
      <c r="W3241" s="18">
        <f t="shared" si="405"/>
        <v>0</v>
      </c>
    </row>
    <row r="3242" spans="7:23" ht="25.5" customHeight="1" x14ac:dyDescent="0.2">
      <c r="G3242" s="12" t="str">
        <f t="shared" si="402"/>
        <v/>
      </c>
      <c r="H3242" s="12"/>
      <c r="I3242" s="22" t="str">
        <f>IFERROR(VLOOKUP('движение ДВС'!C3242,нормативы!$B$2:$C$32,2,FALSE),"")</f>
        <v/>
      </c>
      <c r="K3242" s="13" t="str">
        <f t="shared" si="406"/>
        <v/>
      </c>
      <c r="L3242" s="13"/>
      <c r="M3242" s="22" t="str">
        <f t="shared" si="403"/>
        <v/>
      </c>
      <c r="N3242" s="22" t="str">
        <f t="shared" si="407"/>
        <v/>
      </c>
      <c r="P3242" s="11" t="str">
        <f t="shared" si="408"/>
        <v xml:space="preserve"> </v>
      </c>
      <c r="Q3242" s="11" t="e">
        <f>VLOOKUP(B3242,'Комментарии к ремонту'!A:C,2,FALSE)</f>
        <v>#N/A</v>
      </c>
      <c r="R3242" s="21" t="str">
        <f t="shared" si="409"/>
        <v/>
      </c>
      <c r="T3242" s="44" t="str">
        <f t="shared" si="404"/>
        <v/>
      </c>
      <c r="W3242" s="18">
        <f t="shared" si="405"/>
        <v>0</v>
      </c>
    </row>
    <row r="3243" spans="7:23" ht="25.5" customHeight="1" x14ac:dyDescent="0.2">
      <c r="G3243" s="12" t="str">
        <f t="shared" si="402"/>
        <v/>
      </c>
      <c r="H3243" s="12"/>
      <c r="I3243" s="22" t="str">
        <f>IFERROR(VLOOKUP('движение ДВС'!C3243,нормативы!$B$2:$C$32,2,FALSE),"")</f>
        <v/>
      </c>
      <c r="K3243" s="13" t="str">
        <f t="shared" si="406"/>
        <v/>
      </c>
      <c r="L3243" s="13"/>
      <c r="M3243" s="22" t="str">
        <f t="shared" si="403"/>
        <v/>
      </c>
      <c r="N3243" s="22" t="str">
        <f t="shared" si="407"/>
        <v/>
      </c>
      <c r="P3243" s="11" t="str">
        <f t="shared" si="408"/>
        <v xml:space="preserve"> </v>
      </c>
      <c r="Q3243" s="11" t="e">
        <f>VLOOKUP(B3243,'Комментарии к ремонту'!A:C,2,FALSE)</f>
        <v>#N/A</v>
      </c>
      <c r="R3243" s="21" t="str">
        <f t="shared" si="409"/>
        <v/>
      </c>
      <c r="T3243" s="44" t="str">
        <f t="shared" si="404"/>
        <v/>
      </c>
      <c r="W3243" s="18">
        <f t="shared" si="405"/>
        <v>0</v>
      </c>
    </row>
    <row r="3244" spans="7:23" ht="25.5" customHeight="1" x14ac:dyDescent="0.2">
      <c r="G3244" s="12" t="str">
        <f t="shared" si="402"/>
        <v/>
      </c>
      <c r="H3244" s="12"/>
      <c r="I3244" s="22" t="str">
        <f>IFERROR(VLOOKUP('движение ДВС'!C3244,нормативы!$B$2:$C$32,2,FALSE),"")</f>
        <v/>
      </c>
      <c r="K3244" s="13" t="str">
        <f t="shared" si="406"/>
        <v/>
      </c>
      <c r="L3244" s="13"/>
      <c r="M3244" s="22" t="str">
        <f t="shared" si="403"/>
        <v/>
      </c>
      <c r="N3244" s="22" t="str">
        <f t="shared" si="407"/>
        <v/>
      </c>
      <c r="P3244" s="11" t="str">
        <f t="shared" si="408"/>
        <v xml:space="preserve"> </v>
      </c>
      <c r="Q3244" s="11" t="e">
        <f>VLOOKUP(B3244,'Комментарии к ремонту'!A:C,2,FALSE)</f>
        <v>#N/A</v>
      </c>
      <c r="R3244" s="21" t="str">
        <f t="shared" si="409"/>
        <v/>
      </c>
      <c r="T3244" s="44" t="str">
        <f t="shared" si="404"/>
        <v/>
      </c>
      <c r="W3244" s="18">
        <f t="shared" si="405"/>
        <v>0</v>
      </c>
    </row>
    <row r="3245" spans="7:23" ht="25.5" customHeight="1" x14ac:dyDescent="0.2">
      <c r="G3245" s="12" t="str">
        <f t="shared" si="402"/>
        <v/>
      </c>
      <c r="H3245" s="12"/>
      <c r="I3245" s="22" t="str">
        <f>IFERROR(VLOOKUP('движение ДВС'!C3245,нормативы!$B$2:$C$32,2,FALSE),"")</f>
        <v/>
      </c>
      <c r="K3245" s="13" t="str">
        <f t="shared" si="406"/>
        <v/>
      </c>
      <c r="L3245" s="13"/>
      <c r="M3245" s="22" t="str">
        <f t="shared" si="403"/>
        <v/>
      </c>
      <c r="N3245" s="22" t="str">
        <f t="shared" si="407"/>
        <v/>
      </c>
      <c r="P3245" s="11" t="str">
        <f t="shared" si="408"/>
        <v xml:space="preserve"> </v>
      </c>
      <c r="Q3245" s="11" t="e">
        <f>VLOOKUP(B3245,'Комментарии к ремонту'!A:C,2,FALSE)</f>
        <v>#N/A</v>
      </c>
      <c r="R3245" s="21" t="str">
        <f t="shared" si="409"/>
        <v/>
      </c>
      <c r="T3245" s="44" t="str">
        <f t="shared" si="404"/>
        <v/>
      </c>
      <c r="W3245" s="18">
        <f t="shared" si="405"/>
        <v>0</v>
      </c>
    </row>
    <row r="3246" spans="7:23" ht="25.5" customHeight="1" x14ac:dyDescent="0.2">
      <c r="G3246" s="12" t="str">
        <f t="shared" si="402"/>
        <v/>
      </c>
      <c r="H3246" s="12"/>
      <c r="I3246" s="22" t="str">
        <f>IFERROR(VLOOKUP('движение ДВС'!C3246,нормативы!$B$2:$C$32,2,FALSE),"")</f>
        <v/>
      </c>
      <c r="K3246" s="13" t="str">
        <f t="shared" si="406"/>
        <v/>
      </c>
      <c r="L3246" s="13"/>
      <c r="M3246" s="22" t="str">
        <f t="shared" si="403"/>
        <v/>
      </c>
      <c r="N3246" s="22" t="str">
        <f t="shared" si="407"/>
        <v/>
      </c>
      <c r="P3246" s="11" t="str">
        <f t="shared" si="408"/>
        <v xml:space="preserve"> </v>
      </c>
      <c r="Q3246" s="11" t="e">
        <f>VLOOKUP(B3246,'Комментарии к ремонту'!A:C,2,FALSE)</f>
        <v>#N/A</v>
      </c>
      <c r="R3246" s="21" t="str">
        <f t="shared" si="409"/>
        <v/>
      </c>
      <c r="T3246" s="44" t="str">
        <f t="shared" si="404"/>
        <v/>
      </c>
      <c r="W3246" s="18">
        <f t="shared" si="405"/>
        <v>0</v>
      </c>
    </row>
    <row r="3247" spans="7:23" ht="25.5" customHeight="1" x14ac:dyDescent="0.2">
      <c r="G3247" s="12" t="str">
        <f t="shared" si="402"/>
        <v/>
      </c>
      <c r="H3247" s="12"/>
      <c r="I3247" s="22" t="str">
        <f>IFERROR(VLOOKUP('движение ДВС'!C3247,нормативы!$B$2:$C$32,2,FALSE),"")</f>
        <v/>
      </c>
      <c r="K3247" s="13" t="str">
        <f t="shared" si="406"/>
        <v/>
      </c>
      <c r="L3247" s="13"/>
      <c r="M3247" s="22" t="str">
        <f t="shared" si="403"/>
        <v/>
      </c>
      <c r="N3247" s="22" t="str">
        <f t="shared" si="407"/>
        <v/>
      </c>
      <c r="P3247" s="11" t="str">
        <f t="shared" si="408"/>
        <v xml:space="preserve"> </v>
      </c>
      <c r="Q3247" s="11" t="e">
        <f>VLOOKUP(B3247,'Комментарии к ремонту'!A:C,2,FALSE)</f>
        <v>#N/A</v>
      </c>
      <c r="R3247" s="21" t="str">
        <f t="shared" si="409"/>
        <v/>
      </c>
      <c r="T3247" s="44" t="str">
        <f t="shared" si="404"/>
        <v/>
      </c>
      <c r="W3247" s="18">
        <f t="shared" si="405"/>
        <v>0</v>
      </c>
    </row>
    <row r="3248" spans="7:23" ht="25.5" customHeight="1" x14ac:dyDescent="0.2">
      <c r="G3248" s="12" t="str">
        <f t="shared" si="402"/>
        <v/>
      </c>
      <c r="H3248" s="12"/>
      <c r="I3248" s="22" t="str">
        <f>IFERROR(VLOOKUP('движение ДВС'!C3248,нормативы!$B$2:$C$32,2,FALSE),"")</f>
        <v/>
      </c>
      <c r="K3248" s="13" t="str">
        <f t="shared" si="406"/>
        <v/>
      </c>
      <c r="L3248" s="13"/>
      <c r="M3248" s="22" t="str">
        <f t="shared" si="403"/>
        <v/>
      </c>
      <c r="N3248" s="22" t="str">
        <f t="shared" si="407"/>
        <v/>
      </c>
      <c r="P3248" s="11" t="str">
        <f t="shared" si="408"/>
        <v xml:space="preserve"> </v>
      </c>
      <c r="Q3248" s="11" t="e">
        <f>VLOOKUP(B3248,'Комментарии к ремонту'!A:C,2,FALSE)</f>
        <v>#N/A</v>
      </c>
      <c r="R3248" s="21" t="str">
        <f t="shared" si="409"/>
        <v/>
      </c>
      <c r="T3248" s="44" t="str">
        <f t="shared" si="404"/>
        <v/>
      </c>
      <c r="W3248" s="18">
        <f t="shared" si="405"/>
        <v>0</v>
      </c>
    </row>
    <row r="3249" spans="7:23" ht="25.5" customHeight="1" x14ac:dyDescent="0.2">
      <c r="G3249" s="12" t="str">
        <f t="shared" si="402"/>
        <v/>
      </c>
      <c r="H3249" s="12"/>
      <c r="I3249" s="22" t="str">
        <f>IFERROR(VLOOKUP('движение ДВС'!C3249,нормативы!$B$2:$C$32,2,FALSE),"")</f>
        <v/>
      </c>
      <c r="K3249" s="13" t="str">
        <f t="shared" si="406"/>
        <v/>
      </c>
      <c r="L3249" s="13"/>
      <c r="M3249" s="22" t="str">
        <f t="shared" si="403"/>
        <v/>
      </c>
      <c r="N3249" s="22" t="str">
        <f t="shared" si="407"/>
        <v/>
      </c>
      <c r="P3249" s="11" t="str">
        <f t="shared" si="408"/>
        <v xml:space="preserve"> </v>
      </c>
      <c r="Q3249" s="11" t="e">
        <f>VLOOKUP(B3249,'Комментарии к ремонту'!A:C,2,FALSE)</f>
        <v>#N/A</v>
      </c>
      <c r="R3249" s="21" t="str">
        <f t="shared" si="409"/>
        <v/>
      </c>
      <c r="T3249" s="44" t="str">
        <f t="shared" si="404"/>
        <v/>
      </c>
      <c r="W3249" s="18">
        <f t="shared" si="405"/>
        <v>0</v>
      </c>
    </row>
    <row r="3250" spans="7:23" ht="25.5" customHeight="1" x14ac:dyDescent="0.2">
      <c r="G3250" s="12" t="str">
        <f t="shared" si="402"/>
        <v/>
      </c>
      <c r="H3250" s="12"/>
      <c r="I3250" s="22" t="str">
        <f>IFERROR(VLOOKUP('движение ДВС'!C3250,нормативы!$B$2:$C$32,2,FALSE),"")</f>
        <v/>
      </c>
      <c r="K3250" s="13" t="str">
        <f t="shared" si="406"/>
        <v/>
      </c>
      <c r="L3250" s="13"/>
      <c r="M3250" s="22" t="str">
        <f t="shared" si="403"/>
        <v/>
      </c>
      <c r="N3250" s="22" t="str">
        <f t="shared" si="407"/>
        <v/>
      </c>
      <c r="P3250" s="11" t="str">
        <f t="shared" si="408"/>
        <v xml:space="preserve"> </v>
      </c>
      <c r="Q3250" s="11" t="e">
        <f>VLOOKUP(B3250,'Комментарии к ремонту'!A:C,2,FALSE)</f>
        <v>#N/A</v>
      </c>
      <c r="R3250" s="21" t="str">
        <f t="shared" si="409"/>
        <v/>
      </c>
      <c r="T3250" s="44" t="str">
        <f t="shared" si="404"/>
        <v/>
      </c>
      <c r="W3250" s="18">
        <f t="shared" si="405"/>
        <v>0</v>
      </c>
    </row>
    <row r="3251" spans="7:23" ht="25.5" customHeight="1" x14ac:dyDescent="0.2">
      <c r="G3251" s="12" t="str">
        <f t="shared" si="402"/>
        <v/>
      </c>
      <c r="H3251" s="12"/>
      <c r="I3251" s="22" t="str">
        <f>IFERROR(VLOOKUP('движение ДВС'!C3251,нормативы!$B$2:$C$32,2,FALSE),"")</f>
        <v/>
      </c>
      <c r="K3251" s="13" t="str">
        <f t="shared" si="406"/>
        <v/>
      </c>
      <c r="L3251" s="13"/>
      <c r="M3251" s="22" t="str">
        <f t="shared" si="403"/>
        <v/>
      </c>
      <c r="N3251" s="22" t="str">
        <f t="shared" si="407"/>
        <v/>
      </c>
      <c r="P3251" s="11" t="str">
        <f t="shared" si="408"/>
        <v xml:space="preserve"> </v>
      </c>
      <c r="Q3251" s="11" t="e">
        <f>VLOOKUP(B3251,'Комментарии к ремонту'!A:C,2,FALSE)</f>
        <v>#N/A</v>
      </c>
      <c r="R3251" s="21" t="str">
        <f t="shared" si="409"/>
        <v/>
      </c>
      <c r="T3251" s="44" t="str">
        <f t="shared" si="404"/>
        <v/>
      </c>
      <c r="W3251" s="18">
        <f t="shared" si="405"/>
        <v>0</v>
      </c>
    </row>
    <row r="3252" spans="7:23" ht="25.5" customHeight="1" x14ac:dyDescent="0.2">
      <c r="G3252" s="12" t="str">
        <f t="shared" si="402"/>
        <v/>
      </c>
      <c r="H3252" s="12"/>
      <c r="I3252" s="22" t="str">
        <f>IFERROR(VLOOKUP('движение ДВС'!C3252,нормативы!$B$2:$C$32,2,FALSE),"")</f>
        <v/>
      </c>
      <c r="K3252" s="13" t="str">
        <f t="shared" si="406"/>
        <v/>
      </c>
      <c r="L3252" s="13"/>
      <c r="M3252" s="22" t="str">
        <f t="shared" si="403"/>
        <v/>
      </c>
      <c r="N3252" s="22" t="str">
        <f t="shared" si="407"/>
        <v/>
      </c>
      <c r="P3252" s="11" t="str">
        <f t="shared" si="408"/>
        <v xml:space="preserve"> </v>
      </c>
      <c r="Q3252" s="11" t="e">
        <f>VLOOKUP(B3252,'Комментарии к ремонту'!A:C,2,FALSE)</f>
        <v>#N/A</v>
      </c>
      <c r="R3252" s="21" t="str">
        <f t="shared" si="409"/>
        <v/>
      </c>
      <c r="T3252" s="44" t="str">
        <f t="shared" si="404"/>
        <v/>
      </c>
      <c r="W3252" s="18">
        <f t="shared" si="405"/>
        <v>0</v>
      </c>
    </row>
    <row r="3253" spans="7:23" ht="25.5" customHeight="1" x14ac:dyDescent="0.2">
      <c r="G3253" s="12" t="str">
        <f t="shared" si="402"/>
        <v/>
      </c>
      <c r="H3253" s="12"/>
      <c r="I3253" s="22" t="str">
        <f>IFERROR(VLOOKUP('движение ДВС'!C3253,нормативы!$B$2:$C$32,2,FALSE),"")</f>
        <v/>
      </c>
      <c r="K3253" s="13" t="str">
        <f t="shared" si="406"/>
        <v/>
      </c>
      <c r="L3253" s="13"/>
      <c r="M3253" s="22" t="str">
        <f t="shared" si="403"/>
        <v/>
      </c>
      <c r="N3253" s="22" t="str">
        <f t="shared" si="407"/>
        <v/>
      </c>
      <c r="P3253" s="11" t="str">
        <f t="shared" si="408"/>
        <v xml:space="preserve"> </v>
      </c>
      <c r="Q3253" s="11" t="e">
        <f>VLOOKUP(B3253,'Комментарии к ремонту'!A:C,2,FALSE)</f>
        <v>#N/A</v>
      </c>
      <c r="R3253" s="21" t="str">
        <f t="shared" si="409"/>
        <v/>
      </c>
      <c r="T3253" s="44" t="str">
        <f t="shared" si="404"/>
        <v/>
      </c>
      <c r="W3253" s="18">
        <f t="shared" si="405"/>
        <v>0</v>
      </c>
    </row>
    <row r="3254" spans="7:23" ht="25.5" customHeight="1" x14ac:dyDescent="0.2">
      <c r="G3254" s="12" t="str">
        <f t="shared" si="402"/>
        <v/>
      </c>
      <c r="H3254" s="12"/>
      <c r="I3254" s="22" t="str">
        <f>IFERROR(VLOOKUP('движение ДВС'!C3254,нормативы!$B$2:$C$32,2,FALSE),"")</f>
        <v/>
      </c>
      <c r="K3254" s="13" t="str">
        <f t="shared" si="406"/>
        <v/>
      </c>
      <c r="L3254" s="13"/>
      <c r="M3254" s="22" t="str">
        <f t="shared" si="403"/>
        <v/>
      </c>
      <c r="N3254" s="22" t="str">
        <f t="shared" si="407"/>
        <v/>
      </c>
      <c r="P3254" s="11" t="str">
        <f t="shared" si="408"/>
        <v xml:space="preserve"> </v>
      </c>
      <c r="Q3254" s="11" t="e">
        <f>VLOOKUP(B3254,'Комментарии к ремонту'!A:C,2,FALSE)</f>
        <v>#N/A</v>
      </c>
      <c r="R3254" s="21" t="str">
        <f t="shared" si="409"/>
        <v/>
      </c>
      <c r="T3254" s="44" t="str">
        <f t="shared" si="404"/>
        <v/>
      </c>
      <c r="W3254" s="18">
        <f t="shared" si="405"/>
        <v>0</v>
      </c>
    </row>
    <row r="3255" spans="7:23" ht="25.5" customHeight="1" x14ac:dyDescent="0.2">
      <c r="G3255" s="12" t="str">
        <f t="shared" si="402"/>
        <v/>
      </c>
      <c r="H3255" s="12"/>
      <c r="I3255" s="22" t="str">
        <f>IFERROR(VLOOKUP('движение ДВС'!C3255,нормативы!$B$2:$C$32,2,FALSE),"")</f>
        <v/>
      </c>
      <c r="K3255" s="13" t="str">
        <f t="shared" si="406"/>
        <v/>
      </c>
      <c r="L3255" s="13"/>
      <c r="M3255" s="22" t="str">
        <f t="shared" si="403"/>
        <v/>
      </c>
      <c r="N3255" s="22" t="str">
        <f t="shared" si="407"/>
        <v/>
      </c>
      <c r="P3255" s="11" t="str">
        <f t="shared" si="408"/>
        <v xml:space="preserve"> </v>
      </c>
      <c r="Q3255" s="11" t="e">
        <f>VLOOKUP(B3255,'Комментарии к ремонту'!A:C,2,FALSE)</f>
        <v>#N/A</v>
      </c>
      <c r="R3255" s="21" t="str">
        <f t="shared" si="409"/>
        <v/>
      </c>
      <c r="T3255" s="44" t="str">
        <f t="shared" si="404"/>
        <v/>
      </c>
      <c r="W3255" s="18">
        <f t="shared" si="405"/>
        <v>0</v>
      </c>
    </row>
    <row r="3256" spans="7:23" ht="25.5" customHeight="1" x14ac:dyDescent="0.2">
      <c r="G3256" s="12" t="str">
        <f t="shared" si="402"/>
        <v/>
      </c>
      <c r="H3256" s="12"/>
      <c r="I3256" s="22" t="str">
        <f>IFERROR(VLOOKUP('движение ДВС'!C3256,нормативы!$B$2:$C$32,2,FALSE),"")</f>
        <v/>
      </c>
      <c r="K3256" s="13" t="str">
        <f t="shared" si="406"/>
        <v/>
      </c>
      <c r="L3256" s="13"/>
      <c r="M3256" s="22" t="str">
        <f t="shared" si="403"/>
        <v/>
      </c>
      <c r="N3256" s="22" t="str">
        <f t="shared" si="407"/>
        <v/>
      </c>
      <c r="P3256" s="11" t="str">
        <f t="shared" si="408"/>
        <v xml:space="preserve"> </v>
      </c>
      <c r="Q3256" s="11" t="e">
        <f>VLOOKUP(B3256,'Комментарии к ремонту'!A:C,2,FALSE)</f>
        <v>#N/A</v>
      </c>
      <c r="R3256" s="21" t="str">
        <f t="shared" si="409"/>
        <v/>
      </c>
      <c r="T3256" s="44" t="str">
        <f t="shared" si="404"/>
        <v/>
      </c>
      <c r="W3256" s="18">
        <f t="shared" si="405"/>
        <v>0</v>
      </c>
    </row>
    <row r="3257" spans="7:23" ht="25.5" customHeight="1" x14ac:dyDescent="0.2">
      <c r="G3257" s="12" t="str">
        <f t="shared" si="402"/>
        <v/>
      </c>
      <c r="H3257" s="12"/>
      <c r="I3257" s="22" t="str">
        <f>IFERROR(VLOOKUP('движение ДВС'!C3257,нормативы!$B$2:$C$32,2,FALSE),"")</f>
        <v/>
      </c>
      <c r="K3257" s="13" t="str">
        <f t="shared" si="406"/>
        <v/>
      </c>
      <c r="L3257" s="13"/>
      <c r="M3257" s="22" t="str">
        <f t="shared" si="403"/>
        <v/>
      </c>
      <c r="N3257" s="22" t="str">
        <f t="shared" si="407"/>
        <v/>
      </c>
      <c r="P3257" s="11" t="str">
        <f t="shared" si="408"/>
        <v xml:space="preserve"> </v>
      </c>
      <c r="Q3257" s="11" t="e">
        <f>VLOOKUP(B3257,'Комментарии к ремонту'!A:C,2,FALSE)</f>
        <v>#N/A</v>
      </c>
      <c r="R3257" s="21" t="str">
        <f t="shared" si="409"/>
        <v/>
      </c>
      <c r="T3257" s="44" t="str">
        <f t="shared" si="404"/>
        <v/>
      </c>
      <c r="W3257" s="18">
        <f t="shared" si="405"/>
        <v>0</v>
      </c>
    </row>
    <row r="3258" spans="7:23" ht="25.5" customHeight="1" x14ac:dyDescent="0.2">
      <c r="G3258" s="12" t="str">
        <f t="shared" si="402"/>
        <v/>
      </c>
      <c r="H3258" s="12"/>
      <c r="I3258" s="22" t="str">
        <f>IFERROR(VLOOKUP('движение ДВС'!C3258,нормативы!$B$2:$C$32,2,FALSE),"")</f>
        <v/>
      </c>
      <c r="K3258" s="13" t="str">
        <f t="shared" si="406"/>
        <v/>
      </c>
      <c r="L3258" s="13"/>
      <c r="M3258" s="22" t="str">
        <f t="shared" si="403"/>
        <v/>
      </c>
      <c r="N3258" s="22" t="str">
        <f t="shared" si="407"/>
        <v/>
      </c>
      <c r="P3258" s="11" t="str">
        <f t="shared" si="408"/>
        <v xml:space="preserve"> </v>
      </c>
      <c r="Q3258" s="11" t="e">
        <f>VLOOKUP(B3258,'Комментарии к ремонту'!A:C,2,FALSE)</f>
        <v>#N/A</v>
      </c>
      <c r="R3258" s="21" t="str">
        <f t="shared" si="409"/>
        <v/>
      </c>
      <c r="T3258" s="44" t="str">
        <f t="shared" si="404"/>
        <v/>
      </c>
      <c r="W3258" s="18">
        <f t="shared" si="405"/>
        <v>0</v>
      </c>
    </row>
    <row r="3259" spans="7:23" ht="25.5" customHeight="1" x14ac:dyDescent="0.2">
      <c r="G3259" s="12" t="str">
        <f t="shared" si="402"/>
        <v/>
      </c>
      <c r="H3259" s="12"/>
      <c r="I3259" s="22" t="str">
        <f>IFERROR(VLOOKUP('движение ДВС'!C3259,нормативы!$B$2:$C$32,2,FALSE),"")</f>
        <v/>
      </c>
      <c r="K3259" s="13" t="str">
        <f t="shared" si="406"/>
        <v/>
      </c>
      <c r="L3259" s="13"/>
      <c r="M3259" s="22" t="str">
        <f t="shared" si="403"/>
        <v/>
      </c>
      <c r="N3259" s="22" t="str">
        <f t="shared" si="407"/>
        <v/>
      </c>
      <c r="P3259" s="11" t="str">
        <f t="shared" si="408"/>
        <v xml:space="preserve"> </v>
      </c>
      <c r="Q3259" s="11" t="e">
        <f>VLOOKUP(B3259,'Комментарии к ремонту'!A:C,2,FALSE)</f>
        <v>#N/A</v>
      </c>
      <c r="R3259" s="21" t="str">
        <f t="shared" si="409"/>
        <v/>
      </c>
      <c r="T3259" s="44" t="str">
        <f t="shared" si="404"/>
        <v/>
      </c>
      <c r="W3259" s="18">
        <f t="shared" si="405"/>
        <v>0</v>
      </c>
    </row>
    <row r="3260" spans="7:23" ht="25.5" customHeight="1" x14ac:dyDescent="0.2">
      <c r="G3260" s="12" t="str">
        <f t="shared" si="402"/>
        <v/>
      </c>
      <c r="H3260" s="12"/>
      <c r="I3260" s="22" t="str">
        <f>IFERROR(VLOOKUP('движение ДВС'!C3260,нормативы!$B$2:$C$32,2,FALSE),"")</f>
        <v/>
      </c>
      <c r="K3260" s="13" t="str">
        <f t="shared" si="406"/>
        <v/>
      </c>
      <c r="L3260" s="13"/>
      <c r="M3260" s="22" t="str">
        <f t="shared" si="403"/>
        <v/>
      </c>
      <c r="N3260" s="22" t="str">
        <f t="shared" si="407"/>
        <v/>
      </c>
      <c r="P3260" s="11" t="str">
        <f t="shared" si="408"/>
        <v xml:space="preserve"> </v>
      </c>
      <c r="Q3260" s="11" t="e">
        <f>VLOOKUP(B3260,'Комментарии к ремонту'!A:C,2,FALSE)</f>
        <v>#N/A</v>
      </c>
      <c r="R3260" s="21" t="str">
        <f t="shared" si="409"/>
        <v/>
      </c>
      <c r="T3260" s="44" t="str">
        <f t="shared" si="404"/>
        <v/>
      </c>
      <c r="W3260" s="18">
        <f t="shared" si="405"/>
        <v>0</v>
      </c>
    </row>
    <row r="3261" spans="7:23" ht="25.5" customHeight="1" x14ac:dyDescent="0.2">
      <c r="G3261" s="12" t="str">
        <f t="shared" si="402"/>
        <v/>
      </c>
      <c r="H3261" s="12"/>
      <c r="I3261" s="22" t="str">
        <f>IFERROR(VLOOKUP('движение ДВС'!C3261,нормативы!$B$2:$C$32,2,FALSE),"")</f>
        <v/>
      </c>
      <c r="K3261" s="13" t="str">
        <f t="shared" si="406"/>
        <v/>
      </c>
      <c r="L3261" s="13"/>
      <c r="M3261" s="22" t="str">
        <f t="shared" si="403"/>
        <v/>
      </c>
      <c r="N3261" s="22" t="str">
        <f t="shared" si="407"/>
        <v/>
      </c>
      <c r="P3261" s="11" t="str">
        <f t="shared" si="408"/>
        <v xml:space="preserve"> </v>
      </c>
      <c r="Q3261" s="11" t="e">
        <f>VLOOKUP(B3261,'Комментарии к ремонту'!A:C,2,FALSE)</f>
        <v>#N/A</v>
      </c>
      <c r="R3261" s="21" t="str">
        <f t="shared" si="409"/>
        <v/>
      </c>
      <c r="T3261" s="44" t="str">
        <f t="shared" si="404"/>
        <v/>
      </c>
      <c r="W3261" s="18">
        <f t="shared" si="405"/>
        <v>0</v>
      </c>
    </row>
    <row r="3262" spans="7:23" ht="25.5" customHeight="1" x14ac:dyDescent="0.2">
      <c r="G3262" s="12" t="str">
        <f t="shared" si="402"/>
        <v/>
      </c>
      <c r="H3262" s="12"/>
      <c r="I3262" s="22" t="str">
        <f>IFERROR(VLOOKUP('движение ДВС'!C3262,нормативы!$B$2:$C$32,2,FALSE),"")</f>
        <v/>
      </c>
      <c r="K3262" s="13" t="str">
        <f t="shared" si="406"/>
        <v/>
      </c>
      <c r="L3262" s="13"/>
      <c r="M3262" s="22" t="str">
        <f t="shared" si="403"/>
        <v/>
      </c>
      <c r="N3262" s="22" t="str">
        <f t="shared" si="407"/>
        <v/>
      </c>
      <c r="P3262" s="11" t="str">
        <f t="shared" si="408"/>
        <v xml:space="preserve"> </v>
      </c>
      <c r="Q3262" s="11" t="e">
        <f>VLOOKUP(B3262,'Комментарии к ремонту'!A:C,2,FALSE)</f>
        <v>#N/A</v>
      </c>
      <c r="R3262" s="21" t="str">
        <f t="shared" si="409"/>
        <v/>
      </c>
      <c r="T3262" s="44" t="str">
        <f t="shared" si="404"/>
        <v/>
      </c>
      <c r="W3262" s="18">
        <f t="shared" si="405"/>
        <v>0</v>
      </c>
    </row>
    <row r="3263" spans="7:23" ht="25.5" customHeight="1" x14ac:dyDescent="0.2">
      <c r="G3263" s="12" t="str">
        <f t="shared" si="402"/>
        <v/>
      </c>
      <c r="H3263" s="12"/>
      <c r="I3263" s="22" t="str">
        <f>IFERROR(VLOOKUP('движение ДВС'!C3263,нормативы!$B$2:$C$32,2,FALSE),"")</f>
        <v/>
      </c>
      <c r="K3263" s="13" t="str">
        <f t="shared" si="406"/>
        <v/>
      </c>
      <c r="L3263" s="13"/>
      <c r="M3263" s="22" t="str">
        <f t="shared" si="403"/>
        <v/>
      </c>
      <c r="N3263" s="22" t="str">
        <f t="shared" si="407"/>
        <v/>
      </c>
      <c r="P3263" s="11" t="str">
        <f t="shared" si="408"/>
        <v xml:space="preserve"> </v>
      </c>
      <c r="Q3263" s="11" t="e">
        <f>VLOOKUP(B3263,'Комментарии к ремонту'!A:C,2,FALSE)</f>
        <v>#N/A</v>
      </c>
      <c r="R3263" s="21" t="str">
        <f t="shared" si="409"/>
        <v/>
      </c>
      <c r="T3263" s="44" t="str">
        <f t="shared" si="404"/>
        <v/>
      </c>
      <c r="W3263" s="18">
        <f t="shared" si="405"/>
        <v>0</v>
      </c>
    </row>
    <row r="3264" spans="7:23" ht="25.5" customHeight="1" x14ac:dyDescent="0.2">
      <c r="G3264" s="12" t="str">
        <f t="shared" si="402"/>
        <v/>
      </c>
      <c r="H3264" s="12"/>
      <c r="I3264" s="22" t="str">
        <f>IFERROR(VLOOKUP('движение ДВС'!C3264,нормативы!$B$2:$C$32,2,FALSE),"")</f>
        <v/>
      </c>
      <c r="K3264" s="13" t="str">
        <f t="shared" si="406"/>
        <v/>
      </c>
      <c r="L3264" s="13"/>
      <c r="M3264" s="22" t="str">
        <f t="shared" si="403"/>
        <v/>
      </c>
      <c r="N3264" s="22" t="str">
        <f t="shared" si="407"/>
        <v/>
      </c>
      <c r="P3264" s="11" t="str">
        <f t="shared" si="408"/>
        <v xml:space="preserve"> </v>
      </c>
      <c r="Q3264" s="11" t="e">
        <f>VLOOKUP(B3264,'Комментарии к ремонту'!A:C,2,FALSE)</f>
        <v>#N/A</v>
      </c>
      <c r="R3264" s="21" t="str">
        <f t="shared" si="409"/>
        <v/>
      </c>
      <c r="T3264" s="44" t="str">
        <f t="shared" si="404"/>
        <v/>
      </c>
      <c r="W3264" s="18">
        <f t="shared" si="405"/>
        <v>0</v>
      </c>
    </row>
    <row r="3265" spans="7:23" ht="25.5" customHeight="1" x14ac:dyDescent="0.2">
      <c r="G3265" s="12" t="str">
        <f t="shared" si="402"/>
        <v/>
      </c>
      <c r="H3265" s="12"/>
      <c r="I3265" s="22" t="str">
        <f>IFERROR(VLOOKUP('движение ДВС'!C3265,нормативы!$B$2:$C$32,2,FALSE),"")</f>
        <v/>
      </c>
      <c r="K3265" s="13" t="str">
        <f t="shared" si="406"/>
        <v/>
      </c>
      <c r="L3265" s="13"/>
      <c r="M3265" s="22" t="str">
        <f t="shared" si="403"/>
        <v/>
      </c>
      <c r="N3265" s="22" t="str">
        <f t="shared" si="407"/>
        <v/>
      </c>
      <c r="P3265" s="11" t="str">
        <f t="shared" si="408"/>
        <v xml:space="preserve"> </v>
      </c>
      <c r="Q3265" s="11" t="e">
        <f>VLOOKUP(B3265,'Комментарии к ремонту'!A:C,2,FALSE)</f>
        <v>#N/A</v>
      </c>
      <c r="R3265" s="21" t="str">
        <f t="shared" si="409"/>
        <v/>
      </c>
      <c r="T3265" s="44" t="str">
        <f t="shared" si="404"/>
        <v/>
      </c>
      <c r="W3265" s="18">
        <f t="shared" si="405"/>
        <v>0</v>
      </c>
    </row>
    <row r="3266" spans="7:23" ht="25.5" customHeight="1" x14ac:dyDescent="0.2">
      <c r="G3266" s="12" t="str">
        <f t="shared" si="402"/>
        <v/>
      </c>
      <c r="H3266" s="12"/>
      <c r="I3266" s="22" t="str">
        <f>IFERROR(VLOOKUP('движение ДВС'!C3266,нормативы!$B$2:$C$32,2,FALSE),"")</f>
        <v/>
      </c>
      <c r="K3266" s="13" t="str">
        <f t="shared" si="406"/>
        <v/>
      </c>
      <c r="L3266" s="13"/>
      <c r="M3266" s="22" t="str">
        <f t="shared" si="403"/>
        <v/>
      </c>
      <c r="N3266" s="22" t="str">
        <f t="shared" si="407"/>
        <v/>
      </c>
      <c r="P3266" s="11" t="str">
        <f t="shared" si="408"/>
        <v xml:space="preserve"> </v>
      </c>
      <c r="Q3266" s="11" t="e">
        <f>VLOOKUP(B3266,'Комментарии к ремонту'!A:C,2,FALSE)</f>
        <v>#N/A</v>
      </c>
      <c r="R3266" s="21" t="str">
        <f t="shared" si="409"/>
        <v/>
      </c>
      <c r="T3266" s="44" t="str">
        <f t="shared" si="404"/>
        <v/>
      </c>
      <c r="W3266" s="18">
        <f t="shared" si="405"/>
        <v>0</v>
      </c>
    </row>
    <row r="3267" spans="7:23" ht="25.5" customHeight="1" x14ac:dyDescent="0.2">
      <c r="G3267" s="12" t="str">
        <f t="shared" ref="G3267:G3330" si="410">IFERROR(IF(SEARCH("Ожидается",O3267),"введите дату",""),"")</f>
        <v/>
      </c>
      <c r="H3267" s="12"/>
      <c r="I3267" s="22" t="str">
        <f>IFERROR(VLOOKUP('движение ДВС'!C3267,нормативы!$B$2:$C$32,2,FALSE),"")</f>
        <v/>
      </c>
      <c r="K3267" s="13" t="str">
        <f t="shared" si="406"/>
        <v/>
      </c>
      <c r="L3267" s="13"/>
      <c r="M3267" s="22" t="str">
        <f t="shared" ref="M3267:M3330" si="411">IFERROR(IF(ISBLANK(G3267),"",_xlfn.ISOWEEKNUM(G3267)),"")</f>
        <v/>
      </c>
      <c r="N3267" s="22" t="str">
        <f t="shared" si="407"/>
        <v/>
      </c>
      <c r="P3267" s="11" t="str">
        <f t="shared" si="408"/>
        <v xml:space="preserve"> </v>
      </c>
      <c r="Q3267" s="11" t="e">
        <f>VLOOKUP(B3267,'Комментарии к ремонту'!A:C,2,FALSE)</f>
        <v>#N/A</v>
      </c>
      <c r="R3267" s="21" t="str">
        <f t="shared" si="409"/>
        <v/>
      </c>
      <c r="T3267" s="44" t="str">
        <f t="shared" ref="T3267:T3330" si="412">IF(O3267="Отказной","Опишите причину отказа",IF(O3267="Транзит","Опишите инф. о транзите",""))</f>
        <v/>
      </c>
      <c r="W3267" s="18">
        <f t="shared" ref="W3267:W3330" si="413">IFERROR(IF(SEARCH(", заказ",V3267),"укажите дату поставки зап. частей",""),0)</f>
        <v>0</v>
      </c>
    </row>
    <row r="3268" spans="7:23" ht="25.5" customHeight="1" x14ac:dyDescent="0.2">
      <c r="G3268" s="12" t="str">
        <f t="shared" si="410"/>
        <v/>
      </c>
      <c r="H3268" s="12"/>
      <c r="I3268" s="22" t="str">
        <f>IFERROR(VLOOKUP('движение ДВС'!C3268,нормативы!$B$2:$C$32,2,FALSE),"")</f>
        <v/>
      </c>
      <c r="K3268" s="13" t="str">
        <f t="shared" ref="K3268:K3331" si="414">IFERROR(IF(H3268&lt;&gt;0,H3268+(I3268/J3268)/8*7/5,""),IF(H3268&lt;&gt;0,H3268+I3268/8*7/5,""))</f>
        <v/>
      </c>
      <c r="L3268" s="13"/>
      <c r="M3268" s="22" t="str">
        <f t="shared" si="411"/>
        <v/>
      </c>
      <c r="N3268" s="22" t="str">
        <f t="shared" ref="N3268:N3331" si="415">IFERROR(INT((MONTH(G3268)+2)/3),"")</f>
        <v/>
      </c>
      <c r="P3268" s="11" t="str">
        <f t="shared" ref="P3268:P3331" si="416">B3268&amp;" "&amp;C3268</f>
        <v xml:space="preserve"> </v>
      </c>
      <c r="Q3268" s="11" t="e">
        <f>VLOOKUP(B3268,'Комментарии к ремонту'!A:C,2,FALSE)</f>
        <v>#N/A</v>
      </c>
      <c r="R3268" s="21" t="str">
        <f t="shared" ref="R3268:R3331" si="417">IF(ISBLANK(B3268),"",IF(O3268="Ремонт остановлен","Укажите причину остановки работ",IF(O3268="Отказной","Опишите причину отказа",IF(O3268="Транзит","Опишите инф. о транзите",IF(ISNA(Q3268),"НЕТ","ЕСТЬ")))))</f>
        <v/>
      </c>
      <c r="T3268" s="44" t="str">
        <f t="shared" si="412"/>
        <v/>
      </c>
      <c r="W3268" s="18">
        <f t="shared" si="413"/>
        <v>0</v>
      </c>
    </row>
    <row r="3269" spans="7:23" ht="25.5" customHeight="1" x14ac:dyDescent="0.2">
      <c r="G3269" s="12" t="str">
        <f t="shared" si="410"/>
        <v/>
      </c>
      <c r="H3269" s="12"/>
      <c r="I3269" s="22" t="str">
        <f>IFERROR(VLOOKUP('движение ДВС'!C3269,нормативы!$B$2:$C$32,2,FALSE),"")</f>
        <v/>
      </c>
      <c r="K3269" s="13" t="str">
        <f t="shared" si="414"/>
        <v/>
      </c>
      <c r="L3269" s="13"/>
      <c r="M3269" s="22" t="str">
        <f t="shared" si="411"/>
        <v/>
      </c>
      <c r="N3269" s="22" t="str">
        <f t="shared" si="415"/>
        <v/>
      </c>
      <c r="P3269" s="11" t="str">
        <f t="shared" si="416"/>
        <v xml:space="preserve"> </v>
      </c>
      <c r="Q3269" s="11" t="e">
        <f>VLOOKUP(B3269,'Комментарии к ремонту'!A:C,2,FALSE)</f>
        <v>#N/A</v>
      </c>
      <c r="R3269" s="21" t="str">
        <f t="shared" si="417"/>
        <v/>
      </c>
      <c r="T3269" s="44" t="str">
        <f t="shared" si="412"/>
        <v/>
      </c>
      <c r="W3269" s="18">
        <f t="shared" si="413"/>
        <v>0</v>
      </c>
    </row>
    <row r="3270" spans="7:23" ht="25.5" customHeight="1" x14ac:dyDescent="0.2">
      <c r="G3270" s="12" t="str">
        <f t="shared" si="410"/>
        <v/>
      </c>
      <c r="H3270" s="12"/>
      <c r="I3270" s="22" t="str">
        <f>IFERROR(VLOOKUP('движение ДВС'!C3270,нормативы!$B$2:$C$32,2,FALSE),"")</f>
        <v/>
      </c>
      <c r="K3270" s="13" t="str">
        <f t="shared" si="414"/>
        <v/>
      </c>
      <c r="L3270" s="13"/>
      <c r="M3270" s="22" t="str">
        <f t="shared" si="411"/>
        <v/>
      </c>
      <c r="N3270" s="22" t="str">
        <f t="shared" si="415"/>
        <v/>
      </c>
      <c r="P3270" s="11" t="str">
        <f t="shared" si="416"/>
        <v xml:space="preserve"> </v>
      </c>
      <c r="Q3270" s="11" t="e">
        <f>VLOOKUP(B3270,'Комментарии к ремонту'!A:C,2,FALSE)</f>
        <v>#N/A</v>
      </c>
      <c r="R3270" s="21" t="str">
        <f t="shared" si="417"/>
        <v/>
      </c>
      <c r="T3270" s="44" t="str">
        <f t="shared" si="412"/>
        <v/>
      </c>
      <c r="W3270" s="18">
        <f t="shared" si="413"/>
        <v>0</v>
      </c>
    </row>
    <row r="3271" spans="7:23" ht="25.5" customHeight="1" x14ac:dyDescent="0.2">
      <c r="G3271" s="12" t="str">
        <f t="shared" si="410"/>
        <v/>
      </c>
      <c r="H3271" s="12"/>
      <c r="I3271" s="22" t="str">
        <f>IFERROR(VLOOKUP('движение ДВС'!C3271,нормативы!$B$2:$C$32,2,FALSE),"")</f>
        <v/>
      </c>
      <c r="K3271" s="13" t="str">
        <f t="shared" si="414"/>
        <v/>
      </c>
      <c r="L3271" s="13"/>
      <c r="M3271" s="22" t="str">
        <f t="shared" si="411"/>
        <v/>
      </c>
      <c r="N3271" s="22" t="str">
        <f t="shared" si="415"/>
        <v/>
      </c>
      <c r="P3271" s="11" t="str">
        <f t="shared" si="416"/>
        <v xml:space="preserve"> </v>
      </c>
      <c r="Q3271" s="11" t="e">
        <f>VLOOKUP(B3271,'Комментарии к ремонту'!A:C,2,FALSE)</f>
        <v>#N/A</v>
      </c>
      <c r="R3271" s="21" t="str">
        <f t="shared" si="417"/>
        <v/>
      </c>
      <c r="T3271" s="44" t="str">
        <f t="shared" si="412"/>
        <v/>
      </c>
      <c r="W3271" s="18">
        <f t="shared" si="413"/>
        <v>0</v>
      </c>
    </row>
    <row r="3272" spans="7:23" ht="25.5" customHeight="1" x14ac:dyDescent="0.2">
      <c r="G3272" s="12" t="str">
        <f t="shared" si="410"/>
        <v/>
      </c>
      <c r="H3272" s="12"/>
      <c r="I3272" s="22" t="str">
        <f>IFERROR(VLOOKUP('движение ДВС'!C3272,нормативы!$B$2:$C$32,2,FALSE),"")</f>
        <v/>
      </c>
      <c r="K3272" s="13" t="str">
        <f t="shared" si="414"/>
        <v/>
      </c>
      <c r="L3272" s="13"/>
      <c r="M3272" s="22" t="str">
        <f t="shared" si="411"/>
        <v/>
      </c>
      <c r="N3272" s="22" t="str">
        <f t="shared" si="415"/>
        <v/>
      </c>
      <c r="P3272" s="11" t="str">
        <f t="shared" si="416"/>
        <v xml:space="preserve"> </v>
      </c>
      <c r="Q3272" s="11" t="e">
        <f>VLOOKUP(B3272,'Комментарии к ремонту'!A:C,2,FALSE)</f>
        <v>#N/A</v>
      </c>
      <c r="R3272" s="21" t="str">
        <f t="shared" si="417"/>
        <v/>
      </c>
      <c r="T3272" s="44" t="str">
        <f t="shared" si="412"/>
        <v/>
      </c>
      <c r="W3272" s="18">
        <f t="shared" si="413"/>
        <v>0</v>
      </c>
    </row>
    <row r="3273" spans="7:23" ht="25.5" customHeight="1" x14ac:dyDescent="0.2">
      <c r="G3273" s="12" t="str">
        <f t="shared" si="410"/>
        <v/>
      </c>
      <c r="H3273" s="12"/>
      <c r="I3273" s="22" t="str">
        <f>IFERROR(VLOOKUP('движение ДВС'!C3273,нормативы!$B$2:$C$32,2,FALSE),"")</f>
        <v/>
      </c>
      <c r="K3273" s="13" t="str">
        <f t="shared" si="414"/>
        <v/>
      </c>
      <c r="L3273" s="13"/>
      <c r="M3273" s="22" t="str">
        <f t="shared" si="411"/>
        <v/>
      </c>
      <c r="N3273" s="22" t="str">
        <f t="shared" si="415"/>
        <v/>
      </c>
      <c r="P3273" s="11" t="str">
        <f t="shared" si="416"/>
        <v xml:space="preserve"> </v>
      </c>
      <c r="Q3273" s="11" t="e">
        <f>VLOOKUP(B3273,'Комментарии к ремонту'!A:C,2,FALSE)</f>
        <v>#N/A</v>
      </c>
      <c r="R3273" s="21" t="str">
        <f t="shared" si="417"/>
        <v/>
      </c>
      <c r="T3273" s="44" t="str">
        <f t="shared" si="412"/>
        <v/>
      </c>
      <c r="W3273" s="18">
        <f t="shared" si="413"/>
        <v>0</v>
      </c>
    </row>
    <row r="3274" spans="7:23" ht="25.5" customHeight="1" x14ac:dyDescent="0.2">
      <c r="G3274" s="12" t="str">
        <f t="shared" si="410"/>
        <v/>
      </c>
      <c r="H3274" s="12"/>
      <c r="I3274" s="22" t="str">
        <f>IFERROR(VLOOKUP('движение ДВС'!C3274,нормативы!$B$2:$C$32,2,FALSE),"")</f>
        <v/>
      </c>
      <c r="K3274" s="13" t="str">
        <f t="shared" si="414"/>
        <v/>
      </c>
      <c r="L3274" s="13"/>
      <c r="M3274" s="22" t="str">
        <f t="shared" si="411"/>
        <v/>
      </c>
      <c r="N3274" s="22" t="str">
        <f t="shared" si="415"/>
        <v/>
      </c>
      <c r="P3274" s="11" t="str">
        <f t="shared" si="416"/>
        <v xml:space="preserve"> </v>
      </c>
      <c r="Q3274" s="11" t="e">
        <f>VLOOKUP(B3274,'Комментарии к ремонту'!A:C,2,FALSE)</f>
        <v>#N/A</v>
      </c>
      <c r="R3274" s="21" t="str">
        <f t="shared" si="417"/>
        <v/>
      </c>
      <c r="T3274" s="44" t="str">
        <f t="shared" si="412"/>
        <v/>
      </c>
      <c r="W3274" s="18">
        <f t="shared" si="413"/>
        <v>0</v>
      </c>
    </row>
    <row r="3275" spans="7:23" ht="25.5" customHeight="1" x14ac:dyDescent="0.2">
      <c r="G3275" s="12" t="str">
        <f t="shared" si="410"/>
        <v/>
      </c>
      <c r="H3275" s="12"/>
      <c r="I3275" s="22" t="str">
        <f>IFERROR(VLOOKUP('движение ДВС'!C3275,нормативы!$B$2:$C$32,2,FALSE),"")</f>
        <v/>
      </c>
      <c r="K3275" s="13" t="str">
        <f t="shared" si="414"/>
        <v/>
      </c>
      <c r="L3275" s="13"/>
      <c r="M3275" s="22" t="str">
        <f t="shared" si="411"/>
        <v/>
      </c>
      <c r="N3275" s="22" t="str">
        <f t="shared" si="415"/>
        <v/>
      </c>
      <c r="P3275" s="11" t="str">
        <f t="shared" si="416"/>
        <v xml:space="preserve"> </v>
      </c>
      <c r="Q3275" s="11" t="e">
        <f>VLOOKUP(B3275,'Комментарии к ремонту'!A:C,2,FALSE)</f>
        <v>#N/A</v>
      </c>
      <c r="R3275" s="21" t="str">
        <f t="shared" si="417"/>
        <v/>
      </c>
      <c r="T3275" s="44" t="str">
        <f t="shared" si="412"/>
        <v/>
      </c>
      <c r="W3275" s="18">
        <f t="shared" si="413"/>
        <v>0</v>
      </c>
    </row>
    <row r="3276" spans="7:23" ht="25.5" customHeight="1" x14ac:dyDescent="0.2">
      <c r="G3276" s="12" t="str">
        <f t="shared" si="410"/>
        <v/>
      </c>
      <c r="H3276" s="12"/>
      <c r="I3276" s="22" t="str">
        <f>IFERROR(VLOOKUP('движение ДВС'!C3276,нормативы!$B$2:$C$32,2,FALSE),"")</f>
        <v/>
      </c>
      <c r="K3276" s="13" t="str">
        <f t="shared" si="414"/>
        <v/>
      </c>
      <c r="L3276" s="13"/>
      <c r="M3276" s="22" t="str">
        <f t="shared" si="411"/>
        <v/>
      </c>
      <c r="N3276" s="22" t="str">
        <f t="shared" si="415"/>
        <v/>
      </c>
      <c r="P3276" s="11" t="str">
        <f t="shared" si="416"/>
        <v xml:space="preserve"> </v>
      </c>
      <c r="Q3276" s="11" t="e">
        <f>VLOOKUP(B3276,'Комментарии к ремонту'!A:C,2,FALSE)</f>
        <v>#N/A</v>
      </c>
      <c r="R3276" s="21" t="str">
        <f t="shared" si="417"/>
        <v/>
      </c>
      <c r="T3276" s="44" t="str">
        <f t="shared" si="412"/>
        <v/>
      </c>
      <c r="W3276" s="18">
        <f t="shared" si="413"/>
        <v>0</v>
      </c>
    </row>
    <row r="3277" spans="7:23" ht="25.5" customHeight="1" x14ac:dyDescent="0.2">
      <c r="G3277" s="12" t="str">
        <f t="shared" si="410"/>
        <v/>
      </c>
      <c r="H3277" s="12"/>
      <c r="I3277" s="22" t="str">
        <f>IFERROR(VLOOKUP('движение ДВС'!C3277,нормативы!$B$2:$C$32,2,FALSE),"")</f>
        <v/>
      </c>
      <c r="K3277" s="13" t="str">
        <f t="shared" si="414"/>
        <v/>
      </c>
      <c r="L3277" s="13"/>
      <c r="M3277" s="22" t="str">
        <f t="shared" si="411"/>
        <v/>
      </c>
      <c r="N3277" s="22" t="str">
        <f t="shared" si="415"/>
        <v/>
      </c>
      <c r="P3277" s="11" t="str">
        <f t="shared" si="416"/>
        <v xml:space="preserve"> </v>
      </c>
      <c r="Q3277" s="11" t="e">
        <f>VLOOKUP(B3277,'Комментарии к ремонту'!A:C,2,FALSE)</f>
        <v>#N/A</v>
      </c>
      <c r="R3277" s="21" t="str">
        <f t="shared" si="417"/>
        <v/>
      </c>
      <c r="T3277" s="44" t="str">
        <f t="shared" si="412"/>
        <v/>
      </c>
      <c r="W3277" s="18">
        <f t="shared" si="413"/>
        <v>0</v>
      </c>
    </row>
    <row r="3278" spans="7:23" ht="25.5" customHeight="1" x14ac:dyDescent="0.2">
      <c r="G3278" s="12" t="str">
        <f t="shared" si="410"/>
        <v/>
      </c>
      <c r="H3278" s="12"/>
      <c r="I3278" s="22" t="str">
        <f>IFERROR(VLOOKUP('движение ДВС'!C3278,нормативы!$B$2:$C$32,2,FALSE),"")</f>
        <v/>
      </c>
      <c r="K3278" s="13" t="str">
        <f t="shared" si="414"/>
        <v/>
      </c>
      <c r="L3278" s="13"/>
      <c r="M3278" s="22" t="str">
        <f t="shared" si="411"/>
        <v/>
      </c>
      <c r="N3278" s="22" t="str">
        <f t="shared" si="415"/>
        <v/>
      </c>
      <c r="P3278" s="11" t="str">
        <f t="shared" si="416"/>
        <v xml:space="preserve"> </v>
      </c>
      <c r="Q3278" s="11" t="e">
        <f>VLOOKUP(B3278,'Комментарии к ремонту'!A:C,2,FALSE)</f>
        <v>#N/A</v>
      </c>
      <c r="R3278" s="21" t="str">
        <f t="shared" si="417"/>
        <v/>
      </c>
      <c r="T3278" s="44" t="str">
        <f t="shared" si="412"/>
        <v/>
      </c>
      <c r="W3278" s="18">
        <f t="shared" si="413"/>
        <v>0</v>
      </c>
    </row>
    <row r="3279" spans="7:23" ht="25.5" customHeight="1" x14ac:dyDescent="0.2">
      <c r="G3279" s="12" t="str">
        <f t="shared" si="410"/>
        <v/>
      </c>
      <c r="H3279" s="12"/>
      <c r="I3279" s="22" t="str">
        <f>IFERROR(VLOOKUP('движение ДВС'!C3279,нормативы!$B$2:$C$32,2,FALSE),"")</f>
        <v/>
      </c>
      <c r="K3279" s="13" t="str">
        <f t="shared" si="414"/>
        <v/>
      </c>
      <c r="L3279" s="13"/>
      <c r="M3279" s="22" t="str">
        <f t="shared" si="411"/>
        <v/>
      </c>
      <c r="N3279" s="22" t="str">
        <f t="shared" si="415"/>
        <v/>
      </c>
      <c r="P3279" s="11" t="str">
        <f t="shared" si="416"/>
        <v xml:space="preserve"> </v>
      </c>
      <c r="Q3279" s="11" t="e">
        <f>VLOOKUP(B3279,'Комментарии к ремонту'!A:C,2,FALSE)</f>
        <v>#N/A</v>
      </c>
      <c r="R3279" s="21" t="str">
        <f t="shared" si="417"/>
        <v/>
      </c>
      <c r="T3279" s="44" t="str">
        <f t="shared" si="412"/>
        <v/>
      </c>
      <c r="W3279" s="18">
        <f t="shared" si="413"/>
        <v>0</v>
      </c>
    </row>
    <row r="3280" spans="7:23" ht="25.5" customHeight="1" x14ac:dyDescent="0.2">
      <c r="G3280" s="12" t="str">
        <f t="shared" si="410"/>
        <v/>
      </c>
      <c r="H3280" s="12"/>
      <c r="I3280" s="22" t="str">
        <f>IFERROR(VLOOKUP('движение ДВС'!C3280,нормативы!$B$2:$C$32,2,FALSE),"")</f>
        <v/>
      </c>
      <c r="K3280" s="13" t="str">
        <f t="shared" si="414"/>
        <v/>
      </c>
      <c r="L3280" s="13"/>
      <c r="M3280" s="22" t="str">
        <f t="shared" si="411"/>
        <v/>
      </c>
      <c r="N3280" s="22" t="str">
        <f t="shared" si="415"/>
        <v/>
      </c>
      <c r="P3280" s="11" t="str">
        <f t="shared" si="416"/>
        <v xml:space="preserve"> </v>
      </c>
      <c r="Q3280" s="11" t="e">
        <f>VLOOKUP(B3280,'Комментарии к ремонту'!A:C,2,FALSE)</f>
        <v>#N/A</v>
      </c>
      <c r="R3280" s="21" t="str">
        <f t="shared" si="417"/>
        <v/>
      </c>
      <c r="T3280" s="44" t="str">
        <f t="shared" si="412"/>
        <v/>
      </c>
      <c r="W3280" s="18">
        <f t="shared" si="413"/>
        <v>0</v>
      </c>
    </row>
    <row r="3281" spans="7:23" ht="25.5" customHeight="1" x14ac:dyDescent="0.2">
      <c r="G3281" s="12" t="str">
        <f t="shared" si="410"/>
        <v/>
      </c>
      <c r="H3281" s="12"/>
      <c r="I3281" s="22" t="str">
        <f>IFERROR(VLOOKUP('движение ДВС'!C3281,нормативы!$B$2:$C$32,2,FALSE),"")</f>
        <v/>
      </c>
      <c r="K3281" s="13" t="str">
        <f t="shared" si="414"/>
        <v/>
      </c>
      <c r="L3281" s="13"/>
      <c r="M3281" s="22" t="str">
        <f t="shared" si="411"/>
        <v/>
      </c>
      <c r="N3281" s="22" t="str">
        <f t="shared" si="415"/>
        <v/>
      </c>
      <c r="P3281" s="11" t="str">
        <f t="shared" si="416"/>
        <v xml:space="preserve"> </v>
      </c>
      <c r="Q3281" s="11" t="e">
        <f>VLOOKUP(B3281,'Комментарии к ремонту'!A:C,2,FALSE)</f>
        <v>#N/A</v>
      </c>
      <c r="R3281" s="21" t="str">
        <f t="shared" si="417"/>
        <v/>
      </c>
      <c r="T3281" s="44" t="str">
        <f t="shared" si="412"/>
        <v/>
      </c>
      <c r="W3281" s="18">
        <f t="shared" si="413"/>
        <v>0</v>
      </c>
    </row>
    <row r="3282" spans="7:23" ht="25.5" customHeight="1" x14ac:dyDescent="0.2">
      <c r="G3282" s="12" t="str">
        <f t="shared" si="410"/>
        <v/>
      </c>
      <c r="H3282" s="12"/>
      <c r="I3282" s="22" t="str">
        <f>IFERROR(VLOOKUP('движение ДВС'!C3282,нормативы!$B$2:$C$32,2,FALSE),"")</f>
        <v/>
      </c>
      <c r="K3282" s="13" t="str">
        <f t="shared" si="414"/>
        <v/>
      </c>
      <c r="L3282" s="13"/>
      <c r="M3282" s="22" t="str">
        <f t="shared" si="411"/>
        <v/>
      </c>
      <c r="N3282" s="22" t="str">
        <f t="shared" si="415"/>
        <v/>
      </c>
      <c r="P3282" s="11" t="str">
        <f t="shared" si="416"/>
        <v xml:space="preserve"> </v>
      </c>
      <c r="Q3282" s="11" t="e">
        <f>VLOOKUP(B3282,'Комментарии к ремонту'!A:C,2,FALSE)</f>
        <v>#N/A</v>
      </c>
      <c r="R3282" s="21" t="str">
        <f t="shared" si="417"/>
        <v/>
      </c>
      <c r="T3282" s="44" t="str">
        <f t="shared" si="412"/>
        <v/>
      </c>
      <c r="W3282" s="18">
        <f t="shared" si="413"/>
        <v>0</v>
      </c>
    </row>
    <row r="3283" spans="7:23" ht="25.5" customHeight="1" x14ac:dyDescent="0.2">
      <c r="G3283" s="12" t="str">
        <f t="shared" si="410"/>
        <v/>
      </c>
      <c r="H3283" s="12"/>
      <c r="I3283" s="22" t="str">
        <f>IFERROR(VLOOKUP('движение ДВС'!C3283,нормативы!$B$2:$C$32,2,FALSE),"")</f>
        <v/>
      </c>
      <c r="K3283" s="13" t="str">
        <f t="shared" si="414"/>
        <v/>
      </c>
      <c r="L3283" s="13"/>
      <c r="M3283" s="22" t="str">
        <f t="shared" si="411"/>
        <v/>
      </c>
      <c r="N3283" s="22" t="str">
        <f t="shared" si="415"/>
        <v/>
      </c>
      <c r="P3283" s="11" t="str">
        <f t="shared" si="416"/>
        <v xml:space="preserve"> </v>
      </c>
      <c r="Q3283" s="11" t="e">
        <f>VLOOKUP(B3283,'Комментарии к ремонту'!A:C,2,FALSE)</f>
        <v>#N/A</v>
      </c>
      <c r="R3283" s="21" t="str">
        <f t="shared" si="417"/>
        <v/>
      </c>
      <c r="T3283" s="44" t="str">
        <f t="shared" si="412"/>
        <v/>
      </c>
      <c r="W3283" s="18">
        <f t="shared" si="413"/>
        <v>0</v>
      </c>
    </row>
    <row r="3284" spans="7:23" ht="25.5" customHeight="1" x14ac:dyDescent="0.2">
      <c r="G3284" s="12" t="str">
        <f t="shared" si="410"/>
        <v/>
      </c>
      <c r="H3284" s="12"/>
      <c r="I3284" s="22" t="str">
        <f>IFERROR(VLOOKUP('движение ДВС'!C3284,нормативы!$B$2:$C$32,2,FALSE),"")</f>
        <v/>
      </c>
      <c r="K3284" s="13" t="str">
        <f t="shared" si="414"/>
        <v/>
      </c>
      <c r="L3284" s="13"/>
      <c r="M3284" s="22" t="str">
        <f t="shared" si="411"/>
        <v/>
      </c>
      <c r="N3284" s="22" t="str">
        <f t="shared" si="415"/>
        <v/>
      </c>
      <c r="P3284" s="11" t="str">
        <f t="shared" si="416"/>
        <v xml:space="preserve"> </v>
      </c>
      <c r="Q3284" s="11" t="e">
        <f>VLOOKUP(B3284,'Комментарии к ремонту'!A:C,2,FALSE)</f>
        <v>#N/A</v>
      </c>
      <c r="R3284" s="21" t="str">
        <f t="shared" si="417"/>
        <v/>
      </c>
      <c r="T3284" s="44" t="str">
        <f t="shared" si="412"/>
        <v/>
      </c>
      <c r="W3284" s="18">
        <f t="shared" si="413"/>
        <v>0</v>
      </c>
    </row>
    <row r="3285" spans="7:23" ht="25.5" customHeight="1" x14ac:dyDescent="0.2">
      <c r="G3285" s="12" t="str">
        <f t="shared" si="410"/>
        <v/>
      </c>
      <c r="H3285" s="12"/>
      <c r="I3285" s="22" t="str">
        <f>IFERROR(VLOOKUP('движение ДВС'!C3285,нормативы!$B$2:$C$32,2,FALSE),"")</f>
        <v/>
      </c>
      <c r="K3285" s="13" t="str">
        <f t="shared" si="414"/>
        <v/>
      </c>
      <c r="L3285" s="13"/>
      <c r="M3285" s="22" t="str">
        <f t="shared" si="411"/>
        <v/>
      </c>
      <c r="N3285" s="22" t="str">
        <f t="shared" si="415"/>
        <v/>
      </c>
      <c r="P3285" s="11" t="str">
        <f t="shared" si="416"/>
        <v xml:space="preserve"> </v>
      </c>
      <c r="Q3285" s="11" t="e">
        <f>VLOOKUP(B3285,'Комментарии к ремонту'!A:C,2,FALSE)</f>
        <v>#N/A</v>
      </c>
      <c r="R3285" s="21" t="str">
        <f t="shared" si="417"/>
        <v/>
      </c>
      <c r="T3285" s="44" t="str">
        <f t="shared" si="412"/>
        <v/>
      </c>
      <c r="W3285" s="18">
        <f t="shared" si="413"/>
        <v>0</v>
      </c>
    </row>
    <row r="3286" spans="7:23" ht="25.5" customHeight="1" x14ac:dyDescent="0.2">
      <c r="G3286" s="12" t="str">
        <f t="shared" si="410"/>
        <v/>
      </c>
      <c r="H3286" s="12"/>
      <c r="I3286" s="22" t="str">
        <f>IFERROR(VLOOKUP('движение ДВС'!C3286,нормативы!$B$2:$C$32,2,FALSE),"")</f>
        <v/>
      </c>
      <c r="K3286" s="13" t="str">
        <f t="shared" si="414"/>
        <v/>
      </c>
      <c r="L3286" s="13"/>
      <c r="M3286" s="22" t="str">
        <f t="shared" si="411"/>
        <v/>
      </c>
      <c r="N3286" s="22" t="str">
        <f t="shared" si="415"/>
        <v/>
      </c>
      <c r="P3286" s="11" t="str">
        <f t="shared" si="416"/>
        <v xml:space="preserve"> </v>
      </c>
      <c r="Q3286" s="11" t="e">
        <f>VLOOKUP(B3286,'Комментарии к ремонту'!A:C,2,FALSE)</f>
        <v>#N/A</v>
      </c>
      <c r="R3286" s="21" t="str">
        <f t="shared" si="417"/>
        <v/>
      </c>
      <c r="T3286" s="44" t="str">
        <f t="shared" si="412"/>
        <v/>
      </c>
      <c r="W3286" s="18">
        <f t="shared" si="413"/>
        <v>0</v>
      </c>
    </row>
    <row r="3287" spans="7:23" ht="25.5" customHeight="1" x14ac:dyDescent="0.2">
      <c r="G3287" s="12" t="str">
        <f t="shared" si="410"/>
        <v/>
      </c>
      <c r="H3287" s="12"/>
      <c r="I3287" s="22" t="str">
        <f>IFERROR(VLOOKUP('движение ДВС'!C3287,нормативы!$B$2:$C$32,2,FALSE),"")</f>
        <v/>
      </c>
      <c r="K3287" s="13" t="str">
        <f t="shared" si="414"/>
        <v/>
      </c>
      <c r="L3287" s="13"/>
      <c r="M3287" s="22" t="str">
        <f t="shared" si="411"/>
        <v/>
      </c>
      <c r="N3287" s="22" t="str">
        <f t="shared" si="415"/>
        <v/>
      </c>
      <c r="P3287" s="11" t="str">
        <f t="shared" si="416"/>
        <v xml:space="preserve"> </v>
      </c>
      <c r="Q3287" s="11" t="e">
        <f>VLOOKUP(B3287,'Комментарии к ремонту'!A:C,2,FALSE)</f>
        <v>#N/A</v>
      </c>
      <c r="R3287" s="21" t="str">
        <f t="shared" si="417"/>
        <v/>
      </c>
      <c r="T3287" s="44" t="str">
        <f t="shared" si="412"/>
        <v/>
      </c>
      <c r="W3287" s="18">
        <f t="shared" si="413"/>
        <v>0</v>
      </c>
    </row>
    <row r="3288" spans="7:23" ht="25.5" customHeight="1" x14ac:dyDescent="0.2">
      <c r="G3288" s="12" t="str">
        <f t="shared" si="410"/>
        <v/>
      </c>
      <c r="H3288" s="12"/>
      <c r="I3288" s="22" t="str">
        <f>IFERROR(VLOOKUP('движение ДВС'!C3288,нормативы!$B$2:$C$32,2,FALSE),"")</f>
        <v/>
      </c>
      <c r="K3288" s="13" t="str">
        <f t="shared" si="414"/>
        <v/>
      </c>
      <c r="L3288" s="13"/>
      <c r="M3288" s="22" t="str">
        <f t="shared" si="411"/>
        <v/>
      </c>
      <c r="N3288" s="22" t="str">
        <f t="shared" si="415"/>
        <v/>
      </c>
      <c r="P3288" s="11" t="str">
        <f t="shared" si="416"/>
        <v xml:space="preserve"> </v>
      </c>
      <c r="Q3288" s="11" t="e">
        <f>VLOOKUP(B3288,'Комментарии к ремонту'!A:C,2,FALSE)</f>
        <v>#N/A</v>
      </c>
      <c r="R3288" s="21" t="str">
        <f t="shared" si="417"/>
        <v/>
      </c>
      <c r="T3288" s="44" t="str">
        <f t="shared" si="412"/>
        <v/>
      </c>
      <c r="W3288" s="18">
        <f t="shared" si="413"/>
        <v>0</v>
      </c>
    </row>
    <row r="3289" spans="7:23" ht="25.5" customHeight="1" x14ac:dyDescent="0.2">
      <c r="G3289" s="12" t="str">
        <f t="shared" si="410"/>
        <v/>
      </c>
      <c r="H3289" s="12"/>
      <c r="I3289" s="22" t="str">
        <f>IFERROR(VLOOKUP('движение ДВС'!C3289,нормативы!$B$2:$C$32,2,FALSE),"")</f>
        <v/>
      </c>
      <c r="K3289" s="13" t="str">
        <f t="shared" si="414"/>
        <v/>
      </c>
      <c r="L3289" s="13"/>
      <c r="M3289" s="22" t="str">
        <f t="shared" si="411"/>
        <v/>
      </c>
      <c r="N3289" s="22" t="str">
        <f t="shared" si="415"/>
        <v/>
      </c>
      <c r="P3289" s="11" t="str">
        <f t="shared" si="416"/>
        <v xml:space="preserve"> </v>
      </c>
      <c r="Q3289" s="11" t="e">
        <f>VLOOKUP(B3289,'Комментарии к ремонту'!A:C,2,FALSE)</f>
        <v>#N/A</v>
      </c>
      <c r="R3289" s="21" t="str">
        <f t="shared" si="417"/>
        <v/>
      </c>
      <c r="T3289" s="44" t="str">
        <f t="shared" si="412"/>
        <v/>
      </c>
      <c r="W3289" s="18">
        <f t="shared" si="413"/>
        <v>0</v>
      </c>
    </row>
    <row r="3290" spans="7:23" ht="25.5" customHeight="1" x14ac:dyDescent="0.2">
      <c r="G3290" s="12" t="str">
        <f t="shared" si="410"/>
        <v/>
      </c>
      <c r="H3290" s="12"/>
      <c r="I3290" s="22" t="str">
        <f>IFERROR(VLOOKUP('движение ДВС'!C3290,нормативы!$B$2:$C$32,2,FALSE),"")</f>
        <v/>
      </c>
      <c r="K3290" s="13" t="str">
        <f t="shared" si="414"/>
        <v/>
      </c>
      <c r="L3290" s="13"/>
      <c r="M3290" s="22" t="str">
        <f t="shared" si="411"/>
        <v/>
      </c>
      <c r="N3290" s="22" t="str">
        <f t="shared" si="415"/>
        <v/>
      </c>
      <c r="P3290" s="11" t="str">
        <f t="shared" si="416"/>
        <v xml:space="preserve"> </v>
      </c>
      <c r="Q3290" s="11" t="e">
        <f>VLOOKUP(B3290,'Комментарии к ремонту'!A:C,2,FALSE)</f>
        <v>#N/A</v>
      </c>
      <c r="R3290" s="21" t="str">
        <f t="shared" si="417"/>
        <v/>
      </c>
      <c r="T3290" s="44" t="str">
        <f t="shared" si="412"/>
        <v/>
      </c>
      <c r="W3290" s="18">
        <f t="shared" si="413"/>
        <v>0</v>
      </c>
    </row>
    <row r="3291" spans="7:23" ht="25.5" customHeight="1" x14ac:dyDescent="0.2">
      <c r="G3291" s="12" t="str">
        <f t="shared" si="410"/>
        <v/>
      </c>
      <c r="H3291" s="12"/>
      <c r="I3291" s="22" t="str">
        <f>IFERROR(VLOOKUP('движение ДВС'!C3291,нормативы!$B$2:$C$32,2,FALSE),"")</f>
        <v/>
      </c>
      <c r="K3291" s="13" t="str">
        <f t="shared" si="414"/>
        <v/>
      </c>
      <c r="L3291" s="13"/>
      <c r="M3291" s="22" t="str">
        <f t="shared" si="411"/>
        <v/>
      </c>
      <c r="N3291" s="22" t="str">
        <f t="shared" si="415"/>
        <v/>
      </c>
      <c r="P3291" s="11" t="str">
        <f t="shared" si="416"/>
        <v xml:space="preserve"> </v>
      </c>
      <c r="Q3291" s="11" t="e">
        <f>VLOOKUP(B3291,'Комментарии к ремонту'!A:C,2,FALSE)</f>
        <v>#N/A</v>
      </c>
      <c r="R3291" s="21" t="str">
        <f t="shared" si="417"/>
        <v/>
      </c>
      <c r="T3291" s="44" t="str">
        <f t="shared" si="412"/>
        <v/>
      </c>
      <c r="W3291" s="18">
        <f t="shared" si="413"/>
        <v>0</v>
      </c>
    </row>
    <row r="3292" spans="7:23" ht="25.5" customHeight="1" x14ac:dyDescent="0.2">
      <c r="G3292" s="12" t="str">
        <f t="shared" si="410"/>
        <v/>
      </c>
      <c r="H3292" s="12"/>
      <c r="I3292" s="22" t="str">
        <f>IFERROR(VLOOKUP('движение ДВС'!C3292,нормативы!$B$2:$C$32,2,FALSE),"")</f>
        <v/>
      </c>
      <c r="K3292" s="13" t="str">
        <f t="shared" si="414"/>
        <v/>
      </c>
      <c r="L3292" s="13"/>
      <c r="M3292" s="22" t="str">
        <f t="shared" si="411"/>
        <v/>
      </c>
      <c r="N3292" s="22" t="str">
        <f t="shared" si="415"/>
        <v/>
      </c>
      <c r="P3292" s="11" t="str">
        <f t="shared" si="416"/>
        <v xml:space="preserve"> </v>
      </c>
      <c r="Q3292" s="11" t="e">
        <f>VLOOKUP(B3292,'Комментарии к ремонту'!A:C,2,FALSE)</f>
        <v>#N/A</v>
      </c>
      <c r="R3292" s="21" t="str">
        <f t="shared" si="417"/>
        <v/>
      </c>
      <c r="T3292" s="44" t="str">
        <f t="shared" si="412"/>
        <v/>
      </c>
      <c r="W3292" s="18">
        <f t="shared" si="413"/>
        <v>0</v>
      </c>
    </row>
    <row r="3293" spans="7:23" ht="25.5" customHeight="1" x14ac:dyDescent="0.2">
      <c r="G3293" s="12" t="str">
        <f t="shared" si="410"/>
        <v/>
      </c>
      <c r="H3293" s="12"/>
      <c r="I3293" s="22" t="str">
        <f>IFERROR(VLOOKUP('движение ДВС'!C3293,нормативы!$B$2:$C$32,2,FALSE),"")</f>
        <v/>
      </c>
      <c r="K3293" s="13" t="str">
        <f t="shared" si="414"/>
        <v/>
      </c>
      <c r="L3293" s="13"/>
      <c r="M3293" s="22" t="str">
        <f t="shared" si="411"/>
        <v/>
      </c>
      <c r="N3293" s="22" t="str">
        <f t="shared" si="415"/>
        <v/>
      </c>
      <c r="P3293" s="11" t="str">
        <f t="shared" si="416"/>
        <v xml:space="preserve"> </v>
      </c>
      <c r="Q3293" s="11" t="e">
        <f>VLOOKUP(B3293,'Комментарии к ремонту'!A:C,2,FALSE)</f>
        <v>#N/A</v>
      </c>
      <c r="R3293" s="21" t="str">
        <f t="shared" si="417"/>
        <v/>
      </c>
      <c r="T3293" s="44" t="str">
        <f t="shared" si="412"/>
        <v/>
      </c>
      <c r="W3293" s="18">
        <f t="shared" si="413"/>
        <v>0</v>
      </c>
    </row>
    <row r="3294" spans="7:23" ht="25.5" customHeight="1" x14ac:dyDescent="0.2">
      <c r="G3294" s="12" t="str">
        <f t="shared" si="410"/>
        <v/>
      </c>
      <c r="H3294" s="12"/>
      <c r="I3294" s="22" t="str">
        <f>IFERROR(VLOOKUP('движение ДВС'!C3294,нормативы!$B$2:$C$32,2,FALSE),"")</f>
        <v/>
      </c>
      <c r="K3294" s="13" t="str">
        <f t="shared" si="414"/>
        <v/>
      </c>
      <c r="L3294" s="13"/>
      <c r="M3294" s="22" t="str">
        <f t="shared" si="411"/>
        <v/>
      </c>
      <c r="N3294" s="22" t="str">
        <f t="shared" si="415"/>
        <v/>
      </c>
      <c r="P3294" s="11" t="str">
        <f t="shared" si="416"/>
        <v xml:space="preserve"> </v>
      </c>
      <c r="Q3294" s="11" t="e">
        <f>VLOOKUP(B3294,'Комментарии к ремонту'!A:C,2,FALSE)</f>
        <v>#N/A</v>
      </c>
      <c r="R3294" s="21" t="str">
        <f t="shared" si="417"/>
        <v/>
      </c>
      <c r="T3294" s="44" t="str">
        <f t="shared" si="412"/>
        <v/>
      </c>
      <c r="W3294" s="18">
        <f t="shared" si="413"/>
        <v>0</v>
      </c>
    </row>
    <row r="3295" spans="7:23" ht="25.5" customHeight="1" x14ac:dyDescent="0.2">
      <c r="G3295" s="12" t="str">
        <f t="shared" si="410"/>
        <v/>
      </c>
      <c r="H3295" s="12"/>
      <c r="I3295" s="22" t="str">
        <f>IFERROR(VLOOKUP('движение ДВС'!C3295,нормативы!$B$2:$C$32,2,FALSE),"")</f>
        <v/>
      </c>
      <c r="K3295" s="13" t="str">
        <f t="shared" si="414"/>
        <v/>
      </c>
      <c r="L3295" s="13"/>
      <c r="M3295" s="22" t="str">
        <f t="shared" si="411"/>
        <v/>
      </c>
      <c r="N3295" s="22" t="str">
        <f t="shared" si="415"/>
        <v/>
      </c>
      <c r="P3295" s="11" t="str">
        <f t="shared" si="416"/>
        <v xml:space="preserve"> </v>
      </c>
      <c r="Q3295" s="11" t="e">
        <f>VLOOKUP(B3295,'Комментарии к ремонту'!A:C,2,FALSE)</f>
        <v>#N/A</v>
      </c>
      <c r="R3295" s="21" t="str">
        <f t="shared" si="417"/>
        <v/>
      </c>
      <c r="T3295" s="44" t="str">
        <f t="shared" si="412"/>
        <v/>
      </c>
      <c r="W3295" s="18">
        <f t="shared" si="413"/>
        <v>0</v>
      </c>
    </row>
    <row r="3296" spans="7:23" ht="25.5" customHeight="1" x14ac:dyDescent="0.2">
      <c r="G3296" s="12" t="str">
        <f t="shared" si="410"/>
        <v/>
      </c>
      <c r="H3296" s="12"/>
      <c r="I3296" s="22" t="str">
        <f>IFERROR(VLOOKUP('движение ДВС'!C3296,нормативы!$B$2:$C$32,2,FALSE),"")</f>
        <v/>
      </c>
      <c r="K3296" s="13" t="str">
        <f t="shared" si="414"/>
        <v/>
      </c>
      <c r="L3296" s="13"/>
      <c r="M3296" s="22" t="str">
        <f t="shared" si="411"/>
        <v/>
      </c>
      <c r="N3296" s="22" t="str">
        <f t="shared" si="415"/>
        <v/>
      </c>
      <c r="P3296" s="11" t="str">
        <f t="shared" si="416"/>
        <v xml:space="preserve"> </v>
      </c>
      <c r="Q3296" s="11" t="e">
        <f>VLOOKUP(B3296,'Комментарии к ремонту'!A:C,2,FALSE)</f>
        <v>#N/A</v>
      </c>
      <c r="R3296" s="21" t="str">
        <f t="shared" si="417"/>
        <v/>
      </c>
      <c r="T3296" s="44" t="str">
        <f t="shared" si="412"/>
        <v/>
      </c>
      <c r="W3296" s="18">
        <f t="shared" si="413"/>
        <v>0</v>
      </c>
    </row>
    <row r="3297" spans="7:23" ht="25.5" customHeight="1" x14ac:dyDescent="0.2">
      <c r="G3297" s="12" t="str">
        <f t="shared" si="410"/>
        <v/>
      </c>
      <c r="H3297" s="12"/>
      <c r="I3297" s="22" t="str">
        <f>IFERROR(VLOOKUP('движение ДВС'!C3297,нормативы!$B$2:$C$32,2,FALSE),"")</f>
        <v/>
      </c>
      <c r="K3297" s="13" t="str">
        <f t="shared" si="414"/>
        <v/>
      </c>
      <c r="L3297" s="13"/>
      <c r="M3297" s="22" t="str">
        <f t="shared" si="411"/>
        <v/>
      </c>
      <c r="N3297" s="22" t="str">
        <f t="shared" si="415"/>
        <v/>
      </c>
      <c r="P3297" s="11" t="str">
        <f t="shared" si="416"/>
        <v xml:space="preserve"> </v>
      </c>
      <c r="Q3297" s="11" t="e">
        <f>VLOOKUP(B3297,'Комментарии к ремонту'!A:C,2,FALSE)</f>
        <v>#N/A</v>
      </c>
      <c r="R3297" s="21" t="str">
        <f t="shared" si="417"/>
        <v/>
      </c>
      <c r="T3297" s="44" t="str">
        <f t="shared" si="412"/>
        <v/>
      </c>
      <c r="W3297" s="18">
        <f t="shared" si="413"/>
        <v>0</v>
      </c>
    </row>
    <row r="3298" spans="7:23" ht="25.5" customHeight="1" x14ac:dyDescent="0.2">
      <c r="G3298" s="12" t="str">
        <f t="shared" si="410"/>
        <v/>
      </c>
      <c r="H3298" s="12"/>
      <c r="I3298" s="22" t="str">
        <f>IFERROR(VLOOKUP('движение ДВС'!C3298,нормативы!$B$2:$C$32,2,FALSE),"")</f>
        <v/>
      </c>
      <c r="K3298" s="13" t="str">
        <f t="shared" si="414"/>
        <v/>
      </c>
      <c r="L3298" s="13"/>
      <c r="M3298" s="22" t="str">
        <f t="shared" si="411"/>
        <v/>
      </c>
      <c r="N3298" s="22" t="str">
        <f t="shared" si="415"/>
        <v/>
      </c>
      <c r="P3298" s="11" t="str">
        <f t="shared" si="416"/>
        <v xml:space="preserve"> </v>
      </c>
      <c r="Q3298" s="11" t="e">
        <f>VLOOKUP(B3298,'Комментарии к ремонту'!A:C,2,FALSE)</f>
        <v>#N/A</v>
      </c>
      <c r="R3298" s="21" t="str">
        <f t="shared" si="417"/>
        <v/>
      </c>
      <c r="T3298" s="44" t="str">
        <f t="shared" si="412"/>
        <v/>
      </c>
      <c r="W3298" s="18">
        <f t="shared" si="413"/>
        <v>0</v>
      </c>
    </row>
    <row r="3299" spans="7:23" ht="25.5" customHeight="1" x14ac:dyDescent="0.2">
      <c r="G3299" s="12" t="str">
        <f t="shared" si="410"/>
        <v/>
      </c>
      <c r="H3299" s="12"/>
      <c r="I3299" s="22" t="str">
        <f>IFERROR(VLOOKUP('движение ДВС'!C3299,нормативы!$B$2:$C$32,2,FALSE),"")</f>
        <v/>
      </c>
      <c r="K3299" s="13" t="str">
        <f t="shared" si="414"/>
        <v/>
      </c>
      <c r="L3299" s="13"/>
      <c r="M3299" s="22" t="str">
        <f t="shared" si="411"/>
        <v/>
      </c>
      <c r="N3299" s="22" t="str">
        <f t="shared" si="415"/>
        <v/>
      </c>
      <c r="P3299" s="11" t="str">
        <f t="shared" si="416"/>
        <v xml:space="preserve"> </v>
      </c>
      <c r="Q3299" s="11" t="e">
        <f>VLOOKUP(B3299,'Комментарии к ремонту'!A:C,2,FALSE)</f>
        <v>#N/A</v>
      </c>
      <c r="R3299" s="21" t="str">
        <f t="shared" si="417"/>
        <v/>
      </c>
      <c r="T3299" s="44" t="str">
        <f t="shared" si="412"/>
        <v/>
      </c>
      <c r="W3299" s="18">
        <f t="shared" si="413"/>
        <v>0</v>
      </c>
    </row>
    <row r="3300" spans="7:23" ht="25.5" customHeight="1" x14ac:dyDescent="0.2">
      <c r="G3300" s="12" t="str">
        <f t="shared" si="410"/>
        <v/>
      </c>
      <c r="H3300" s="12"/>
      <c r="I3300" s="22" t="str">
        <f>IFERROR(VLOOKUP('движение ДВС'!C3300,нормативы!$B$2:$C$32,2,FALSE),"")</f>
        <v/>
      </c>
      <c r="K3300" s="13" t="str">
        <f t="shared" si="414"/>
        <v/>
      </c>
      <c r="L3300" s="13"/>
      <c r="M3300" s="22" t="str">
        <f t="shared" si="411"/>
        <v/>
      </c>
      <c r="N3300" s="22" t="str">
        <f t="shared" si="415"/>
        <v/>
      </c>
      <c r="P3300" s="11" t="str">
        <f t="shared" si="416"/>
        <v xml:space="preserve"> </v>
      </c>
      <c r="Q3300" s="11" t="e">
        <f>VLOOKUP(B3300,'Комментарии к ремонту'!A:C,2,FALSE)</f>
        <v>#N/A</v>
      </c>
      <c r="R3300" s="21" t="str">
        <f t="shared" si="417"/>
        <v/>
      </c>
      <c r="T3300" s="44" t="str">
        <f t="shared" si="412"/>
        <v/>
      </c>
      <c r="W3300" s="18">
        <f t="shared" si="413"/>
        <v>0</v>
      </c>
    </row>
    <row r="3301" spans="7:23" ht="25.5" customHeight="1" x14ac:dyDescent="0.2">
      <c r="G3301" s="12" t="str">
        <f t="shared" si="410"/>
        <v/>
      </c>
      <c r="H3301" s="12"/>
      <c r="I3301" s="22" t="str">
        <f>IFERROR(VLOOKUP('движение ДВС'!C3301,нормативы!$B$2:$C$32,2,FALSE),"")</f>
        <v/>
      </c>
      <c r="K3301" s="13" t="str">
        <f t="shared" si="414"/>
        <v/>
      </c>
      <c r="L3301" s="13"/>
      <c r="M3301" s="22" t="str">
        <f t="shared" si="411"/>
        <v/>
      </c>
      <c r="N3301" s="22" t="str">
        <f t="shared" si="415"/>
        <v/>
      </c>
      <c r="P3301" s="11" t="str">
        <f t="shared" si="416"/>
        <v xml:space="preserve"> </v>
      </c>
      <c r="Q3301" s="11" t="e">
        <f>VLOOKUP(B3301,'Комментарии к ремонту'!A:C,2,FALSE)</f>
        <v>#N/A</v>
      </c>
      <c r="R3301" s="21" t="str">
        <f t="shared" si="417"/>
        <v/>
      </c>
      <c r="T3301" s="44" t="str">
        <f t="shared" si="412"/>
        <v/>
      </c>
      <c r="W3301" s="18">
        <f t="shared" si="413"/>
        <v>0</v>
      </c>
    </row>
    <row r="3302" spans="7:23" ht="25.5" customHeight="1" x14ac:dyDescent="0.2">
      <c r="G3302" s="12" t="str">
        <f t="shared" si="410"/>
        <v/>
      </c>
      <c r="H3302" s="12"/>
      <c r="I3302" s="22" t="str">
        <f>IFERROR(VLOOKUP('движение ДВС'!C3302,нормативы!$B$2:$C$32,2,FALSE),"")</f>
        <v/>
      </c>
      <c r="K3302" s="13" t="str">
        <f t="shared" si="414"/>
        <v/>
      </c>
      <c r="L3302" s="13"/>
      <c r="M3302" s="22" t="str">
        <f t="shared" si="411"/>
        <v/>
      </c>
      <c r="N3302" s="22" t="str">
        <f t="shared" si="415"/>
        <v/>
      </c>
      <c r="P3302" s="11" t="str">
        <f t="shared" si="416"/>
        <v xml:space="preserve"> </v>
      </c>
      <c r="Q3302" s="11" t="e">
        <f>VLOOKUP(B3302,'Комментарии к ремонту'!A:C,2,FALSE)</f>
        <v>#N/A</v>
      </c>
      <c r="R3302" s="21" t="str">
        <f t="shared" si="417"/>
        <v/>
      </c>
      <c r="T3302" s="44" t="str">
        <f t="shared" si="412"/>
        <v/>
      </c>
      <c r="W3302" s="18">
        <f t="shared" si="413"/>
        <v>0</v>
      </c>
    </row>
    <row r="3303" spans="7:23" ht="25.5" customHeight="1" x14ac:dyDescent="0.2">
      <c r="G3303" s="12" t="str">
        <f t="shared" si="410"/>
        <v/>
      </c>
      <c r="H3303" s="12"/>
      <c r="I3303" s="22" t="str">
        <f>IFERROR(VLOOKUP('движение ДВС'!C3303,нормативы!$B$2:$C$32,2,FALSE),"")</f>
        <v/>
      </c>
      <c r="K3303" s="13" t="str">
        <f t="shared" si="414"/>
        <v/>
      </c>
      <c r="L3303" s="13"/>
      <c r="M3303" s="22" t="str">
        <f t="shared" si="411"/>
        <v/>
      </c>
      <c r="N3303" s="22" t="str">
        <f t="shared" si="415"/>
        <v/>
      </c>
      <c r="P3303" s="11" t="str">
        <f t="shared" si="416"/>
        <v xml:space="preserve"> </v>
      </c>
      <c r="Q3303" s="11" t="e">
        <f>VLOOKUP(B3303,'Комментарии к ремонту'!A:C,2,FALSE)</f>
        <v>#N/A</v>
      </c>
      <c r="R3303" s="21" t="str">
        <f t="shared" si="417"/>
        <v/>
      </c>
      <c r="T3303" s="44" t="str">
        <f t="shared" si="412"/>
        <v/>
      </c>
      <c r="W3303" s="18">
        <f t="shared" si="413"/>
        <v>0</v>
      </c>
    </row>
    <row r="3304" spans="7:23" ht="25.5" customHeight="1" x14ac:dyDescent="0.2">
      <c r="G3304" s="12" t="str">
        <f t="shared" si="410"/>
        <v/>
      </c>
      <c r="H3304" s="12"/>
      <c r="I3304" s="22" t="str">
        <f>IFERROR(VLOOKUP('движение ДВС'!C3304,нормативы!$B$2:$C$32,2,FALSE),"")</f>
        <v/>
      </c>
      <c r="K3304" s="13" t="str">
        <f t="shared" si="414"/>
        <v/>
      </c>
      <c r="L3304" s="13"/>
      <c r="M3304" s="22" t="str">
        <f t="shared" si="411"/>
        <v/>
      </c>
      <c r="N3304" s="22" t="str">
        <f t="shared" si="415"/>
        <v/>
      </c>
      <c r="P3304" s="11" t="str">
        <f t="shared" si="416"/>
        <v xml:space="preserve"> </v>
      </c>
      <c r="Q3304" s="11" t="e">
        <f>VLOOKUP(B3304,'Комментарии к ремонту'!A:C,2,FALSE)</f>
        <v>#N/A</v>
      </c>
      <c r="R3304" s="21" t="str">
        <f t="shared" si="417"/>
        <v/>
      </c>
      <c r="T3304" s="44" t="str">
        <f t="shared" si="412"/>
        <v/>
      </c>
      <c r="W3304" s="18">
        <f t="shared" si="413"/>
        <v>0</v>
      </c>
    </row>
    <row r="3305" spans="7:23" ht="25.5" customHeight="1" x14ac:dyDescent="0.2">
      <c r="G3305" s="12" t="str">
        <f t="shared" si="410"/>
        <v/>
      </c>
      <c r="H3305" s="12"/>
      <c r="I3305" s="22" t="str">
        <f>IFERROR(VLOOKUP('движение ДВС'!C3305,нормативы!$B$2:$C$32,2,FALSE),"")</f>
        <v/>
      </c>
      <c r="K3305" s="13" t="str">
        <f t="shared" si="414"/>
        <v/>
      </c>
      <c r="L3305" s="13"/>
      <c r="M3305" s="22" t="str">
        <f t="shared" si="411"/>
        <v/>
      </c>
      <c r="N3305" s="22" t="str">
        <f t="shared" si="415"/>
        <v/>
      </c>
      <c r="P3305" s="11" t="str">
        <f t="shared" si="416"/>
        <v xml:space="preserve"> </v>
      </c>
      <c r="Q3305" s="11" t="e">
        <f>VLOOKUP(B3305,'Комментарии к ремонту'!A:C,2,FALSE)</f>
        <v>#N/A</v>
      </c>
      <c r="R3305" s="21" t="str">
        <f t="shared" si="417"/>
        <v/>
      </c>
      <c r="T3305" s="44" t="str">
        <f t="shared" si="412"/>
        <v/>
      </c>
      <c r="W3305" s="18">
        <f t="shared" si="413"/>
        <v>0</v>
      </c>
    </row>
    <row r="3306" spans="7:23" ht="25.5" customHeight="1" x14ac:dyDescent="0.2">
      <c r="G3306" s="12" t="str">
        <f t="shared" si="410"/>
        <v/>
      </c>
      <c r="H3306" s="12"/>
      <c r="I3306" s="22" t="str">
        <f>IFERROR(VLOOKUP('движение ДВС'!C3306,нормативы!$B$2:$C$32,2,FALSE),"")</f>
        <v/>
      </c>
      <c r="K3306" s="13" t="str">
        <f t="shared" si="414"/>
        <v/>
      </c>
      <c r="L3306" s="13"/>
      <c r="M3306" s="22" t="str">
        <f t="shared" si="411"/>
        <v/>
      </c>
      <c r="N3306" s="22" t="str">
        <f t="shared" si="415"/>
        <v/>
      </c>
      <c r="P3306" s="11" t="str">
        <f t="shared" si="416"/>
        <v xml:space="preserve"> </v>
      </c>
      <c r="Q3306" s="11" t="e">
        <f>VLOOKUP(B3306,'Комментарии к ремонту'!A:C,2,FALSE)</f>
        <v>#N/A</v>
      </c>
      <c r="R3306" s="21" t="str">
        <f t="shared" si="417"/>
        <v/>
      </c>
      <c r="T3306" s="44" t="str">
        <f t="shared" si="412"/>
        <v/>
      </c>
      <c r="W3306" s="18">
        <f t="shared" si="413"/>
        <v>0</v>
      </c>
    </row>
    <row r="3307" spans="7:23" ht="25.5" customHeight="1" x14ac:dyDescent="0.2">
      <c r="G3307" s="12" t="str">
        <f t="shared" si="410"/>
        <v/>
      </c>
      <c r="H3307" s="12"/>
      <c r="I3307" s="22" t="str">
        <f>IFERROR(VLOOKUP('движение ДВС'!C3307,нормативы!$B$2:$C$32,2,FALSE),"")</f>
        <v/>
      </c>
      <c r="K3307" s="13" t="str">
        <f t="shared" si="414"/>
        <v/>
      </c>
      <c r="L3307" s="13"/>
      <c r="M3307" s="22" t="str">
        <f t="shared" si="411"/>
        <v/>
      </c>
      <c r="N3307" s="22" t="str">
        <f t="shared" si="415"/>
        <v/>
      </c>
      <c r="P3307" s="11" t="str">
        <f t="shared" si="416"/>
        <v xml:space="preserve"> </v>
      </c>
      <c r="Q3307" s="11" t="e">
        <f>VLOOKUP(B3307,'Комментарии к ремонту'!A:C,2,FALSE)</f>
        <v>#N/A</v>
      </c>
      <c r="R3307" s="21" t="str">
        <f t="shared" si="417"/>
        <v/>
      </c>
      <c r="T3307" s="44" t="str">
        <f t="shared" si="412"/>
        <v/>
      </c>
      <c r="W3307" s="18">
        <f t="shared" si="413"/>
        <v>0</v>
      </c>
    </row>
    <row r="3308" spans="7:23" ht="25.5" customHeight="1" x14ac:dyDescent="0.2">
      <c r="G3308" s="12" t="str">
        <f t="shared" si="410"/>
        <v/>
      </c>
      <c r="H3308" s="12"/>
      <c r="I3308" s="22" t="str">
        <f>IFERROR(VLOOKUP('движение ДВС'!C3308,нормативы!$B$2:$C$32,2,FALSE),"")</f>
        <v/>
      </c>
      <c r="K3308" s="13" t="str">
        <f t="shared" si="414"/>
        <v/>
      </c>
      <c r="L3308" s="13"/>
      <c r="M3308" s="22" t="str">
        <f t="shared" si="411"/>
        <v/>
      </c>
      <c r="N3308" s="22" t="str">
        <f t="shared" si="415"/>
        <v/>
      </c>
      <c r="P3308" s="11" t="str">
        <f t="shared" si="416"/>
        <v xml:space="preserve"> </v>
      </c>
      <c r="Q3308" s="11" t="e">
        <f>VLOOKUP(B3308,'Комментарии к ремонту'!A:C,2,FALSE)</f>
        <v>#N/A</v>
      </c>
      <c r="R3308" s="21" t="str">
        <f t="shared" si="417"/>
        <v/>
      </c>
      <c r="T3308" s="44" t="str">
        <f t="shared" si="412"/>
        <v/>
      </c>
      <c r="W3308" s="18">
        <f t="shared" si="413"/>
        <v>0</v>
      </c>
    </row>
    <row r="3309" spans="7:23" ht="25.5" customHeight="1" x14ac:dyDescent="0.2">
      <c r="G3309" s="12" t="str">
        <f t="shared" si="410"/>
        <v/>
      </c>
      <c r="H3309" s="12"/>
      <c r="I3309" s="22" t="str">
        <f>IFERROR(VLOOKUP('движение ДВС'!C3309,нормативы!$B$2:$C$32,2,FALSE),"")</f>
        <v/>
      </c>
      <c r="K3309" s="13" t="str">
        <f t="shared" si="414"/>
        <v/>
      </c>
      <c r="L3309" s="13"/>
      <c r="M3309" s="22" t="str">
        <f t="shared" si="411"/>
        <v/>
      </c>
      <c r="N3309" s="22" t="str">
        <f t="shared" si="415"/>
        <v/>
      </c>
      <c r="P3309" s="11" t="str">
        <f t="shared" si="416"/>
        <v xml:space="preserve"> </v>
      </c>
      <c r="Q3309" s="11" t="e">
        <f>VLOOKUP(B3309,'Комментарии к ремонту'!A:C,2,FALSE)</f>
        <v>#N/A</v>
      </c>
      <c r="R3309" s="21" t="str">
        <f t="shared" si="417"/>
        <v/>
      </c>
      <c r="T3309" s="44" t="str">
        <f t="shared" si="412"/>
        <v/>
      </c>
      <c r="W3309" s="18">
        <f t="shared" si="413"/>
        <v>0</v>
      </c>
    </row>
    <row r="3310" spans="7:23" ht="25.5" customHeight="1" x14ac:dyDescent="0.2">
      <c r="G3310" s="12" t="str">
        <f t="shared" si="410"/>
        <v/>
      </c>
      <c r="H3310" s="12"/>
      <c r="I3310" s="22" t="str">
        <f>IFERROR(VLOOKUP('движение ДВС'!C3310,нормативы!$B$2:$C$32,2,FALSE),"")</f>
        <v/>
      </c>
      <c r="K3310" s="13" t="str">
        <f t="shared" si="414"/>
        <v/>
      </c>
      <c r="L3310" s="13"/>
      <c r="M3310" s="22" t="str">
        <f t="shared" si="411"/>
        <v/>
      </c>
      <c r="N3310" s="22" t="str">
        <f t="shared" si="415"/>
        <v/>
      </c>
      <c r="P3310" s="11" t="str">
        <f t="shared" si="416"/>
        <v xml:space="preserve"> </v>
      </c>
      <c r="Q3310" s="11" t="e">
        <f>VLOOKUP(B3310,'Комментарии к ремонту'!A:C,2,FALSE)</f>
        <v>#N/A</v>
      </c>
      <c r="R3310" s="21" t="str">
        <f t="shared" si="417"/>
        <v/>
      </c>
      <c r="T3310" s="44" t="str">
        <f t="shared" si="412"/>
        <v/>
      </c>
      <c r="W3310" s="18">
        <f t="shared" si="413"/>
        <v>0</v>
      </c>
    </row>
    <row r="3311" spans="7:23" ht="25.5" customHeight="1" x14ac:dyDescent="0.2">
      <c r="G3311" s="12" t="str">
        <f t="shared" si="410"/>
        <v/>
      </c>
      <c r="H3311" s="12"/>
      <c r="I3311" s="22" t="str">
        <f>IFERROR(VLOOKUP('движение ДВС'!C3311,нормативы!$B$2:$C$32,2,FALSE),"")</f>
        <v/>
      </c>
      <c r="K3311" s="13" t="str">
        <f t="shared" si="414"/>
        <v/>
      </c>
      <c r="L3311" s="13"/>
      <c r="M3311" s="22" t="str">
        <f t="shared" si="411"/>
        <v/>
      </c>
      <c r="N3311" s="22" t="str">
        <f t="shared" si="415"/>
        <v/>
      </c>
      <c r="P3311" s="11" t="str">
        <f t="shared" si="416"/>
        <v xml:space="preserve"> </v>
      </c>
      <c r="Q3311" s="11" t="e">
        <f>VLOOKUP(B3311,'Комментарии к ремонту'!A:C,2,FALSE)</f>
        <v>#N/A</v>
      </c>
      <c r="R3311" s="21" t="str">
        <f t="shared" si="417"/>
        <v/>
      </c>
      <c r="T3311" s="44" t="str">
        <f t="shared" si="412"/>
        <v/>
      </c>
      <c r="W3311" s="18">
        <f t="shared" si="413"/>
        <v>0</v>
      </c>
    </row>
    <row r="3312" spans="7:23" ht="25.5" customHeight="1" x14ac:dyDescent="0.2">
      <c r="G3312" s="12" t="str">
        <f t="shared" si="410"/>
        <v/>
      </c>
      <c r="H3312" s="12"/>
      <c r="I3312" s="22" t="str">
        <f>IFERROR(VLOOKUP('движение ДВС'!C3312,нормативы!$B$2:$C$32,2,FALSE),"")</f>
        <v/>
      </c>
      <c r="K3312" s="13" t="str">
        <f t="shared" si="414"/>
        <v/>
      </c>
      <c r="L3312" s="13"/>
      <c r="M3312" s="22" t="str">
        <f t="shared" si="411"/>
        <v/>
      </c>
      <c r="N3312" s="22" t="str">
        <f t="shared" si="415"/>
        <v/>
      </c>
      <c r="P3312" s="11" t="str">
        <f t="shared" si="416"/>
        <v xml:space="preserve"> </v>
      </c>
      <c r="Q3312" s="11" t="e">
        <f>VLOOKUP(B3312,'Комментарии к ремонту'!A:C,2,FALSE)</f>
        <v>#N/A</v>
      </c>
      <c r="R3312" s="21" t="str">
        <f t="shared" si="417"/>
        <v/>
      </c>
      <c r="T3312" s="44" t="str">
        <f t="shared" si="412"/>
        <v/>
      </c>
      <c r="W3312" s="18">
        <f t="shared" si="413"/>
        <v>0</v>
      </c>
    </row>
    <row r="3313" spans="7:23" ht="25.5" customHeight="1" x14ac:dyDescent="0.2">
      <c r="G3313" s="12" t="str">
        <f t="shared" si="410"/>
        <v/>
      </c>
      <c r="H3313" s="12"/>
      <c r="I3313" s="22" t="str">
        <f>IFERROR(VLOOKUP('движение ДВС'!C3313,нормативы!$B$2:$C$32,2,FALSE),"")</f>
        <v/>
      </c>
      <c r="K3313" s="13" t="str">
        <f t="shared" si="414"/>
        <v/>
      </c>
      <c r="L3313" s="13"/>
      <c r="M3313" s="22" t="str">
        <f t="shared" si="411"/>
        <v/>
      </c>
      <c r="N3313" s="22" t="str">
        <f t="shared" si="415"/>
        <v/>
      </c>
      <c r="P3313" s="11" t="str">
        <f t="shared" si="416"/>
        <v xml:space="preserve"> </v>
      </c>
      <c r="Q3313" s="11" t="e">
        <f>VLOOKUP(B3313,'Комментарии к ремонту'!A:C,2,FALSE)</f>
        <v>#N/A</v>
      </c>
      <c r="R3313" s="21" t="str">
        <f t="shared" si="417"/>
        <v/>
      </c>
      <c r="T3313" s="44" t="str">
        <f t="shared" si="412"/>
        <v/>
      </c>
      <c r="W3313" s="18">
        <f t="shared" si="413"/>
        <v>0</v>
      </c>
    </row>
    <row r="3314" spans="7:23" ht="25.5" customHeight="1" x14ac:dyDescent="0.2">
      <c r="G3314" s="12" t="str">
        <f t="shared" si="410"/>
        <v/>
      </c>
      <c r="H3314" s="12"/>
      <c r="I3314" s="22" t="str">
        <f>IFERROR(VLOOKUP('движение ДВС'!C3314,нормативы!$B$2:$C$32,2,FALSE),"")</f>
        <v/>
      </c>
      <c r="K3314" s="13" t="str">
        <f t="shared" si="414"/>
        <v/>
      </c>
      <c r="L3314" s="13"/>
      <c r="M3314" s="22" t="str">
        <f t="shared" si="411"/>
        <v/>
      </c>
      <c r="N3314" s="22" t="str">
        <f t="shared" si="415"/>
        <v/>
      </c>
      <c r="P3314" s="11" t="str">
        <f t="shared" si="416"/>
        <v xml:space="preserve"> </v>
      </c>
      <c r="Q3314" s="11" t="e">
        <f>VLOOKUP(B3314,'Комментарии к ремонту'!A:C,2,FALSE)</f>
        <v>#N/A</v>
      </c>
      <c r="R3314" s="21" t="str">
        <f t="shared" si="417"/>
        <v/>
      </c>
      <c r="T3314" s="44" t="str">
        <f t="shared" si="412"/>
        <v/>
      </c>
      <c r="W3314" s="18">
        <f t="shared" si="413"/>
        <v>0</v>
      </c>
    </row>
    <row r="3315" spans="7:23" ht="25.5" customHeight="1" x14ac:dyDescent="0.2">
      <c r="G3315" s="12" t="str">
        <f t="shared" si="410"/>
        <v/>
      </c>
      <c r="H3315" s="12"/>
      <c r="I3315" s="22" t="str">
        <f>IFERROR(VLOOKUP('движение ДВС'!C3315,нормативы!$B$2:$C$32,2,FALSE),"")</f>
        <v/>
      </c>
      <c r="K3315" s="13" t="str">
        <f t="shared" si="414"/>
        <v/>
      </c>
      <c r="L3315" s="13"/>
      <c r="M3315" s="22" t="str">
        <f t="shared" si="411"/>
        <v/>
      </c>
      <c r="N3315" s="22" t="str">
        <f t="shared" si="415"/>
        <v/>
      </c>
      <c r="P3315" s="11" t="str">
        <f t="shared" si="416"/>
        <v xml:space="preserve"> </v>
      </c>
      <c r="Q3315" s="11" t="e">
        <f>VLOOKUP(B3315,'Комментарии к ремонту'!A:C,2,FALSE)</f>
        <v>#N/A</v>
      </c>
      <c r="R3315" s="21" t="str">
        <f t="shared" si="417"/>
        <v/>
      </c>
      <c r="T3315" s="44" t="str">
        <f t="shared" si="412"/>
        <v/>
      </c>
      <c r="W3315" s="18">
        <f t="shared" si="413"/>
        <v>0</v>
      </c>
    </row>
    <row r="3316" spans="7:23" ht="25.5" customHeight="1" x14ac:dyDescent="0.2">
      <c r="G3316" s="12" t="str">
        <f t="shared" si="410"/>
        <v/>
      </c>
      <c r="H3316" s="12"/>
      <c r="I3316" s="22" t="str">
        <f>IFERROR(VLOOKUP('движение ДВС'!C3316,нормативы!$B$2:$C$32,2,FALSE),"")</f>
        <v/>
      </c>
      <c r="K3316" s="13" t="str">
        <f t="shared" si="414"/>
        <v/>
      </c>
      <c r="L3316" s="13"/>
      <c r="M3316" s="22" t="str">
        <f t="shared" si="411"/>
        <v/>
      </c>
      <c r="N3316" s="22" t="str">
        <f t="shared" si="415"/>
        <v/>
      </c>
      <c r="P3316" s="11" t="str">
        <f t="shared" si="416"/>
        <v xml:space="preserve"> </v>
      </c>
      <c r="Q3316" s="11" t="e">
        <f>VLOOKUP(B3316,'Комментарии к ремонту'!A:C,2,FALSE)</f>
        <v>#N/A</v>
      </c>
      <c r="R3316" s="21" t="str">
        <f t="shared" si="417"/>
        <v/>
      </c>
      <c r="T3316" s="44" t="str">
        <f t="shared" si="412"/>
        <v/>
      </c>
      <c r="W3316" s="18">
        <f t="shared" si="413"/>
        <v>0</v>
      </c>
    </row>
    <row r="3317" spans="7:23" ht="25.5" customHeight="1" x14ac:dyDescent="0.2">
      <c r="G3317" s="12" t="str">
        <f t="shared" si="410"/>
        <v/>
      </c>
      <c r="H3317" s="12"/>
      <c r="I3317" s="22" t="str">
        <f>IFERROR(VLOOKUP('движение ДВС'!C3317,нормативы!$B$2:$C$32,2,FALSE),"")</f>
        <v/>
      </c>
      <c r="K3317" s="13" t="str">
        <f t="shared" si="414"/>
        <v/>
      </c>
      <c r="L3317" s="13"/>
      <c r="M3317" s="22" t="str">
        <f t="shared" si="411"/>
        <v/>
      </c>
      <c r="N3317" s="22" t="str">
        <f t="shared" si="415"/>
        <v/>
      </c>
      <c r="P3317" s="11" t="str">
        <f t="shared" si="416"/>
        <v xml:space="preserve"> </v>
      </c>
      <c r="Q3317" s="11" t="e">
        <f>VLOOKUP(B3317,'Комментарии к ремонту'!A:C,2,FALSE)</f>
        <v>#N/A</v>
      </c>
      <c r="R3317" s="21" t="str">
        <f t="shared" si="417"/>
        <v/>
      </c>
      <c r="T3317" s="44" t="str">
        <f t="shared" si="412"/>
        <v/>
      </c>
      <c r="W3317" s="18">
        <f t="shared" si="413"/>
        <v>0</v>
      </c>
    </row>
    <row r="3318" spans="7:23" ht="25.5" customHeight="1" x14ac:dyDescent="0.2">
      <c r="G3318" s="12" t="str">
        <f t="shared" si="410"/>
        <v/>
      </c>
      <c r="H3318" s="12"/>
      <c r="I3318" s="22" t="str">
        <f>IFERROR(VLOOKUP('движение ДВС'!C3318,нормативы!$B$2:$C$32,2,FALSE),"")</f>
        <v/>
      </c>
      <c r="K3318" s="13" t="str">
        <f t="shared" si="414"/>
        <v/>
      </c>
      <c r="L3318" s="13"/>
      <c r="M3318" s="22" t="str">
        <f t="shared" si="411"/>
        <v/>
      </c>
      <c r="N3318" s="22" t="str">
        <f t="shared" si="415"/>
        <v/>
      </c>
      <c r="P3318" s="11" t="str">
        <f t="shared" si="416"/>
        <v xml:space="preserve"> </v>
      </c>
      <c r="Q3318" s="11" t="e">
        <f>VLOOKUP(B3318,'Комментарии к ремонту'!A:C,2,FALSE)</f>
        <v>#N/A</v>
      </c>
      <c r="R3318" s="21" t="str">
        <f t="shared" si="417"/>
        <v/>
      </c>
      <c r="T3318" s="44" t="str">
        <f t="shared" si="412"/>
        <v/>
      </c>
      <c r="W3318" s="18">
        <f t="shared" si="413"/>
        <v>0</v>
      </c>
    </row>
    <row r="3319" spans="7:23" ht="25.5" customHeight="1" x14ac:dyDescent="0.2">
      <c r="G3319" s="12" t="str">
        <f t="shared" si="410"/>
        <v/>
      </c>
      <c r="H3319" s="12"/>
      <c r="I3319" s="22" t="str">
        <f>IFERROR(VLOOKUP('движение ДВС'!C3319,нормативы!$B$2:$C$32,2,FALSE),"")</f>
        <v/>
      </c>
      <c r="K3319" s="13" t="str">
        <f t="shared" si="414"/>
        <v/>
      </c>
      <c r="L3319" s="13"/>
      <c r="M3319" s="22" t="str">
        <f t="shared" si="411"/>
        <v/>
      </c>
      <c r="N3319" s="22" t="str">
        <f t="shared" si="415"/>
        <v/>
      </c>
      <c r="P3319" s="11" t="str">
        <f t="shared" si="416"/>
        <v xml:space="preserve"> </v>
      </c>
      <c r="Q3319" s="11" t="e">
        <f>VLOOKUP(B3319,'Комментарии к ремонту'!A:C,2,FALSE)</f>
        <v>#N/A</v>
      </c>
      <c r="R3319" s="21" t="str">
        <f t="shared" si="417"/>
        <v/>
      </c>
      <c r="T3319" s="44" t="str">
        <f t="shared" si="412"/>
        <v/>
      </c>
      <c r="W3319" s="18">
        <f t="shared" si="413"/>
        <v>0</v>
      </c>
    </row>
    <row r="3320" spans="7:23" ht="25.5" customHeight="1" x14ac:dyDescent="0.2">
      <c r="G3320" s="12" t="str">
        <f t="shared" si="410"/>
        <v/>
      </c>
      <c r="H3320" s="12"/>
      <c r="I3320" s="22" t="str">
        <f>IFERROR(VLOOKUP('движение ДВС'!C3320,нормативы!$B$2:$C$32,2,FALSE),"")</f>
        <v/>
      </c>
      <c r="K3320" s="13" t="str">
        <f t="shared" si="414"/>
        <v/>
      </c>
      <c r="L3320" s="13"/>
      <c r="M3320" s="22" t="str">
        <f t="shared" si="411"/>
        <v/>
      </c>
      <c r="N3320" s="22" t="str">
        <f t="shared" si="415"/>
        <v/>
      </c>
      <c r="P3320" s="11" t="str">
        <f t="shared" si="416"/>
        <v xml:space="preserve"> </v>
      </c>
      <c r="Q3320" s="11" t="e">
        <f>VLOOKUP(B3320,'Комментарии к ремонту'!A:C,2,FALSE)</f>
        <v>#N/A</v>
      </c>
      <c r="R3320" s="21" t="str">
        <f t="shared" si="417"/>
        <v/>
      </c>
      <c r="T3320" s="44" t="str">
        <f t="shared" si="412"/>
        <v/>
      </c>
      <c r="W3320" s="18">
        <f t="shared" si="413"/>
        <v>0</v>
      </c>
    </row>
    <row r="3321" spans="7:23" ht="25.5" customHeight="1" x14ac:dyDescent="0.2">
      <c r="G3321" s="12" t="str">
        <f t="shared" si="410"/>
        <v/>
      </c>
      <c r="H3321" s="12"/>
      <c r="I3321" s="22" t="str">
        <f>IFERROR(VLOOKUP('движение ДВС'!C3321,нормативы!$B$2:$C$32,2,FALSE),"")</f>
        <v/>
      </c>
      <c r="K3321" s="13" t="str">
        <f t="shared" si="414"/>
        <v/>
      </c>
      <c r="L3321" s="13"/>
      <c r="M3321" s="22" t="str">
        <f t="shared" si="411"/>
        <v/>
      </c>
      <c r="N3321" s="22" t="str">
        <f t="shared" si="415"/>
        <v/>
      </c>
      <c r="P3321" s="11" t="str">
        <f t="shared" si="416"/>
        <v xml:space="preserve"> </v>
      </c>
      <c r="Q3321" s="11" t="e">
        <f>VLOOKUP(B3321,'Комментарии к ремонту'!A:C,2,FALSE)</f>
        <v>#N/A</v>
      </c>
      <c r="R3321" s="21" t="str">
        <f t="shared" si="417"/>
        <v/>
      </c>
      <c r="T3321" s="44" t="str">
        <f t="shared" si="412"/>
        <v/>
      </c>
      <c r="W3321" s="18">
        <f t="shared" si="413"/>
        <v>0</v>
      </c>
    </row>
    <row r="3322" spans="7:23" ht="25.5" customHeight="1" x14ac:dyDescent="0.2">
      <c r="G3322" s="12" t="str">
        <f t="shared" si="410"/>
        <v/>
      </c>
      <c r="H3322" s="12"/>
      <c r="I3322" s="22" t="str">
        <f>IFERROR(VLOOKUP('движение ДВС'!C3322,нормативы!$B$2:$C$32,2,FALSE),"")</f>
        <v/>
      </c>
      <c r="K3322" s="13" t="str">
        <f t="shared" si="414"/>
        <v/>
      </c>
      <c r="L3322" s="13"/>
      <c r="M3322" s="22" t="str">
        <f t="shared" si="411"/>
        <v/>
      </c>
      <c r="N3322" s="22" t="str">
        <f t="shared" si="415"/>
        <v/>
      </c>
      <c r="P3322" s="11" t="str">
        <f t="shared" si="416"/>
        <v xml:space="preserve"> </v>
      </c>
      <c r="Q3322" s="11" t="e">
        <f>VLOOKUP(B3322,'Комментарии к ремонту'!A:C,2,FALSE)</f>
        <v>#N/A</v>
      </c>
      <c r="R3322" s="21" t="str">
        <f t="shared" si="417"/>
        <v/>
      </c>
      <c r="T3322" s="44" t="str">
        <f t="shared" si="412"/>
        <v/>
      </c>
      <c r="W3322" s="18">
        <f t="shared" si="413"/>
        <v>0</v>
      </c>
    </row>
    <row r="3323" spans="7:23" ht="25.5" customHeight="1" x14ac:dyDescent="0.2">
      <c r="G3323" s="12" t="str">
        <f t="shared" si="410"/>
        <v/>
      </c>
      <c r="H3323" s="12"/>
      <c r="I3323" s="22" t="str">
        <f>IFERROR(VLOOKUP('движение ДВС'!C3323,нормативы!$B$2:$C$32,2,FALSE),"")</f>
        <v/>
      </c>
      <c r="K3323" s="13" t="str">
        <f t="shared" si="414"/>
        <v/>
      </c>
      <c r="L3323" s="13"/>
      <c r="M3323" s="22" t="str">
        <f t="shared" si="411"/>
        <v/>
      </c>
      <c r="N3323" s="22" t="str">
        <f t="shared" si="415"/>
        <v/>
      </c>
      <c r="P3323" s="11" t="str">
        <f t="shared" si="416"/>
        <v xml:space="preserve"> </v>
      </c>
      <c r="Q3323" s="11" t="e">
        <f>VLOOKUP(B3323,'Комментарии к ремонту'!A:C,2,FALSE)</f>
        <v>#N/A</v>
      </c>
      <c r="R3323" s="21" t="str">
        <f t="shared" si="417"/>
        <v/>
      </c>
      <c r="T3323" s="44" t="str">
        <f t="shared" si="412"/>
        <v/>
      </c>
      <c r="W3323" s="18">
        <f t="shared" si="413"/>
        <v>0</v>
      </c>
    </row>
    <row r="3324" spans="7:23" ht="25.5" customHeight="1" x14ac:dyDescent="0.2">
      <c r="G3324" s="12" t="str">
        <f t="shared" si="410"/>
        <v/>
      </c>
      <c r="H3324" s="12"/>
      <c r="I3324" s="22" t="str">
        <f>IFERROR(VLOOKUP('движение ДВС'!C3324,нормативы!$B$2:$C$32,2,FALSE),"")</f>
        <v/>
      </c>
      <c r="K3324" s="13" t="str">
        <f t="shared" si="414"/>
        <v/>
      </c>
      <c r="L3324" s="13"/>
      <c r="M3324" s="22" t="str">
        <f t="shared" si="411"/>
        <v/>
      </c>
      <c r="N3324" s="22" t="str">
        <f t="shared" si="415"/>
        <v/>
      </c>
      <c r="P3324" s="11" t="str">
        <f t="shared" si="416"/>
        <v xml:space="preserve"> </v>
      </c>
      <c r="Q3324" s="11" t="e">
        <f>VLOOKUP(B3324,'Комментарии к ремонту'!A:C,2,FALSE)</f>
        <v>#N/A</v>
      </c>
      <c r="R3324" s="21" t="str">
        <f t="shared" si="417"/>
        <v/>
      </c>
      <c r="T3324" s="44" t="str">
        <f t="shared" si="412"/>
        <v/>
      </c>
      <c r="W3324" s="18">
        <f t="shared" si="413"/>
        <v>0</v>
      </c>
    </row>
    <row r="3325" spans="7:23" ht="25.5" customHeight="1" x14ac:dyDescent="0.2">
      <c r="G3325" s="12" t="str">
        <f t="shared" si="410"/>
        <v/>
      </c>
      <c r="H3325" s="12"/>
      <c r="I3325" s="22" t="str">
        <f>IFERROR(VLOOKUP('движение ДВС'!C3325,нормативы!$B$2:$C$32,2,FALSE),"")</f>
        <v/>
      </c>
      <c r="K3325" s="13" t="str">
        <f t="shared" si="414"/>
        <v/>
      </c>
      <c r="L3325" s="13"/>
      <c r="M3325" s="22" t="str">
        <f t="shared" si="411"/>
        <v/>
      </c>
      <c r="N3325" s="22" t="str">
        <f t="shared" si="415"/>
        <v/>
      </c>
      <c r="P3325" s="11" t="str">
        <f t="shared" si="416"/>
        <v xml:space="preserve"> </v>
      </c>
      <c r="Q3325" s="11" t="e">
        <f>VLOOKUP(B3325,'Комментарии к ремонту'!A:C,2,FALSE)</f>
        <v>#N/A</v>
      </c>
      <c r="R3325" s="21" t="str">
        <f t="shared" si="417"/>
        <v/>
      </c>
      <c r="T3325" s="44" t="str">
        <f t="shared" si="412"/>
        <v/>
      </c>
      <c r="W3325" s="18">
        <f t="shared" si="413"/>
        <v>0</v>
      </c>
    </row>
    <row r="3326" spans="7:23" ht="25.5" customHeight="1" x14ac:dyDescent="0.2">
      <c r="G3326" s="12" t="str">
        <f t="shared" si="410"/>
        <v/>
      </c>
      <c r="H3326" s="12"/>
      <c r="I3326" s="22" t="str">
        <f>IFERROR(VLOOKUP('движение ДВС'!C3326,нормативы!$B$2:$C$32,2,FALSE),"")</f>
        <v/>
      </c>
      <c r="K3326" s="13" t="str">
        <f t="shared" si="414"/>
        <v/>
      </c>
      <c r="L3326" s="13"/>
      <c r="M3326" s="22" t="str">
        <f t="shared" si="411"/>
        <v/>
      </c>
      <c r="N3326" s="22" t="str">
        <f t="shared" si="415"/>
        <v/>
      </c>
      <c r="P3326" s="11" t="str">
        <f t="shared" si="416"/>
        <v xml:space="preserve"> </v>
      </c>
      <c r="Q3326" s="11" t="e">
        <f>VLOOKUP(B3326,'Комментарии к ремонту'!A:C,2,FALSE)</f>
        <v>#N/A</v>
      </c>
      <c r="R3326" s="21" t="str">
        <f t="shared" si="417"/>
        <v/>
      </c>
      <c r="T3326" s="44" t="str">
        <f t="shared" si="412"/>
        <v/>
      </c>
      <c r="W3326" s="18">
        <f t="shared" si="413"/>
        <v>0</v>
      </c>
    </row>
    <row r="3327" spans="7:23" ht="25.5" customHeight="1" x14ac:dyDescent="0.2">
      <c r="G3327" s="12" t="str">
        <f t="shared" si="410"/>
        <v/>
      </c>
      <c r="H3327" s="12"/>
      <c r="I3327" s="22" t="str">
        <f>IFERROR(VLOOKUP('движение ДВС'!C3327,нормативы!$B$2:$C$32,2,FALSE),"")</f>
        <v/>
      </c>
      <c r="K3327" s="13" t="str">
        <f t="shared" si="414"/>
        <v/>
      </c>
      <c r="L3327" s="13"/>
      <c r="M3327" s="22" t="str">
        <f t="shared" si="411"/>
        <v/>
      </c>
      <c r="N3327" s="22" t="str">
        <f t="shared" si="415"/>
        <v/>
      </c>
      <c r="P3327" s="11" t="str">
        <f t="shared" si="416"/>
        <v xml:space="preserve"> </v>
      </c>
      <c r="Q3327" s="11" t="e">
        <f>VLOOKUP(B3327,'Комментарии к ремонту'!A:C,2,FALSE)</f>
        <v>#N/A</v>
      </c>
      <c r="R3327" s="21" t="str">
        <f t="shared" si="417"/>
        <v/>
      </c>
      <c r="T3327" s="44" t="str">
        <f t="shared" si="412"/>
        <v/>
      </c>
      <c r="W3327" s="18">
        <f t="shared" si="413"/>
        <v>0</v>
      </c>
    </row>
    <row r="3328" spans="7:23" ht="25.5" customHeight="1" x14ac:dyDescent="0.2">
      <c r="G3328" s="12" t="str">
        <f t="shared" si="410"/>
        <v/>
      </c>
      <c r="H3328" s="12"/>
      <c r="I3328" s="22" t="str">
        <f>IFERROR(VLOOKUP('движение ДВС'!C3328,нормативы!$B$2:$C$32,2,FALSE),"")</f>
        <v/>
      </c>
      <c r="K3328" s="13" t="str">
        <f t="shared" si="414"/>
        <v/>
      </c>
      <c r="L3328" s="13"/>
      <c r="M3328" s="22" t="str">
        <f t="shared" si="411"/>
        <v/>
      </c>
      <c r="N3328" s="22" t="str">
        <f t="shared" si="415"/>
        <v/>
      </c>
      <c r="P3328" s="11" t="str">
        <f t="shared" si="416"/>
        <v xml:space="preserve"> </v>
      </c>
      <c r="Q3328" s="11" t="e">
        <f>VLOOKUP(B3328,'Комментарии к ремонту'!A:C,2,FALSE)</f>
        <v>#N/A</v>
      </c>
      <c r="R3328" s="21" t="str">
        <f t="shared" si="417"/>
        <v/>
      </c>
      <c r="T3328" s="44" t="str">
        <f t="shared" si="412"/>
        <v/>
      </c>
      <c r="W3328" s="18">
        <f t="shared" si="413"/>
        <v>0</v>
      </c>
    </row>
    <row r="3329" spans="7:23" ht="25.5" customHeight="1" x14ac:dyDescent="0.2">
      <c r="G3329" s="12" t="str">
        <f t="shared" si="410"/>
        <v/>
      </c>
      <c r="H3329" s="12"/>
      <c r="I3329" s="22" t="str">
        <f>IFERROR(VLOOKUP('движение ДВС'!C3329,нормативы!$B$2:$C$32,2,FALSE),"")</f>
        <v/>
      </c>
      <c r="K3329" s="13" t="str">
        <f t="shared" si="414"/>
        <v/>
      </c>
      <c r="L3329" s="13"/>
      <c r="M3329" s="22" t="str">
        <f t="shared" si="411"/>
        <v/>
      </c>
      <c r="N3329" s="22" t="str">
        <f t="shared" si="415"/>
        <v/>
      </c>
      <c r="P3329" s="11" t="str">
        <f t="shared" si="416"/>
        <v xml:space="preserve"> </v>
      </c>
      <c r="Q3329" s="11" t="e">
        <f>VLOOKUP(B3329,'Комментарии к ремонту'!A:C,2,FALSE)</f>
        <v>#N/A</v>
      </c>
      <c r="R3329" s="21" t="str">
        <f t="shared" si="417"/>
        <v/>
      </c>
      <c r="T3329" s="44" t="str">
        <f t="shared" si="412"/>
        <v/>
      </c>
      <c r="W3329" s="18">
        <f t="shared" si="413"/>
        <v>0</v>
      </c>
    </row>
    <row r="3330" spans="7:23" ht="25.5" customHeight="1" x14ac:dyDescent="0.2">
      <c r="G3330" s="12" t="str">
        <f t="shared" si="410"/>
        <v/>
      </c>
      <c r="H3330" s="12"/>
      <c r="I3330" s="22" t="str">
        <f>IFERROR(VLOOKUP('движение ДВС'!C3330,нормативы!$B$2:$C$32,2,FALSE),"")</f>
        <v/>
      </c>
      <c r="K3330" s="13" t="str">
        <f t="shared" si="414"/>
        <v/>
      </c>
      <c r="L3330" s="13"/>
      <c r="M3330" s="22" t="str">
        <f t="shared" si="411"/>
        <v/>
      </c>
      <c r="N3330" s="22" t="str">
        <f t="shared" si="415"/>
        <v/>
      </c>
      <c r="P3330" s="11" t="str">
        <f t="shared" si="416"/>
        <v xml:space="preserve"> </v>
      </c>
      <c r="Q3330" s="11" t="e">
        <f>VLOOKUP(B3330,'Комментарии к ремонту'!A:C,2,FALSE)</f>
        <v>#N/A</v>
      </c>
      <c r="R3330" s="21" t="str">
        <f t="shared" si="417"/>
        <v/>
      </c>
      <c r="T3330" s="44" t="str">
        <f t="shared" si="412"/>
        <v/>
      </c>
      <c r="W3330" s="18">
        <f t="shared" si="413"/>
        <v>0</v>
      </c>
    </row>
    <row r="3331" spans="7:23" ht="25.5" customHeight="1" x14ac:dyDescent="0.2">
      <c r="G3331" s="12" t="str">
        <f t="shared" ref="G3331:G3394" si="418">IFERROR(IF(SEARCH("Ожидается",O3331),"введите дату",""),"")</f>
        <v/>
      </c>
      <c r="H3331" s="12"/>
      <c r="I3331" s="22" t="str">
        <f>IFERROR(VLOOKUP('движение ДВС'!C3331,нормативы!$B$2:$C$32,2,FALSE),"")</f>
        <v/>
      </c>
      <c r="K3331" s="13" t="str">
        <f t="shared" si="414"/>
        <v/>
      </c>
      <c r="L3331" s="13"/>
      <c r="M3331" s="22" t="str">
        <f t="shared" ref="M3331:M3394" si="419">IFERROR(IF(ISBLANK(G3331),"",_xlfn.ISOWEEKNUM(G3331)),"")</f>
        <v/>
      </c>
      <c r="N3331" s="22" t="str">
        <f t="shared" si="415"/>
        <v/>
      </c>
      <c r="P3331" s="11" t="str">
        <f t="shared" si="416"/>
        <v xml:space="preserve"> </v>
      </c>
      <c r="Q3331" s="11" t="e">
        <f>VLOOKUP(B3331,'Комментарии к ремонту'!A:C,2,FALSE)</f>
        <v>#N/A</v>
      </c>
      <c r="R3331" s="21" t="str">
        <f t="shared" si="417"/>
        <v/>
      </c>
      <c r="T3331" s="44" t="str">
        <f t="shared" ref="T3331:T3394" si="420">IF(O3331="Отказной","Опишите причину отказа",IF(O3331="Транзит","Опишите инф. о транзите",""))</f>
        <v/>
      </c>
      <c r="W3331" s="18">
        <f t="shared" ref="W3331:W3394" si="421">IFERROR(IF(SEARCH(", заказ",V3331),"укажите дату поставки зап. частей",""),0)</f>
        <v>0</v>
      </c>
    </row>
    <row r="3332" spans="7:23" ht="25.5" customHeight="1" x14ac:dyDescent="0.2">
      <c r="G3332" s="12" t="str">
        <f t="shared" si="418"/>
        <v/>
      </c>
      <c r="H3332" s="12"/>
      <c r="I3332" s="22" t="str">
        <f>IFERROR(VLOOKUP('движение ДВС'!C3332,нормативы!$B$2:$C$32,2,FALSE),"")</f>
        <v/>
      </c>
      <c r="K3332" s="13" t="str">
        <f t="shared" ref="K3332:K3395" si="422">IFERROR(IF(H3332&lt;&gt;0,H3332+(I3332/J3332)/8*7/5,""),IF(H3332&lt;&gt;0,H3332+I3332/8*7/5,""))</f>
        <v/>
      </c>
      <c r="L3332" s="13"/>
      <c r="M3332" s="22" t="str">
        <f t="shared" si="419"/>
        <v/>
      </c>
      <c r="N3332" s="22" t="str">
        <f t="shared" ref="N3332:N3395" si="423">IFERROR(INT((MONTH(G3332)+2)/3),"")</f>
        <v/>
      </c>
      <c r="P3332" s="11" t="str">
        <f t="shared" ref="P3332:P3395" si="424">B3332&amp;" "&amp;C3332</f>
        <v xml:space="preserve"> </v>
      </c>
      <c r="Q3332" s="11" t="e">
        <f>VLOOKUP(B3332,'Комментарии к ремонту'!A:C,2,FALSE)</f>
        <v>#N/A</v>
      </c>
      <c r="R3332" s="21" t="str">
        <f t="shared" ref="R3332:R3395" si="425">IF(ISBLANK(B3332),"",IF(O3332="Ремонт остановлен","Укажите причину остановки работ",IF(O3332="Отказной","Опишите причину отказа",IF(O3332="Транзит","Опишите инф. о транзите",IF(ISNA(Q3332),"НЕТ","ЕСТЬ")))))</f>
        <v/>
      </c>
      <c r="T3332" s="44" t="str">
        <f t="shared" si="420"/>
        <v/>
      </c>
      <c r="W3332" s="18">
        <f t="shared" si="421"/>
        <v>0</v>
      </c>
    </row>
    <row r="3333" spans="7:23" ht="25.5" customHeight="1" x14ac:dyDescent="0.2">
      <c r="G3333" s="12" t="str">
        <f t="shared" si="418"/>
        <v/>
      </c>
      <c r="H3333" s="12"/>
      <c r="I3333" s="22" t="str">
        <f>IFERROR(VLOOKUP('движение ДВС'!C3333,нормативы!$B$2:$C$32,2,FALSE),"")</f>
        <v/>
      </c>
      <c r="K3333" s="13" t="str">
        <f t="shared" si="422"/>
        <v/>
      </c>
      <c r="L3333" s="13"/>
      <c r="M3333" s="22" t="str">
        <f t="shared" si="419"/>
        <v/>
      </c>
      <c r="N3333" s="22" t="str">
        <f t="shared" si="423"/>
        <v/>
      </c>
      <c r="P3333" s="11" t="str">
        <f t="shared" si="424"/>
        <v xml:space="preserve"> </v>
      </c>
      <c r="Q3333" s="11" t="e">
        <f>VLOOKUP(B3333,'Комментарии к ремонту'!A:C,2,FALSE)</f>
        <v>#N/A</v>
      </c>
      <c r="R3333" s="21" t="str">
        <f t="shared" si="425"/>
        <v/>
      </c>
      <c r="T3333" s="44" t="str">
        <f t="shared" si="420"/>
        <v/>
      </c>
      <c r="W3333" s="18">
        <f t="shared" si="421"/>
        <v>0</v>
      </c>
    </row>
    <row r="3334" spans="7:23" ht="25.5" customHeight="1" x14ac:dyDescent="0.2">
      <c r="G3334" s="12" t="str">
        <f t="shared" si="418"/>
        <v/>
      </c>
      <c r="H3334" s="12"/>
      <c r="I3334" s="22" t="str">
        <f>IFERROR(VLOOKUP('движение ДВС'!C3334,нормативы!$B$2:$C$32,2,FALSE),"")</f>
        <v/>
      </c>
      <c r="K3334" s="13" t="str">
        <f t="shared" si="422"/>
        <v/>
      </c>
      <c r="L3334" s="13"/>
      <c r="M3334" s="22" t="str">
        <f t="shared" si="419"/>
        <v/>
      </c>
      <c r="N3334" s="22" t="str">
        <f t="shared" si="423"/>
        <v/>
      </c>
      <c r="P3334" s="11" t="str">
        <f t="shared" si="424"/>
        <v xml:space="preserve"> </v>
      </c>
      <c r="Q3334" s="11" t="e">
        <f>VLOOKUP(B3334,'Комментарии к ремонту'!A:C,2,FALSE)</f>
        <v>#N/A</v>
      </c>
      <c r="R3334" s="21" t="str">
        <f t="shared" si="425"/>
        <v/>
      </c>
      <c r="T3334" s="44" t="str">
        <f t="shared" si="420"/>
        <v/>
      </c>
      <c r="W3334" s="18">
        <f t="shared" si="421"/>
        <v>0</v>
      </c>
    </row>
    <row r="3335" spans="7:23" ht="25.5" customHeight="1" x14ac:dyDescent="0.2">
      <c r="G3335" s="12" t="str">
        <f t="shared" si="418"/>
        <v/>
      </c>
      <c r="H3335" s="12"/>
      <c r="I3335" s="22" t="str">
        <f>IFERROR(VLOOKUP('движение ДВС'!C3335,нормативы!$B$2:$C$32,2,FALSE),"")</f>
        <v/>
      </c>
      <c r="K3335" s="13" t="str">
        <f t="shared" si="422"/>
        <v/>
      </c>
      <c r="L3335" s="13"/>
      <c r="M3335" s="22" t="str">
        <f t="shared" si="419"/>
        <v/>
      </c>
      <c r="N3335" s="22" t="str">
        <f t="shared" si="423"/>
        <v/>
      </c>
      <c r="P3335" s="11" t="str">
        <f t="shared" si="424"/>
        <v xml:space="preserve"> </v>
      </c>
      <c r="Q3335" s="11" t="e">
        <f>VLOOKUP(B3335,'Комментарии к ремонту'!A:C,2,FALSE)</f>
        <v>#N/A</v>
      </c>
      <c r="R3335" s="21" t="str">
        <f t="shared" si="425"/>
        <v/>
      </c>
      <c r="T3335" s="44" t="str">
        <f t="shared" si="420"/>
        <v/>
      </c>
      <c r="W3335" s="18">
        <f t="shared" si="421"/>
        <v>0</v>
      </c>
    </row>
    <row r="3336" spans="7:23" ht="25.5" customHeight="1" x14ac:dyDescent="0.2">
      <c r="G3336" s="12" t="str">
        <f t="shared" si="418"/>
        <v/>
      </c>
      <c r="H3336" s="12"/>
      <c r="I3336" s="22" t="str">
        <f>IFERROR(VLOOKUP('движение ДВС'!C3336,нормативы!$B$2:$C$32,2,FALSE),"")</f>
        <v/>
      </c>
      <c r="K3336" s="13" t="str">
        <f t="shared" si="422"/>
        <v/>
      </c>
      <c r="L3336" s="13"/>
      <c r="M3336" s="22" t="str">
        <f t="shared" si="419"/>
        <v/>
      </c>
      <c r="N3336" s="22" t="str">
        <f t="shared" si="423"/>
        <v/>
      </c>
      <c r="P3336" s="11" t="str">
        <f t="shared" si="424"/>
        <v xml:space="preserve"> </v>
      </c>
      <c r="Q3336" s="11" t="e">
        <f>VLOOKUP(B3336,'Комментарии к ремонту'!A:C,2,FALSE)</f>
        <v>#N/A</v>
      </c>
      <c r="R3336" s="21" t="str">
        <f t="shared" si="425"/>
        <v/>
      </c>
      <c r="T3336" s="44" t="str">
        <f t="shared" si="420"/>
        <v/>
      </c>
      <c r="W3336" s="18">
        <f t="shared" si="421"/>
        <v>0</v>
      </c>
    </row>
    <row r="3337" spans="7:23" ht="25.5" customHeight="1" x14ac:dyDescent="0.2">
      <c r="G3337" s="12" t="str">
        <f t="shared" si="418"/>
        <v/>
      </c>
      <c r="H3337" s="12"/>
      <c r="I3337" s="22" t="str">
        <f>IFERROR(VLOOKUP('движение ДВС'!C3337,нормативы!$B$2:$C$32,2,FALSE),"")</f>
        <v/>
      </c>
      <c r="K3337" s="13" t="str">
        <f t="shared" si="422"/>
        <v/>
      </c>
      <c r="L3337" s="13"/>
      <c r="M3337" s="22" t="str">
        <f t="shared" si="419"/>
        <v/>
      </c>
      <c r="N3337" s="22" t="str">
        <f t="shared" si="423"/>
        <v/>
      </c>
      <c r="P3337" s="11" t="str">
        <f t="shared" si="424"/>
        <v xml:space="preserve"> </v>
      </c>
      <c r="Q3337" s="11" t="e">
        <f>VLOOKUP(B3337,'Комментарии к ремонту'!A:C,2,FALSE)</f>
        <v>#N/A</v>
      </c>
      <c r="R3337" s="21" t="str">
        <f t="shared" si="425"/>
        <v/>
      </c>
      <c r="T3337" s="44" t="str">
        <f t="shared" si="420"/>
        <v/>
      </c>
      <c r="W3337" s="18">
        <f t="shared" si="421"/>
        <v>0</v>
      </c>
    </row>
    <row r="3338" spans="7:23" ht="25.5" customHeight="1" x14ac:dyDescent="0.2">
      <c r="G3338" s="12" t="str">
        <f t="shared" si="418"/>
        <v/>
      </c>
      <c r="H3338" s="12"/>
      <c r="I3338" s="22" t="str">
        <f>IFERROR(VLOOKUP('движение ДВС'!C3338,нормативы!$B$2:$C$32,2,FALSE),"")</f>
        <v/>
      </c>
      <c r="K3338" s="13" t="str">
        <f t="shared" si="422"/>
        <v/>
      </c>
      <c r="L3338" s="13"/>
      <c r="M3338" s="22" t="str">
        <f t="shared" si="419"/>
        <v/>
      </c>
      <c r="N3338" s="22" t="str">
        <f t="shared" si="423"/>
        <v/>
      </c>
      <c r="P3338" s="11" t="str">
        <f t="shared" si="424"/>
        <v xml:space="preserve"> </v>
      </c>
      <c r="Q3338" s="11" t="e">
        <f>VLOOKUP(B3338,'Комментарии к ремонту'!A:C,2,FALSE)</f>
        <v>#N/A</v>
      </c>
      <c r="R3338" s="21" t="str">
        <f t="shared" si="425"/>
        <v/>
      </c>
      <c r="T3338" s="44" t="str">
        <f t="shared" si="420"/>
        <v/>
      </c>
      <c r="W3338" s="18">
        <f t="shared" si="421"/>
        <v>0</v>
      </c>
    </row>
    <row r="3339" spans="7:23" ht="25.5" customHeight="1" x14ac:dyDescent="0.2">
      <c r="G3339" s="12" t="str">
        <f t="shared" si="418"/>
        <v/>
      </c>
      <c r="H3339" s="12"/>
      <c r="I3339" s="22" t="str">
        <f>IFERROR(VLOOKUP('движение ДВС'!C3339,нормативы!$B$2:$C$32,2,FALSE),"")</f>
        <v/>
      </c>
      <c r="K3339" s="13" t="str">
        <f t="shared" si="422"/>
        <v/>
      </c>
      <c r="L3339" s="13"/>
      <c r="M3339" s="22" t="str">
        <f t="shared" si="419"/>
        <v/>
      </c>
      <c r="N3339" s="22" t="str">
        <f t="shared" si="423"/>
        <v/>
      </c>
      <c r="P3339" s="11" t="str">
        <f t="shared" si="424"/>
        <v xml:space="preserve"> </v>
      </c>
      <c r="Q3339" s="11" t="e">
        <f>VLOOKUP(B3339,'Комментарии к ремонту'!A:C,2,FALSE)</f>
        <v>#N/A</v>
      </c>
      <c r="R3339" s="21" t="str">
        <f t="shared" si="425"/>
        <v/>
      </c>
      <c r="T3339" s="44" t="str">
        <f t="shared" si="420"/>
        <v/>
      </c>
      <c r="W3339" s="18">
        <f t="shared" si="421"/>
        <v>0</v>
      </c>
    </row>
    <row r="3340" spans="7:23" ht="25.5" customHeight="1" x14ac:dyDescent="0.2">
      <c r="G3340" s="12" t="str">
        <f t="shared" si="418"/>
        <v/>
      </c>
      <c r="H3340" s="12"/>
      <c r="I3340" s="22" t="str">
        <f>IFERROR(VLOOKUP('движение ДВС'!C3340,нормативы!$B$2:$C$32,2,FALSE),"")</f>
        <v/>
      </c>
      <c r="K3340" s="13" t="str">
        <f t="shared" si="422"/>
        <v/>
      </c>
      <c r="L3340" s="13"/>
      <c r="M3340" s="22" t="str">
        <f t="shared" si="419"/>
        <v/>
      </c>
      <c r="N3340" s="22" t="str">
        <f t="shared" si="423"/>
        <v/>
      </c>
      <c r="P3340" s="11" t="str">
        <f t="shared" si="424"/>
        <v xml:space="preserve"> </v>
      </c>
      <c r="Q3340" s="11" t="e">
        <f>VLOOKUP(B3340,'Комментарии к ремонту'!A:C,2,FALSE)</f>
        <v>#N/A</v>
      </c>
      <c r="R3340" s="21" t="str">
        <f t="shared" si="425"/>
        <v/>
      </c>
      <c r="T3340" s="44" t="str">
        <f t="shared" si="420"/>
        <v/>
      </c>
      <c r="W3340" s="18">
        <f t="shared" si="421"/>
        <v>0</v>
      </c>
    </row>
    <row r="3341" spans="7:23" ht="25.5" customHeight="1" x14ac:dyDescent="0.2">
      <c r="G3341" s="12" t="str">
        <f t="shared" si="418"/>
        <v/>
      </c>
      <c r="H3341" s="12"/>
      <c r="I3341" s="22" t="str">
        <f>IFERROR(VLOOKUP('движение ДВС'!C3341,нормативы!$B$2:$C$32,2,FALSE),"")</f>
        <v/>
      </c>
      <c r="K3341" s="13" t="str">
        <f t="shared" si="422"/>
        <v/>
      </c>
      <c r="L3341" s="13"/>
      <c r="M3341" s="22" t="str">
        <f t="shared" si="419"/>
        <v/>
      </c>
      <c r="N3341" s="22" t="str">
        <f t="shared" si="423"/>
        <v/>
      </c>
      <c r="P3341" s="11" t="str">
        <f t="shared" si="424"/>
        <v xml:space="preserve"> </v>
      </c>
      <c r="Q3341" s="11" t="e">
        <f>VLOOKUP(B3341,'Комментарии к ремонту'!A:C,2,FALSE)</f>
        <v>#N/A</v>
      </c>
      <c r="R3341" s="21" t="str">
        <f t="shared" si="425"/>
        <v/>
      </c>
      <c r="T3341" s="44" t="str">
        <f t="shared" si="420"/>
        <v/>
      </c>
      <c r="W3341" s="18">
        <f t="shared" si="421"/>
        <v>0</v>
      </c>
    </row>
    <row r="3342" spans="7:23" ht="25.5" customHeight="1" x14ac:dyDescent="0.2">
      <c r="G3342" s="12" t="str">
        <f t="shared" si="418"/>
        <v/>
      </c>
      <c r="H3342" s="12"/>
      <c r="I3342" s="22" t="str">
        <f>IFERROR(VLOOKUP('движение ДВС'!C3342,нормативы!$B$2:$C$32,2,FALSE),"")</f>
        <v/>
      </c>
      <c r="K3342" s="13" t="str">
        <f t="shared" si="422"/>
        <v/>
      </c>
      <c r="L3342" s="13"/>
      <c r="M3342" s="22" t="str">
        <f t="shared" si="419"/>
        <v/>
      </c>
      <c r="N3342" s="22" t="str">
        <f t="shared" si="423"/>
        <v/>
      </c>
      <c r="P3342" s="11" t="str">
        <f t="shared" si="424"/>
        <v xml:space="preserve"> </v>
      </c>
      <c r="Q3342" s="11" t="e">
        <f>VLOOKUP(B3342,'Комментарии к ремонту'!A:C,2,FALSE)</f>
        <v>#N/A</v>
      </c>
      <c r="R3342" s="21" t="str">
        <f t="shared" si="425"/>
        <v/>
      </c>
      <c r="T3342" s="44" t="str">
        <f t="shared" si="420"/>
        <v/>
      </c>
      <c r="W3342" s="18">
        <f t="shared" si="421"/>
        <v>0</v>
      </c>
    </row>
    <row r="3343" spans="7:23" ht="25.5" customHeight="1" x14ac:dyDescent="0.2">
      <c r="G3343" s="12" t="str">
        <f t="shared" si="418"/>
        <v/>
      </c>
      <c r="H3343" s="12"/>
      <c r="I3343" s="22" t="str">
        <f>IFERROR(VLOOKUP('движение ДВС'!C3343,нормативы!$B$2:$C$32,2,FALSE),"")</f>
        <v/>
      </c>
      <c r="K3343" s="13" t="str">
        <f t="shared" si="422"/>
        <v/>
      </c>
      <c r="L3343" s="13"/>
      <c r="M3343" s="22" t="str">
        <f t="shared" si="419"/>
        <v/>
      </c>
      <c r="N3343" s="22" t="str">
        <f t="shared" si="423"/>
        <v/>
      </c>
      <c r="P3343" s="11" t="str">
        <f t="shared" si="424"/>
        <v xml:space="preserve"> </v>
      </c>
      <c r="Q3343" s="11" t="e">
        <f>VLOOKUP(B3343,'Комментарии к ремонту'!A:C,2,FALSE)</f>
        <v>#N/A</v>
      </c>
      <c r="R3343" s="21" t="str">
        <f t="shared" si="425"/>
        <v/>
      </c>
      <c r="T3343" s="44" t="str">
        <f t="shared" si="420"/>
        <v/>
      </c>
      <c r="W3343" s="18">
        <f t="shared" si="421"/>
        <v>0</v>
      </c>
    </row>
    <row r="3344" spans="7:23" ht="25.5" customHeight="1" x14ac:dyDescent="0.2">
      <c r="G3344" s="12" t="str">
        <f t="shared" si="418"/>
        <v/>
      </c>
      <c r="H3344" s="12"/>
      <c r="I3344" s="22" t="str">
        <f>IFERROR(VLOOKUP('движение ДВС'!C3344,нормативы!$B$2:$C$32,2,FALSE),"")</f>
        <v/>
      </c>
      <c r="K3344" s="13" t="str">
        <f t="shared" si="422"/>
        <v/>
      </c>
      <c r="L3344" s="13"/>
      <c r="M3344" s="22" t="str">
        <f t="shared" si="419"/>
        <v/>
      </c>
      <c r="N3344" s="22" t="str">
        <f t="shared" si="423"/>
        <v/>
      </c>
      <c r="P3344" s="11" t="str">
        <f t="shared" si="424"/>
        <v xml:space="preserve"> </v>
      </c>
      <c r="Q3344" s="11" t="e">
        <f>VLOOKUP(B3344,'Комментарии к ремонту'!A:C,2,FALSE)</f>
        <v>#N/A</v>
      </c>
      <c r="R3344" s="21" t="str">
        <f t="shared" si="425"/>
        <v/>
      </c>
      <c r="T3344" s="44" t="str">
        <f t="shared" si="420"/>
        <v/>
      </c>
      <c r="W3344" s="18">
        <f t="shared" si="421"/>
        <v>0</v>
      </c>
    </row>
    <row r="3345" spans="7:23" ht="25.5" customHeight="1" x14ac:dyDescent="0.2">
      <c r="G3345" s="12" t="str">
        <f t="shared" si="418"/>
        <v/>
      </c>
      <c r="H3345" s="12"/>
      <c r="I3345" s="22" t="str">
        <f>IFERROR(VLOOKUP('движение ДВС'!C3345,нормативы!$B$2:$C$32,2,FALSE),"")</f>
        <v/>
      </c>
      <c r="K3345" s="13" t="str">
        <f t="shared" si="422"/>
        <v/>
      </c>
      <c r="L3345" s="13"/>
      <c r="M3345" s="22" t="str">
        <f t="shared" si="419"/>
        <v/>
      </c>
      <c r="N3345" s="22" t="str">
        <f t="shared" si="423"/>
        <v/>
      </c>
      <c r="P3345" s="11" t="str">
        <f t="shared" si="424"/>
        <v xml:space="preserve"> </v>
      </c>
      <c r="Q3345" s="11" t="e">
        <f>VLOOKUP(B3345,'Комментарии к ремонту'!A:C,2,FALSE)</f>
        <v>#N/A</v>
      </c>
      <c r="R3345" s="21" t="str">
        <f t="shared" si="425"/>
        <v/>
      </c>
      <c r="T3345" s="44" t="str">
        <f t="shared" si="420"/>
        <v/>
      </c>
      <c r="W3345" s="18">
        <f t="shared" si="421"/>
        <v>0</v>
      </c>
    </row>
    <row r="3346" spans="7:23" ht="25.5" customHeight="1" x14ac:dyDescent="0.2">
      <c r="G3346" s="12" t="str">
        <f t="shared" si="418"/>
        <v/>
      </c>
      <c r="H3346" s="12"/>
      <c r="I3346" s="22" t="str">
        <f>IFERROR(VLOOKUP('движение ДВС'!C3346,нормативы!$B$2:$C$32,2,FALSE),"")</f>
        <v/>
      </c>
      <c r="K3346" s="13" t="str">
        <f t="shared" si="422"/>
        <v/>
      </c>
      <c r="L3346" s="13"/>
      <c r="M3346" s="22" t="str">
        <f t="shared" si="419"/>
        <v/>
      </c>
      <c r="N3346" s="22" t="str">
        <f t="shared" si="423"/>
        <v/>
      </c>
      <c r="P3346" s="11" t="str">
        <f t="shared" si="424"/>
        <v xml:space="preserve"> </v>
      </c>
      <c r="Q3346" s="11" t="e">
        <f>VLOOKUP(B3346,'Комментарии к ремонту'!A:C,2,FALSE)</f>
        <v>#N/A</v>
      </c>
      <c r="R3346" s="21" t="str">
        <f t="shared" si="425"/>
        <v/>
      </c>
      <c r="T3346" s="44" t="str">
        <f t="shared" si="420"/>
        <v/>
      </c>
      <c r="W3346" s="18">
        <f t="shared" si="421"/>
        <v>0</v>
      </c>
    </row>
    <row r="3347" spans="7:23" ht="25.5" customHeight="1" x14ac:dyDescent="0.2">
      <c r="G3347" s="12" t="str">
        <f t="shared" si="418"/>
        <v/>
      </c>
      <c r="H3347" s="12"/>
      <c r="I3347" s="22" t="str">
        <f>IFERROR(VLOOKUP('движение ДВС'!C3347,нормативы!$B$2:$C$32,2,FALSE),"")</f>
        <v/>
      </c>
      <c r="K3347" s="13" t="str">
        <f t="shared" si="422"/>
        <v/>
      </c>
      <c r="L3347" s="13"/>
      <c r="M3347" s="22" t="str">
        <f t="shared" si="419"/>
        <v/>
      </c>
      <c r="N3347" s="22" t="str">
        <f t="shared" si="423"/>
        <v/>
      </c>
      <c r="P3347" s="11" t="str">
        <f t="shared" si="424"/>
        <v xml:space="preserve"> </v>
      </c>
      <c r="Q3347" s="11" t="e">
        <f>VLOOKUP(B3347,'Комментарии к ремонту'!A:C,2,FALSE)</f>
        <v>#N/A</v>
      </c>
      <c r="R3347" s="21" t="str">
        <f t="shared" si="425"/>
        <v/>
      </c>
      <c r="T3347" s="44" t="str">
        <f t="shared" si="420"/>
        <v/>
      </c>
      <c r="W3347" s="18">
        <f t="shared" si="421"/>
        <v>0</v>
      </c>
    </row>
    <row r="3348" spans="7:23" ht="25.5" customHeight="1" x14ac:dyDescent="0.2">
      <c r="G3348" s="12" t="str">
        <f t="shared" si="418"/>
        <v/>
      </c>
      <c r="H3348" s="12"/>
      <c r="I3348" s="22" t="str">
        <f>IFERROR(VLOOKUP('движение ДВС'!C3348,нормативы!$B$2:$C$32,2,FALSE),"")</f>
        <v/>
      </c>
      <c r="K3348" s="13" t="str">
        <f t="shared" si="422"/>
        <v/>
      </c>
      <c r="L3348" s="13"/>
      <c r="M3348" s="22" t="str">
        <f t="shared" si="419"/>
        <v/>
      </c>
      <c r="N3348" s="22" t="str">
        <f t="shared" si="423"/>
        <v/>
      </c>
      <c r="P3348" s="11" t="str">
        <f t="shared" si="424"/>
        <v xml:space="preserve"> </v>
      </c>
      <c r="Q3348" s="11" t="e">
        <f>VLOOKUP(B3348,'Комментарии к ремонту'!A:C,2,FALSE)</f>
        <v>#N/A</v>
      </c>
      <c r="R3348" s="21" t="str">
        <f t="shared" si="425"/>
        <v/>
      </c>
      <c r="T3348" s="44" t="str">
        <f t="shared" si="420"/>
        <v/>
      </c>
      <c r="W3348" s="18">
        <f t="shared" si="421"/>
        <v>0</v>
      </c>
    </row>
    <row r="3349" spans="7:23" ht="25.5" customHeight="1" x14ac:dyDescent="0.2">
      <c r="G3349" s="12" t="str">
        <f t="shared" si="418"/>
        <v/>
      </c>
      <c r="H3349" s="12"/>
      <c r="I3349" s="22" t="str">
        <f>IFERROR(VLOOKUP('движение ДВС'!C3349,нормативы!$B$2:$C$32,2,FALSE),"")</f>
        <v/>
      </c>
      <c r="K3349" s="13" t="str">
        <f t="shared" si="422"/>
        <v/>
      </c>
      <c r="L3349" s="13"/>
      <c r="M3349" s="22" t="str">
        <f t="shared" si="419"/>
        <v/>
      </c>
      <c r="N3349" s="22" t="str">
        <f t="shared" si="423"/>
        <v/>
      </c>
      <c r="P3349" s="11" t="str">
        <f t="shared" si="424"/>
        <v xml:space="preserve"> </v>
      </c>
      <c r="Q3349" s="11" t="e">
        <f>VLOOKUP(B3349,'Комментарии к ремонту'!A:C,2,FALSE)</f>
        <v>#N/A</v>
      </c>
      <c r="R3349" s="21" t="str">
        <f t="shared" si="425"/>
        <v/>
      </c>
      <c r="T3349" s="44" t="str">
        <f t="shared" si="420"/>
        <v/>
      </c>
      <c r="W3349" s="18">
        <f t="shared" si="421"/>
        <v>0</v>
      </c>
    </row>
    <row r="3350" spans="7:23" ht="25.5" customHeight="1" x14ac:dyDescent="0.2">
      <c r="G3350" s="12" t="str">
        <f t="shared" si="418"/>
        <v/>
      </c>
      <c r="H3350" s="12"/>
      <c r="I3350" s="22" t="str">
        <f>IFERROR(VLOOKUP('движение ДВС'!C3350,нормативы!$B$2:$C$32,2,FALSE),"")</f>
        <v/>
      </c>
      <c r="K3350" s="13" t="str">
        <f t="shared" si="422"/>
        <v/>
      </c>
      <c r="L3350" s="13"/>
      <c r="M3350" s="22" t="str">
        <f t="shared" si="419"/>
        <v/>
      </c>
      <c r="N3350" s="22" t="str">
        <f t="shared" si="423"/>
        <v/>
      </c>
      <c r="P3350" s="11" t="str">
        <f t="shared" si="424"/>
        <v xml:space="preserve"> </v>
      </c>
      <c r="Q3350" s="11" t="e">
        <f>VLOOKUP(B3350,'Комментарии к ремонту'!A:C,2,FALSE)</f>
        <v>#N/A</v>
      </c>
      <c r="R3350" s="21" t="str">
        <f t="shared" si="425"/>
        <v/>
      </c>
      <c r="T3350" s="44" t="str">
        <f t="shared" si="420"/>
        <v/>
      </c>
      <c r="W3350" s="18">
        <f t="shared" si="421"/>
        <v>0</v>
      </c>
    </row>
    <row r="3351" spans="7:23" ht="25.5" customHeight="1" x14ac:dyDescent="0.2">
      <c r="G3351" s="12" t="str">
        <f t="shared" si="418"/>
        <v/>
      </c>
      <c r="H3351" s="12"/>
      <c r="I3351" s="22" t="str">
        <f>IFERROR(VLOOKUP('движение ДВС'!C3351,нормативы!$B$2:$C$32,2,FALSE),"")</f>
        <v/>
      </c>
      <c r="K3351" s="13" t="str">
        <f t="shared" si="422"/>
        <v/>
      </c>
      <c r="L3351" s="13"/>
      <c r="M3351" s="22" t="str">
        <f t="shared" si="419"/>
        <v/>
      </c>
      <c r="N3351" s="22" t="str">
        <f t="shared" si="423"/>
        <v/>
      </c>
      <c r="P3351" s="11" t="str">
        <f t="shared" si="424"/>
        <v xml:space="preserve"> </v>
      </c>
      <c r="Q3351" s="11" t="e">
        <f>VLOOKUP(B3351,'Комментарии к ремонту'!A:C,2,FALSE)</f>
        <v>#N/A</v>
      </c>
      <c r="R3351" s="21" t="str">
        <f t="shared" si="425"/>
        <v/>
      </c>
      <c r="T3351" s="44" t="str">
        <f t="shared" si="420"/>
        <v/>
      </c>
      <c r="W3351" s="18">
        <f t="shared" si="421"/>
        <v>0</v>
      </c>
    </row>
    <row r="3352" spans="7:23" ht="25.5" customHeight="1" x14ac:dyDescent="0.2">
      <c r="G3352" s="12" t="str">
        <f t="shared" si="418"/>
        <v/>
      </c>
      <c r="H3352" s="12"/>
      <c r="I3352" s="22" t="str">
        <f>IFERROR(VLOOKUP('движение ДВС'!C3352,нормативы!$B$2:$C$32,2,FALSE),"")</f>
        <v/>
      </c>
      <c r="K3352" s="13" t="str">
        <f t="shared" si="422"/>
        <v/>
      </c>
      <c r="L3352" s="13"/>
      <c r="M3352" s="22" t="str">
        <f t="shared" si="419"/>
        <v/>
      </c>
      <c r="N3352" s="22" t="str">
        <f t="shared" si="423"/>
        <v/>
      </c>
      <c r="P3352" s="11" t="str">
        <f t="shared" si="424"/>
        <v xml:space="preserve"> </v>
      </c>
      <c r="Q3352" s="11" t="e">
        <f>VLOOKUP(B3352,'Комментарии к ремонту'!A:C,2,FALSE)</f>
        <v>#N/A</v>
      </c>
      <c r="R3352" s="21" t="str">
        <f t="shared" si="425"/>
        <v/>
      </c>
      <c r="T3352" s="44" t="str">
        <f t="shared" si="420"/>
        <v/>
      </c>
      <c r="W3352" s="18">
        <f t="shared" si="421"/>
        <v>0</v>
      </c>
    </row>
    <row r="3353" spans="7:23" ht="25.5" customHeight="1" x14ac:dyDescent="0.2">
      <c r="G3353" s="12" t="str">
        <f t="shared" si="418"/>
        <v/>
      </c>
      <c r="H3353" s="12"/>
      <c r="I3353" s="22" t="str">
        <f>IFERROR(VLOOKUP('движение ДВС'!C3353,нормативы!$B$2:$C$32,2,FALSE),"")</f>
        <v/>
      </c>
      <c r="K3353" s="13" t="str">
        <f t="shared" si="422"/>
        <v/>
      </c>
      <c r="L3353" s="13"/>
      <c r="M3353" s="22" t="str">
        <f t="shared" si="419"/>
        <v/>
      </c>
      <c r="N3353" s="22" t="str">
        <f t="shared" si="423"/>
        <v/>
      </c>
      <c r="P3353" s="11" t="str">
        <f t="shared" si="424"/>
        <v xml:space="preserve"> </v>
      </c>
      <c r="Q3353" s="11" t="e">
        <f>VLOOKUP(B3353,'Комментарии к ремонту'!A:C,2,FALSE)</f>
        <v>#N/A</v>
      </c>
      <c r="R3353" s="21" t="str">
        <f t="shared" si="425"/>
        <v/>
      </c>
      <c r="T3353" s="44" t="str">
        <f t="shared" si="420"/>
        <v/>
      </c>
      <c r="W3353" s="18">
        <f t="shared" si="421"/>
        <v>0</v>
      </c>
    </row>
    <row r="3354" spans="7:23" ht="25.5" customHeight="1" x14ac:dyDescent="0.2">
      <c r="G3354" s="12" t="str">
        <f t="shared" si="418"/>
        <v/>
      </c>
      <c r="H3354" s="12"/>
      <c r="I3354" s="22" t="str">
        <f>IFERROR(VLOOKUP('движение ДВС'!C3354,нормативы!$B$2:$C$32,2,FALSE),"")</f>
        <v/>
      </c>
      <c r="K3354" s="13" t="str">
        <f t="shared" si="422"/>
        <v/>
      </c>
      <c r="L3354" s="13"/>
      <c r="M3354" s="22" t="str">
        <f t="shared" si="419"/>
        <v/>
      </c>
      <c r="N3354" s="22" t="str">
        <f t="shared" si="423"/>
        <v/>
      </c>
      <c r="P3354" s="11" t="str">
        <f t="shared" si="424"/>
        <v xml:space="preserve"> </v>
      </c>
      <c r="Q3354" s="11" t="e">
        <f>VLOOKUP(B3354,'Комментарии к ремонту'!A:C,2,FALSE)</f>
        <v>#N/A</v>
      </c>
      <c r="R3354" s="21" t="str">
        <f t="shared" si="425"/>
        <v/>
      </c>
      <c r="T3354" s="44" t="str">
        <f t="shared" si="420"/>
        <v/>
      </c>
      <c r="W3354" s="18">
        <f t="shared" si="421"/>
        <v>0</v>
      </c>
    </row>
    <row r="3355" spans="7:23" ht="25.5" customHeight="1" x14ac:dyDescent="0.2">
      <c r="G3355" s="12" t="str">
        <f t="shared" si="418"/>
        <v/>
      </c>
      <c r="H3355" s="12"/>
      <c r="I3355" s="22" t="str">
        <f>IFERROR(VLOOKUP('движение ДВС'!C3355,нормативы!$B$2:$C$32,2,FALSE),"")</f>
        <v/>
      </c>
      <c r="K3355" s="13" t="str">
        <f t="shared" si="422"/>
        <v/>
      </c>
      <c r="L3355" s="13"/>
      <c r="M3355" s="22" t="str">
        <f t="shared" si="419"/>
        <v/>
      </c>
      <c r="N3355" s="22" t="str">
        <f t="shared" si="423"/>
        <v/>
      </c>
      <c r="P3355" s="11" t="str">
        <f t="shared" si="424"/>
        <v xml:space="preserve"> </v>
      </c>
      <c r="Q3355" s="11" t="e">
        <f>VLOOKUP(B3355,'Комментарии к ремонту'!A:C,2,FALSE)</f>
        <v>#N/A</v>
      </c>
      <c r="R3355" s="21" t="str">
        <f t="shared" si="425"/>
        <v/>
      </c>
      <c r="T3355" s="44" t="str">
        <f t="shared" si="420"/>
        <v/>
      </c>
      <c r="W3355" s="18">
        <f t="shared" si="421"/>
        <v>0</v>
      </c>
    </row>
    <row r="3356" spans="7:23" ht="25.5" customHeight="1" x14ac:dyDescent="0.2">
      <c r="G3356" s="12" t="str">
        <f t="shared" si="418"/>
        <v/>
      </c>
      <c r="H3356" s="12"/>
      <c r="I3356" s="22" t="str">
        <f>IFERROR(VLOOKUP('движение ДВС'!C3356,нормативы!$B$2:$C$32,2,FALSE),"")</f>
        <v/>
      </c>
      <c r="K3356" s="13" t="str">
        <f t="shared" si="422"/>
        <v/>
      </c>
      <c r="L3356" s="13"/>
      <c r="M3356" s="22" t="str">
        <f t="shared" si="419"/>
        <v/>
      </c>
      <c r="N3356" s="22" t="str">
        <f t="shared" si="423"/>
        <v/>
      </c>
      <c r="P3356" s="11" t="str">
        <f t="shared" si="424"/>
        <v xml:space="preserve"> </v>
      </c>
      <c r="Q3356" s="11" t="e">
        <f>VLOOKUP(B3356,'Комментарии к ремонту'!A:C,2,FALSE)</f>
        <v>#N/A</v>
      </c>
      <c r="R3356" s="21" t="str">
        <f t="shared" si="425"/>
        <v/>
      </c>
      <c r="T3356" s="44" t="str">
        <f t="shared" si="420"/>
        <v/>
      </c>
      <c r="W3356" s="18">
        <f t="shared" si="421"/>
        <v>0</v>
      </c>
    </row>
    <row r="3357" spans="7:23" ht="25.5" customHeight="1" x14ac:dyDescent="0.2">
      <c r="G3357" s="12" t="str">
        <f t="shared" si="418"/>
        <v/>
      </c>
      <c r="H3357" s="12"/>
      <c r="I3357" s="22" t="str">
        <f>IFERROR(VLOOKUP('движение ДВС'!C3357,нормативы!$B$2:$C$32,2,FALSE),"")</f>
        <v/>
      </c>
      <c r="K3357" s="13" t="str">
        <f t="shared" si="422"/>
        <v/>
      </c>
      <c r="L3357" s="13"/>
      <c r="M3357" s="22" t="str">
        <f t="shared" si="419"/>
        <v/>
      </c>
      <c r="N3357" s="22" t="str">
        <f t="shared" si="423"/>
        <v/>
      </c>
      <c r="P3357" s="11" t="str">
        <f t="shared" si="424"/>
        <v xml:space="preserve"> </v>
      </c>
      <c r="Q3357" s="11" t="e">
        <f>VLOOKUP(B3357,'Комментарии к ремонту'!A:C,2,FALSE)</f>
        <v>#N/A</v>
      </c>
      <c r="R3357" s="21" t="str">
        <f t="shared" si="425"/>
        <v/>
      </c>
      <c r="T3357" s="44" t="str">
        <f t="shared" si="420"/>
        <v/>
      </c>
      <c r="W3357" s="18">
        <f t="shared" si="421"/>
        <v>0</v>
      </c>
    </row>
    <row r="3358" spans="7:23" ht="25.5" customHeight="1" x14ac:dyDescent="0.2">
      <c r="G3358" s="12" t="str">
        <f t="shared" si="418"/>
        <v/>
      </c>
      <c r="H3358" s="12"/>
      <c r="I3358" s="22" t="str">
        <f>IFERROR(VLOOKUP('движение ДВС'!C3358,нормативы!$B$2:$C$32,2,FALSE),"")</f>
        <v/>
      </c>
      <c r="K3358" s="13" t="str">
        <f t="shared" si="422"/>
        <v/>
      </c>
      <c r="L3358" s="13"/>
      <c r="M3358" s="22" t="str">
        <f t="shared" si="419"/>
        <v/>
      </c>
      <c r="N3358" s="22" t="str">
        <f t="shared" si="423"/>
        <v/>
      </c>
      <c r="P3358" s="11" t="str">
        <f t="shared" si="424"/>
        <v xml:space="preserve"> </v>
      </c>
      <c r="Q3358" s="11" t="e">
        <f>VLOOKUP(B3358,'Комментарии к ремонту'!A:C,2,FALSE)</f>
        <v>#N/A</v>
      </c>
      <c r="R3358" s="21" t="str">
        <f t="shared" si="425"/>
        <v/>
      </c>
      <c r="T3358" s="44" t="str">
        <f t="shared" si="420"/>
        <v/>
      </c>
      <c r="W3358" s="18">
        <f t="shared" si="421"/>
        <v>0</v>
      </c>
    </row>
    <row r="3359" spans="7:23" ht="25.5" customHeight="1" x14ac:dyDescent="0.2">
      <c r="G3359" s="12" t="str">
        <f t="shared" si="418"/>
        <v/>
      </c>
      <c r="H3359" s="12"/>
      <c r="I3359" s="22" t="str">
        <f>IFERROR(VLOOKUP('движение ДВС'!C3359,нормативы!$B$2:$C$32,2,FALSE),"")</f>
        <v/>
      </c>
      <c r="K3359" s="13" t="str">
        <f t="shared" si="422"/>
        <v/>
      </c>
      <c r="L3359" s="13"/>
      <c r="M3359" s="22" t="str">
        <f t="shared" si="419"/>
        <v/>
      </c>
      <c r="N3359" s="22" t="str">
        <f t="shared" si="423"/>
        <v/>
      </c>
      <c r="P3359" s="11" t="str">
        <f t="shared" si="424"/>
        <v xml:space="preserve"> </v>
      </c>
      <c r="Q3359" s="11" t="e">
        <f>VLOOKUP(B3359,'Комментарии к ремонту'!A:C,2,FALSE)</f>
        <v>#N/A</v>
      </c>
      <c r="R3359" s="21" t="str">
        <f t="shared" si="425"/>
        <v/>
      </c>
      <c r="T3359" s="44" t="str">
        <f t="shared" si="420"/>
        <v/>
      </c>
      <c r="W3359" s="18">
        <f t="shared" si="421"/>
        <v>0</v>
      </c>
    </row>
    <row r="3360" spans="7:23" ht="25.5" customHeight="1" x14ac:dyDescent="0.2">
      <c r="G3360" s="12" t="str">
        <f t="shared" si="418"/>
        <v/>
      </c>
      <c r="H3360" s="12"/>
      <c r="I3360" s="22" t="str">
        <f>IFERROR(VLOOKUP('движение ДВС'!C3360,нормативы!$B$2:$C$32,2,FALSE),"")</f>
        <v/>
      </c>
      <c r="K3360" s="13" t="str">
        <f t="shared" si="422"/>
        <v/>
      </c>
      <c r="L3360" s="13"/>
      <c r="M3360" s="22" t="str">
        <f t="shared" si="419"/>
        <v/>
      </c>
      <c r="N3360" s="22" t="str">
        <f t="shared" si="423"/>
        <v/>
      </c>
      <c r="P3360" s="11" t="str">
        <f t="shared" si="424"/>
        <v xml:space="preserve"> </v>
      </c>
      <c r="Q3360" s="11" t="e">
        <f>VLOOKUP(B3360,'Комментарии к ремонту'!A:C,2,FALSE)</f>
        <v>#N/A</v>
      </c>
      <c r="R3360" s="21" t="str">
        <f t="shared" si="425"/>
        <v/>
      </c>
      <c r="T3360" s="44" t="str">
        <f t="shared" si="420"/>
        <v/>
      </c>
      <c r="W3360" s="18">
        <f t="shared" si="421"/>
        <v>0</v>
      </c>
    </row>
    <row r="3361" spans="7:23" ht="25.5" customHeight="1" x14ac:dyDescent="0.2">
      <c r="G3361" s="12" t="str">
        <f t="shared" si="418"/>
        <v/>
      </c>
      <c r="H3361" s="12"/>
      <c r="I3361" s="22" t="str">
        <f>IFERROR(VLOOKUP('движение ДВС'!C3361,нормативы!$B$2:$C$32,2,FALSE),"")</f>
        <v/>
      </c>
      <c r="K3361" s="13" t="str">
        <f t="shared" si="422"/>
        <v/>
      </c>
      <c r="L3361" s="13"/>
      <c r="M3361" s="22" t="str">
        <f t="shared" si="419"/>
        <v/>
      </c>
      <c r="N3361" s="22" t="str">
        <f t="shared" si="423"/>
        <v/>
      </c>
      <c r="P3361" s="11" t="str">
        <f t="shared" si="424"/>
        <v xml:space="preserve"> </v>
      </c>
      <c r="Q3361" s="11" t="e">
        <f>VLOOKUP(B3361,'Комментарии к ремонту'!A:C,2,FALSE)</f>
        <v>#N/A</v>
      </c>
      <c r="R3361" s="21" t="str">
        <f t="shared" si="425"/>
        <v/>
      </c>
      <c r="T3361" s="44" t="str">
        <f t="shared" si="420"/>
        <v/>
      </c>
      <c r="W3361" s="18">
        <f t="shared" si="421"/>
        <v>0</v>
      </c>
    </row>
    <row r="3362" spans="7:23" ht="25.5" customHeight="1" x14ac:dyDescent="0.2">
      <c r="G3362" s="12" t="str">
        <f t="shared" si="418"/>
        <v/>
      </c>
      <c r="H3362" s="12"/>
      <c r="I3362" s="22" t="str">
        <f>IFERROR(VLOOKUP('движение ДВС'!C3362,нормативы!$B$2:$C$32,2,FALSE),"")</f>
        <v/>
      </c>
      <c r="K3362" s="13" t="str">
        <f t="shared" si="422"/>
        <v/>
      </c>
      <c r="L3362" s="13"/>
      <c r="M3362" s="22" t="str">
        <f t="shared" si="419"/>
        <v/>
      </c>
      <c r="N3362" s="22" t="str">
        <f t="shared" si="423"/>
        <v/>
      </c>
      <c r="P3362" s="11" t="str">
        <f t="shared" si="424"/>
        <v xml:space="preserve"> </v>
      </c>
      <c r="Q3362" s="11" t="e">
        <f>VLOOKUP(B3362,'Комментарии к ремонту'!A:C,2,FALSE)</f>
        <v>#N/A</v>
      </c>
      <c r="R3362" s="21" t="str">
        <f t="shared" si="425"/>
        <v/>
      </c>
      <c r="T3362" s="44" t="str">
        <f t="shared" si="420"/>
        <v/>
      </c>
      <c r="W3362" s="18">
        <f t="shared" si="421"/>
        <v>0</v>
      </c>
    </row>
    <row r="3363" spans="7:23" ht="25.5" customHeight="1" x14ac:dyDescent="0.2">
      <c r="G3363" s="12" t="str">
        <f t="shared" si="418"/>
        <v/>
      </c>
      <c r="H3363" s="12"/>
      <c r="I3363" s="22" t="str">
        <f>IFERROR(VLOOKUP('движение ДВС'!C3363,нормативы!$B$2:$C$32,2,FALSE),"")</f>
        <v/>
      </c>
      <c r="K3363" s="13" t="str">
        <f t="shared" si="422"/>
        <v/>
      </c>
      <c r="L3363" s="13"/>
      <c r="M3363" s="22" t="str">
        <f t="shared" si="419"/>
        <v/>
      </c>
      <c r="N3363" s="22" t="str">
        <f t="shared" si="423"/>
        <v/>
      </c>
      <c r="P3363" s="11" t="str">
        <f t="shared" si="424"/>
        <v xml:space="preserve"> </v>
      </c>
      <c r="Q3363" s="11" t="e">
        <f>VLOOKUP(B3363,'Комментарии к ремонту'!A:C,2,FALSE)</f>
        <v>#N/A</v>
      </c>
      <c r="R3363" s="21" t="str">
        <f t="shared" si="425"/>
        <v/>
      </c>
      <c r="T3363" s="44" t="str">
        <f t="shared" si="420"/>
        <v/>
      </c>
      <c r="W3363" s="18">
        <f t="shared" si="421"/>
        <v>0</v>
      </c>
    </row>
    <row r="3364" spans="7:23" ht="25.5" customHeight="1" x14ac:dyDescent="0.2">
      <c r="G3364" s="12" t="str">
        <f t="shared" si="418"/>
        <v/>
      </c>
      <c r="H3364" s="12"/>
      <c r="I3364" s="22" t="str">
        <f>IFERROR(VLOOKUP('движение ДВС'!C3364,нормативы!$B$2:$C$32,2,FALSE),"")</f>
        <v/>
      </c>
      <c r="K3364" s="13" t="str">
        <f t="shared" si="422"/>
        <v/>
      </c>
      <c r="L3364" s="13"/>
      <c r="M3364" s="22" t="str">
        <f t="shared" si="419"/>
        <v/>
      </c>
      <c r="N3364" s="22" t="str">
        <f t="shared" si="423"/>
        <v/>
      </c>
      <c r="P3364" s="11" t="str">
        <f t="shared" si="424"/>
        <v xml:space="preserve"> </v>
      </c>
      <c r="Q3364" s="11" t="e">
        <f>VLOOKUP(B3364,'Комментарии к ремонту'!A:C,2,FALSE)</f>
        <v>#N/A</v>
      </c>
      <c r="R3364" s="21" t="str">
        <f t="shared" si="425"/>
        <v/>
      </c>
      <c r="T3364" s="44" t="str">
        <f t="shared" si="420"/>
        <v/>
      </c>
      <c r="W3364" s="18">
        <f t="shared" si="421"/>
        <v>0</v>
      </c>
    </row>
    <row r="3365" spans="7:23" ht="25.5" customHeight="1" x14ac:dyDescent="0.2">
      <c r="G3365" s="12" t="str">
        <f t="shared" si="418"/>
        <v/>
      </c>
      <c r="H3365" s="12"/>
      <c r="I3365" s="22" t="str">
        <f>IFERROR(VLOOKUP('движение ДВС'!C3365,нормативы!$B$2:$C$32,2,FALSE),"")</f>
        <v/>
      </c>
      <c r="K3365" s="13" t="str">
        <f t="shared" si="422"/>
        <v/>
      </c>
      <c r="L3365" s="13"/>
      <c r="M3365" s="22" t="str">
        <f t="shared" si="419"/>
        <v/>
      </c>
      <c r="N3365" s="22" t="str">
        <f t="shared" si="423"/>
        <v/>
      </c>
      <c r="P3365" s="11" t="str">
        <f t="shared" si="424"/>
        <v xml:space="preserve"> </v>
      </c>
      <c r="Q3365" s="11" t="e">
        <f>VLOOKUP(B3365,'Комментарии к ремонту'!A:C,2,FALSE)</f>
        <v>#N/A</v>
      </c>
      <c r="R3365" s="21" t="str">
        <f t="shared" si="425"/>
        <v/>
      </c>
      <c r="T3365" s="44" t="str">
        <f t="shared" si="420"/>
        <v/>
      </c>
      <c r="W3365" s="18">
        <f t="shared" si="421"/>
        <v>0</v>
      </c>
    </row>
    <row r="3366" spans="7:23" ht="25.5" customHeight="1" x14ac:dyDescent="0.2">
      <c r="G3366" s="12" t="str">
        <f t="shared" si="418"/>
        <v/>
      </c>
      <c r="H3366" s="12"/>
      <c r="I3366" s="22" t="str">
        <f>IFERROR(VLOOKUP('движение ДВС'!C3366,нормативы!$B$2:$C$32,2,FALSE),"")</f>
        <v/>
      </c>
      <c r="K3366" s="13" t="str">
        <f t="shared" si="422"/>
        <v/>
      </c>
      <c r="L3366" s="13"/>
      <c r="M3366" s="22" t="str">
        <f t="shared" si="419"/>
        <v/>
      </c>
      <c r="N3366" s="22" t="str">
        <f t="shared" si="423"/>
        <v/>
      </c>
      <c r="P3366" s="11" t="str">
        <f t="shared" si="424"/>
        <v xml:space="preserve"> </v>
      </c>
      <c r="Q3366" s="11" t="e">
        <f>VLOOKUP(B3366,'Комментарии к ремонту'!A:C,2,FALSE)</f>
        <v>#N/A</v>
      </c>
      <c r="R3366" s="21" t="str">
        <f t="shared" si="425"/>
        <v/>
      </c>
      <c r="T3366" s="44" t="str">
        <f t="shared" si="420"/>
        <v/>
      </c>
      <c r="W3366" s="18">
        <f t="shared" si="421"/>
        <v>0</v>
      </c>
    </row>
    <row r="3367" spans="7:23" ht="25.5" customHeight="1" x14ac:dyDescent="0.2">
      <c r="G3367" s="12" t="str">
        <f t="shared" si="418"/>
        <v/>
      </c>
      <c r="H3367" s="12"/>
      <c r="I3367" s="22" t="str">
        <f>IFERROR(VLOOKUP('движение ДВС'!C3367,нормативы!$B$2:$C$32,2,FALSE),"")</f>
        <v/>
      </c>
      <c r="K3367" s="13" t="str">
        <f t="shared" si="422"/>
        <v/>
      </c>
      <c r="L3367" s="13"/>
      <c r="M3367" s="22" t="str">
        <f t="shared" si="419"/>
        <v/>
      </c>
      <c r="N3367" s="22" t="str">
        <f t="shared" si="423"/>
        <v/>
      </c>
      <c r="P3367" s="11" t="str">
        <f t="shared" si="424"/>
        <v xml:space="preserve"> </v>
      </c>
      <c r="Q3367" s="11" t="e">
        <f>VLOOKUP(B3367,'Комментарии к ремонту'!A:C,2,FALSE)</f>
        <v>#N/A</v>
      </c>
      <c r="R3367" s="21" t="str">
        <f t="shared" si="425"/>
        <v/>
      </c>
      <c r="T3367" s="44" t="str">
        <f t="shared" si="420"/>
        <v/>
      </c>
      <c r="W3367" s="18">
        <f t="shared" si="421"/>
        <v>0</v>
      </c>
    </row>
    <row r="3368" spans="7:23" ht="25.5" customHeight="1" x14ac:dyDescent="0.2">
      <c r="G3368" s="12" t="str">
        <f t="shared" si="418"/>
        <v/>
      </c>
      <c r="H3368" s="12"/>
      <c r="I3368" s="22" t="str">
        <f>IFERROR(VLOOKUP('движение ДВС'!C3368,нормативы!$B$2:$C$32,2,FALSE),"")</f>
        <v/>
      </c>
      <c r="K3368" s="13" t="str">
        <f t="shared" si="422"/>
        <v/>
      </c>
      <c r="L3368" s="13"/>
      <c r="M3368" s="22" t="str">
        <f t="shared" si="419"/>
        <v/>
      </c>
      <c r="N3368" s="22" t="str">
        <f t="shared" si="423"/>
        <v/>
      </c>
      <c r="P3368" s="11" t="str">
        <f t="shared" si="424"/>
        <v xml:space="preserve"> </v>
      </c>
      <c r="Q3368" s="11" t="e">
        <f>VLOOKUP(B3368,'Комментарии к ремонту'!A:C,2,FALSE)</f>
        <v>#N/A</v>
      </c>
      <c r="R3368" s="21" t="str">
        <f t="shared" si="425"/>
        <v/>
      </c>
      <c r="T3368" s="44" t="str">
        <f t="shared" si="420"/>
        <v/>
      </c>
      <c r="W3368" s="18">
        <f t="shared" si="421"/>
        <v>0</v>
      </c>
    </row>
    <row r="3369" spans="7:23" ht="25.5" customHeight="1" x14ac:dyDescent="0.2">
      <c r="G3369" s="12" t="str">
        <f t="shared" si="418"/>
        <v/>
      </c>
      <c r="H3369" s="12"/>
      <c r="I3369" s="22" t="str">
        <f>IFERROR(VLOOKUP('движение ДВС'!C3369,нормативы!$B$2:$C$32,2,FALSE),"")</f>
        <v/>
      </c>
      <c r="K3369" s="13" t="str">
        <f t="shared" si="422"/>
        <v/>
      </c>
      <c r="L3369" s="13"/>
      <c r="M3369" s="22" t="str">
        <f t="shared" si="419"/>
        <v/>
      </c>
      <c r="N3369" s="22" t="str">
        <f t="shared" si="423"/>
        <v/>
      </c>
      <c r="P3369" s="11" t="str">
        <f t="shared" si="424"/>
        <v xml:space="preserve"> </v>
      </c>
      <c r="Q3369" s="11" t="e">
        <f>VLOOKUP(B3369,'Комментарии к ремонту'!A:C,2,FALSE)</f>
        <v>#N/A</v>
      </c>
      <c r="R3369" s="21" t="str">
        <f t="shared" si="425"/>
        <v/>
      </c>
      <c r="T3369" s="44" t="str">
        <f t="shared" si="420"/>
        <v/>
      </c>
      <c r="W3369" s="18">
        <f t="shared" si="421"/>
        <v>0</v>
      </c>
    </row>
    <row r="3370" spans="7:23" ht="25.5" customHeight="1" x14ac:dyDescent="0.2">
      <c r="G3370" s="12" t="str">
        <f t="shared" si="418"/>
        <v/>
      </c>
      <c r="H3370" s="12"/>
      <c r="I3370" s="22" t="str">
        <f>IFERROR(VLOOKUP('движение ДВС'!C3370,нормативы!$B$2:$C$32,2,FALSE),"")</f>
        <v/>
      </c>
      <c r="K3370" s="13" t="str">
        <f t="shared" si="422"/>
        <v/>
      </c>
      <c r="L3370" s="13"/>
      <c r="M3370" s="22" t="str">
        <f t="shared" si="419"/>
        <v/>
      </c>
      <c r="N3370" s="22" t="str">
        <f t="shared" si="423"/>
        <v/>
      </c>
      <c r="P3370" s="11" t="str">
        <f t="shared" si="424"/>
        <v xml:space="preserve"> </v>
      </c>
      <c r="Q3370" s="11" t="e">
        <f>VLOOKUP(B3370,'Комментарии к ремонту'!A:C,2,FALSE)</f>
        <v>#N/A</v>
      </c>
      <c r="R3370" s="21" t="str">
        <f t="shared" si="425"/>
        <v/>
      </c>
      <c r="T3370" s="44" t="str">
        <f t="shared" si="420"/>
        <v/>
      </c>
      <c r="W3370" s="18">
        <f t="shared" si="421"/>
        <v>0</v>
      </c>
    </row>
    <row r="3371" spans="7:23" ht="25.5" customHeight="1" x14ac:dyDescent="0.2">
      <c r="G3371" s="12" t="str">
        <f t="shared" si="418"/>
        <v/>
      </c>
      <c r="H3371" s="12"/>
      <c r="I3371" s="22" t="str">
        <f>IFERROR(VLOOKUP('движение ДВС'!C3371,нормативы!$B$2:$C$32,2,FALSE),"")</f>
        <v/>
      </c>
      <c r="K3371" s="13" t="str">
        <f t="shared" si="422"/>
        <v/>
      </c>
      <c r="L3371" s="13"/>
      <c r="M3371" s="22" t="str">
        <f t="shared" si="419"/>
        <v/>
      </c>
      <c r="N3371" s="22" t="str">
        <f t="shared" si="423"/>
        <v/>
      </c>
      <c r="P3371" s="11" t="str">
        <f t="shared" si="424"/>
        <v xml:space="preserve"> </v>
      </c>
      <c r="Q3371" s="11" t="e">
        <f>VLOOKUP(B3371,'Комментарии к ремонту'!A:C,2,FALSE)</f>
        <v>#N/A</v>
      </c>
      <c r="R3371" s="21" t="str">
        <f t="shared" si="425"/>
        <v/>
      </c>
      <c r="T3371" s="44" t="str">
        <f t="shared" si="420"/>
        <v/>
      </c>
      <c r="W3371" s="18">
        <f t="shared" si="421"/>
        <v>0</v>
      </c>
    </row>
    <row r="3372" spans="7:23" ht="25.5" customHeight="1" x14ac:dyDescent="0.2">
      <c r="G3372" s="12" t="str">
        <f t="shared" si="418"/>
        <v/>
      </c>
      <c r="H3372" s="12"/>
      <c r="I3372" s="22" t="str">
        <f>IFERROR(VLOOKUP('движение ДВС'!C3372,нормативы!$B$2:$C$32,2,FALSE),"")</f>
        <v/>
      </c>
      <c r="K3372" s="13" t="str">
        <f t="shared" si="422"/>
        <v/>
      </c>
      <c r="L3372" s="13"/>
      <c r="M3372" s="22" t="str">
        <f t="shared" si="419"/>
        <v/>
      </c>
      <c r="N3372" s="22" t="str">
        <f t="shared" si="423"/>
        <v/>
      </c>
      <c r="P3372" s="11" t="str">
        <f t="shared" si="424"/>
        <v xml:space="preserve"> </v>
      </c>
      <c r="Q3372" s="11" t="e">
        <f>VLOOKUP(B3372,'Комментарии к ремонту'!A:C,2,FALSE)</f>
        <v>#N/A</v>
      </c>
      <c r="R3372" s="21" t="str">
        <f t="shared" si="425"/>
        <v/>
      </c>
      <c r="T3372" s="44" t="str">
        <f t="shared" si="420"/>
        <v/>
      </c>
      <c r="W3372" s="18">
        <f t="shared" si="421"/>
        <v>0</v>
      </c>
    </row>
    <row r="3373" spans="7:23" ht="25.5" customHeight="1" x14ac:dyDescent="0.2">
      <c r="G3373" s="12" t="str">
        <f t="shared" si="418"/>
        <v/>
      </c>
      <c r="H3373" s="12"/>
      <c r="I3373" s="22" t="str">
        <f>IFERROR(VLOOKUP('движение ДВС'!C3373,нормативы!$B$2:$C$32,2,FALSE),"")</f>
        <v/>
      </c>
      <c r="K3373" s="13" t="str">
        <f t="shared" si="422"/>
        <v/>
      </c>
      <c r="L3373" s="13"/>
      <c r="M3373" s="22" t="str">
        <f t="shared" si="419"/>
        <v/>
      </c>
      <c r="N3373" s="22" t="str">
        <f t="shared" si="423"/>
        <v/>
      </c>
      <c r="P3373" s="11" t="str">
        <f t="shared" si="424"/>
        <v xml:space="preserve"> </v>
      </c>
      <c r="Q3373" s="11" t="e">
        <f>VLOOKUP(B3373,'Комментарии к ремонту'!A:C,2,FALSE)</f>
        <v>#N/A</v>
      </c>
      <c r="R3373" s="21" t="str">
        <f t="shared" si="425"/>
        <v/>
      </c>
      <c r="T3373" s="44" t="str">
        <f t="shared" si="420"/>
        <v/>
      </c>
      <c r="W3373" s="18">
        <f t="shared" si="421"/>
        <v>0</v>
      </c>
    </row>
    <row r="3374" spans="7:23" ht="25.5" customHeight="1" x14ac:dyDescent="0.2">
      <c r="G3374" s="12" t="str">
        <f t="shared" si="418"/>
        <v/>
      </c>
      <c r="H3374" s="12"/>
      <c r="I3374" s="22" t="str">
        <f>IFERROR(VLOOKUP('движение ДВС'!C3374,нормативы!$B$2:$C$32,2,FALSE),"")</f>
        <v/>
      </c>
      <c r="K3374" s="13" t="str">
        <f t="shared" si="422"/>
        <v/>
      </c>
      <c r="L3374" s="13"/>
      <c r="M3374" s="22" t="str">
        <f t="shared" si="419"/>
        <v/>
      </c>
      <c r="N3374" s="22" t="str">
        <f t="shared" si="423"/>
        <v/>
      </c>
      <c r="P3374" s="11" t="str">
        <f t="shared" si="424"/>
        <v xml:space="preserve"> </v>
      </c>
      <c r="Q3374" s="11" t="e">
        <f>VLOOKUP(B3374,'Комментарии к ремонту'!A:C,2,FALSE)</f>
        <v>#N/A</v>
      </c>
      <c r="R3374" s="21" t="str">
        <f t="shared" si="425"/>
        <v/>
      </c>
      <c r="T3374" s="44" t="str">
        <f t="shared" si="420"/>
        <v/>
      </c>
      <c r="W3374" s="18">
        <f t="shared" si="421"/>
        <v>0</v>
      </c>
    </row>
    <row r="3375" spans="7:23" ht="25.5" customHeight="1" x14ac:dyDescent="0.2">
      <c r="G3375" s="12" t="str">
        <f t="shared" si="418"/>
        <v/>
      </c>
      <c r="H3375" s="12"/>
      <c r="I3375" s="22" t="str">
        <f>IFERROR(VLOOKUP('движение ДВС'!C3375,нормативы!$B$2:$C$32,2,FALSE),"")</f>
        <v/>
      </c>
      <c r="K3375" s="13" t="str">
        <f t="shared" si="422"/>
        <v/>
      </c>
      <c r="L3375" s="13"/>
      <c r="M3375" s="22" t="str">
        <f t="shared" si="419"/>
        <v/>
      </c>
      <c r="N3375" s="22" t="str">
        <f t="shared" si="423"/>
        <v/>
      </c>
      <c r="P3375" s="11" t="str">
        <f t="shared" si="424"/>
        <v xml:space="preserve"> </v>
      </c>
      <c r="Q3375" s="11" t="e">
        <f>VLOOKUP(B3375,'Комментарии к ремонту'!A:C,2,FALSE)</f>
        <v>#N/A</v>
      </c>
      <c r="R3375" s="21" t="str">
        <f t="shared" si="425"/>
        <v/>
      </c>
      <c r="T3375" s="44" t="str">
        <f t="shared" si="420"/>
        <v/>
      </c>
      <c r="W3375" s="18">
        <f t="shared" si="421"/>
        <v>0</v>
      </c>
    </row>
    <row r="3376" spans="7:23" ht="25.5" customHeight="1" x14ac:dyDescent="0.2">
      <c r="G3376" s="12" t="str">
        <f t="shared" si="418"/>
        <v/>
      </c>
      <c r="H3376" s="12"/>
      <c r="I3376" s="22" t="str">
        <f>IFERROR(VLOOKUP('движение ДВС'!C3376,нормативы!$B$2:$C$32,2,FALSE),"")</f>
        <v/>
      </c>
      <c r="K3376" s="13" t="str">
        <f t="shared" si="422"/>
        <v/>
      </c>
      <c r="L3376" s="13"/>
      <c r="M3376" s="22" t="str">
        <f t="shared" si="419"/>
        <v/>
      </c>
      <c r="N3376" s="22" t="str">
        <f t="shared" si="423"/>
        <v/>
      </c>
      <c r="P3376" s="11" t="str">
        <f t="shared" si="424"/>
        <v xml:space="preserve"> </v>
      </c>
      <c r="Q3376" s="11" t="e">
        <f>VLOOKUP(B3376,'Комментарии к ремонту'!A:C,2,FALSE)</f>
        <v>#N/A</v>
      </c>
      <c r="R3376" s="21" t="str">
        <f t="shared" si="425"/>
        <v/>
      </c>
      <c r="T3376" s="44" t="str">
        <f t="shared" si="420"/>
        <v/>
      </c>
      <c r="W3376" s="18">
        <f t="shared" si="421"/>
        <v>0</v>
      </c>
    </row>
    <row r="3377" spans="7:23" ht="25.5" customHeight="1" x14ac:dyDescent="0.2">
      <c r="G3377" s="12" t="str">
        <f t="shared" si="418"/>
        <v/>
      </c>
      <c r="H3377" s="12"/>
      <c r="I3377" s="22" t="str">
        <f>IFERROR(VLOOKUP('движение ДВС'!C3377,нормативы!$B$2:$C$32,2,FALSE),"")</f>
        <v/>
      </c>
      <c r="K3377" s="13" t="str">
        <f t="shared" si="422"/>
        <v/>
      </c>
      <c r="L3377" s="13"/>
      <c r="M3377" s="22" t="str">
        <f t="shared" si="419"/>
        <v/>
      </c>
      <c r="N3377" s="22" t="str">
        <f t="shared" si="423"/>
        <v/>
      </c>
      <c r="P3377" s="11" t="str">
        <f t="shared" si="424"/>
        <v xml:space="preserve"> </v>
      </c>
      <c r="Q3377" s="11" t="e">
        <f>VLOOKUP(B3377,'Комментарии к ремонту'!A:C,2,FALSE)</f>
        <v>#N/A</v>
      </c>
      <c r="R3377" s="21" t="str">
        <f t="shared" si="425"/>
        <v/>
      </c>
      <c r="T3377" s="44" t="str">
        <f t="shared" si="420"/>
        <v/>
      </c>
      <c r="W3377" s="18">
        <f t="shared" si="421"/>
        <v>0</v>
      </c>
    </row>
    <row r="3378" spans="7:23" ht="25.5" customHeight="1" x14ac:dyDescent="0.2">
      <c r="G3378" s="12" t="str">
        <f t="shared" si="418"/>
        <v/>
      </c>
      <c r="H3378" s="12"/>
      <c r="I3378" s="22" t="str">
        <f>IFERROR(VLOOKUP('движение ДВС'!C3378,нормативы!$B$2:$C$32,2,FALSE),"")</f>
        <v/>
      </c>
      <c r="K3378" s="13" t="str">
        <f t="shared" si="422"/>
        <v/>
      </c>
      <c r="L3378" s="13"/>
      <c r="M3378" s="22" t="str">
        <f t="shared" si="419"/>
        <v/>
      </c>
      <c r="N3378" s="22" t="str">
        <f t="shared" si="423"/>
        <v/>
      </c>
      <c r="P3378" s="11" t="str">
        <f t="shared" si="424"/>
        <v xml:space="preserve"> </v>
      </c>
      <c r="Q3378" s="11" t="e">
        <f>VLOOKUP(B3378,'Комментарии к ремонту'!A:C,2,FALSE)</f>
        <v>#N/A</v>
      </c>
      <c r="R3378" s="21" t="str">
        <f t="shared" si="425"/>
        <v/>
      </c>
      <c r="T3378" s="44" t="str">
        <f t="shared" si="420"/>
        <v/>
      </c>
      <c r="W3378" s="18">
        <f t="shared" si="421"/>
        <v>0</v>
      </c>
    </row>
    <row r="3379" spans="7:23" ht="25.5" customHeight="1" x14ac:dyDescent="0.2">
      <c r="G3379" s="12" t="str">
        <f t="shared" si="418"/>
        <v/>
      </c>
      <c r="H3379" s="12"/>
      <c r="I3379" s="22" t="str">
        <f>IFERROR(VLOOKUP('движение ДВС'!C3379,нормативы!$B$2:$C$32,2,FALSE),"")</f>
        <v/>
      </c>
      <c r="K3379" s="13" t="str">
        <f t="shared" si="422"/>
        <v/>
      </c>
      <c r="L3379" s="13"/>
      <c r="M3379" s="22" t="str">
        <f t="shared" si="419"/>
        <v/>
      </c>
      <c r="N3379" s="22" t="str">
        <f t="shared" si="423"/>
        <v/>
      </c>
      <c r="P3379" s="11" t="str">
        <f t="shared" si="424"/>
        <v xml:space="preserve"> </v>
      </c>
      <c r="Q3379" s="11" t="e">
        <f>VLOOKUP(B3379,'Комментарии к ремонту'!A:C,2,FALSE)</f>
        <v>#N/A</v>
      </c>
      <c r="R3379" s="21" t="str">
        <f t="shared" si="425"/>
        <v/>
      </c>
      <c r="T3379" s="44" t="str">
        <f t="shared" si="420"/>
        <v/>
      </c>
      <c r="W3379" s="18">
        <f t="shared" si="421"/>
        <v>0</v>
      </c>
    </row>
    <row r="3380" spans="7:23" ht="25.5" customHeight="1" x14ac:dyDescent="0.2">
      <c r="G3380" s="12" t="str">
        <f t="shared" si="418"/>
        <v/>
      </c>
      <c r="H3380" s="12"/>
      <c r="I3380" s="22" t="str">
        <f>IFERROR(VLOOKUP('движение ДВС'!C3380,нормативы!$B$2:$C$32,2,FALSE),"")</f>
        <v/>
      </c>
      <c r="K3380" s="13" t="str">
        <f t="shared" si="422"/>
        <v/>
      </c>
      <c r="L3380" s="13"/>
      <c r="M3380" s="22" t="str">
        <f t="shared" si="419"/>
        <v/>
      </c>
      <c r="N3380" s="22" t="str">
        <f t="shared" si="423"/>
        <v/>
      </c>
      <c r="P3380" s="11" t="str">
        <f t="shared" si="424"/>
        <v xml:space="preserve"> </v>
      </c>
      <c r="Q3380" s="11" t="e">
        <f>VLOOKUP(B3380,'Комментарии к ремонту'!A:C,2,FALSE)</f>
        <v>#N/A</v>
      </c>
      <c r="R3380" s="21" t="str">
        <f t="shared" si="425"/>
        <v/>
      </c>
      <c r="T3380" s="44" t="str">
        <f t="shared" si="420"/>
        <v/>
      </c>
      <c r="W3380" s="18">
        <f t="shared" si="421"/>
        <v>0</v>
      </c>
    </row>
    <row r="3381" spans="7:23" ht="25.5" customHeight="1" x14ac:dyDescent="0.2">
      <c r="G3381" s="12" t="str">
        <f t="shared" si="418"/>
        <v/>
      </c>
      <c r="H3381" s="12"/>
      <c r="I3381" s="22" t="str">
        <f>IFERROR(VLOOKUP('движение ДВС'!C3381,нормативы!$B$2:$C$32,2,FALSE),"")</f>
        <v/>
      </c>
      <c r="K3381" s="13" t="str">
        <f t="shared" si="422"/>
        <v/>
      </c>
      <c r="L3381" s="13"/>
      <c r="M3381" s="22" t="str">
        <f t="shared" si="419"/>
        <v/>
      </c>
      <c r="N3381" s="22" t="str">
        <f t="shared" si="423"/>
        <v/>
      </c>
      <c r="P3381" s="11" t="str">
        <f t="shared" si="424"/>
        <v xml:space="preserve"> </v>
      </c>
      <c r="Q3381" s="11" t="e">
        <f>VLOOKUP(B3381,'Комментарии к ремонту'!A:C,2,FALSE)</f>
        <v>#N/A</v>
      </c>
      <c r="R3381" s="21" t="str">
        <f t="shared" si="425"/>
        <v/>
      </c>
      <c r="T3381" s="44" t="str">
        <f t="shared" si="420"/>
        <v/>
      </c>
      <c r="W3381" s="18">
        <f t="shared" si="421"/>
        <v>0</v>
      </c>
    </row>
    <row r="3382" spans="7:23" ht="25.5" customHeight="1" x14ac:dyDescent="0.2">
      <c r="G3382" s="12" t="str">
        <f t="shared" si="418"/>
        <v/>
      </c>
      <c r="H3382" s="12"/>
      <c r="I3382" s="22" t="str">
        <f>IFERROR(VLOOKUP('движение ДВС'!C3382,нормативы!$B$2:$C$32,2,FALSE),"")</f>
        <v/>
      </c>
      <c r="K3382" s="13" t="str">
        <f t="shared" si="422"/>
        <v/>
      </c>
      <c r="L3382" s="13"/>
      <c r="M3382" s="22" t="str">
        <f t="shared" si="419"/>
        <v/>
      </c>
      <c r="N3382" s="22" t="str">
        <f t="shared" si="423"/>
        <v/>
      </c>
      <c r="P3382" s="11" t="str">
        <f t="shared" si="424"/>
        <v xml:space="preserve"> </v>
      </c>
      <c r="Q3382" s="11" t="e">
        <f>VLOOKUP(B3382,'Комментарии к ремонту'!A:C,2,FALSE)</f>
        <v>#N/A</v>
      </c>
      <c r="R3382" s="21" t="str">
        <f t="shared" si="425"/>
        <v/>
      </c>
      <c r="T3382" s="44" t="str">
        <f t="shared" si="420"/>
        <v/>
      </c>
      <c r="W3382" s="18">
        <f t="shared" si="421"/>
        <v>0</v>
      </c>
    </row>
    <row r="3383" spans="7:23" ht="25.5" customHeight="1" x14ac:dyDescent="0.2">
      <c r="G3383" s="12" t="str">
        <f t="shared" si="418"/>
        <v/>
      </c>
      <c r="H3383" s="12"/>
      <c r="I3383" s="22" t="str">
        <f>IFERROR(VLOOKUP('движение ДВС'!C3383,нормативы!$B$2:$C$32,2,FALSE),"")</f>
        <v/>
      </c>
      <c r="K3383" s="13" t="str">
        <f t="shared" si="422"/>
        <v/>
      </c>
      <c r="L3383" s="13"/>
      <c r="M3383" s="22" t="str">
        <f t="shared" si="419"/>
        <v/>
      </c>
      <c r="N3383" s="22" t="str">
        <f t="shared" si="423"/>
        <v/>
      </c>
      <c r="P3383" s="11" t="str">
        <f t="shared" si="424"/>
        <v xml:space="preserve"> </v>
      </c>
      <c r="Q3383" s="11" t="e">
        <f>VLOOKUP(B3383,'Комментарии к ремонту'!A:C,2,FALSE)</f>
        <v>#N/A</v>
      </c>
      <c r="R3383" s="21" t="str">
        <f t="shared" si="425"/>
        <v/>
      </c>
      <c r="T3383" s="44" t="str">
        <f t="shared" si="420"/>
        <v/>
      </c>
      <c r="W3383" s="18">
        <f t="shared" si="421"/>
        <v>0</v>
      </c>
    </row>
    <row r="3384" spans="7:23" ht="25.5" customHeight="1" x14ac:dyDescent="0.2">
      <c r="G3384" s="12" t="str">
        <f t="shared" si="418"/>
        <v/>
      </c>
      <c r="H3384" s="12"/>
      <c r="I3384" s="22" t="str">
        <f>IFERROR(VLOOKUP('движение ДВС'!C3384,нормативы!$B$2:$C$32,2,FALSE),"")</f>
        <v/>
      </c>
      <c r="K3384" s="13" t="str">
        <f t="shared" si="422"/>
        <v/>
      </c>
      <c r="L3384" s="13"/>
      <c r="M3384" s="22" t="str">
        <f t="shared" si="419"/>
        <v/>
      </c>
      <c r="N3384" s="22" t="str">
        <f t="shared" si="423"/>
        <v/>
      </c>
      <c r="P3384" s="11" t="str">
        <f t="shared" si="424"/>
        <v xml:space="preserve"> </v>
      </c>
      <c r="Q3384" s="11" t="e">
        <f>VLOOKUP(B3384,'Комментарии к ремонту'!A:C,2,FALSE)</f>
        <v>#N/A</v>
      </c>
      <c r="R3384" s="21" t="str">
        <f t="shared" si="425"/>
        <v/>
      </c>
      <c r="T3384" s="44" t="str">
        <f t="shared" si="420"/>
        <v/>
      </c>
      <c r="W3384" s="18">
        <f t="shared" si="421"/>
        <v>0</v>
      </c>
    </row>
    <row r="3385" spans="7:23" ht="25.5" customHeight="1" x14ac:dyDescent="0.2">
      <c r="G3385" s="12" t="str">
        <f t="shared" si="418"/>
        <v/>
      </c>
      <c r="H3385" s="12"/>
      <c r="I3385" s="22" t="str">
        <f>IFERROR(VLOOKUP('движение ДВС'!C3385,нормативы!$B$2:$C$32,2,FALSE),"")</f>
        <v/>
      </c>
      <c r="K3385" s="13" t="str">
        <f t="shared" si="422"/>
        <v/>
      </c>
      <c r="L3385" s="13"/>
      <c r="M3385" s="22" t="str">
        <f t="shared" si="419"/>
        <v/>
      </c>
      <c r="N3385" s="22" t="str">
        <f t="shared" si="423"/>
        <v/>
      </c>
      <c r="P3385" s="11" t="str">
        <f t="shared" si="424"/>
        <v xml:space="preserve"> </v>
      </c>
      <c r="Q3385" s="11" t="e">
        <f>VLOOKUP(B3385,'Комментарии к ремонту'!A:C,2,FALSE)</f>
        <v>#N/A</v>
      </c>
      <c r="R3385" s="21" t="str">
        <f t="shared" si="425"/>
        <v/>
      </c>
      <c r="T3385" s="44" t="str">
        <f t="shared" si="420"/>
        <v/>
      </c>
      <c r="W3385" s="18">
        <f t="shared" si="421"/>
        <v>0</v>
      </c>
    </row>
    <row r="3386" spans="7:23" ht="25.5" customHeight="1" x14ac:dyDescent="0.2">
      <c r="G3386" s="12" t="str">
        <f t="shared" si="418"/>
        <v/>
      </c>
      <c r="H3386" s="12"/>
      <c r="I3386" s="22" t="str">
        <f>IFERROR(VLOOKUP('движение ДВС'!C3386,нормативы!$B$2:$C$32,2,FALSE),"")</f>
        <v/>
      </c>
      <c r="K3386" s="13" t="str">
        <f t="shared" si="422"/>
        <v/>
      </c>
      <c r="L3386" s="13"/>
      <c r="M3386" s="22" t="str">
        <f t="shared" si="419"/>
        <v/>
      </c>
      <c r="N3386" s="22" t="str">
        <f t="shared" si="423"/>
        <v/>
      </c>
      <c r="P3386" s="11" t="str">
        <f t="shared" si="424"/>
        <v xml:space="preserve"> </v>
      </c>
      <c r="Q3386" s="11" t="e">
        <f>VLOOKUP(B3386,'Комментарии к ремонту'!A:C,2,FALSE)</f>
        <v>#N/A</v>
      </c>
      <c r="R3386" s="21" t="str">
        <f t="shared" si="425"/>
        <v/>
      </c>
      <c r="T3386" s="44" t="str">
        <f t="shared" si="420"/>
        <v/>
      </c>
      <c r="W3386" s="18">
        <f t="shared" si="421"/>
        <v>0</v>
      </c>
    </row>
    <row r="3387" spans="7:23" ht="25.5" customHeight="1" x14ac:dyDescent="0.2">
      <c r="G3387" s="12" t="str">
        <f t="shared" si="418"/>
        <v/>
      </c>
      <c r="H3387" s="12"/>
      <c r="I3387" s="22" t="str">
        <f>IFERROR(VLOOKUP('движение ДВС'!C3387,нормативы!$B$2:$C$32,2,FALSE),"")</f>
        <v/>
      </c>
      <c r="K3387" s="13" t="str">
        <f t="shared" si="422"/>
        <v/>
      </c>
      <c r="L3387" s="13"/>
      <c r="M3387" s="22" t="str">
        <f t="shared" si="419"/>
        <v/>
      </c>
      <c r="N3387" s="22" t="str">
        <f t="shared" si="423"/>
        <v/>
      </c>
      <c r="P3387" s="11" t="str">
        <f t="shared" si="424"/>
        <v xml:space="preserve"> </v>
      </c>
      <c r="Q3387" s="11" t="e">
        <f>VLOOKUP(B3387,'Комментарии к ремонту'!A:C,2,FALSE)</f>
        <v>#N/A</v>
      </c>
      <c r="R3387" s="21" t="str">
        <f t="shared" si="425"/>
        <v/>
      </c>
      <c r="T3387" s="44" t="str">
        <f t="shared" si="420"/>
        <v/>
      </c>
      <c r="W3387" s="18">
        <f t="shared" si="421"/>
        <v>0</v>
      </c>
    </row>
    <row r="3388" spans="7:23" ht="25.5" customHeight="1" x14ac:dyDescent="0.2">
      <c r="G3388" s="12" t="str">
        <f t="shared" si="418"/>
        <v/>
      </c>
      <c r="H3388" s="12"/>
      <c r="I3388" s="22" t="str">
        <f>IFERROR(VLOOKUP('движение ДВС'!C3388,нормативы!$B$2:$C$32,2,FALSE),"")</f>
        <v/>
      </c>
      <c r="K3388" s="13" t="str">
        <f t="shared" si="422"/>
        <v/>
      </c>
      <c r="L3388" s="13"/>
      <c r="M3388" s="22" t="str">
        <f t="shared" si="419"/>
        <v/>
      </c>
      <c r="N3388" s="22" t="str">
        <f t="shared" si="423"/>
        <v/>
      </c>
      <c r="P3388" s="11" t="str">
        <f t="shared" si="424"/>
        <v xml:space="preserve"> </v>
      </c>
      <c r="Q3388" s="11" t="e">
        <f>VLOOKUP(B3388,'Комментарии к ремонту'!A:C,2,FALSE)</f>
        <v>#N/A</v>
      </c>
      <c r="R3388" s="21" t="str">
        <f t="shared" si="425"/>
        <v/>
      </c>
      <c r="T3388" s="44" t="str">
        <f t="shared" si="420"/>
        <v/>
      </c>
      <c r="W3388" s="18">
        <f t="shared" si="421"/>
        <v>0</v>
      </c>
    </row>
    <row r="3389" spans="7:23" ht="25.5" customHeight="1" x14ac:dyDescent="0.2">
      <c r="G3389" s="12" t="str">
        <f t="shared" si="418"/>
        <v/>
      </c>
      <c r="H3389" s="12"/>
      <c r="I3389" s="22" t="str">
        <f>IFERROR(VLOOKUP('движение ДВС'!C3389,нормативы!$B$2:$C$32,2,FALSE),"")</f>
        <v/>
      </c>
      <c r="K3389" s="13" t="str">
        <f t="shared" si="422"/>
        <v/>
      </c>
      <c r="L3389" s="13"/>
      <c r="M3389" s="22" t="str">
        <f t="shared" si="419"/>
        <v/>
      </c>
      <c r="N3389" s="22" t="str">
        <f t="shared" si="423"/>
        <v/>
      </c>
      <c r="P3389" s="11" t="str">
        <f t="shared" si="424"/>
        <v xml:space="preserve"> </v>
      </c>
      <c r="Q3389" s="11" t="e">
        <f>VLOOKUP(B3389,'Комментарии к ремонту'!A:C,2,FALSE)</f>
        <v>#N/A</v>
      </c>
      <c r="R3389" s="21" t="str">
        <f t="shared" si="425"/>
        <v/>
      </c>
      <c r="T3389" s="44" t="str">
        <f t="shared" si="420"/>
        <v/>
      </c>
      <c r="W3389" s="18">
        <f t="shared" si="421"/>
        <v>0</v>
      </c>
    </row>
    <row r="3390" spans="7:23" ht="25.5" customHeight="1" x14ac:dyDescent="0.2">
      <c r="G3390" s="12" t="str">
        <f t="shared" si="418"/>
        <v/>
      </c>
      <c r="H3390" s="12"/>
      <c r="I3390" s="22" t="str">
        <f>IFERROR(VLOOKUP('движение ДВС'!C3390,нормативы!$B$2:$C$32,2,FALSE),"")</f>
        <v/>
      </c>
      <c r="K3390" s="13" t="str">
        <f t="shared" si="422"/>
        <v/>
      </c>
      <c r="L3390" s="13"/>
      <c r="M3390" s="22" t="str">
        <f t="shared" si="419"/>
        <v/>
      </c>
      <c r="N3390" s="22" t="str">
        <f t="shared" si="423"/>
        <v/>
      </c>
      <c r="P3390" s="11" t="str">
        <f t="shared" si="424"/>
        <v xml:space="preserve"> </v>
      </c>
      <c r="Q3390" s="11" t="e">
        <f>VLOOKUP(B3390,'Комментарии к ремонту'!A:C,2,FALSE)</f>
        <v>#N/A</v>
      </c>
      <c r="R3390" s="21" t="str">
        <f t="shared" si="425"/>
        <v/>
      </c>
      <c r="T3390" s="44" t="str">
        <f t="shared" si="420"/>
        <v/>
      </c>
      <c r="W3390" s="18">
        <f t="shared" si="421"/>
        <v>0</v>
      </c>
    </row>
    <row r="3391" spans="7:23" ht="25.5" customHeight="1" x14ac:dyDescent="0.2">
      <c r="G3391" s="12" t="str">
        <f t="shared" si="418"/>
        <v/>
      </c>
      <c r="H3391" s="12"/>
      <c r="I3391" s="22" t="str">
        <f>IFERROR(VLOOKUP('движение ДВС'!C3391,нормативы!$B$2:$C$32,2,FALSE),"")</f>
        <v/>
      </c>
      <c r="K3391" s="13" t="str">
        <f t="shared" si="422"/>
        <v/>
      </c>
      <c r="L3391" s="13"/>
      <c r="M3391" s="22" t="str">
        <f t="shared" si="419"/>
        <v/>
      </c>
      <c r="N3391" s="22" t="str">
        <f t="shared" si="423"/>
        <v/>
      </c>
      <c r="P3391" s="11" t="str">
        <f t="shared" si="424"/>
        <v xml:space="preserve"> </v>
      </c>
      <c r="Q3391" s="11" t="e">
        <f>VLOOKUP(B3391,'Комментарии к ремонту'!A:C,2,FALSE)</f>
        <v>#N/A</v>
      </c>
      <c r="R3391" s="21" t="str">
        <f t="shared" si="425"/>
        <v/>
      </c>
      <c r="T3391" s="44" t="str">
        <f t="shared" si="420"/>
        <v/>
      </c>
      <c r="W3391" s="18">
        <f t="shared" si="421"/>
        <v>0</v>
      </c>
    </row>
    <row r="3392" spans="7:23" ht="25.5" customHeight="1" x14ac:dyDescent="0.2">
      <c r="G3392" s="12" t="str">
        <f t="shared" si="418"/>
        <v/>
      </c>
      <c r="H3392" s="12"/>
      <c r="I3392" s="22" t="str">
        <f>IFERROR(VLOOKUP('движение ДВС'!C3392,нормативы!$B$2:$C$32,2,FALSE),"")</f>
        <v/>
      </c>
      <c r="K3392" s="13" t="str">
        <f t="shared" si="422"/>
        <v/>
      </c>
      <c r="L3392" s="13"/>
      <c r="M3392" s="22" t="str">
        <f t="shared" si="419"/>
        <v/>
      </c>
      <c r="N3392" s="22" t="str">
        <f t="shared" si="423"/>
        <v/>
      </c>
      <c r="P3392" s="11" t="str">
        <f t="shared" si="424"/>
        <v xml:space="preserve"> </v>
      </c>
      <c r="Q3392" s="11" t="e">
        <f>VLOOKUP(B3392,'Комментарии к ремонту'!A:C,2,FALSE)</f>
        <v>#N/A</v>
      </c>
      <c r="R3392" s="21" t="str">
        <f t="shared" si="425"/>
        <v/>
      </c>
      <c r="T3392" s="44" t="str">
        <f t="shared" si="420"/>
        <v/>
      </c>
      <c r="W3392" s="18">
        <f t="shared" si="421"/>
        <v>0</v>
      </c>
    </row>
    <row r="3393" spans="7:23" ht="25.5" customHeight="1" x14ac:dyDescent="0.2">
      <c r="G3393" s="12" t="str">
        <f t="shared" si="418"/>
        <v/>
      </c>
      <c r="H3393" s="12"/>
      <c r="I3393" s="22" t="str">
        <f>IFERROR(VLOOKUP('движение ДВС'!C3393,нормативы!$B$2:$C$32,2,FALSE),"")</f>
        <v/>
      </c>
      <c r="K3393" s="13" t="str">
        <f t="shared" si="422"/>
        <v/>
      </c>
      <c r="L3393" s="13"/>
      <c r="M3393" s="22" t="str">
        <f t="shared" si="419"/>
        <v/>
      </c>
      <c r="N3393" s="22" t="str">
        <f t="shared" si="423"/>
        <v/>
      </c>
      <c r="P3393" s="11" t="str">
        <f t="shared" si="424"/>
        <v xml:space="preserve"> </v>
      </c>
      <c r="Q3393" s="11" t="e">
        <f>VLOOKUP(B3393,'Комментарии к ремонту'!A:C,2,FALSE)</f>
        <v>#N/A</v>
      </c>
      <c r="R3393" s="21" t="str">
        <f t="shared" si="425"/>
        <v/>
      </c>
      <c r="T3393" s="44" t="str">
        <f t="shared" si="420"/>
        <v/>
      </c>
      <c r="W3393" s="18">
        <f t="shared" si="421"/>
        <v>0</v>
      </c>
    </row>
    <row r="3394" spans="7:23" ht="25.5" customHeight="1" x14ac:dyDescent="0.2">
      <c r="G3394" s="12" t="str">
        <f t="shared" si="418"/>
        <v/>
      </c>
      <c r="H3394" s="12"/>
      <c r="I3394" s="22" t="str">
        <f>IFERROR(VLOOKUP('движение ДВС'!C3394,нормативы!$B$2:$C$32,2,FALSE),"")</f>
        <v/>
      </c>
      <c r="K3394" s="13" t="str">
        <f t="shared" si="422"/>
        <v/>
      </c>
      <c r="L3394" s="13"/>
      <c r="M3394" s="22" t="str">
        <f t="shared" si="419"/>
        <v/>
      </c>
      <c r="N3394" s="22" t="str">
        <f t="shared" si="423"/>
        <v/>
      </c>
      <c r="P3394" s="11" t="str">
        <f t="shared" si="424"/>
        <v xml:space="preserve"> </v>
      </c>
      <c r="Q3394" s="11" t="e">
        <f>VLOOKUP(B3394,'Комментарии к ремонту'!A:C,2,FALSE)</f>
        <v>#N/A</v>
      </c>
      <c r="R3394" s="21" t="str">
        <f t="shared" si="425"/>
        <v/>
      </c>
      <c r="T3394" s="44" t="str">
        <f t="shared" si="420"/>
        <v/>
      </c>
      <c r="W3394" s="18">
        <f t="shared" si="421"/>
        <v>0</v>
      </c>
    </row>
    <row r="3395" spans="7:23" ht="25.5" customHeight="1" x14ac:dyDescent="0.2">
      <c r="G3395" s="12" t="str">
        <f t="shared" ref="G3395:G3458" si="426">IFERROR(IF(SEARCH("Ожидается",O3395),"введите дату",""),"")</f>
        <v/>
      </c>
      <c r="H3395" s="12"/>
      <c r="I3395" s="22" t="str">
        <f>IFERROR(VLOOKUP('движение ДВС'!C3395,нормативы!$B$2:$C$32,2,FALSE),"")</f>
        <v/>
      </c>
      <c r="K3395" s="13" t="str">
        <f t="shared" si="422"/>
        <v/>
      </c>
      <c r="L3395" s="13"/>
      <c r="M3395" s="22" t="str">
        <f t="shared" ref="M3395:M3458" si="427">IFERROR(IF(ISBLANK(G3395),"",_xlfn.ISOWEEKNUM(G3395)),"")</f>
        <v/>
      </c>
      <c r="N3395" s="22" t="str">
        <f t="shared" si="423"/>
        <v/>
      </c>
      <c r="P3395" s="11" t="str">
        <f t="shared" si="424"/>
        <v xml:space="preserve"> </v>
      </c>
      <c r="Q3395" s="11" t="e">
        <f>VLOOKUP(B3395,'Комментарии к ремонту'!A:C,2,FALSE)</f>
        <v>#N/A</v>
      </c>
      <c r="R3395" s="21" t="str">
        <f t="shared" si="425"/>
        <v/>
      </c>
      <c r="T3395" s="44" t="str">
        <f t="shared" ref="T3395:T3458" si="428">IF(O3395="Отказной","Опишите причину отказа",IF(O3395="Транзит","Опишите инф. о транзите",""))</f>
        <v/>
      </c>
      <c r="W3395" s="18">
        <f t="shared" ref="W3395:W3458" si="429">IFERROR(IF(SEARCH(", заказ",V3395),"укажите дату поставки зап. частей",""),0)</f>
        <v>0</v>
      </c>
    </row>
    <row r="3396" spans="7:23" ht="25.5" customHeight="1" x14ac:dyDescent="0.2">
      <c r="G3396" s="12" t="str">
        <f t="shared" si="426"/>
        <v/>
      </c>
      <c r="H3396" s="12"/>
      <c r="I3396" s="22" t="str">
        <f>IFERROR(VLOOKUP('движение ДВС'!C3396,нормативы!$B$2:$C$32,2,FALSE),"")</f>
        <v/>
      </c>
      <c r="K3396" s="13" t="str">
        <f t="shared" ref="K3396:K3459" si="430">IFERROR(IF(H3396&lt;&gt;0,H3396+(I3396/J3396)/8*7/5,""),IF(H3396&lt;&gt;0,H3396+I3396/8*7/5,""))</f>
        <v/>
      </c>
      <c r="L3396" s="13"/>
      <c r="M3396" s="22" t="str">
        <f t="shared" si="427"/>
        <v/>
      </c>
      <c r="N3396" s="22" t="str">
        <f t="shared" ref="N3396:N3459" si="431">IFERROR(INT((MONTH(G3396)+2)/3),"")</f>
        <v/>
      </c>
      <c r="P3396" s="11" t="str">
        <f t="shared" ref="P3396:P3459" si="432">B3396&amp;" "&amp;C3396</f>
        <v xml:space="preserve"> </v>
      </c>
      <c r="Q3396" s="11" t="e">
        <f>VLOOKUP(B3396,'Комментарии к ремонту'!A:C,2,FALSE)</f>
        <v>#N/A</v>
      </c>
      <c r="R3396" s="21" t="str">
        <f t="shared" ref="R3396:R3459" si="433">IF(ISBLANK(B3396),"",IF(O3396="Ремонт остановлен","Укажите причину остановки работ",IF(O3396="Отказной","Опишите причину отказа",IF(O3396="Транзит","Опишите инф. о транзите",IF(ISNA(Q3396),"НЕТ","ЕСТЬ")))))</f>
        <v/>
      </c>
      <c r="T3396" s="44" t="str">
        <f t="shared" si="428"/>
        <v/>
      </c>
      <c r="W3396" s="18">
        <f t="shared" si="429"/>
        <v>0</v>
      </c>
    </row>
    <row r="3397" spans="7:23" ht="25.5" customHeight="1" x14ac:dyDescent="0.2">
      <c r="G3397" s="12" t="str">
        <f t="shared" si="426"/>
        <v/>
      </c>
      <c r="H3397" s="12"/>
      <c r="I3397" s="22" t="str">
        <f>IFERROR(VLOOKUP('движение ДВС'!C3397,нормативы!$B$2:$C$32,2,FALSE),"")</f>
        <v/>
      </c>
      <c r="K3397" s="13" t="str">
        <f t="shared" si="430"/>
        <v/>
      </c>
      <c r="L3397" s="13"/>
      <c r="M3397" s="22" t="str">
        <f t="shared" si="427"/>
        <v/>
      </c>
      <c r="N3397" s="22" t="str">
        <f t="shared" si="431"/>
        <v/>
      </c>
      <c r="P3397" s="11" t="str">
        <f t="shared" si="432"/>
        <v xml:space="preserve"> </v>
      </c>
      <c r="Q3397" s="11" t="e">
        <f>VLOOKUP(B3397,'Комментарии к ремонту'!A:C,2,FALSE)</f>
        <v>#N/A</v>
      </c>
      <c r="R3397" s="21" t="str">
        <f t="shared" si="433"/>
        <v/>
      </c>
      <c r="T3397" s="44" t="str">
        <f t="shared" si="428"/>
        <v/>
      </c>
      <c r="W3397" s="18">
        <f t="shared" si="429"/>
        <v>0</v>
      </c>
    </row>
    <row r="3398" spans="7:23" ht="25.5" customHeight="1" x14ac:dyDescent="0.2">
      <c r="G3398" s="12" t="str">
        <f t="shared" si="426"/>
        <v/>
      </c>
      <c r="H3398" s="12"/>
      <c r="I3398" s="22" t="str">
        <f>IFERROR(VLOOKUP('движение ДВС'!C3398,нормативы!$B$2:$C$32,2,FALSE),"")</f>
        <v/>
      </c>
      <c r="K3398" s="13" t="str">
        <f t="shared" si="430"/>
        <v/>
      </c>
      <c r="L3398" s="13"/>
      <c r="M3398" s="22" t="str">
        <f t="shared" si="427"/>
        <v/>
      </c>
      <c r="N3398" s="22" t="str">
        <f t="shared" si="431"/>
        <v/>
      </c>
      <c r="P3398" s="11" t="str">
        <f t="shared" si="432"/>
        <v xml:space="preserve"> </v>
      </c>
      <c r="Q3398" s="11" t="e">
        <f>VLOOKUP(B3398,'Комментарии к ремонту'!A:C,2,FALSE)</f>
        <v>#N/A</v>
      </c>
      <c r="R3398" s="21" t="str">
        <f t="shared" si="433"/>
        <v/>
      </c>
      <c r="T3398" s="44" t="str">
        <f t="shared" si="428"/>
        <v/>
      </c>
      <c r="W3398" s="18">
        <f t="shared" si="429"/>
        <v>0</v>
      </c>
    </row>
    <row r="3399" spans="7:23" ht="25.5" customHeight="1" x14ac:dyDescent="0.2">
      <c r="G3399" s="12" t="str">
        <f t="shared" si="426"/>
        <v/>
      </c>
      <c r="H3399" s="12"/>
      <c r="I3399" s="22" t="str">
        <f>IFERROR(VLOOKUP('движение ДВС'!C3399,нормативы!$B$2:$C$32,2,FALSE),"")</f>
        <v/>
      </c>
      <c r="K3399" s="13" t="str">
        <f t="shared" si="430"/>
        <v/>
      </c>
      <c r="L3399" s="13"/>
      <c r="M3399" s="22" t="str">
        <f t="shared" si="427"/>
        <v/>
      </c>
      <c r="N3399" s="22" t="str">
        <f t="shared" si="431"/>
        <v/>
      </c>
      <c r="P3399" s="11" t="str">
        <f t="shared" si="432"/>
        <v xml:space="preserve"> </v>
      </c>
      <c r="Q3399" s="11" t="e">
        <f>VLOOKUP(B3399,'Комментарии к ремонту'!A:C,2,FALSE)</f>
        <v>#N/A</v>
      </c>
      <c r="R3399" s="21" t="str">
        <f t="shared" si="433"/>
        <v/>
      </c>
      <c r="T3399" s="44" t="str">
        <f t="shared" si="428"/>
        <v/>
      </c>
      <c r="W3399" s="18">
        <f t="shared" si="429"/>
        <v>0</v>
      </c>
    </row>
    <row r="3400" spans="7:23" ht="25.5" customHeight="1" x14ac:dyDescent="0.2">
      <c r="G3400" s="12" t="str">
        <f t="shared" si="426"/>
        <v/>
      </c>
      <c r="H3400" s="12"/>
      <c r="I3400" s="22" t="str">
        <f>IFERROR(VLOOKUP('движение ДВС'!C3400,нормативы!$B$2:$C$32,2,FALSE),"")</f>
        <v/>
      </c>
      <c r="K3400" s="13" t="str">
        <f t="shared" si="430"/>
        <v/>
      </c>
      <c r="L3400" s="13"/>
      <c r="M3400" s="22" t="str">
        <f t="shared" si="427"/>
        <v/>
      </c>
      <c r="N3400" s="22" t="str">
        <f t="shared" si="431"/>
        <v/>
      </c>
      <c r="P3400" s="11" t="str">
        <f t="shared" si="432"/>
        <v xml:space="preserve"> </v>
      </c>
      <c r="Q3400" s="11" t="e">
        <f>VLOOKUP(B3400,'Комментарии к ремонту'!A:C,2,FALSE)</f>
        <v>#N/A</v>
      </c>
      <c r="R3400" s="21" t="str">
        <f t="shared" si="433"/>
        <v/>
      </c>
      <c r="T3400" s="44" t="str">
        <f t="shared" si="428"/>
        <v/>
      </c>
      <c r="W3400" s="18">
        <f t="shared" si="429"/>
        <v>0</v>
      </c>
    </row>
    <row r="3401" spans="7:23" ht="25.5" customHeight="1" x14ac:dyDescent="0.2">
      <c r="G3401" s="12" t="str">
        <f t="shared" si="426"/>
        <v/>
      </c>
      <c r="H3401" s="12"/>
      <c r="I3401" s="22" t="str">
        <f>IFERROR(VLOOKUP('движение ДВС'!C3401,нормативы!$B$2:$C$32,2,FALSE),"")</f>
        <v/>
      </c>
      <c r="K3401" s="13" t="str">
        <f t="shared" si="430"/>
        <v/>
      </c>
      <c r="L3401" s="13"/>
      <c r="M3401" s="22" t="str">
        <f t="shared" si="427"/>
        <v/>
      </c>
      <c r="N3401" s="22" t="str">
        <f t="shared" si="431"/>
        <v/>
      </c>
      <c r="P3401" s="11" t="str">
        <f t="shared" si="432"/>
        <v xml:space="preserve"> </v>
      </c>
      <c r="Q3401" s="11" t="e">
        <f>VLOOKUP(B3401,'Комментарии к ремонту'!A:C,2,FALSE)</f>
        <v>#N/A</v>
      </c>
      <c r="R3401" s="21" t="str">
        <f t="shared" si="433"/>
        <v/>
      </c>
      <c r="T3401" s="44" t="str">
        <f t="shared" si="428"/>
        <v/>
      </c>
      <c r="W3401" s="18">
        <f t="shared" si="429"/>
        <v>0</v>
      </c>
    </row>
    <row r="3402" spans="7:23" ht="25.5" customHeight="1" x14ac:dyDescent="0.2">
      <c r="G3402" s="12" t="str">
        <f t="shared" si="426"/>
        <v/>
      </c>
      <c r="H3402" s="12"/>
      <c r="I3402" s="22" t="str">
        <f>IFERROR(VLOOKUP('движение ДВС'!C3402,нормативы!$B$2:$C$32,2,FALSE),"")</f>
        <v/>
      </c>
      <c r="K3402" s="13" t="str">
        <f t="shared" si="430"/>
        <v/>
      </c>
      <c r="L3402" s="13"/>
      <c r="M3402" s="22" t="str">
        <f t="shared" si="427"/>
        <v/>
      </c>
      <c r="N3402" s="22" t="str">
        <f t="shared" si="431"/>
        <v/>
      </c>
      <c r="P3402" s="11" t="str">
        <f t="shared" si="432"/>
        <v xml:space="preserve"> </v>
      </c>
      <c r="Q3402" s="11" t="e">
        <f>VLOOKUP(B3402,'Комментарии к ремонту'!A:C,2,FALSE)</f>
        <v>#N/A</v>
      </c>
      <c r="R3402" s="21" t="str">
        <f t="shared" si="433"/>
        <v/>
      </c>
      <c r="T3402" s="44" t="str">
        <f t="shared" si="428"/>
        <v/>
      </c>
      <c r="W3402" s="18">
        <f t="shared" si="429"/>
        <v>0</v>
      </c>
    </row>
    <row r="3403" spans="7:23" ht="25.5" customHeight="1" x14ac:dyDescent="0.2">
      <c r="G3403" s="12" t="str">
        <f t="shared" si="426"/>
        <v/>
      </c>
      <c r="H3403" s="12"/>
      <c r="I3403" s="22" t="str">
        <f>IFERROR(VLOOKUP('движение ДВС'!C3403,нормативы!$B$2:$C$32,2,FALSE),"")</f>
        <v/>
      </c>
      <c r="K3403" s="13" t="str">
        <f t="shared" si="430"/>
        <v/>
      </c>
      <c r="L3403" s="13"/>
      <c r="M3403" s="22" t="str">
        <f t="shared" si="427"/>
        <v/>
      </c>
      <c r="N3403" s="22" t="str">
        <f t="shared" si="431"/>
        <v/>
      </c>
      <c r="P3403" s="11" t="str">
        <f t="shared" si="432"/>
        <v xml:space="preserve"> </v>
      </c>
      <c r="Q3403" s="11" t="e">
        <f>VLOOKUP(B3403,'Комментарии к ремонту'!A:C,2,FALSE)</f>
        <v>#N/A</v>
      </c>
      <c r="R3403" s="21" t="str">
        <f t="shared" si="433"/>
        <v/>
      </c>
      <c r="T3403" s="44" t="str">
        <f t="shared" si="428"/>
        <v/>
      </c>
      <c r="W3403" s="18">
        <f t="shared" si="429"/>
        <v>0</v>
      </c>
    </row>
    <row r="3404" spans="7:23" ht="25.5" customHeight="1" x14ac:dyDescent="0.2">
      <c r="G3404" s="12" t="str">
        <f t="shared" si="426"/>
        <v/>
      </c>
      <c r="H3404" s="12"/>
      <c r="I3404" s="22" t="str">
        <f>IFERROR(VLOOKUP('движение ДВС'!C3404,нормативы!$B$2:$C$32,2,FALSE),"")</f>
        <v/>
      </c>
      <c r="K3404" s="13" t="str">
        <f t="shared" si="430"/>
        <v/>
      </c>
      <c r="L3404" s="13"/>
      <c r="M3404" s="22" t="str">
        <f t="shared" si="427"/>
        <v/>
      </c>
      <c r="N3404" s="22" t="str">
        <f t="shared" si="431"/>
        <v/>
      </c>
      <c r="P3404" s="11" t="str">
        <f t="shared" si="432"/>
        <v xml:space="preserve"> </v>
      </c>
      <c r="Q3404" s="11" t="e">
        <f>VLOOKUP(B3404,'Комментарии к ремонту'!A:C,2,FALSE)</f>
        <v>#N/A</v>
      </c>
      <c r="R3404" s="21" t="str">
        <f t="shared" si="433"/>
        <v/>
      </c>
      <c r="T3404" s="44" t="str">
        <f t="shared" si="428"/>
        <v/>
      </c>
      <c r="W3404" s="18">
        <f t="shared" si="429"/>
        <v>0</v>
      </c>
    </row>
    <row r="3405" spans="7:23" ht="25.5" customHeight="1" x14ac:dyDescent="0.2">
      <c r="G3405" s="12" t="str">
        <f t="shared" si="426"/>
        <v/>
      </c>
      <c r="H3405" s="12"/>
      <c r="I3405" s="22" t="str">
        <f>IFERROR(VLOOKUP('движение ДВС'!C3405,нормативы!$B$2:$C$32,2,FALSE),"")</f>
        <v/>
      </c>
      <c r="K3405" s="13" t="str">
        <f t="shared" si="430"/>
        <v/>
      </c>
      <c r="L3405" s="13"/>
      <c r="M3405" s="22" t="str">
        <f t="shared" si="427"/>
        <v/>
      </c>
      <c r="N3405" s="22" t="str">
        <f t="shared" si="431"/>
        <v/>
      </c>
      <c r="P3405" s="11" t="str">
        <f t="shared" si="432"/>
        <v xml:space="preserve"> </v>
      </c>
      <c r="Q3405" s="11" t="e">
        <f>VLOOKUP(B3405,'Комментарии к ремонту'!A:C,2,FALSE)</f>
        <v>#N/A</v>
      </c>
      <c r="R3405" s="21" t="str">
        <f t="shared" si="433"/>
        <v/>
      </c>
      <c r="T3405" s="44" t="str">
        <f t="shared" si="428"/>
        <v/>
      </c>
      <c r="W3405" s="18">
        <f t="shared" si="429"/>
        <v>0</v>
      </c>
    </row>
    <row r="3406" spans="7:23" ht="25.5" customHeight="1" x14ac:dyDescent="0.2">
      <c r="G3406" s="12" t="str">
        <f t="shared" si="426"/>
        <v/>
      </c>
      <c r="H3406" s="12"/>
      <c r="I3406" s="22" t="str">
        <f>IFERROR(VLOOKUP('движение ДВС'!C3406,нормативы!$B$2:$C$32,2,FALSE),"")</f>
        <v/>
      </c>
      <c r="K3406" s="13" t="str">
        <f t="shared" si="430"/>
        <v/>
      </c>
      <c r="L3406" s="13"/>
      <c r="M3406" s="22" t="str">
        <f t="shared" si="427"/>
        <v/>
      </c>
      <c r="N3406" s="22" t="str">
        <f t="shared" si="431"/>
        <v/>
      </c>
      <c r="P3406" s="11" t="str">
        <f t="shared" si="432"/>
        <v xml:space="preserve"> </v>
      </c>
      <c r="Q3406" s="11" t="e">
        <f>VLOOKUP(B3406,'Комментарии к ремонту'!A:C,2,FALSE)</f>
        <v>#N/A</v>
      </c>
      <c r="R3406" s="21" t="str">
        <f t="shared" si="433"/>
        <v/>
      </c>
      <c r="T3406" s="44" t="str">
        <f t="shared" si="428"/>
        <v/>
      </c>
      <c r="W3406" s="18">
        <f t="shared" si="429"/>
        <v>0</v>
      </c>
    </row>
    <row r="3407" spans="7:23" ht="25.5" customHeight="1" x14ac:dyDescent="0.2">
      <c r="G3407" s="12" t="str">
        <f t="shared" si="426"/>
        <v/>
      </c>
      <c r="H3407" s="12"/>
      <c r="I3407" s="22" t="str">
        <f>IFERROR(VLOOKUP('движение ДВС'!C3407,нормативы!$B$2:$C$32,2,FALSE),"")</f>
        <v/>
      </c>
      <c r="K3407" s="13" t="str">
        <f t="shared" si="430"/>
        <v/>
      </c>
      <c r="L3407" s="13"/>
      <c r="M3407" s="22" t="str">
        <f t="shared" si="427"/>
        <v/>
      </c>
      <c r="N3407" s="22" t="str">
        <f t="shared" si="431"/>
        <v/>
      </c>
      <c r="P3407" s="11" t="str">
        <f t="shared" si="432"/>
        <v xml:space="preserve"> </v>
      </c>
      <c r="Q3407" s="11" t="e">
        <f>VLOOKUP(B3407,'Комментарии к ремонту'!A:C,2,FALSE)</f>
        <v>#N/A</v>
      </c>
      <c r="R3407" s="21" t="str">
        <f t="shared" si="433"/>
        <v/>
      </c>
      <c r="T3407" s="44" t="str">
        <f t="shared" si="428"/>
        <v/>
      </c>
      <c r="W3407" s="18">
        <f t="shared" si="429"/>
        <v>0</v>
      </c>
    </row>
    <row r="3408" spans="7:23" ht="25.5" customHeight="1" x14ac:dyDescent="0.2">
      <c r="G3408" s="12" t="str">
        <f t="shared" si="426"/>
        <v/>
      </c>
      <c r="H3408" s="12"/>
      <c r="I3408" s="22" t="str">
        <f>IFERROR(VLOOKUP('движение ДВС'!C3408,нормативы!$B$2:$C$32,2,FALSE),"")</f>
        <v/>
      </c>
      <c r="K3408" s="13" t="str">
        <f t="shared" si="430"/>
        <v/>
      </c>
      <c r="L3408" s="13"/>
      <c r="M3408" s="22" t="str">
        <f t="shared" si="427"/>
        <v/>
      </c>
      <c r="N3408" s="22" t="str">
        <f t="shared" si="431"/>
        <v/>
      </c>
      <c r="P3408" s="11" t="str">
        <f t="shared" si="432"/>
        <v xml:space="preserve"> </v>
      </c>
      <c r="Q3408" s="11" t="e">
        <f>VLOOKUP(B3408,'Комментарии к ремонту'!A:C,2,FALSE)</f>
        <v>#N/A</v>
      </c>
      <c r="R3408" s="21" t="str">
        <f t="shared" si="433"/>
        <v/>
      </c>
      <c r="T3408" s="44" t="str">
        <f t="shared" si="428"/>
        <v/>
      </c>
      <c r="W3408" s="18">
        <f t="shared" si="429"/>
        <v>0</v>
      </c>
    </row>
    <row r="3409" spans="7:23" ht="25.5" customHeight="1" x14ac:dyDescent="0.2">
      <c r="G3409" s="12" t="str">
        <f t="shared" si="426"/>
        <v/>
      </c>
      <c r="H3409" s="12"/>
      <c r="I3409" s="22" t="str">
        <f>IFERROR(VLOOKUP('движение ДВС'!C3409,нормативы!$B$2:$C$32,2,FALSE),"")</f>
        <v/>
      </c>
      <c r="K3409" s="13" t="str">
        <f t="shared" si="430"/>
        <v/>
      </c>
      <c r="L3409" s="13"/>
      <c r="M3409" s="22" t="str">
        <f t="shared" si="427"/>
        <v/>
      </c>
      <c r="N3409" s="22" t="str">
        <f t="shared" si="431"/>
        <v/>
      </c>
      <c r="P3409" s="11" t="str">
        <f t="shared" si="432"/>
        <v xml:space="preserve"> </v>
      </c>
      <c r="Q3409" s="11" t="e">
        <f>VLOOKUP(B3409,'Комментарии к ремонту'!A:C,2,FALSE)</f>
        <v>#N/A</v>
      </c>
      <c r="R3409" s="21" t="str">
        <f t="shared" si="433"/>
        <v/>
      </c>
      <c r="T3409" s="44" t="str">
        <f t="shared" si="428"/>
        <v/>
      </c>
      <c r="W3409" s="18">
        <f t="shared" si="429"/>
        <v>0</v>
      </c>
    </row>
    <row r="3410" spans="7:23" ht="25.5" customHeight="1" x14ac:dyDescent="0.2">
      <c r="G3410" s="12" t="str">
        <f t="shared" si="426"/>
        <v/>
      </c>
      <c r="H3410" s="12"/>
      <c r="I3410" s="22" t="str">
        <f>IFERROR(VLOOKUP('движение ДВС'!C3410,нормативы!$B$2:$C$32,2,FALSE),"")</f>
        <v/>
      </c>
      <c r="K3410" s="13" t="str">
        <f t="shared" si="430"/>
        <v/>
      </c>
      <c r="L3410" s="13"/>
      <c r="M3410" s="22" t="str">
        <f t="shared" si="427"/>
        <v/>
      </c>
      <c r="N3410" s="22" t="str">
        <f t="shared" si="431"/>
        <v/>
      </c>
      <c r="P3410" s="11" t="str">
        <f t="shared" si="432"/>
        <v xml:space="preserve"> </v>
      </c>
      <c r="Q3410" s="11" t="e">
        <f>VLOOKUP(B3410,'Комментарии к ремонту'!A:C,2,FALSE)</f>
        <v>#N/A</v>
      </c>
      <c r="R3410" s="21" t="str">
        <f t="shared" si="433"/>
        <v/>
      </c>
      <c r="T3410" s="44" t="str">
        <f t="shared" si="428"/>
        <v/>
      </c>
      <c r="W3410" s="18">
        <f t="shared" si="429"/>
        <v>0</v>
      </c>
    </row>
    <row r="3411" spans="7:23" ht="25.5" customHeight="1" x14ac:dyDescent="0.2">
      <c r="G3411" s="12" t="str">
        <f t="shared" si="426"/>
        <v/>
      </c>
      <c r="H3411" s="12"/>
      <c r="I3411" s="22" t="str">
        <f>IFERROR(VLOOKUP('движение ДВС'!C3411,нормативы!$B$2:$C$32,2,FALSE),"")</f>
        <v/>
      </c>
      <c r="K3411" s="13" t="str">
        <f t="shared" si="430"/>
        <v/>
      </c>
      <c r="L3411" s="13"/>
      <c r="M3411" s="22" t="str">
        <f t="shared" si="427"/>
        <v/>
      </c>
      <c r="N3411" s="22" t="str">
        <f t="shared" si="431"/>
        <v/>
      </c>
      <c r="P3411" s="11" t="str">
        <f t="shared" si="432"/>
        <v xml:space="preserve"> </v>
      </c>
      <c r="Q3411" s="11" t="e">
        <f>VLOOKUP(B3411,'Комментарии к ремонту'!A:C,2,FALSE)</f>
        <v>#N/A</v>
      </c>
      <c r="R3411" s="21" t="str">
        <f t="shared" si="433"/>
        <v/>
      </c>
      <c r="T3411" s="44" t="str">
        <f t="shared" si="428"/>
        <v/>
      </c>
      <c r="W3411" s="18">
        <f t="shared" si="429"/>
        <v>0</v>
      </c>
    </row>
    <row r="3412" spans="7:23" ht="25.5" customHeight="1" x14ac:dyDescent="0.2">
      <c r="G3412" s="12" t="str">
        <f t="shared" si="426"/>
        <v/>
      </c>
      <c r="H3412" s="12"/>
      <c r="I3412" s="22" t="str">
        <f>IFERROR(VLOOKUP('движение ДВС'!C3412,нормативы!$B$2:$C$32,2,FALSE),"")</f>
        <v/>
      </c>
      <c r="K3412" s="13" t="str">
        <f t="shared" si="430"/>
        <v/>
      </c>
      <c r="L3412" s="13"/>
      <c r="M3412" s="22" t="str">
        <f t="shared" si="427"/>
        <v/>
      </c>
      <c r="N3412" s="22" t="str">
        <f t="shared" si="431"/>
        <v/>
      </c>
      <c r="P3412" s="11" t="str">
        <f t="shared" si="432"/>
        <v xml:space="preserve"> </v>
      </c>
      <c r="Q3412" s="11" t="e">
        <f>VLOOKUP(B3412,'Комментарии к ремонту'!A:C,2,FALSE)</f>
        <v>#N/A</v>
      </c>
      <c r="R3412" s="21" t="str">
        <f t="shared" si="433"/>
        <v/>
      </c>
      <c r="T3412" s="44" t="str">
        <f t="shared" si="428"/>
        <v/>
      </c>
      <c r="W3412" s="18">
        <f t="shared" si="429"/>
        <v>0</v>
      </c>
    </row>
    <row r="3413" spans="7:23" ht="25.5" customHeight="1" x14ac:dyDescent="0.2">
      <c r="G3413" s="12" t="str">
        <f t="shared" si="426"/>
        <v/>
      </c>
      <c r="H3413" s="12"/>
      <c r="I3413" s="22" t="str">
        <f>IFERROR(VLOOKUP('движение ДВС'!C3413,нормативы!$B$2:$C$32,2,FALSE),"")</f>
        <v/>
      </c>
      <c r="K3413" s="13" t="str">
        <f t="shared" si="430"/>
        <v/>
      </c>
      <c r="L3413" s="13"/>
      <c r="M3413" s="22" t="str">
        <f t="shared" si="427"/>
        <v/>
      </c>
      <c r="N3413" s="22" t="str">
        <f t="shared" si="431"/>
        <v/>
      </c>
      <c r="P3413" s="11" t="str">
        <f t="shared" si="432"/>
        <v xml:space="preserve"> </v>
      </c>
      <c r="Q3413" s="11" t="e">
        <f>VLOOKUP(B3413,'Комментарии к ремонту'!A:C,2,FALSE)</f>
        <v>#N/A</v>
      </c>
      <c r="R3413" s="21" t="str">
        <f t="shared" si="433"/>
        <v/>
      </c>
      <c r="T3413" s="44" t="str">
        <f t="shared" si="428"/>
        <v/>
      </c>
      <c r="W3413" s="18">
        <f t="shared" si="429"/>
        <v>0</v>
      </c>
    </row>
    <row r="3414" spans="7:23" ht="25.5" customHeight="1" x14ac:dyDescent="0.2">
      <c r="G3414" s="12" t="str">
        <f t="shared" si="426"/>
        <v/>
      </c>
      <c r="H3414" s="12"/>
      <c r="I3414" s="22" t="str">
        <f>IFERROR(VLOOKUP('движение ДВС'!C3414,нормативы!$B$2:$C$32,2,FALSE),"")</f>
        <v/>
      </c>
      <c r="K3414" s="13" t="str">
        <f t="shared" si="430"/>
        <v/>
      </c>
      <c r="L3414" s="13"/>
      <c r="M3414" s="22" t="str">
        <f t="shared" si="427"/>
        <v/>
      </c>
      <c r="N3414" s="22" t="str">
        <f t="shared" si="431"/>
        <v/>
      </c>
      <c r="P3414" s="11" t="str">
        <f t="shared" si="432"/>
        <v xml:space="preserve"> </v>
      </c>
      <c r="Q3414" s="11" t="e">
        <f>VLOOKUP(B3414,'Комментарии к ремонту'!A:C,2,FALSE)</f>
        <v>#N/A</v>
      </c>
      <c r="R3414" s="21" t="str">
        <f t="shared" si="433"/>
        <v/>
      </c>
      <c r="T3414" s="44" t="str">
        <f t="shared" si="428"/>
        <v/>
      </c>
      <c r="W3414" s="18">
        <f t="shared" si="429"/>
        <v>0</v>
      </c>
    </row>
    <row r="3415" spans="7:23" ht="25.5" customHeight="1" x14ac:dyDescent="0.2">
      <c r="G3415" s="12" t="str">
        <f t="shared" si="426"/>
        <v/>
      </c>
      <c r="H3415" s="12"/>
      <c r="I3415" s="22" t="str">
        <f>IFERROR(VLOOKUP('движение ДВС'!C3415,нормативы!$B$2:$C$32,2,FALSE),"")</f>
        <v/>
      </c>
      <c r="K3415" s="13" t="str">
        <f t="shared" si="430"/>
        <v/>
      </c>
      <c r="L3415" s="13"/>
      <c r="M3415" s="22" t="str">
        <f t="shared" si="427"/>
        <v/>
      </c>
      <c r="N3415" s="22" t="str">
        <f t="shared" si="431"/>
        <v/>
      </c>
      <c r="P3415" s="11" t="str">
        <f t="shared" si="432"/>
        <v xml:space="preserve"> </v>
      </c>
      <c r="Q3415" s="11" t="e">
        <f>VLOOKUP(B3415,'Комментарии к ремонту'!A:C,2,FALSE)</f>
        <v>#N/A</v>
      </c>
      <c r="R3415" s="21" t="str">
        <f t="shared" si="433"/>
        <v/>
      </c>
      <c r="T3415" s="44" t="str">
        <f t="shared" si="428"/>
        <v/>
      </c>
      <c r="W3415" s="18">
        <f t="shared" si="429"/>
        <v>0</v>
      </c>
    </row>
    <row r="3416" spans="7:23" ht="25.5" customHeight="1" x14ac:dyDescent="0.2">
      <c r="G3416" s="12" t="str">
        <f t="shared" si="426"/>
        <v/>
      </c>
      <c r="H3416" s="12"/>
      <c r="I3416" s="22" t="str">
        <f>IFERROR(VLOOKUP('движение ДВС'!C3416,нормативы!$B$2:$C$32,2,FALSE),"")</f>
        <v/>
      </c>
      <c r="K3416" s="13" t="str">
        <f t="shared" si="430"/>
        <v/>
      </c>
      <c r="L3416" s="13"/>
      <c r="M3416" s="22" t="str">
        <f t="shared" si="427"/>
        <v/>
      </c>
      <c r="N3416" s="22" t="str">
        <f t="shared" si="431"/>
        <v/>
      </c>
      <c r="P3416" s="11" t="str">
        <f t="shared" si="432"/>
        <v xml:space="preserve"> </v>
      </c>
      <c r="Q3416" s="11" t="e">
        <f>VLOOKUP(B3416,'Комментарии к ремонту'!A:C,2,FALSE)</f>
        <v>#N/A</v>
      </c>
      <c r="R3416" s="21" t="str">
        <f t="shared" si="433"/>
        <v/>
      </c>
      <c r="T3416" s="44" t="str">
        <f t="shared" si="428"/>
        <v/>
      </c>
      <c r="W3416" s="18">
        <f t="shared" si="429"/>
        <v>0</v>
      </c>
    </row>
    <row r="3417" spans="7:23" ht="25.5" customHeight="1" x14ac:dyDescent="0.2">
      <c r="G3417" s="12" t="str">
        <f t="shared" si="426"/>
        <v/>
      </c>
      <c r="H3417" s="12"/>
      <c r="I3417" s="22" t="str">
        <f>IFERROR(VLOOKUP('движение ДВС'!C3417,нормативы!$B$2:$C$32,2,FALSE),"")</f>
        <v/>
      </c>
      <c r="K3417" s="13" t="str">
        <f t="shared" si="430"/>
        <v/>
      </c>
      <c r="L3417" s="13"/>
      <c r="M3417" s="22" t="str">
        <f t="shared" si="427"/>
        <v/>
      </c>
      <c r="N3417" s="22" t="str">
        <f t="shared" si="431"/>
        <v/>
      </c>
      <c r="P3417" s="11" t="str">
        <f t="shared" si="432"/>
        <v xml:space="preserve"> </v>
      </c>
      <c r="Q3417" s="11" t="e">
        <f>VLOOKUP(B3417,'Комментарии к ремонту'!A:C,2,FALSE)</f>
        <v>#N/A</v>
      </c>
      <c r="R3417" s="21" t="str">
        <f t="shared" si="433"/>
        <v/>
      </c>
      <c r="T3417" s="44" t="str">
        <f t="shared" si="428"/>
        <v/>
      </c>
      <c r="W3417" s="18">
        <f t="shared" si="429"/>
        <v>0</v>
      </c>
    </row>
    <row r="3418" spans="7:23" ht="25.5" customHeight="1" x14ac:dyDescent="0.2">
      <c r="G3418" s="12" t="str">
        <f t="shared" si="426"/>
        <v/>
      </c>
      <c r="H3418" s="12"/>
      <c r="I3418" s="22" t="str">
        <f>IFERROR(VLOOKUP('движение ДВС'!C3418,нормативы!$B$2:$C$32,2,FALSE),"")</f>
        <v/>
      </c>
      <c r="K3418" s="13" t="str">
        <f t="shared" si="430"/>
        <v/>
      </c>
      <c r="L3418" s="13"/>
      <c r="M3418" s="22" t="str">
        <f t="shared" si="427"/>
        <v/>
      </c>
      <c r="N3418" s="22" t="str">
        <f t="shared" si="431"/>
        <v/>
      </c>
      <c r="P3418" s="11" t="str">
        <f t="shared" si="432"/>
        <v xml:space="preserve"> </v>
      </c>
      <c r="Q3418" s="11" t="e">
        <f>VLOOKUP(B3418,'Комментарии к ремонту'!A:C,2,FALSE)</f>
        <v>#N/A</v>
      </c>
      <c r="R3418" s="21" t="str">
        <f t="shared" si="433"/>
        <v/>
      </c>
      <c r="T3418" s="44" t="str">
        <f t="shared" si="428"/>
        <v/>
      </c>
      <c r="W3418" s="18">
        <f t="shared" si="429"/>
        <v>0</v>
      </c>
    </row>
    <row r="3419" spans="7:23" ht="25.5" customHeight="1" x14ac:dyDescent="0.2">
      <c r="G3419" s="12" t="str">
        <f t="shared" si="426"/>
        <v/>
      </c>
      <c r="H3419" s="12"/>
      <c r="I3419" s="22" t="str">
        <f>IFERROR(VLOOKUP('движение ДВС'!C3419,нормативы!$B$2:$C$32,2,FALSE),"")</f>
        <v/>
      </c>
      <c r="K3419" s="13" t="str">
        <f t="shared" si="430"/>
        <v/>
      </c>
      <c r="L3419" s="13"/>
      <c r="M3419" s="22" t="str">
        <f t="shared" si="427"/>
        <v/>
      </c>
      <c r="N3419" s="22" t="str">
        <f t="shared" si="431"/>
        <v/>
      </c>
      <c r="P3419" s="11" t="str">
        <f t="shared" si="432"/>
        <v xml:space="preserve"> </v>
      </c>
      <c r="Q3419" s="11" t="e">
        <f>VLOOKUP(B3419,'Комментарии к ремонту'!A:C,2,FALSE)</f>
        <v>#N/A</v>
      </c>
      <c r="R3419" s="21" t="str">
        <f t="shared" si="433"/>
        <v/>
      </c>
      <c r="T3419" s="44" t="str">
        <f t="shared" si="428"/>
        <v/>
      </c>
      <c r="W3419" s="18">
        <f t="shared" si="429"/>
        <v>0</v>
      </c>
    </row>
    <row r="3420" spans="7:23" ht="25.5" customHeight="1" x14ac:dyDescent="0.2">
      <c r="G3420" s="12" t="str">
        <f t="shared" si="426"/>
        <v/>
      </c>
      <c r="H3420" s="12"/>
      <c r="I3420" s="22" t="str">
        <f>IFERROR(VLOOKUP('движение ДВС'!C3420,нормативы!$B$2:$C$32,2,FALSE),"")</f>
        <v/>
      </c>
      <c r="K3420" s="13" t="str">
        <f t="shared" si="430"/>
        <v/>
      </c>
      <c r="L3420" s="13"/>
      <c r="M3420" s="22" t="str">
        <f t="shared" si="427"/>
        <v/>
      </c>
      <c r="N3420" s="22" t="str">
        <f t="shared" si="431"/>
        <v/>
      </c>
      <c r="P3420" s="11" t="str">
        <f t="shared" si="432"/>
        <v xml:space="preserve"> </v>
      </c>
      <c r="Q3420" s="11" t="e">
        <f>VLOOKUP(B3420,'Комментарии к ремонту'!A:C,2,FALSE)</f>
        <v>#N/A</v>
      </c>
      <c r="R3420" s="21" t="str">
        <f t="shared" si="433"/>
        <v/>
      </c>
      <c r="T3420" s="44" t="str">
        <f t="shared" si="428"/>
        <v/>
      </c>
      <c r="W3420" s="18">
        <f t="shared" si="429"/>
        <v>0</v>
      </c>
    </row>
    <row r="3421" spans="7:23" ht="25.5" customHeight="1" x14ac:dyDescent="0.2">
      <c r="G3421" s="12" t="str">
        <f t="shared" si="426"/>
        <v/>
      </c>
      <c r="H3421" s="12"/>
      <c r="I3421" s="22" t="str">
        <f>IFERROR(VLOOKUP('движение ДВС'!C3421,нормативы!$B$2:$C$32,2,FALSE),"")</f>
        <v/>
      </c>
      <c r="K3421" s="13" t="str">
        <f t="shared" si="430"/>
        <v/>
      </c>
      <c r="L3421" s="13"/>
      <c r="M3421" s="22" t="str">
        <f t="shared" si="427"/>
        <v/>
      </c>
      <c r="N3421" s="22" t="str">
        <f t="shared" si="431"/>
        <v/>
      </c>
      <c r="P3421" s="11" t="str">
        <f t="shared" si="432"/>
        <v xml:space="preserve"> </v>
      </c>
      <c r="Q3421" s="11" t="e">
        <f>VLOOKUP(B3421,'Комментарии к ремонту'!A:C,2,FALSE)</f>
        <v>#N/A</v>
      </c>
      <c r="R3421" s="21" t="str">
        <f t="shared" si="433"/>
        <v/>
      </c>
      <c r="T3421" s="44" t="str">
        <f t="shared" si="428"/>
        <v/>
      </c>
      <c r="W3421" s="18">
        <f t="shared" si="429"/>
        <v>0</v>
      </c>
    </row>
    <row r="3422" spans="7:23" ht="25.5" customHeight="1" x14ac:dyDescent="0.2">
      <c r="G3422" s="12" t="str">
        <f t="shared" si="426"/>
        <v/>
      </c>
      <c r="H3422" s="12"/>
      <c r="I3422" s="22" t="str">
        <f>IFERROR(VLOOKUP('движение ДВС'!C3422,нормативы!$B$2:$C$32,2,FALSE),"")</f>
        <v/>
      </c>
      <c r="K3422" s="13" t="str">
        <f t="shared" si="430"/>
        <v/>
      </c>
      <c r="L3422" s="13"/>
      <c r="M3422" s="22" t="str">
        <f t="shared" si="427"/>
        <v/>
      </c>
      <c r="N3422" s="22" t="str">
        <f t="shared" si="431"/>
        <v/>
      </c>
      <c r="P3422" s="11" t="str">
        <f t="shared" si="432"/>
        <v xml:space="preserve"> </v>
      </c>
      <c r="Q3422" s="11" t="e">
        <f>VLOOKUP(B3422,'Комментарии к ремонту'!A:C,2,FALSE)</f>
        <v>#N/A</v>
      </c>
      <c r="R3422" s="21" t="str">
        <f t="shared" si="433"/>
        <v/>
      </c>
      <c r="T3422" s="44" t="str">
        <f t="shared" si="428"/>
        <v/>
      </c>
      <c r="W3422" s="18">
        <f t="shared" si="429"/>
        <v>0</v>
      </c>
    </row>
    <row r="3423" spans="7:23" ht="25.5" customHeight="1" x14ac:dyDescent="0.2">
      <c r="G3423" s="12" t="str">
        <f t="shared" si="426"/>
        <v/>
      </c>
      <c r="H3423" s="12"/>
      <c r="I3423" s="22" t="str">
        <f>IFERROR(VLOOKUP('движение ДВС'!C3423,нормативы!$B$2:$C$32,2,FALSE),"")</f>
        <v/>
      </c>
      <c r="K3423" s="13" t="str">
        <f t="shared" si="430"/>
        <v/>
      </c>
      <c r="L3423" s="13"/>
      <c r="M3423" s="22" t="str">
        <f t="shared" si="427"/>
        <v/>
      </c>
      <c r="N3423" s="22" t="str">
        <f t="shared" si="431"/>
        <v/>
      </c>
      <c r="P3423" s="11" t="str">
        <f t="shared" si="432"/>
        <v xml:space="preserve"> </v>
      </c>
      <c r="Q3423" s="11" t="e">
        <f>VLOOKUP(B3423,'Комментарии к ремонту'!A:C,2,FALSE)</f>
        <v>#N/A</v>
      </c>
      <c r="R3423" s="21" t="str">
        <f t="shared" si="433"/>
        <v/>
      </c>
      <c r="T3423" s="44" t="str">
        <f t="shared" si="428"/>
        <v/>
      </c>
      <c r="W3423" s="18">
        <f t="shared" si="429"/>
        <v>0</v>
      </c>
    </row>
    <row r="3424" spans="7:23" ht="25.5" customHeight="1" x14ac:dyDescent="0.2">
      <c r="G3424" s="12" t="str">
        <f t="shared" si="426"/>
        <v/>
      </c>
      <c r="H3424" s="12"/>
      <c r="I3424" s="22" t="str">
        <f>IFERROR(VLOOKUP('движение ДВС'!C3424,нормативы!$B$2:$C$32,2,FALSE),"")</f>
        <v/>
      </c>
      <c r="K3424" s="13" t="str">
        <f t="shared" si="430"/>
        <v/>
      </c>
      <c r="L3424" s="13"/>
      <c r="M3424" s="22" t="str">
        <f t="shared" si="427"/>
        <v/>
      </c>
      <c r="N3424" s="22" t="str">
        <f t="shared" si="431"/>
        <v/>
      </c>
      <c r="P3424" s="11" t="str">
        <f t="shared" si="432"/>
        <v xml:space="preserve"> </v>
      </c>
      <c r="Q3424" s="11" t="e">
        <f>VLOOKUP(B3424,'Комментарии к ремонту'!A:C,2,FALSE)</f>
        <v>#N/A</v>
      </c>
      <c r="R3424" s="21" t="str">
        <f t="shared" si="433"/>
        <v/>
      </c>
      <c r="T3424" s="44" t="str">
        <f t="shared" si="428"/>
        <v/>
      </c>
      <c r="W3424" s="18">
        <f t="shared" si="429"/>
        <v>0</v>
      </c>
    </row>
    <row r="3425" spans="7:23" ht="25.5" customHeight="1" x14ac:dyDescent="0.2">
      <c r="G3425" s="12" t="str">
        <f t="shared" si="426"/>
        <v/>
      </c>
      <c r="H3425" s="12"/>
      <c r="I3425" s="22" t="str">
        <f>IFERROR(VLOOKUP('движение ДВС'!C3425,нормативы!$B$2:$C$32,2,FALSE),"")</f>
        <v/>
      </c>
      <c r="K3425" s="13" t="str">
        <f t="shared" si="430"/>
        <v/>
      </c>
      <c r="L3425" s="13"/>
      <c r="M3425" s="22" t="str">
        <f t="shared" si="427"/>
        <v/>
      </c>
      <c r="N3425" s="22" t="str">
        <f t="shared" si="431"/>
        <v/>
      </c>
      <c r="P3425" s="11" t="str">
        <f t="shared" si="432"/>
        <v xml:space="preserve"> </v>
      </c>
      <c r="Q3425" s="11" t="e">
        <f>VLOOKUP(B3425,'Комментарии к ремонту'!A:C,2,FALSE)</f>
        <v>#N/A</v>
      </c>
      <c r="R3425" s="21" t="str">
        <f t="shared" si="433"/>
        <v/>
      </c>
      <c r="T3425" s="44" t="str">
        <f t="shared" si="428"/>
        <v/>
      </c>
      <c r="W3425" s="18">
        <f t="shared" si="429"/>
        <v>0</v>
      </c>
    </row>
    <row r="3426" spans="7:23" ht="25.5" customHeight="1" x14ac:dyDescent="0.2">
      <c r="G3426" s="12" t="str">
        <f t="shared" si="426"/>
        <v/>
      </c>
      <c r="H3426" s="12"/>
      <c r="I3426" s="22" t="str">
        <f>IFERROR(VLOOKUP('движение ДВС'!C3426,нормативы!$B$2:$C$32,2,FALSE),"")</f>
        <v/>
      </c>
      <c r="K3426" s="13" t="str">
        <f t="shared" si="430"/>
        <v/>
      </c>
      <c r="L3426" s="13"/>
      <c r="M3426" s="22" t="str">
        <f t="shared" si="427"/>
        <v/>
      </c>
      <c r="N3426" s="22" t="str">
        <f t="shared" si="431"/>
        <v/>
      </c>
      <c r="P3426" s="11" t="str">
        <f t="shared" si="432"/>
        <v xml:space="preserve"> </v>
      </c>
      <c r="Q3426" s="11" t="e">
        <f>VLOOKUP(B3426,'Комментарии к ремонту'!A:C,2,FALSE)</f>
        <v>#N/A</v>
      </c>
      <c r="R3426" s="21" t="str">
        <f t="shared" si="433"/>
        <v/>
      </c>
      <c r="T3426" s="44" t="str">
        <f t="shared" si="428"/>
        <v/>
      </c>
      <c r="W3426" s="18">
        <f t="shared" si="429"/>
        <v>0</v>
      </c>
    </row>
    <row r="3427" spans="7:23" ht="25.5" customHeight="1" x14ac:dyDescent="0.2">
      <c r="G3427" s="12" t="str">
        <f t="shared" si="426"/>
        <v/>
      </c>
      <c r="H3427" s="12"/>
      <c r="I3427" s="22" t="str">
        <f>IFERROR(VLOOKUP('движение ДВС'!C3427,нормативы!$B$2:$C$32,2,FALSE),"")</f>
        <v/>
      </c>
      <c r="K3427" s="13" t="str">
        <f t="shared" si="430"/>
        <v/>
      </c>
      <c r="L3427" s="13"/>
      <c r="M3427" s="22" t="str">
        <f t="shared" si="427"/>
        <v/>
      </c>
      <c r="N3427" s="22" t="str">
        <f t="shared" si="431"/>
        <v/>
      </c>
      <c r="P3427" s="11" t="str">
        <f t="shared" si="432"/>
        <v xml:space="preserve"> </v>
      </c>
      <c r="Q3427" s="11" t="e">
        <f>VLOOKUP(B3427,'Комментарии к ремонту'!A:C,2,FALSE)</f>
        <v>#N/A</v>
      </c>
      <c r="R3427" s="21" t="str">
        <f t="shared" si="433"/>
        <v/>
      </c>
      <c r="T3427" s="44" t="str">
        <f t="shared" si="428"/>
        <v/>
      </c>
      <c r="W3427" s="18">
        <f t="shared" si="429"/>
        <v>0</v>
      </c>
    </row>
    <row r="3428" spans="7:23" ht="25.5" customHeight="1" x14ac:dyDescent="0.2">
      <c r="G3428" s="12" t="str">
        <f t="shared" si="426"/>
        <v/>
      </c>
      <c r="H3428" s="12"/>
      <c r="I3428" s="22" t="str">
        <f>IFERROR(VLOOKUP('движение ДВС'!C3428,нормативы!$B$2:$C$32,2,FALSE),"")</f>
        <v/>
      </c>
      <c r="K3428" s="13" t="str">
        <f t="shared" si="430"/>
        <v/>
      </c>
      <c r="L3428" s="13"/>
      <c r="M3428" s="22" t="str">
        <f t="shared" si="427"/>
        <v/>
      </c>
      <c r="N3428" s="22" t="str">
        <f t="shared" si="431"/>
        <v/>
      </c>
      <c r="P3428" s="11" t="str">
        <f t="shared" si="432"/>
        <v xml:space="preserve"> </v>
      </c>
      <c r="Q3428" s="11" t="e">
        <f>VLOOKUP(B3428,'Комментарии к ремонту'!A:C,2,FALSE)</f>
        <v>#N/A</v>
      </c>
      <c r="R3428" s="21" t="str">
        <f t="shared" si="433"/>
        <v/>
      </c>
      <c r="T3428" s="44" t="str">
        <f t="shared" si="428"/>
        <v/>
      </c>
      <c r="W3428" s="18">
        <f t="shared" si="429"/>
        <v>0</v>
      </c>
    </row>
    <row r="3429" spans="7:23" ht="25.5" customHeight="1" x14ac:dyDescent="0.2">
      <c r="G3429" s="12" t="str">
        <f t="shared" si="426"/>
        <v/>
      </c>
      <c r="H3429" s="12"/>
      <c r="I3429" s="22" t="str">
        <f>IFERROR(VLOOKUP('движение ДВС'!C3429,нормативы!$B$2:$C$32,2,FALSE),"")</f>
        <v/>
      </c>
      <c r="K3429" s="13" t="str">
        <f t="shared" si="430"/>
        <v/>
      </c>
      <c r="L3429" s="13"/>
      <c r="M3429" s="22" t="str">
        <f t="shared" si="427"/>
        <v/>
      </c>
      <c r="N3429" s="22" t="str">
        <f t="shared" si="431"/>
        <v/>
      </c>
      <c r="P3429" s="11" t="str">
        <f t="shared" si="432"/>
        <v xml:space="preserve"> </v>
      </c>
      <c r="Q3429" s="11" t="e">
        <f>VLOOKUP(B3429,'Комментарии к ремонту'!A:C,2,FALSE)</f>
        <v>#N/A</v>
      </c>
      <c r="R3429" s="21" t="str">
        <f t="shared" si="433"/>
        <v/>
      </c>
      <c r="T3429" s="44" t="str">
        <f t="shared" si="428"/>
        <v/>
      </c>
      <c r="W3429" s="18">
        <f t="shared" si="429"/>
        <v>0</v>
      </c>
    </row>
    <row r="3430" spans="7:23" ht="25.5" customHeight="1" x14ac:dyDescent="0.2">
      <c r="G3430" s="12" t="str">
        <f t="shared" si="426"/>
        <v/>
      </c>
      <c r="H3430" s="12"/>
      <c r="I3430" s="22" t="str">
        <f>IFERROR(VLOOKUP('движение ДВС'!C3430,нормативы!$B$2:$C$32,2,FALSE),"")</f>
        <v/>
      </c>
      <c r="K3430" s="13" t="str">
        <f t="shared" si="430"/>
        <v/>
      </c>
      <c r="L3430" s="13"/>
      <c r="M3430" s="22" t="str">
        <f t="shared" si="427"/>
        <v/>
      </c>
      <c r="N3430" s="22" t="str">
        <f t="shared" si="431"/>
        <v/>
      </c>
      <c r="P3430" s="11" t="str">
        <f t="shared" si="432"/>
        <v xml:space="preserve"> </v>
      </c>
      <c r="Q3430" s="11" t="e">
        <f>VLOOKUP(B3430,'Комментарии к ремонту'!A:C,2,FALSE)</f>
        <v>#N/A</v>
      </c>
      <c r="R3430" s="21" t="str">
        <f t="shared" si="433"/>
        <v/>
      </c>
      <c r="T3430" s="44" t="str">
        <f t="shared" si="428"/>
        <v/>
      </c>
      <c r="W3430" s="18">
        <f t="shared" si="429"/>
        <v>0</v>
      </c>
    </row>
    <row r="3431" spans="7:23" ht="25.5" customHeight="1" x14ac:dyDescent="0.2">
      <c r="G3431" s="12" t="str">
        <f t="shared" si="426"/>
        <v/>
      </c>
      <c r="H3431" s="12"/>
      <c r="I3431" s="22" t="str">
        <f>IFERROR(VLOOKUP('движение ДВС'!C3431,нормативы!$B$2:$C$32,2,FALSE),"")</f>
        <v/>
      </c>
      <c r="K3431" s="13" t="str">
        <f t="shared" si="430"/>
        <v/>
      </c>
      <c r="L3431" s="13"/>
      <c r="M3431" s="22" t="str">
        <f t="shared" si="427"/>
        <v/>
      </c>
      <c r="N3431" s="22" t="str">
        <f t="shared" si="431"/>
        <v/>
      </c>
      <c r="P3431" s="11" t="str">
        <f t="shared" si="432"/>
        <v xml:space="preserve"> </v>
      </c>
      <c r="Q3431" s="11" t="e">
        <f>VLOOKUP(B3431,'Комментарии к ремонту'!A:C,2,FALSE)</f>
        <v>#N/A</v>
      </c>
      <c r="R3431" s="21" t="str">
        <f t="shared" si="433"/>
        <v/>
      </c>
      <c r="T3431" s="44" t="str">
        <f t="shared" si="428"/>
        <v/>
      </c>
      <c r="W3431" s="18">
        <f t="shared" si="429"/>
        <v>0</v>
      </c>
    </row>
    <row r="3432" spans="7:23" ht="25.5" customHeight="1" x14ac:dyDescent="0.2">
      <c r="G3432" s="12" t="str">
        <f t="shared" si="426"/>
        <v/>
      </c>
      <c r="H3432" s="12"/>
      <c r="I3432" s="22" t="str">
        <f>IFERROR(VLOOKUP('движение ДВС'!C3432,нормативы!$B$2:$C$32,2,FALSE),"")</f>
        <v/>
      </c>
      <c r="K3432" s="13" t="str">
        <f t="shared" si="430"/>
        <v/>
      </c>
      <c r="L3432" s="13"/>
      <c r="M3432" s="22" t="str">
        <f t="shared" si="427"/>
        <v/>
      </c>
      <c r="N3432" s="22" t="str">
        <f t="shared" si="431"/>
        <v/>
      </c>
      <c r="P3432" s="11" t="str">
        <f t="shared" si="432"/>
        <v xml:space="preserve"> </v>
      </c>
      <c r="Q3432" s="11" t="e">
        <f>VLOOKUP(B3432,'Комментарии к ремонту'!A:C,2,FALSE)</f>
        <v>#N/A</v>
      </c>
      <c r="R3432" s="21" t="str">
        <f t="shared" si="433"/>
        <v/>
      </c>
      <c r="T3432" s="44" t="str">
        <f t="shared" si="428"/>
        <v/>
      </c>
      <c r="W3432" s="18">
        <f t="shared" si="429"/>
        <v>0</v>
      </c>
    </row>
    <row r="3433" spans="7:23" ht="25.5" customHeight="1" x14ac:dyDescent="0.2">
      <c r="G3433" s="12" t="str">
        <f t="shared" si="426"/>
        <v/>
      </c>
      <c r="H3433" s="12"/>
      <c r="I3433" s="22" t="str">
        <f>IFERROR(VLOOKUP('движение ДВС'!C3433,нормативы!$B$2:$C$32,2,FALSE),"")</f>
        <v/>
      </c>
      <c r="K3433" s="13" t="str">
        <f t="shared" si="430"/>
        <v/>
      </c>
      <c r="L3433" s="13"/>
      <c r="M3433" s="22" t="str">
        <f t="shared" si="427"/>
        <v/>
      </c>
      <c r="N3433" s="22" t="str">
        <f t="shared" si="431"/>
        <v/>
      </c>
      <c r="P3433" s="11" t="str">
        <f t="shared" si="432"/>
        <v xml:space="preserve"> </v>
      </c>
      <c r="Q3433" s="11" t="e">
        <f>VLOOKUP(B3433,'Комментарии к ремонту'!A:C,2,FALSE)</f>
        <v>#N/A</v>
      </c>
      <c r="R3433" s="21" t="str">
        <f t="shared" si="433"/>
        <v/>
      </c>
      <c r="T3433" s="44" t="str">
        <f t="shared" si="428"/>
        <v/>
      </c>
      <c r="W3433" s="18">
        <f t="shared" si="429"/>
        <v>0</v>
      </c>
    </row>
    <row r="3434" spans="7:23" ht="25.5" customHeight="1" x14ac:dyDescent="0.2">
      <c r="G3434" s="12" t="str">
        <f t="shared" si="426"/>
        <v/>
      </c>
      <c r="H3434" s="12"/>
      <c r="I3434" s="22" t="str">
        <f>IFERROR(VLOOKUP('движение ДВС'!C3434,нормативы!$B$2:$C$32,2,FALSE),"")</f>
        <v/>
      </c>
      <c r="K3434" s="13" t="str">
        <f t="shared" si="430"/>
        <v/>
      </c>
      <c r="L3434" s="13"/>
      <c r="M3434" s="22" t="str">
        <f t="shared" si="427"/>
        <v/>
      </c>
      <c r="N3434" s="22" t="str">
        <f t="shared" si="431"/>
        <v/>
      </c>
      <c r="P3434" s="11" t="str">
        <f t="shared" si="432"/>
        <v xml:space="preserve"> </v>
      </c>
      <c r="Q3434" s="11" t="e">
        <f>VLOOKUP(B3434,'Комментарии к ремонту'!A:C,2,FALSE)</f>
        <v>#N/A</v>
      </c>
      <c r="R3434" s="21" t="str">
        <f t="shared" si="433"/>
        <v/>
      </c>
      <c r="T3434" s="44" t="str">
        <f t="shared" si="428"/>
        <v/>
      </c>
      <c r="W3434" s="18">
        <f t="shared" si="429"/>
        <v>0</v>
      </c>
    </row>
    <row r="3435" spans="7:23" ht="25.5" customHeight="1" x14ac:dyDescent="0.2">
      <c r="G3435" s="12" t="str">
        <f t="shared" si="426"/>
        <v/>
      </c>
      <c r="H3435" s="12"/>
      <c r="I3435" s="22" t="str">
        <f>IFERROR(VLOOKUP('движение ДВС'!C3435,нормативы!$B$2:$C$32,2,FALSE),"")</f>
        <v/>
      </c>
      <c r="K3435" s="13" t="str">
        <f t="shared" si="430"/>
        <v/>
      </c>
      <c r="L3435" s="13"/>
      <c r="M3435" s="22" t="str">
        <f t="shared" si="427"/>
        <v/>
      </c>
      <c r="N3435" s="22" t="str">
        <f t="shared" si="431"/>
        <v/>
      </c>
      <c r="P3435" s="11" t="str">
        <f t="shared" si="432"/>
        <v xml:space="preserve"> </v>
      </c>
      <c r="Q3435" s="11" t="e">
        <f>VLOOKUP(B3435,'Комментарии к ремонту'!A:C,2,FALSE)</f>
        <v>#N/A</v>
      </c>
      <c r="R3435" s="21" t="str">
        <f t="shared" si="433"/>
        <v/>
      </c>
      <c r="T3435" s="44" t="str">
        <f t="shared" si="428"/>
        <v/>
      </c>
      <c r="W3435" s="18">
        <f t="shared" si="429"/>
        <v>0</v>
      </c>
    </row>
    <row r="3436" spans="7:23" ht="25.5" customHeight="1" x14ac:dyDescent="0.2">
      <c r="G3436" s="12" t="str">
        <f t="shared" si="426"/>
        <v/>
      </c>
      <c r="H3436" s="12"/>
      <c r="I3436" s="22" t="str">
        <f>IFERROR(VLOOKUP('движение ДВС'!C3436,нормативы!$B$2:$C$32,2,FALSE),"")</f>
        <v/>
      </c>
      <c r="K3436" s="13" t="str">
        <f t="shared" si="430"/>
        <v/>
      </c>
      <c r="L3436" s="13"/>
      <c r="M3436" s="22" t="str">
        <f t="shared" si="427"/>
        <v/>
      </c>
      <c r="N3436" s="22" t="str">
        <f t="shared" si="431"/>
        <v/>
      </c>
      <c r="P3436" s="11" t="str">
        <f t="shared" si="432"/>
        <v xml:space="preserve"> </v>
      </c>
      <c r="Q3436" s="11" t="e">
        <f>VLOOKUP(B3436,'Комментарии к ремонту'!A:C,2,FALSE)</f>
        <v>#N/A</v>
      </c>
      <c r="R3436" s="21" t="str">
        <f t="shared" si="433"/>
        <v/>
      </c>
      <c r="T3436" s="44" t="str">
        <f t="shared" si="428"/>
        <v/>
      </c>
      <c r="W3436" s="18">
        <f t="shared" si="429"/>
        <v>0</v>
      </c>
    </row>
    <row r="3437" spans="7:23" ht="25.5" customHeight="1" x14ac:dyDescent="0.2">
      <c r="G3437" s="12" t="str">
        <f t="shared" si="426"/>
        <v/>
      </c>
      <c r="H3437" s="12"/>
      <c r="I3437" s="22" t="str">
        <f>IFERROR(VLOOKUP('движение ДВС'!C3437,нормативы!$B$2:$C$32,2,FALSE),"")</f>
        <v/>
      </c>
      <c r="K3437" s="13" t="str">
        <f t="shared" si="430"/>
        <v/>
      </c>
      <c r="L3437" s="13"/>
      <c r="M3437" s="22" t="str">
        <f t="shared" si="427"/>
        <v/>
      </c>
      <c r="N3437" s="22" t="str">
        <f t="shared" si="431"/>
        <v/>
      </c>
      <c r="P3437" s="11" t="str">
        <f t="shared" si="432"/>
        <v xml:space="preserve"> </v>
      </c>
      <c r="Q3437" s="11" t="e">
        <f>VLOOKUP(B3437,'Комментарии к ремонту'!A:C,2,FALSE)</f>
        <v>#N/A</v>
      </c>
      <c r="R3437" s="21" t="str">
        <f t="shared" si="433"/>
        <v/>
      </c>
      <c r="T3437" s="44" t="str">
        <f t="shared" si="428"/>
        <v/>
      </c>
      <c r="W3437" s="18">
        <f t="shared" si="429"/>
        <v>0</v>
      </c>
    </row>
    <row r="3438" spans="7:23" ht="25.5" customHeight="1" x14ac:dyDescent="0.2">
      <c r="G3438" s="12" t="str">
        <f t="shared" si="426"/>
        <v/>
      </c>
      <c r="H3438" s="12"/>
      <c r="I3438" s="22" t="str">
        <f>IFERROR(VLOOKUP('движение ДВС'!C3438,нормативы!$B$2:$C$32,2,FALSE),"")</f>
        <v/>
      </c>
      <c r="K3438" s="13" t="str">
        <f t="shared" si="430"/>
        <v/>
      </c>
      <c r="L3438" s="13"/>
      <c r="M3438" s="22" t="str">
        <f t="shared" si="427"/>
        <v/>
      </c>
      <c r="N3438" s="22" t="str">
        <f t="shared" si="431"/>
        <v/>
      </c>
      <c r="P3438" s="11" t="str">
        <f t="shared" si="432"/>
        <v xml:space="preserve"> </v>
      </c>
      <c r="Q3438" s="11" t="e">
        <f>VLOOKUP(B3438,'Комментарии к ремонту'!A:C,2,FALSE)</f>
        <v>#N/A</v>
      </c>
      <c r="R3438" s="21" t="str">
        <f t="shared" si="433"/>
        <v/>
      </c>
      <c r="T3438" s="44" t="str">
        <f t="shared" si="428"/>
        <v/>
      </c>
      <c r="W3438" s="18">
        <f t="shared" si="429"/>
        <v>0</v>
      </c>
    </row>
    <row r="3439" spans="7:23" ht="25.5" customHeight="1" x14ac:dyDescent="0.2">
      <c r="G3439" s="12" t="str">
        <f t="shared" si="426"/>
        <v/>
      </c>
      <c r="H3439" s="12"/>
      <c r="I3439" s="22" t="str">
        <f>IFERROR(VLOOKUP('движение ДВС'!C3439,нормативы!$B$2:$C$32,2,FALSE),"")</f>
        <v/>
      </c>
      <c r="K3439" s="13" t="str">
        <f t="shared" si="430"/>
        <v/>
      </c>
      <c r="L3439" s="13"/>
      <c r="M3439" s="22" t="str">
        <f t="shared" si="427"/>
        <v/>
      </c>
      <c r="N3439" s="22" t="str">
        <f t="shared" si="431"/>
        <v/>
      </c>
      <c r="P3439" s="11" t="str">
        <f t="shared" si="432"/>
        <v xml:space="preserve"> </v>
      </c>
      <c r="Q3439" s="11" t="e">
        <f>VLOOKUP(B3439,'Комментарии к ремонту'!A:C,2,FALSE)</f>
        <v>#N/A</v>
      </c>
      <c r="R3439" s="21" t="str">
        <f t="shared" si="433"/>
        <v/>
      </c>
      <c r="T3439" s="44" t="str">
        <f t="shared" si="428"/>
        <v/>
      </c>
      <c r="W3439" s="18">
        <f t="shared" si="429"/>
        <v>0</v>
      </c>
    </row>
    <row r="3440" spans="7:23" ht="25.5" customHeight="1" x14ac:dyDescent="0.2">
      <c r="G3440" s="12" t="str">
        <f t="shared" si="426"/>
        <v/>
      </c>
      <c r="H3440" s="12"/>
      <c r="I3440" s="22" t="str">
        <f>IFERROR(VLOOKUP('движение ДВС'!C3440,нормативы!$B$2:$C$32,2,FALSE),"")</f>
        <v/>
      </c>
      <c r="K3440" s="13" t="str">
        <f t="shared" si="430"/>
        <v/>
      </c>
      <c r="L3440" s="13"/>
      <c r="M3440" s="22" t="str">
        <f t="shared" si="427"/>
        <v/>
      </c>
      <c r="N3440" s="22" t="str">
        <f t="shared" si="431"/>
        <v/>
      </c>
      <c r="P3440" s="11" t="str">
        <f t="shared" si="432"/>
        <v xml:space="preserve"> </v>
      </c>
      <c r="Q3440" s="11" t="e">
        <f>VLOOKUP(B3440,'Комментарии к ремонту'!A:C,2,FALSE)</f>
        <v>#N/A</v>
      </c>
      <c r="R3440" s="21" t="str">
        <f t="shared" si="433"/>
        <v/>
      </c>
      <c r="T3440" s="44" t="str">
        <f t="shared" si="428"/>
        <v/>
      </c>
      <c r="W3440" s="18">
        <f t="shared" si="429"/>
        <v>0</v>
      </c>
    </row>
    <row r="3441" spans="7:23" ht="25.5" customHeight="1" x14ac:dyDescent="0.2">
      <c r="G3441" s="12" t="str">
        <f t="shared" si="426"/>
        <v/>
      </c>
      <c r="H3441" s="12"/>
      <c r="I3441" s="22" t="str">
        <f>IFERROR(VLOOKUP('движение ДВС'!C3441,нормативы!$B$2:$C$32,2,FALSE),"")</f>
        <v/>
      </c>
      <c r="K3441" s="13" t="str">
        <f t="shared" si="430"/>
        <v/>
      </c>
      <c r="L3441" s="13"/>
      <c r="M3441" s="22" t="str">
        <f t="shared" si="427"/>
        <v/>
      </c>
      <c r="N3441" s="22" t="str">
        <f t="shared" si="431"/>
        <v/>
      </c>
      <c r="P3441" s="11" t="str">
        <f t="shared" si="432"/>
        <v xml:space="preserve"> </v>
      </c>
      <c r="Q3441" s="11" t="e">
        <f>VLOOKUP(B3441,'Комментарии к ремонту'!A:C,2,FALSE)</f>
        <v>#N/A</v>
      </c>
      <c r="R3441" s="21" t="str">
        <f t="shared" si="433"/>
        <v/>
      </c>
      <c r="T3441" s="44" t="str">
        <f t="shared" si="428"/>
        <v/>
      </c>
      <c r="W3441" s="18">
        <f t="shared" si="429"/>
        <v>0</v>
      </c>
    </row>
    <row r="3442" spans="7:23" ht="25.5" customHeight="1" x14ac:dyDescent="0.2">
      <c r="G3442" s="12" t="str">
        <f t="shared" si="426"/>
        <v/>
      </c>
      <c r="H3442" s="12"/>
      <c r="I3442" s="22" t="str">
        <f>IFERROR(VLOOKUP('движение ДВС'!C3442,нормативы!$B$2:$C$32,2,FALSE),"")</f>
        <v/>
      </c>
      <c r="K3442" s="13" t="str">
        <f t="shared" si="430"/>
        <v/>
      </c>
      <c r="L3442" s="13"/>
      <c r="M3442" s="22" t="str">
        <f t="shared" si="427"/>
        <v/>
      </c>
      <c r="N3442" s="22" t="str">
        <f t="shared" si="431"/>
        <v/>
      </c>
      <c r="P3442" s="11" t="str">
        <f t="shared" si="432"/>
        <v xml:space="preserve"> </v>
      </c>
      <c r="Q3442" s="11" t="e">
        <f>VLOOKUP(B3442,'Комментарии к ремонту'!A:C,2,FALSE)</f>
        <v>#N/A</v>
      </c>
      <c r="R3442" s="21" t="str">
        <f t="shared" si="433"/>
        <v/>
      </c>
      <c r="T3442" s="44" t="str">
        <f t="shared" si="428"/>
        <v/>
      </c>
      <c r="W3442" s="18">
        <f t="shared" si="429"/>
        <v>0</v>
      </c>
    </row>
    <row r="3443" spans="7:23" ht="25.5" customHeight="1" x14ac:dyDescent="0.2">
      <c r="G3443" s="12" t="str">
        <f t="shared" si="426"/>
        <v/>
      </c>
      <c r="H3443" s="12"/>
      <c r="I3443" s="22" t="str">
        <f>IFERROR(VLOOKUP('движение ДВС'!C3443,нормативы!$B$2:$C$32,2,FALSE),"")</f>
        <v/>
      </c>
      <c r="K3443" s="13" t="str">
        <f t="shared" si="430"/>
        <v/>
      </c>
      <c r="L3443" s="13"/>
      <c r="M3443" s="22" t="str">
        <f t="shared" si="427"/>
        <v/>
      </c>
      <c r="N3443" s="22" t="str">
        <f t="shared" si="431"/>
        <v/>
      </c>
      <c r="P3443" s="11" t="str">
        <f t="shared" si="432"/>
        <v xml:space="preserve"> </v>
      </c>
      <c r="Q3443" s="11" t="e">
        <f>VLOOKUP(B3443,'Комментарии к ремонту'!A:C,2,FALSE)</f>
        <v>#N/A</v>
      </c>
      <c r="R3443" s="21" t="str">
        <f t="shared" si="433"/>
        <v/>
      </c>
      <c r="T3443" s="44" t="str">
        <f t="shared" si="428"/>
        <v/>
      </c>
      <c r="W3443" s="18">
        <f t="shared" si="429"/>
        <v>0</v>
      </c>
    </row>
    <row r="3444" spans="7:23" ht="25.5" customHeight="1" x14ac:dyDescent="0.2">
      <c r="G3444" s="12" t="str">
        <f t="shared" si="426"/>
        <v/>
      </c>
      <c r="H3444" s="12"/>
      <c r="I3444" s="22" t="str">
        <f>IFERROR(VLOOKUP('движение ДВС'!C3444,нормативы!$B$2:$C$32,2,FALSE),"")</f>
        <v/>
      </c>
      <c r="K3444" s="13" t="str">
        <f t="shared" si="430"/>
        <v/>
      </c>
      <c r="L3444" s="13"/>
      <c r="M3444" s="22" t="str">
        <f t="shared" si="427"/>
        <v/>
      </c>
      <c r="N3444" s="22" t="str">
        <f t="shared" si="431"/>
        <v/>
      </c>
      <c r="P3444" s="11" t="str">
        <f t="shared" si="432"/>
        <v xml:space="preserve"> </v>
      </c>
      <c r="Q3444" s="11" t="e">
        <f>VLOOKUP(B3444,'Комментарии к ремонту'!A:C,2,FALSE)</f>
        <v>#N/A</v>
      </c>
      <c r="R3444" s="21" t="str">
        <f t="shared" si="433"/>
        <v/>
      </c>
      <c r="T3444" s="44" t="str">
        <f t="shared" si="428"/>
        <v/>
      </c>
      <c r="W3444" s="18">
        <f t="shared" si="429"/>
        <v>0</v>
      </c>
    </row>
    <row r="3445" spans="7:23" ht="25.5" customHeight="1" x14ac:dyDescent="0.2">
      <c r="G3445" s="12" t="str">
        <f t="shared" si="426"/>
        <v/>
      </c>
      <c r="H3445" s="12"/>
      <c r="I3445" s="22" t="str">
        <f>IFERROR(VLOOKUP('движение ДВС'!C3445,нормативы!$B$2:$C$32,2,FALSE),"")</f>
        <v/>
      </c>
      <c r="K3445" s="13" t="str">
        <f t="shared" si="430"/>
        <v/>
      </c>
      <c r="L3445" s="13"/>
      <c r="M3445" s="22" t="str">
        <f t="shared" si="427"/>
        <v/>
      </c>
      <c r="N3445" s="22" t="str">
        <f t="shared" si="431"/>
        <v/>
      </c>
      <c r="P3445" s="11" t="str">
        <f t="shared" si="432"/>
        <v xml:space="preserve"> </v>
      </c>
      <c r="Q3445" s="11" t="e">
        <f>VLOOKUP(B3445,'Комментарии к ремонту'!A:C,2,FALSE)</f>
        <v>#N/A</v>
      </c>
      <c r="R3445" s="21" t="str">
        <f t="shared" si="433"/>
        <v/>
      </c>
      <c r="T3445" s="44" t="str">
        <f t="shared" si="428"/>
        <v/>
      </c>
      <c r="W3445" s="18">
        <f t="shared" si="429"/>
        <v>0</v>
      </c>
    </row>
    <row r="3446" spans="7:23" ht="25.5" customHeight="1" x14ac:dyDescent="0.2">
      <c r="G3446" s="12" t="str">
        <f t="shared" si="426"/>
        <v/>
      </c>
      <c r="H3446" s="12"/>
      <c r="I3446" s="22" t="str">
        <f>IFERROR(VLOOKUP('движение ДВС'!C3446,нормативы!$B$2:$C$32,2,FALSE),"")</f>
        <v/>
      </c>
      <c r="K3446" s="13" t="str">
        <f t="shared" si="430"/>
        <v/>
      </c>
      <c r="L3446" s="13"/>
      <c r="M3446" s="22" t="str">
        <f t="shared" si="427"/>
        <v/>
      </c>
      <c r="N3446" s="22" t="str">
        <f t="shared" si="431"/>
        <v/>
      </c>
      <c r="P3446" s="11" t="str">
        <f t="shared" si="432"/>
        <v xml:space="preserve"> </v>
      </c>
      <c r="Q3446" s="11" t="e">
        <f>VLOOKUP(B3446,'Комментарии к ремонту'!A:C,2,FALSE)</f>
        <v>#N/A</v>
      </c>
      <c r="R3446" s="21" t="str">
        <f t="shared" si="433"/>
        <v/>
      </c>
      <c r="T3446" s="44" t="str">
        <f t="shared" si="428"/>
        <v/>
      </c>
      <c r="W3446" s="18">
        <f t="shared" si="429"/>
        <v>0</v>
      </c>
    </row>
    <row r="3447" spans="7:23" ht="25.5" customHeight="1" x14ac:dyDescent="0.2">
      <c r="G3447" s="12" t="str">
        <f t="shared" si="426"/>
        <v/>
      </c>
      <c r="H3447" s="12"/>
      <c r="I3447" s="22" t="str">
        <f>IFERROR(VLOOKUP('движение ДВС'!C3447,нормативы!$B$2:$C$32,2,FALSE),"")</f>
        <v/>
      </c>
      <c r="K3447" s="13" t="str">
        <f t="shared" si="430"/>
        <v/>
      </c>
      <c r="L3447" s="13"/>
      <c r="M3447" s="22" t="str">
        <f t="shared" si="427"/>
        <v/>
      </c>
      <c r="N3447" s="22" t="str">
        <f t="shared" si="431"/>
        <v/>
      </c>
      <c r="P3447" s="11" t="str">
        <f t="shared" si="432"/>
        <v xml:space="preserve"> </v>
      </c>
      <c r="Q3447" s="11" t="e">
        <f>VLOOKUP(B3447,'Комментарии к ремонту'!A:C,2,FALSE)</f>
        <v>#N/A</v>
      </c>
      <c r="R3447" s="21" t="str">
        <f t="shared" si="433"/>
        <v/>
      </c>
      <c r="T3447" s="44" t="str">
        <f t="shared" si="428"/>
        <v/>
      </c>
      <c r="W3447" s="18">
        <f t="shared" si="429"/>
        <v>0</v>
      </c>
    </row>
    <row r="3448" spans="7:23" ht="25.5" customHeight="1" x14ac:dyDescent="0.2">
      <c r="G3448" s="12" t="str">
        <f t="shared" si="426"/>
        <v/>
      </c>
      <c r="H3448" s="12"/>
      <c r="I3448" s="22" t="str">
        <f>IFERROR(VLOOKUP('движение ДВС'!C3448,нормативы!$B$2:$C$32,2,FALSE),"")</f>
        <v/>
      </c>
      <c r="K3448" s="13" t="str">
        <f t="shared" si="430"/>
        <v/>
      </c>
      <c r="L3448" s="13"/>
      <c r="M3448" s="22" t="str">
        <f t="shared" si="427"/>
        <v/>
      </c>
      <c r="N3448" s="22" t="str">
        <f t="shared" si="431"/>
        <v/>
      </c>
      <c r="P3448" s="11" t="str">
        <f t="shared" si="432"/>
        <v xml:space="preserve"> </v>
      </c>
      <c r="Q3448" s="11" t="e">
        <f>VLOOKUP(B3448,'Комментарии к ремонту'!A:C,2,FALSE)</f>
        <v>#N/A</v>
      </c>
      <c r="R3448" s="21" t="str">
        <f t="shared" si="433"/>
        <v/>
      </c>
      <c r="T3448" s="44" t="str">
        <f t="shared" si="428"/>
        <v/>
      </c>
      <c r="W3448" s="18">
        <f t="shared" si="429"/>
        <v>0</v>
      </c>
    </row>
    <row r="3449" spans="7:23" ht="25.5" customHeight="1" x14ac:dyDescent="0.2">
      <c r="G3449" s="12" t="str">
        <f t="shared" si="426"/>
        <v/>
      </c>
      <c r="H3449" s="12"/>
      <c r="I3449" s="22" t="str">
        <f>IFERROR(VLOOKUP('движение ДВС'!C3449,нормативы!$B$2:$C$32,2,FALSE),"")</f>
        <v/>
      </c>
      <c r="K3449" s="13" t="str">
        <f t="shared" si="430"/>
        <v/>
      </c>
      <c r="L3449" s="13"/>
      <c r="M3449" s="22" t="str">
        <f t="shared" si="427"/>
        <v/>
      </c>
      <c r="N3449" s="22" t="str">
        <f t="shared" si="431"/>
        <v/>
      </c>
      <c r="P3449" s="11" t="str">
        <f t="shared" si="432"/>
        <v xml:space="preserve"> </v>
      </c>
      <c r="Q3449" s="11" t="e">
        <f>VLOOKUP(B3449,'Комментарии к ремонту'!A:C,2,FALSE)</f>
        <v>#N/A</v>
      </c>
      <c r="R3449" s="21" t="str">
        <f t="shared" si="433"/>
        <v/>
      </c>
      <c r="T3449" s="44" t="str">
        <f t="shared" si="428"/>
        <v/>
      </c>
      <c r="W3449" s="18">
        <f t="shared" si="429"/>
        <v>0</v>
      </c>
    </row>
    <row r="3450" spans="7:23" ht="25.5" customHeight="1" x14ac:dyDescent="0.2">
      <c r="G3450" s="12" t="str">
        <f t="shared" si="426"/>
        <v/>
      </c>
      <c r="H3450" s="12"/>
      <c r="I3450" s="22" t="str">
        <f>IFERROR(VLOOKUP('движение ДВС'!C3450,нормативы!$B$2:$C$32,2,FALSE),"")</f>
        <v/>
      </c>
      <c r="K3450" s="13" t="str">
        <f t="shared" si="430"/>
        <v/>
      </c>
      <c r="L3450" s="13"/>
      <c r="M3450" s="22" t="str">
        <f t="shared" si="427"/>
        <v/>
      </c>
      <c r="N3450" s="22" t="str">
        <f t="shared" si="431"/>
        <v/>
      </c>
      <c r="P3450" s="11" t="str">
        <f t="shared" si="432"/>
        <v xml:space="preserve"> </v>
      </c>
      <c r="Q3450" s="11" t="e">
        <f>VLOOKUP(B3450,'Комментарии к ремонту'!A:C,2,FALSE)</f>
        <v>#N/A</v>
      </c>
      <c r="R3450" s="21" t="str">
        <f t="shared" si="433"/>
        <v/>
      </c>
      <c r="T3450" s="44" t="str">
        <f t="shared" si="428"/>
        <v/>
      </c>
      <c r="W3450" s="18">
        <f t="shared" si="429"/>
        <v>0</v>
      </c>
    </row>
    <row r="3451" spans="7:23" ht="25.5" customHeight="1" x14ac:dyDescent="0.2">
      <c r="G3451" s="12" t="str">
        <f t="shared" si="426"/>
        <v/>
      </c>
      <c r="H3451" s="12"/>
      <c r="I3451" s="22" t="str">
        <f>IFERROR(VLOOKUP('движение ДВС'!C3451,нормативы!$B$2:$C$32,2,FALSE),"")</f>
        <v/>
      </c>
      <c r="K3451" s="13" t="str">
        <f t="shared" si="430"/>
        <v/>
      </c>
      <c r="L3451" s="13"/>
      <c r="M3451" s="22" t="str">
        <f t="shared" si="427"/>
        <v/>
      </c>
      <c r="N3451" s="22" t="str">
        <f t="shared" si="431"/>
        <v/>
      </c>
      <c r="P3451" s="11" t="str">
        <f t="shared" si="432"/>
        <v xml:space="preserve"> </v>
      </c>
      <c r="Q3451" s="11" t="e">
        <f>VLOOKUP(B3451,'Комментарии к ремонту'!A:C,2,FALSE)</f>
        <v>#N/A</v>
      </c>
      <c r="R3451" s="21" t="str">
        <f t="shared" si="433"/>
        <v/>
      </c>
      <c r="T3451" s="44" t="str">
        <f t="shared" si="428"/>
        <v/>
      </c>
      <c r="W3451" s="18">
        <f t="shared" si="429"/>
        <v>0</v>
      </c>
    </row>
    <row r="3452" spans="7:23" ht="25.5" customHeight="1" x14ac:dyDescent="0.2">
      <c r="G3452" s="12" t="str">
        <f t="shared" si="426"/>
        <v/>
      </c>
      <c r="H3452" s="12"/>
      <c r="I3452" s="22" t="str">
        <f>IFERROR(VLOOKUP('движение ДВС'!C3452,нормативы!$B$2:$C$32,2,FALSE),"")</f>
        <v/>
      </c>
      <c r="K3452" s="13" t="str">
        <f t="shared" si="430"/>
        <v/>
      </c>
      <c r="L3452" s="13"/>
      <c r="M3452" s="22" t="str">
        <f t="shared" si="427"/>
        <v/>
      </c>
      <c r="N3452" s="22" t="str">
        <f t="shared" si="431"/>
        <v/>
      </c>
      <c r="P3452" s="11" t="str">
        <f t="shared" si="432"/>
        <v xml:space="preserve"> </v>
      </c>
      <c r="Q3452" s="11" t="e">
        <f>VLOOKUP(B3452,'Комментарии к ремонту'!A:C,2,FALSE)</f>
        <v>#N/A</v>
      </c>
      <c r="R3452" s="21" t="str">
        <f t="shared" si="433"/>
        <v/>
      </c>
      <c r="T3452" s="44" t="str">
        <f t="shared" si="428"/>
        <v/>
      </c>
      <c r="W3452" s="18">
        <f t="shared" si="429"/>
        <v>0</v>
      </c>
    </row>
    <row r="3453" spans="7:23" ht="25.5" customHeight="1" x14ac:dyDescent="0.2">
      <c r="G3453" s="12" t="str">
        <f t="shared" si="426"/>
        <v/>
      </c>
      <c r="H3453" s="12"/>
      <c r="I3453" s="22" t="str">
        <f>IFERROR(VLOOKUP('движение ДВС'!C3453,нормативы!$B$2:$C$32,2,FALSE),"")</f>
        <v/>
      </c>
      <c r="K3453" s="13" t="str">
        <f t="shared" si="430"/>
        <v/>
      </c>
      <c r="L3453" s="13"/>
      <c r="M3453" s="22" t="str">
        <f t="shared" si="427"/>
        <v/>
      </c>
      <c r="N3453" s="22" t="str">
        <f t="shared" si="431"/>
        <v/>
      </c>
      <c r="P3453" s="11" t="str">
        <f t="shared" si="432"/>
        <v xml:space="preserve"> </v>
      </c>
      <c r="Q3453" s="11" t="e">
        <f>VLOOKUP(B3453,'Комментарии к ремонту'!A:C,2,FALSE)</f>
        <v>#N/A</v>
      </c>
      <c r="R3453" s="21" t="str">
        <f t="shared" si="433"/>
        <v/>
      </c>
      <c r="T3453" s="44" t="str">
        <f t="shared" si="428"/>
        <v/>
      </c>
      <c r="W3453" s="18">
        <f t="shared" si="429"/>
        <v>0</v>
      </c>
    </row>
    <row r="3454" spans="7:23" ht="25.5" customHeight="1" x14ac:dyDescent="0.2">
      <c r="G3454" s="12" t="str">
        <f t="shared" si="426"/>
        <v/>
      </c>
      <c r="H3454" s="12"/>
      <c r="I3454" s="22" t="str">
        <f>IFERROR(VLOOKUP('движение ДВС'!C3454,нормативы!$B$2:$C$32,2,FALSE),"")</f>
        <v/>
      </c>
      <c r="K3454" s="13" t="str">
        <f t="shared" si="430"/>
        <v/>
      </c>
      <c r="L3454" s="13"/>
      <c r="M3454" s="22" t="str">
        <f t="shared" si="427"/>
        <v/>
      </c>
      <c r="N3454" s="22" t="str">
        <f t="shared" si="431"/>
        <v/>
      </c>
      <c r="P3454" s="11" t="str">
        <f t="shared" si="432"/>
        <v xml:space="preserve"> </v>
      </c>
      <c r="Q3454" s="11" t="e">
        <f>VLOOKUP(B3454,'Комментарии к ремонту'!A:C,2,FALSE)</f>
        <v>#N/A</v>
      </c>
      <c r="R3454" s="21" t="str">
        <f t="shared" si="433"/>
        <v/>
      </c>
      <c r="T3454" s="44" t="str">
        <f t="shared" si="428"/>
        <v/>
      </c>
      <c r="W3454" s="18">
        <f t="shared" si="429"/>
        <v>0</v>
      </c>
    </row>
    <row r="3455" spans="7:23" ht="25.5" customHeight="1" x14ac:dyDescent="0.2">
      <c r="G3455" s="12" t="str">
        <f t="shared" si="426"/>
        <v/>
      </c>
      <c r="H3455" s="12"/>
      <c r="I3455" s="22" t="str">
        <f>IFERROR(VLOOKUP('движение ДВС'!C3455,нормативы!$B$2:$C$32,2,FALSE),"")</f>
        <v/>
      </c>
      <c r="K3455" s="13" t="str">
        <f t="shared" si="430"/>
        <v/>
      </c>
      <c r="L3455" s="13"/>
      <c r="M3455" s="22" t="str">
        <f t="shared" si="427"/>
        <v/>
      </c>
      <c r="N3455" s="22" t="str">
        <f t="shared" si="431"/>
        <v/>
      </c>
      <c r="P3455" s="11" t="str">
        <f t="shared" si="432"/>
        <v xml:space="preserve"> </v>
      </c>
      <c r="Q3455" s="11" t="e">
        <f>VLOOKUP(B3455,'Комментарии к ремонту'!A:C,2,FALSE)</f>
        <v>#N/A</v>
      </c>
      <c r="R3455" s="21" t="str">
        <f t="shared" si="433"/>
        <v/>
      </c>
      <c r="T3455" s="44" t="str">
        <f t="shared" si="428"/>
        <v/>
      </c>
      <c r="W3455" s="18">
        <f t="shared" si="429"/>
        <v>0</v>
      </c>
    </row>
    <row r="3456" spans="7:23" ht="25.5" customHeight="1" x14ac:dyDescent="0.2">
      <c r="G3456" s="12" t="str">
        <f t="shared" si="426"/>
        <v/>
      </c>
      <c r="H3456" s="12"/>
      <c r="I3456" s="22" t="str">
        <f>IFERROR(VLOOKUP('движение ДВС'!C3456,нормативы!$B$2:$C$32,2,FALSE),"")</f>
        <v/>
      </c>
      <c r="K3456" s="13" t="str">
        <f t="shared" si="430"/>
        <v/>
      </c>
      <c r="L3456" s="13"/>
      <c r="M3456" s="22" t="str">
        <f t="shared" si="427"/>
        <v/>
      </c>
      <c r="N3456" s="22" t="str">
        <f t="shared" si="431"/>
        <v/>
      </c>
      <c r="P3456" s="11" t="str">
        <f t="shared" si="432"/>
        <v xml:space="preserve"> </v>
      </c>
      <c r="Q3456" s="11" t="e">
        <f>VLOOKUP(B3456,'Комментарии к ремонту'!A:C,2,FALSE)</f>
        <v>#N/A</v>
      </c>
      <c r="R3456" s="21" t="str">
        <f t="shared" si="433"/>
        <v/>
      </c>
      <c r="T3456" s="44" t="str">
        <f t="shared" si="428"/>
        <v/>
      </c>
      <c r="W3456" s="18">
        <f t="shared" si="429"/>
        <v>0</v>
      </c>
    </row>
    <row r="3457" spans="7:23" ht="25.5" customHeight="1" x14ac:dyDescent="0.2">
      <c r="G3457" s="12" t="str">
        <f t="shared" si="426"/>
        <v/>
      </c>
      <c r="H3457" s="12"/>
      <c r="I3457" s="22" t="str">
        <f>IFERROR(VLOOKUP('движение ДВС'!C3457,нормативы!$B$2:$C$32,2,FALSE),"")</f>
        <v/>
      </c>
      <c r="K3457" s="13" t="str">
        <f t="shared" si="430"/>
        <v/>
      </c>
      <c r="L3457" s="13"/>
      <c r="M3457" s="22" t="str">
        <f t="shared" si="427"/>
        <v/>
      </c>
      <c r="N3457" s="22" t="str">
        <f t="shared" si="431"/>
        <v/>
      </c>
      <c r="P3457" s="11" t="str">
        <f t="shared" si="432"/>
        <v xml:space="preserve"> </v>
      </c>
      <c r="Q3457" s="11" t="e">
        <f>VLOOKUP(B3457,'Комментарии к ремонту'!A:C,2,FALSE)</f>
        <v>#N/A</v>
      </c>
      <c r="R3457" s="21" t="str">
        <f t="shared" si="433"/>
        <v/>
      </c>
      <c r="T3457" s="44" t="str">
        <f t="shared" si="428"/>
        <v/>
      </c>
      <c r="W3457" s="18">
        <f t="shared" si="429"/>
        <v>0</v>
      </c>
    </row>
    <row r="3458" spans="7:23" ht="25.5" customHeight="1" x14ac:dyDescent="0.2">
      <c r="G3458" s="12" t="str">
        <f t="shared" si="426"/>
        <v/>
      </c>
      <c r="H3458" s="12"/>
      <c r="I3458" s="22" t="str">
        <f>IFERROR(VLOOKUP('движение ДВС'!C3458,нормативы!$B$2:$C$32,2,FALSE),"")</f>
        <v/>
      </c>
      <c r="K3458" s="13" t="str">
        <f t="shared" si="430"/>
        <v/>
      </c>
      <c r="L3458" s="13"/>
      <c r="M3458" s="22" t="str">
        <f t="shared" si="427"/>
        <v/>
      </c>
      <c r="N3458" s="22" t="str">
        <f t="shared" si="431"/>
        <v/>
      </c>
      <c r="P3458" s="11" t="str">
        <f t="shared" si="432"/>
        <v xml:space="preserve"> </v>
      </c>
      <c r="Q3458" s="11" t="e">
        <f>VLOOKUP(B3458,'Комментарии к ремонту'!A:C,2,FALSE)</f>
        <v>#N/A</v>
      </c>
      <c r="R3458" s="21" t="str">
        <f t="shared" si="433"/>
        <v/>
      </c>
      <c r="T3458" s="44" t="str">
        <f t="shared" si="428"/>
        <v/>
      </c>
      <c r="W3458" s="18">
        <f t="shared" si="429"/>
        <v>0</v>
      </c>
    </row>
    <row r="3459" spans="7:23" ht="25.5" customHeight="1" x14ac:dyDescent="0.2">
      <c r="G3459" s="12" t="str">
        <f t="shared" ref="G3459:G3522" si="434">IFERROR(IF(SEARCH("Ожидается",O3459),"введите дату",""),"")</f>
        <v/>
      </c>
      <c r="H3459" s="12"/>
      <c r="I3459" s="22" t="str">
        <f>IFERROR(VLOOKUP('движение ДВС'!C3459,нормативы!$B$2:$C$32,2,FALSE),"")</f>
        <v/>
      </c>
      <c r="K3459" s="13" t="str">
        <f t="shared" si="430"/>
        <v/>
      </c>
      <c r="L3459" s="13"/>
      <c r="M3459" s="22" t="str">
        <f t="shared" ref="M3459:M3522" si="435">IFERROR(IF(ISBLANK(G3459),"",_xlfn.ISOWEEKNUM(G3459)),"")</f>
        <v/>
      </c>
      <c r="N3459" s="22" t="str">
        <f t="shared" si="431"/>
        <v/>
      </c>
      <c r="P3459" s="11" t="str">
        <f t="shared" si="432"/>
        <v xml:space="preserve"> </v>
      </c>
      <c r="Q3459" s="11" t="e">
        <f>VLOOKUP(B3459,'Комментарии к ремонту'!A:C,2,FALSE)</f>
        <v>#N/A</v>
      </c>
      <c r="R3459" s="21" t="str">
        <f t="shared" si="433"/>
        <v/>
      </c>
      <c r="T3459" s="44" t="str">
        <f t="shared" ref="T3459:T3522" si="436">IF(O3459="Отказной","Опишите причину отказа",IF(O3459="Транзит","Опишите инф. о транзите",""))</f>
        <v/>
      </c>
      <c r="W3459" s="18">
        <f t="shared" ref="W3459:W3522" si="437">IFERROR(IF(SEARCH(", заказ",V3459),"укажите дату поставки зап. частей",""),0)</f>
        <v>0</v>
      </c>
    </row>
    <row r="3460" spans="7:23" ht="25.5" customHeight="1" x14ac:dyDescent="0.2">
      <c r="G3460" s="12" t="str">
        <f t="shared" si="434"/>
        <v/>
      </c>
      <c r="H3460" s="12"/>
      <c r="I3460" s="22" t="str">
        <f>IFERROR(VLOOKUP('движение ДВС'!C3460,нормативы!$B$2:$C$32,2,FALSE),"")</f>
        <v/>
      </c>
      <c r="K3460" s="13" t="str">
        <f t="shared" ref="K3460:K3523" si="438">IFERROR(IF(H3460&lt;&gt;0,H3460+(I3460/J3460)/8*7/5,""),IF(H3460&lt;&gt;0,H3460+I3460/8*7/5,""))</f>
        <v/>
      </c>
      <c r="L3460" s="13"/>
      <c r="M3460" s="22" t="str">
        <f t="shared" si="435"/>
        <v/>
      </c>
      <c r="N3460" s="22" t="str">
        <f t="shared" ref="N3460:N3523" si="439">IFERROR(INT((MONTH(G3460)+2)/3),"")</f>
        <v/>
      </c>
      <c r="P3460" s="11" t="str">
        <f t="shared" ref="P3460:P3523" si="440">B3460&amp;" "&amp;C3460</f>
        <v xml:space="preserve"> </v>
      </c>
      <c r="Q3460" s="11" t="e">
        <f>VLOOKUP(B3460,'Комментарии к ремонту'!A:C,2,FALSE)</f>
        <v>#N/A</v>
      </c>
      <c r="R3460" s="21" t="str">
        <f t="shared" ref="R3460:R3523" si="441">IF(ISBLANK(B3460),"",IF(O3460="Ремонт остановлен","Укажите причину остановки работ",IF(O3460="Отказной","Опишите причину отказа",IF(O3460="Транзит","Опишите инф. о транзите",IF(ISNA(Q3460),"НЕТ","ЕСТЬ")))))</f>
        <v/>
      </c>
      <c r="T3460" s="44" t="str">
        <f t="shared" si="436"/>
        <v/>
      </c>
      <c r="W3460" s="18">
        <f t="shared" si="437"/>
        <v>0</v>
      </c>
    </row>
    <row r="3461" spans="7:23" ht="25.5" customHeight="1" x14ac:dyDescent="0.2">
      <c r="G3461" s="12" t="str">
        <f t="shared" si="434"/>
        <v/>
      </c>
      <c r="H3461" s="12"/>
      <c r="I3461" s="22" t="str">
        <f>IFERROR(VLOOKUP('движение ДВС'!C3461,нормативы!$B$2:$C$32,2,FALSE),"")</f>
        <v/>
      </c>
      <c r="K3461" s="13" t="str">
        <f t="shared" si="438"/>
        <v/>
      </c>
      <c r="L3461" s="13"/>
      <c r="M3461" s="22" t="str">
        <f t="shared" si="435"/>
        <v/>
      </c>
      <c r="N3461" s="22" t="str">
        <f t="shared" si="439"/>
        <v/>
      </c>
      <c r="P3461" s="11" t="str">
        <f t="shared" si="440"/>
        <v xml:space="preserve"> </v>
      </c>
      <c r="Q3461" s="11" t="e">
        <f>VLOOKUP(B3461,'Комментарии к ремонту'!A:C,2,FALSE)</f>
        <v>#N/A</v>
      </c>
      <c r="R3461" s="21" t="str">
        <f t="shared" si="441"/>
        <v/>
      </c>
      <c r="T3461" s="44" t="str">
        <f t="shared" si="436"/>
        <v/>
      </c>
      <c r="W3461" s="18">
        <f t="shared" si="437"/>
        <v>0</v>
      </c>
    </row>
    <row r="3462" spans="7:23" ht="25.5" customHeight="1" x14ac:dyDescent="0.2">
      <c r="G3462" s="12" t="str">
        <f t="shared" si="434"/>
        <v/>
      </c>
      <c r="H3462" s="12"/>
      <c r="I3462" s="22" t="str">
        <f>IFERROR(VLOOKUP('движение ДВС'!C3462,нормативы!$B$2:$C$32,2,FALSE),"")</f>
        <v/>
      </c>
      <c r="K3462" s="13" t="str">
        <f t="shared" si="438"/>
        <v/>
      </c>
      <c r="L3462" s="13"/>
      <c r="M3462" s="22" t="str">
        <f t="shared" si="435"/>
        <v/>
      </c>
      <c r="N3462" s="22" t="str">
        <f t="shared" si="439"/>
        <v/>
      </c>
      <c r="P3462" s="11" t="str">
        <f t="shared" si="440"/>
        <v xml:space="preserve"> </v>
      </c>
      <c r="Q3462" s="11" t="e">
        <f>VLOOKUP(B3462,'Комментарии к ремонту'!A:C,2,FALSE)</f>
        <v>#N/A</v>
      </c>
      <c r="R3462" s="21" t="str">
        <f t="shared" si="441"/>
        <v/>
      </c>
      <c r="T3462" s="44" t="str">
        <f t="shared" si="436"/>
        <v/>
      </c>
      <c r="W3462" s="18">
        <f t="shared" si="437"/>
        <v>0</v>
      </c>
    </row>
    <row r="3463" spans="7:23" ht="25.5" customHeight="1" x14ac:dyDescent="0.2">
      <c r="G3463" s="12" t="str">
        <f t="shared" si="434"/>
        <v/>
      </c>
      <c r="H3463" s="12"/>
      <c r="I3463" s="22" t="str">
        <f>IFERROR(VLOOKUP('движение ДВС'!C3463,нормативы!$B$2:$C$32,2,FALSE),"")</f>
        <v/>
      </c>
      <c r="K3463" s="13" t="str">
        <f t="shared" si="438"/>
        <v/>
      </c>
      <c r="L3463" s="13"/>
      <c r="M3463" s="22" t="str">
        <f t="shared" si="435"/>
        <v/>
      </c>
      <c r="N3463" s="22" t="str">
        <f t="shared" si="439"/>
        <v/>
      </c>
      <c r="P3463" s="11" t="str">
        <f t="shared" si="440"/>
        <v xml:space="preserve"> </v>
      </c>
      <c r="Q3463" s="11" t="e">
        <f>VLOOKUP(B3463,'Комментарии к ремонту'!A:C,2,FALSE)</f>
        <v>#N/A</v>
      </c>
      <c r="R3463" s="21" t="str">
        <f t="shared" si="441"/>
        <v/>
      </c>
      <c r="T3463" s="44" t="str">
        <f t="shared" si="436"/>
        <v/>
      </c>
      <c r="W3463" s="18">
        <f t="shared" si="437"/>
        <v>0</v>
      </c>
    </row>
    <row r="3464" spans="7:23" ht="25.5" customHeight="1" x14ac:dyDescent="0.2">
      <c r="G3464" s="12" t="str">
        <f t="shared" si="434"/>
        <v/>
      </c>
      <c r="H3464" s="12"/>
      <c r="I3464" s="22" t="str">
        <f>IFERROR(VLOOKUP('движение ДВС'!C3464,нормативы!$B$2:$C$32,2,FALSE),"")</f>
        <v/>
      </c>
      <c r="K3464" s="13" t="str">
        <f t="shared" si="438"/>
        <v/>
      </c>
      <c r="L3464" s="13"/>
      <c r="M3464" s="22" t="str">
        <f t="shared" si="435"/>
        <v/>
      </c>
      <c r="N3464" s="22" t="str">
        <f t="shared" si="439"/>
        <v/>
      </c>
      <c r="P3464" s="11" t="str">
        <f t="shared" si="440"/>
        <v xml:space="preserve"> </v>
      </c>
      <c r="Q3464" s="11" t="e">
        <f>VLOOKUP(B3464,'Комментарии к ремонту'!A:C,2,FALSE)</f>
        <v>#N/A</v>
      </c>
      <c r="R3464" s="21" t="str">
        <f t="shared" si="441"/>
        <v/>
      </c>
      <c r="T3464" s="44" t="str">
        <f t="shared" si="436"/>
        <v/>
      </c>
      <c r="W3464" s="18">
        <f t="shared" si="437"/>
        <v>0</v>
      </c>
    </row>
    <row r="3465" spans="7:23" ht="25.5" customHeight="1" x14ac:dyDescent="0.2">
      <c r="G3465" s="12" t="str">
        <f t="shared" si="434"/>
        <v/>
      </c>
      <c r="H3465" s="12"/>
      <c r="I3465" s="22" t="str">
        <f>IFERROR(VLOOKUP('движение ДВС'!C3465,нормативы!$B$2:$C$32,2,FALSE),"")</f>
        <v/>
      </c>
      <c r="K3465" s="13" t="str">
        <f t="shared" si="438"/>
        <v/>
      </c>
      <c r="L3465" s="13"/>
      <c r="M3465" s="22" t="str">
        <f t="shared" si="435"/>
        <v/>
      </c>
      <c r="N3465" s="22" t="str">
        <f t="shared" si="439"/>
        <v/>
      </c>
      <c r="P3465" s="11" t="str">
        <f t="shared" si="440"/>
        <v xml:space="preserve"> </v>
      </c>
      <c r="Q3465" s="11" t="e">
        <f>VLOOKUP(B3465,'Комментарии к ремонту'!A:C,2,FALSE)</f>
        <v>#N/A</v>
      </c>
      <c r="R3465" s="21" t="str">
        <f t="shared" si="441"/>
        <v/>
      </c>
      <c r="T3465" s="44" t="str">
        <f t="shared" si="436"/>
        <v/>
      </c>
      <c r="W3465" s="18">
        <f t="shared" si="437"/>
        <v>0</v>
      </c>
    </row>
    <row r="3466" spans="7:23" ht="25.5" customHeight="1" x14ac:dyDescent="0.2">
      <c r="G3466" s="12" t="str">
        <f t="shared" si="434"/>
        <v/>
      </c>
      <c r="H3466" s="12"/>
      <c r="I3466" s="22" t="str">
        <f>IFERROR(VLOOKUP('движение ДВС'!C3466,нормативы!$B$2:$C$32,2,FALSE),"")</f>
        <v/>
      </c>
      <c r="K3466" s="13" t="str">
        <f t="shared" si="438"/>
        <v/>
      </c>
      <c r="L3466" s="13"/>
      <c r="M3466" s="22" t="str">
        <f t="shared" si="435"/>
        <v/>
      </c>
      <c r="N3466" s="22" t="str">
        <f t="shared" si="439"/>
        <v/>
      </c>
      <c r="P3466" s="11" t="str">
        <f t="shared" si="440"/>
        <v xml:space="preserve"> </v>
      </c>
      <c r="Q3466" s="11" t="e">
        <f>VLOOKUP(B3466,'Комментарии к ремонту'!A:C,2,FALSE)</f>
        <v>#N/A</v>
      </c>
      <c r="R3466" s="21" t="str">
        <f t="shared" si="441"/>
        <v/>
      </c>
      <c r="T3466" s="44" t="str">
        <f t="shared" si="436"/>
        <v/>
      </c>
      <c r="W3466" s="18">
        <f t="shared" si="437"/>
        <v>0</v>
      </c>
    </row>
    <row r="3467" spans="7:23" ht="25.5" customHeight="1" x14ac:dyDescent="0.2">
      <c r="G3467" s="12" t="str">
        <f t="shared" si="434"/>
        <v/>
      </c>
      <c r="H3467" s="12"/>
      <c r="I3467" s="22" t="str">
        <f>IFERROR(VLOOKUP('движение ДВС'!C3467,нормативы!$B$2:$C$32,2,FALSE),"")</f>
        <v/>
      </c>
      <c r="K3467" s="13" t="str">
        <f t="shared" si="438"/>
        <v/>
      </c>
      <c r="L3467" s="13"/>
      <c r="M3467" s="22" t="str">
        <f t="shared" si="435"/>
        <v/>
      </c>
      <c r="N3467" s="22" t="str">
        <f t="shared" si="439"/>
        <v/>
      </c>
      <c r="P3467" s="11" t="str">
        <f t="shared" si="440"/>
        <v xml:space="preserve"> </v>
      </c>
      <c r="Q3467" s="11" t="e">
        <f>VLOOKUP(B3467,'Комментарии к ремонту'!A:C,2,FALSE)</f>
        <v>#N/A</v>
      </c>
      <c r="R3467" s="21" t="str">
        <f t="shared" si="441"/>
        <v/>
      </c>
      <c r="T3467" s="44" t="str">
        <f t="shared" si="436"/>
        <v/>
      </c>
      <c r="W3467" s="18">
        <f t="shared" si="437"/>
        <v>0</v>
      </c>
    </row>
    <row r="3468" spans="7:23" ht="25.5" customHeight="1" x14ac:dyDescent="0.2">
      <c r="G3468" s="12" t="str">
        <f t="shared" si="434"/>
        <v/>
      </c>
      <c r="H3468" s="12"/>
      <c r="I3468" s="22" t="str">
        <f>IFERROR(VLOOKUP('движение ДВС'!C3468,нормативы!$B$2:$C$32,2,FALSE),"")</f>
        <v/>
      </c>
      <c r="K3468" s="13" t="str">
        <f t="shared" si="438"/>
        <v/>
      </c>
      <c r="L3468" s="13"/>
      <c r="M3468" s="22" t="str">
        <f t="shared" si="435"/>
        <v/>
      </c>
      <c r="N3468" s="22" t="str">
        <f t="shared" si="439"/>
        <v/>
      </c>
      <c r="P3468" s="11" t="str">
        <f t="shared" si="440"/>
        <v xml:space="preserve"> </v>
      </c>
      <c r="Q3468" s="11" t="e">
        <f>VLOOKUP(B3468,'Комментарии к ремонту'!A:C,2,FALSE)</f>
        <v>#N/A</v>
      </c>
      <c r="R3468" s="21" t="str">
        <f t="shared" si="441"/>
        <v/>
      </c>
      <c r="T3468" s="44" t="str">
        <f t="shared" si="436"/>
        <v/>
      </c>
      <c r="W3468" s="18">
        <f t="shared" si="437"/>
        <v>0</v>
      </c>
    </row>
    <row r="3469" spans="7:23" ht="25.5" customHeight="1" x14ac:dyDescent="0.2">
      <c r="G3469" s="12" t="str">
        <f t="shared" si="434"/>
        <v/>
      </c>
      <c r="H3469" s="12"/>
      <c r="I3469" s="22" t="str">
        <f>IFERROR(VLOOKUP('движение ДВС'!C3469,нормативы!$B$2:$C$32,2,FALSE),"")</f>
        <v/>
      </c>
      <c r="K3469" s="13" t="str">
        <f t="shared" si="438"/>
        <v/>
      </c>
      <c r="L3469" s="13"/>
      <c r="M3469" s="22" t="str">
        <f t="shared" si="435"/>
        <v/>
      </c>
      <c r="N3469" s="22" t="str">
        <f t="shared" si="439"/>
        <v/>
      </c>
      <c r="P3469" s="11" t="str">
        <f t="shared" si="440"/>
        <v xml:space="preserve"> </v>
      </c>
      <c r="Q3469" s="11" t="e">
        <f>VLOOKUP(B3469,'Комментарии к ремонту'!A:C,2,FALSE)</f>
        <v>#N/A</v>
      </c>
      <c r="R3469" s="21" t="str">
        <f t="shared" si="441"/>
        <v/>
      </c>
      <c r="T3469" s="44" t="str">
        <f t="shared" si="436"/>
        <v/>
      </c>
      <c r="W3469" s="18">
        <f t="shared" si="437"/>
        <v>0</v>
      </c>
    </row>
    <row r="3470" spans="7:23" ht="25.5" customHeight="1" x14ac:dyDescent="0.2">
      <c r="G3470" s="12" t="str">
        <f t="shared" si="434"/>
        <v/>
      </c>
      <c r="H3470" s="12"/>
      <c r="I3470" s="22" t="str">
        <f>IFERROR(VLOOKUP('движение ДВС'!C3470,нормативы!$B$2:$C$32,2,FALSE),"")</f>
        <v/>
      </c>
      <c r="K3470" s="13" t="str">
        <f t="shared" si="438"/>
        <v/>
      </c>
      <c r="L3470" s="13"/>
      <c r="M3470" s="22" t="str">
        <f t="shared" si="435"/>
        <v/>
      </c>
      <c r="N3470" s="22" t="str">
        <f t="shared" si="439"/>
        <v/>
      </c>
      <c r="P3470" s="11" t="str">
        <f t="shared" si="440"/>
        <v xml:space="preserve"> </v>
      </c>
      <c r="Q3470" s="11" t="e">
        <f>VLOOKUP(B3470,'Комментарии к ремонту'!A:C,2,FALSE)</f>
        <v>#N/A</v>
      </c>
      <c r="R3470" s="21" t="str">
        <f t="shared" si="441"/>
        <v/>
      </c>
      <c r="T3470" s="44" t="str">
        <f t="shared" si="436"/>
        <v/>
      </c>
      <c r="W3470" s="18">
        <f t="shared" si="437"/>
        <v>0</v>
      </c>
    </row>
    <row r="3471" spans="7:23" ht="25.5" customHeight="1" x14ac:dyDescent="0.2">
      <c r="G3471" s="12" t="str">
        <f t="shared" si="434"/>
        <v/>
      </c>
      <c r="H3471" s="12"/>
      <c r="I3471" s="22" t="str">
        <f>IFERROR(VLOOKUP('движение ДВС'!C3471,нормативы!$B$2:$C$32,2,FALSE),"")</f>
        <v/>
      </c>
      <c r="K3471" s="13" t="str">
        <f t="shared" si="438"/>
        <v/>
      </c>
      <c r="L3471" s="13"/>
      <c r="M3471" s="22" t="str">
        <f t="shared" si="435"/>
        <v/>
      </c>
      <c r="N3471" s="22" t="str">
        <f t="shared" si="439"/>
        <v/>
      </c>
      <c r="P3471" s="11" t="str">
        <f t="shared" si="440"/>
        <v xml:space="preserve"> </v>
      </c>
      <c r="Q3471" s="11" t="e">
        <f>VLOOKUP(B3471,'Комментарии к ремонту'!A:C,2,FALSE)</f>
        <v>#N/A</v>
      </c>
      <c r="R3471" s="21" t="str">
        <f t="shared" si="441"/>
        <v/>
      </c>
      <c r="T3471" s="44" t="str">
        <f t="shared" si="436"/>
        <v/>
      </c>
      <c r="W3471" s="18">
        <f t="shared" si="437"/>
        <v>0</v>
      </c>
    </row>
    <row r="3472" spans="7:23" ht="25.5" customHeight="1" x14ac:dyDescent="0.2">
      <c r="G3472" s="12" t="str">
        <f t="shared" si="434"/>
        <v/>
      </c>
      <c r="H3472" s="12"/>
      <c r="I3472" s="22" t="str">
        <f>IFERROR(VLOOKUP('движение ДВС'!C3472,нормативы!$B$2:$C$32,2,FALSE),"")</f>
        <v/>
      </c>
      <c r="K3472" s="13" t="str">
        <f t="shared" si="438"/>
        <v/>
      </c>
      <c r="L3472" s="13"/>
      <c r="M3472" s="22" t="str">
        <f t="shared" si="435"/>
        <v/>
      </c>
      <c r="N3472" s="22" t="str">
        <f t="shared" si="439"/>
        <v/>
      </c>
      <c r="P3472" s="11" t="str">
        <f t="shared" si="440"/>
        <v xml:space="preserve"> </v>
      </c>
      <c r="Q3472" s="11" t="e">
        <f>VLOOKUP(B3472,'Комментарии к ремонту'!A:C,2,FALSE)</f>
        <v>#N/A</v>
      </c>
      <c r="R3472" s="21" t="str">
        <f t="shared" si="441"/>
        <v/>
      </c>
      <c r="T3472" s="44" t="str">
        <f t="shared" si="436"/>
        <v/>
      </c>
      <c r="W3472" s="18">
        <f t="shared" si="437"/>
        <v>0</v>
      </c>
    </row>
    <row r="3473" spans="7:23" ht="25.5" customHeight="1" x14ac:dyDescent="0.2">
      <c r="G3473" s="12" t="str">
        <f t="shared" si="434"/>
        <v/>
      </c>
      <c r="H3473" s="12"/>
      <c r="I3473" s="22" t="str">
        <f>IFERROR(VLOOKUP('движение ДВС'!C3473,нормативы!$B$2:$C$32,2,FALSE),"")</f>
        <v/>
      </c>
      <c r="K3473" s="13" t="str">
        <f t="shared" si="438"/>
        <v/>
      </c>
      <c r="L3473" s="13"/>
      <c r="M3473" s="22" t="str">
        <f t="shared" si="435"/>
        <v/>
      </c>
      <c r="N3473" s="22" t="str">
        <f t="shared" si="439"/>
        <v/>
      </c>
      <c r="P3473" s="11" t="str">
        <f t="shared" si="440"/>
        <v xml:space="preserve"> </v>
      </c>
      <c r="Q3473" s="11" t="e">
        <f>VLOOKUP(B3473,'Комментарии к ремонту'!A:C,2,FALSE)</f>
        <v>#N/A</v>
      </c>
      <c r="R3473" s="21" t="str">
        <f t="shared" si="441"/>
        <v/>
      </c>
      <c r="T3473" s="44" t="str">
        <f t="shared" si="436"/>
        <v/>
      </c>
      <c r="W3473" s="18">
        <f t="shared" si="437"/>
        <v>0</v>
      </c>
    </row>
    <row r="3474" spans="7:23" ht="25.5" customHeight="1" x14ac:dyDescent="0.2">
      <c r="G3474" s="12" t="str">
        <f t="shared" si="434"/>
        <v/>
      </c>
      <c r="H3474" s="12"/>
      <c r="I3474" s="22" t="str">
        <f>IFERROR(VLOOKUP('движение ДВС'!C3474,нормативы!$B$2:$C$32,2,FALSE),"")</f>
        <v/>
      </c>
      <c r="K3474" s="13" t="str">
        <f t="shared" si="438"/>
        <v/>
      </c>
      <c r="L3474" s="13"/>
      <c r="M3474" s="22" t="str">
        <f t="shared" si="435"/>
        <v/>
      </c>
      <c r="N3474" s="22" t="str">
        <f t="shared" si="439"/>
        <v/>
      </c>
      <c r="P3474" s="11" t="str">
        <f t="shared" si="440"/>
        <v xml:space="preserve"> </v>
      </c>
      <c r="Q3474" s="11" t="e">
        <f>VLOOKUP(B3474,'Комментарии к ремонту'!A:C,2,FALSE)</f>
        <v>#N/A</v>
      </c>
      <c r="R3474" s="21" t="str">
        <f t="shared" si="441"/>
        <v/>
      </c>
      <c r="T3474" s="44" t="str">
        <f t="shared" si="436"/>
        <v/>
      </c>
      <c r="W3474" s="18">
        <f t="shared" si="437"/>
        <v>0</v>
      </c>
    </row>
    <row r="3475" spans="7:23" ht="25.5" customHeight="1" x14ac:dyDescent="0.2">
      <c r="G3475" s="12" t="str">
        <f t="shared" si="434"/>
        <v/>
      </c>
      <c r="H3475" s="12"/>
      <c r="I3475" s="22" t="str">
        <f>IFERROR(VLOOKUP('движение ДВС'!C3475,нормативы!$B$2:$C$32,2,FALSE),"")</f>
        <v/>
      </c>
      <c r="K3475" s="13" t="str">
        <f t="shared" si="438"/>
        <v/>
      </c>
      <c r="L3475" s="13"/>
      <c r="M3475" s="22" t="str">
        <f t="shared" si="435"/>
        <v/>
      </c>
      <c r="N3475" s="22" t="str">
        <f t="shared" si="439"/>
        <v/>
      </c>
      <c r="P3475" s="11" t="str">
        <f t="shared" si="440"/>
        <v xml:space="preserve"> </v>
      </c>
      <c r="Q3475" s="11" t="e">
        <f>VLOOKUP(B3475,'Комментарии к ремонту'!A:C,2,FALSE)</f>
        <v>#N/A</v>
      </c>
      <c r="R3475" s="21" t="str">
        <f t="shared" si="441"/>
        <v/>
      </c>
      <c r="T3475" s="44" t="str">
        <f t="shared" si="436"/>
        <v/>
      </c>
      <c r="W3475" s="18">
        <f t="shared" si="437"/>
        <v>0</v>
      </c>
    </row>
    <row r="3476" spans="7:23" ht="25.5" customHeight="1" x14ac:dyDescent="0.2">
      <c r="G3476" s="12" t="str">
        <f t="shared" si="434"/>
        <v/>
      </c>
      <c r="H3476" s="12"/>
      <c r="I3476" s="22" t="str">
        <f>IFERROR(VLOOKUP('движение ДВС'!C3476,нормативы!$B$2:$C$32,2,FALSE),"")</f>
        <v/>
      </c>
      <c r="K3476" s="13" t="str">
        <f t="shared" si="438"/>
        <v/>
      </c>
      <c r="L3476" s="13"/>
      <c r="M3476" s="22" t="str">
        <f t="shared" si="435"/>
        <v/>
      </c>
      <c r="N3476" s="22" t="str">
        <f t="shared" si="439"/>
        <v/>
      </c>
      <c r="P3476" s="11" t="str">
        <f t="shared" si="440"/>
        <v xml:space="preserve"> </v>
      </c>
      <c r="Q3476" s="11" t="e">
        <f>VLOOKUP(B3476,'Комментарии к ремонту'!A:C,2,FALSE)</f>
        <v>#N/A</v>
      </c>
      <c r="R3476" s="21" t="str">
        <f t="shared" si="441"/>
        <v/>
      </c>
      <c r="T3476" s="44" t="str">
        <f t="shared" si="436"/>
        <v/>
      </c>
      <c r="W3476" s="18">
        <f t="shared" si="437"/>
        <v>0</v>
      </c>
    </row>
    <row r="3477" spans="7:23" ht="25.5" customHeight="1" x14ac:dyDescent="0.2">
      <c r="G3477" s="12" t="str">
        <f t="shared" si="434"/>
        <v/>
      </c>
      <c r="H3477" s="12"/>
      <c r="I3477" s="22" t="str">
        <f>IFERROR(VLOOKUP('движение ДВС'!C3477,нормативы!$B$2:$C$32,2,FALSE),"")</f>
        <v/>
      </c>
      <c r="K3477" s="13" t="str">
        <f t="shared" si="438"/>
        <v/>
      </c>
      <c r="L3477" s="13"/>
      <c r="M3477" s="22" t="str">
        <f t="shared" si="435"/>
        <v/>
      </c>
      <c r="N3477" s="22" t="str">
        <f t="shared" si="439"/>
        <v/>
      </c>
      <c r="P3477" s="11" t="str">
        <f t="shared" si="440"/>
        <v xml:space="preserve"> </v>
      </c>
      <c r="Q3477" s="11" t="e">
        <f>VLOOKUP(B3477,'Комментарии к ремонту'!A:C,2,FALSE)</f>
        <v>#N/A</v>
      </c>
      <c r="R3477" s="21" t="str">
        <f t="shared" si="441"/>
        <v/>
      </c>
      <c r="T3477" s="44" t="str">
        <f t="shared" si="436"/>
        <v/>
      </c>
      <c r="W3477" s="18">
        <f t="shared" si="437"/>
        <v>0</v>
      </c>
    </row>
    <row r="3478" spans="7:23" ht="25.5" customHeight="1" x14ac:dyDescent="0.2">
      <c r="G3478" s="12" t="str">
        <f t="shared" si="434"/>
        <v/>
      </c>
      <c r="H3478" s="12"/>
      <c r="I3478" s="22" t="str">
        <f>IFERROR(VLOOKUP('движение ДВС'!C3478,нормативы!$B$2:$C$32,2,FALSE),"")</f>
        <v/>
      </c>
      <c r="K3478" s="13" t="str">
        <f t="shared" si="438"/>
        <v/>
      </c>
      <c r="L3478" s="13"/>
      <c r="M3478" s="22" t="str">
        <f t="shared" si="435"/>
        <v/>
      </c>
      <c r="N3478" s="22" t="str">
        <f t="shared" si="439"/>
        <v/>
      </c>
      <c r="P3478" s="11" t="str">
        <f t="shared" si="440"/>
        <v xml:space="preserve"> </v>
      </c>
      <c r="Q3478" s="11" t="e">
        <f>VLOOKUP(B3478,'Комментарии к ремонту'!A:C,2,FALSE)</f>
        <v>#N/A</v>
      </c>
      <c r="R3478" s="21" t="str">
        <f t="shared" si="441"/>
        <v/>
      </c>
      <c r="T3478" s="44" t="str">
        <f t="shared" si="436"/>
        <v/>
      </c>
      <c r="W3478" s="18">
        <f t="shared" si="437"/>
        <v>0</v>
      </c>
    </row>
    <row r="3479" spans="7:23" ht="25.5" customHeight="1" x14ac:dyDescent="0.2">
      <c r="G3479" s="12" t="str">
        <f t="shared" si="434"/>
        <v/>
      </c>
      <c r="H3479" s="12"/>
      <c r="I3479" s="22" t="str">
        <f>IFERROR(VLOOKUP('движение ДВС'!C3479,нормативы!$B$2:$C$32,2,FALSE),"")</f>
        <v/>
      </c>
      <c r="K3479" s="13" t="str">
        <f t="shared" si="438"/>
        <v/>
      </c>
      <c r="L3479" s="13"/>
      <c r="M3479" s="22" t="str">
        <f t="shared" si="435"/>
        <v/>
      </c>
      <c r="N3479" s="22" t="str">
        <f t="shared" si="439"/>
        <v/>
      </c>
      <c r="P3479" s="11" t="str">
        <f t="shared" si="440"/>
        <v xml:space="preserve"> </v>
      </c>
      <c r="Q3479" s="11" t="e">
        <f>VLOOKUP(B3479,'Комментарии к ремонту'!A:C,2,FALSE)</f>
        <v>#N/A</v>
      </c>
      <c r="R3479" s="21" t="str">
        <f t="shared" si="441"/>
        <v/>
      </c>
      <c r="T3479" s="44" t="str">
        <f t="shared" si="436"/>
        <v/>
      </c>
      <c r="W3479" s="18">
        <f t="shared" si="437"/>
        <v>0</v>
      </c>
    </row>
    <row r="3480" spans="7:23" ht="25.5" customHeight="1" x14ac:dyDescent="0.2">
      <c r="G3480" s="12" t="str">
        <f t="shared" si="434"/>
        <v/>
      </c>
      <c r="H3480" s="12"/>
      <c r="I3480" s="22" t="str">
        <f>IFERROR(VLOOKUP('движение ДВС'!C3480,нормативы!$B$2:$C$32,2,FALSE),"")</f>
        <v/>
      </c>
      <c r="K3480" s="13" t="str">
        <f t="shared" si="438"/>
        <v/>
      </c>
      <c r="L3480" s="13"/>
      <c r="M3480" s="22" t="str">
        <f t="shared" si="435"/>
        <v/>
      </c>
      <c r="N3480" s="22" t="str">
        <f t="shared" si="439"/>
        <v/>
      </c>
      <c r="P3480" s="11" t="str">
        <f t="shared" si="440"/>
        <v xml:space="preserve"> </v>
      </c>
      <c r="Q3480" s="11" t="e">
        <f>VLOOKUP(B3480,'Комментарии к ремонту'!A:C,2,FALSE)</f>
        <v>#N/A</v>
      </c>
      <c r="R3480" s="21" t="str">
        <f t="shared" si="441"/>
        <v/>
      </c>
      <c r="T3480" s="44" t="str">
        <f t="shared" si="436"/>
        <v/>
      </c>
      <c r="W3480" s="18">
        <f t="shared" si="437"/>
        <v>0</v>
      </c>
    </row>
    <row r="3481" spans="7:23" ht="25.5" customHeight="1" x14ac:dyDescent="0.2">
      <c r="G3481" s="12" t="str">
        <f t="shared" si="434"/>
        <v/>
      </c>
      <c r="H3481" s="12"/>
      <c r="I3481" s="22" t="str">
        <f>IFERROR(VLOOKUP('движение ДВС'!C3481,нормативы!$B$2:$C$32,2,FALSE),"")</f>
        <v/>
      </c>
      <c r="K3481" s="13" t="str">
        <f t="shared" si="438"/>
        <v/>
      </c>
      <c r="L3481" s="13"/>
      <c r="M3481" s="22" t="str">
        <f t="shared" si="435"/>
        <v/>
      </c>
      <c r="N3481" s="22" t="str">
        <f t="shared" si="439"/>
        <v/>
      </c>
      <c r="P3481" s="11" t="str">
        <f t="shared" si="440"/>
        <v xml:space="preserve"> </v>
      </c>
      <c r="Q3481" s="11" t="e">
        <f>VLOOKUP(B3481,'Комментарии к ремонту'!A:C,2,FALSE)</f>
        <v>#N/A</v>
      </c>
      <c r="R3481" s="21" t="str">
        <f t="shared" si="441"/>
        <v/>
      </c>
      <c r="T3481" s="44" t="str">
        <f t="shared" si="436"/>
        <v/>
      </c>
      <c r="W3481" s="18">
        <f t="shared" si="437"/>
        <v>0</v>
      </c>
    </row>
    <row r="3482" spans="7:23" ht="25.5" customHeight="1" x14ac:dyDescent="0.2">
      <c r="G3482" s="12" t="str">
        <f t="shared" si="434"/>
        <v/>
      </c>
      <c r="H3482" s="12"/>
      <c r="I3482" s="22" t="str">
        <f>IFERROR(VLOOKUP('движение ДВС'!C3482,нормативы!$B$2:$C$32,2,FALSE),"")</f>
        <v/>
      </c>
      <c r="K3482" s="13" t="str">
        <f t="shared" si="438"/>
        <v/>
      </c>
      <c r="L3482" s="13"/>
      <c r="M3482" s="22" t="str">
        <f t="shared" si="435"/>
        <v/>
      </c>
      <c r="N3482" s="22" t="str">
        <f t="shared" si="439"/>
        <v/>
      </c>
      <c r="P3482" s="11" t="str">
        <f t="shared" si="440"/>
        <v xml:space="preserve"> </v>
      </c>
      <c r="Q3482" s="11" t="e">
        <f>VLOOKUP(B3482,'Комментарии к ремонту'!A:C,2,FALSE)</f>
        <v>#N/A</v>
      </c>
      <c r="R3482" s="21" t="str">
        <f t="shared" si="441"/>
        <v/>
      </c>
      <c r="T3482" s="44" t="str">
        <f t="shared" si="436"/>
        <v/>
      </c>
      <c r="W3482" s="18">
        <f t="shared" si="437"/>
        <v>0</v>
      </c>
    </row>
    <row r="3483" spans="7:23" ht="25.5" customHeight="1" x14ac:dyDescent="0.2">
      <c r="G3483" s="12" t="str">
        <f t="shared" si="434"/>
        <v/>
      </c>
      <c r="H3483" s="12"/>
      <c r="I3483" s="22" t="str">
        <f>IFERROR(VLOOKUP('движение ДВС'!C3483,нормативы!$B$2:$C$32,2,FALSE),"")</f>
        <v/>
      </c>
      <c r="K3483" s="13" t="str">
        <f t="shared" si="438"/>
        <v/>
      </c>
      <c r="L3483" s="13"/>
      <c r="M3483" s="22" t="str">
        <f t="shared" si="435"/>
        <v/>
      </c>
      <c r="N3483" s="22" t="str">
        <f t="shared" si="439"/>
        <v/>
      </c>
      <c r="P3483" s="11" t="str">
        <f t="shared" si="440"/>
        <v xml:space="preserve"> </v>
      </c>
      <c r="Q3483" s="11" t="e">
        <f>VLOOKUP(B3483,'Комментарии к ремонту'!A:C,2,FALSE)</f>
        <v>#N/A</v>
      </c>
      <c r="R3483" s="21" t="str">
        <f t="shared" si="441"/>
        <v/>
      </c>
      <c r="T3483" s="44" t="str">
        <f t="shared" si="436"/>
        <v/>
      </c>
      <c r="W3483" s="18">
        <f t="shared" si="437"/>
        <v>0</v>
      </c>
    </row>
    <row r="3484" spans="7:23" ht="25.5" customHeight="1" x14ac:dyDescent="0.2">
      <c r="G3484" s="12" t="str">
        <f t="shared" si="434"/>
        <v/>
      </c>
      <c r="H3484" s="12"/>
      <c r="I3484" s="22" t="str">
        <f>IFERROR(VLOOKUP('движение ДВС'!C3484,нормативы!$B$2:$C$32,2,FALSE),"")</f>
        <v/>
      </c>
      <c r="K3484" s="13" t="str">
        <f t="shared" si="438"/>
        <v/>
      </c>
      <c r="L3484" s="13"/>
      <c r="M3484" s="22" t="str">
        <f t="shared" si="435"/>
        <v/>
      </c>
      <c r="N3484" s="22" t="str">
        <f t="shared" si="439"/>
        <v/>
      </c>
      <c r="P3484" s="11" t="str">
        <f t="shared" si="440"/>
        <v xml:space="preserve"> </v>
      </c>
      <c r="Q3484" s="11" t="e">
        <f>VLOOKUP(B3484,'Комментарии к ремонту'!A:C,2,FALSE)</f>
        <v>#N/A</v>
      </c>
      <c r="R3484" s="21" t="str">
        <f t="shared" si="441"/>
        <v/>
      </c>
      <c r="T3484" s="44" t="str">
        <f t="shared" si="436"/>
        <v/>
      </c>
      <c r="W3484" s="18">
        <f t="shared" si="437"/>
        <v>0</v>
      </c>
    </row>
    <row r="3485" spans="7:23" ht="25.5" customHeight="1" x14ac:dyDescent="0.2">
      <c r="G3485" s="12" t="str">
        <f t="shared" si="434"/>
        <v/>
      </c>
      <c r="H3485" s="12"/>
      <c r="I3485" s="22" t="str">
        <f>IFERROR(VLOOKUP('движение ДВС'!C3485,нормативы!$B$2:$C$32,2,FALSE),"")</f>
        <v/>
      </c>
      <c r="K3485" s="13" t="str">
        <f t="shared" si="438"/>
        <v/>
      </c>
      <c r="L3485" s="13"/>
      <c r="M3485" s="22" t="str">
        <f t="shared" si="435"/>
        <v/>
      </c>
      <c r="N3485" s="22" t="str">
        <f t="shared" si="439"/>
        <v/>
      </c>
      <c r="P3485" s="11" t="str">
        <f t="shared" si="440"/>
        <v xml:space="preserve"> </v>
      </c>
      <c r="Q3485" s="11" t="e">
        <f>VLOOKUP(B3485,'Комментарии к ремонту'!A:C,2,FALSE)</f>
        <v>#N/A</v>
      </c>
      <c r="R3485" s="21" t="str">
        <f t="shared" si="441"/>
        <v/>
      </c>
      <c r="T3485" s="44" t="str">
        <f t="shared" si="436"/>
        <v/>
      </c>
      <c r="W3485" s="18">
        <f t="shared" si="437"/>
        <v>0</v>
      </c>
    </row>
    <row r="3486" spans="7:23" ht="25.5" customHeight="1" x14ac:dyDescent="0.2">
      <c r="G3486" s="12" t="str">
        <f t="shared" si="434"/>
        <v/>
      </c>
      <c r="H3486" s="12"/>
      <c r="I3486" s="22" t="str">
        <f>IFERROR(VLOOKUP('движение ДВС'!C3486,нормативы!$B$2:$C$32,2,FALSE),"")</f>
        <v/>
      </c>
      <c r="K3486" s="13" t="str">
        <f t="shared" si="438"/>
        <v/>
      </c>
      <c r="L3486" s="13"/>
      <c r="M3486" s="22" t="str">
        <f t="shared" si="435"/>
        <v/>
      </c>
      <c r="N3486" s="22" t="str">
        <f t="shared" si="439"/>
        <v/>
      </c>
      <c r="P3486" s="11" t="str">
        <f t="shared" si="440"/>
        <v xml:space="preserve"> </v>
      </c>
      <c r="Q3486" s="11" t="e">
        <f>VLOOKUP(B3486,'Комментарии к ремонту'!A:C,2,FALSE)</f>
        <v>#N/A</v>
      </c>
      <c r="R3486" s="21" t="str">
        <f t="shared" si="441"/>
        <v/>
      </c>
      <c r="T3486" s="44" t="str">
        <f t="shared" si="436"/>
        <v/>
      </c>
      <c r="W3486" s="18">
        <f t="shared" si="437"/>
        <v>0</v>
      </c>
    </row>
    <row r="3487" spans="7:23" ht="25.5" customHeight="1" x14ac:dyDescent="0.2">
      <c r="G3487" s="12" t="str">
        <f t="shared" si="434"/>
        <v/>
      </c>
      <c r="H3487" s="12"/>
      <c r="I3487" s="22" t="str">
        <f>IFERROR(VLOOKUP('движение ДВС'!C3487,нормативы!$B$2:$C$32,2,FALSE),"")</f>
        <v/>
      </c>
      <c r="K3487" s="13" t="str">
        <f t="shared" si="438"/>
        <v/>
      </c>
      <c r="L3487" s="13"/>
      <c r="M3487" s="22" t="str">
        <f t="shared" si="435"/>
        <v/>
      </c>
      <c r="N3487" s="22" t="str">
        <f t="shared" si="439"/>
        <v/>
      </c>
      <c r="P3487" s="11" t="str">
        <f t="shared" si="440"/>
        <v xml:space="preserve"> </v>
      </c>
      <c r="Q3487" s="11" t="e">
        <f>VLOOKUP(B3487,'Комментарии к ремонту'!A:C,2,FALSE)</f>
        <v>#N/A</v>
      </c>
      <c r="R3487" s="21" t="str">
        <f t="shared" si="441"/>
        <v/>
      </c>
      <c r="T3487" s="44" t="str">
        <f t="shared" si="436"/>
        <v/>
      </c>
      <c r="W3487" s="18">
        <f t="shared" si="437"/>
        <v>0</v>
      </c>
    </row>
    <row r="3488" spans="7:23" ht="25.5" customHeight="1" x14ac:dyDescent="0.2">
      <c r="G3488" s="12" t="str">
        <f t="shared" si="434"/>
        <v/>
      </c>
      <c r="H3488" s="12"/>
      <c r="I3488" s="22" t="str">
        <f>IFERROR(VLOOKUP('движение ДВС'!C3488,нормативы!$B$2:$C$32,2,FALSE),"")</f>
        <v/>
      </c>
      <c r="K3488" s="13" t="str">
        <f t="shared" si="438"/>
        <v/>
      </c>
      <c r="L3488" s="13"/>
      <c r="M3488" s="22" t="str">
        <f t="shared" si="435"/>
        <v/>
      </c>
      <c r="N3488" s="22" t="str">
        <f t="shared" si="439"/>
        <v/>
      </c>
      <c r="P3488" s="11" t="str">
        <f t="shared" si="440"/>
        <v xml:space="preserve"> </v>
      </c>
      <c r="Q3488" s="11" t="e">
        <f>VLOOKUP(B3488,'Комментарии к ремонту'!A:C,2,FALSE)</f>
        <v>#N/A</v>
      </c>
      <c r="R3488" s="21" t="str">
        <f t="shared" si="441"/>
        <v/>
      </c>
      <c r="T3488" s="44" t="str">
        <f t="shared" si="436"/>
        <v/>
      </c>
      <c r="W3488" s="18">
        <f t="shared" si="437"/>
        <v>0</v>
      </c>
    </row>
    <row r="3489" spans="7:23" ht="25.5" customHeight="1" x14ac:dyDescent="0.2">
      <c r="G3489" s="12" t="str">
        <f t="shared" si="434"/>
        <v/>
      </c>
      <c r="H3489" s="12"/>
      <c r="I3489" s="22" t="str">
        <f>IFERROR(VLOOKUP('движение ДВС'!C3489,нормативы!$B$2:$C$32,2,FALSE),"")</f>
        <v/>
      </c>
      <c r="K3489" s="13" t="str">
        <f t="shared" si="438"/>
        <v/>
      </c>
      <c r="L3489" s="13"/>
      <c r="M3489" s="22" t="str">
        <f t="shared" si="435"/>
        <v/>
      </c>
      <c r="N3489" s="22" t="str">
        <f t="shared" si="439"/>
        <v/>
      </c>
      <c r="P3489" s="11" t="str">
        <f t="shared" si="440"/>
        <v xml:space="preserve"> </v>
      </c>
      <c r="Q3489" s="11" t="e">
        <f>VLOOKUP(B3489,'Комментарии к ремонту'!A:C,2,FALSE)</f>
        <v>#N/A</v>
      </c>
      <c r="R3489" s="21" t="str">
        <f t="shared" si="441"/>
        <v/>
      </c>
      <c r="T3489" s="44" t="str">
        <f t="shared" si="436"/>
        <v/>
      </c>
      <c r="W3489" s="18">
        <f t="shared" si="437"/>
        <v>0</v>
      </c>
    </row>
    <row r="3490" spans="7:23" ht="25.5" customHeight="1" x14ac:dyDescent="0.2">
      <c r="G3490" s="12" t="str">
        <f t="shared" si="434"/>
        <v/>
      </c>
      <c r="H3490" s="12"/>
      <c r="I3490" s="22" t="str">
        <f>IFERROR(VLOOKUP('движение ДВС'!C3490,нормативы!$B$2:$C$32,2,FALSE),"")</f>
        <v/>
      </c>
      <c r="K3490" s="13" t="str">
        <f t="shared" si="438"/>
        <v/>
      </c>
      <c r="L3490" s="13"/>
      <c r="M3490" s="22" t="str">
        <f t="shared" si="435"/>
        <v/>
      </c>
      <c r="N3490" s="22" t="str">
        <f t="shared" si="439"/>
        <v/>
      </c>
      <c r="P3490" s="11" t="str">
        <f t="shared" si="440"/>
        <v xml:space="preserve"> </v>
      </c>
      <c r="Q3490" s="11" t="e">
        <f>VLOOKUP(B3490,'Комментарии к ремонту'!A:C,2,FALSE)</f>
        <v>#N/A</v>
      </c>
      <c r="R3490" s="21" t="str">
        <f t="shared" si="441"/>
        <v/>
      </c>
      <c r="T3490" s="44" t="str">
        <f t="shared" si="436"/>
        <v/>
      </c>
      <c r="W3490" s="18">
        <f t="shared" si="437"/>
        <v>0</v>
      </c>
    </row>
    <row r="3491" spans="7:23" ht="25.5" customHeight="1" x14ac:dyDescent="0.2">
      <c r="G3491" s="12" t="str">
        <f t="shared" si="434"/>
        <v/>
      </c>
      <c r="H3491" s="12"/>
      <c r="I3491" s="22" t="str">
        <f>IFERROR(VLOOKUP('движение ДВС'!C3491,нормативы!$B$2:$C$32,2,FALSE),"")</f>
        <v/>
      </c>
      <c r="K3491" s="13" t="str">
        <f t="shared" si="438"/>
        <v/>
      </c>
      <c r="L3491" s="13"/>
      <c r="M3491" s="22" t="str">
        <f t="shared" si="435"/>
        <v/>
      </c>
      <c r="N3491" s="22" t="str">
        <f t="shared" si="439"/>
        <v/>
      </c>
      <c r="P3491" s="11" t="str">
        <f t="shared" si="440"/>
        <v xml:space="preserve"> </v>
      </c>
      <c r="Q3491" s="11" t="e">
        <f>VLOOKUP(B3491,'Комментарии к ремонту'!A:C,2,FALSE)</f>
        <v>#N/A</v>
      </c>
      <c r="R3491" s="21" t="str">
        <f t="shared" si="441"/>
        <v/>
      </c>
      <c r="T3491" s="44" t="str">
        <f t="shared" si="436"/>
        <v/>
      </c>
      <c r="W3491" s="18">
        <f t="shared" si="437"/>
        <v>0</v>
      </c>
    </row>
    <row r="3492" spans="7:23" ht="25.5" customHeight="1" x14ac:dyDescent="0.2">
      <c r="G3492" s="12" t="str">
        <f t="shared" si="434"/>
        <v/>
      </c>
      <c r="H3492" s="12"/>
      <c r="I3492" s="22" t="str">
        <f>IFERROR(VLOOKUP('движение ДВС'!C3492,нормативы!$B$2:$C$32,2,FALSE),"")</f>
        <v/>
      </c>
      <c r="K3492" s="13" t="str">
        <f t="shared" si="438"/>
        <v/>
      </c>
      <c r="L3492" s="13"/>
      <c r="M3492" s="22" t="str">
        <f t="shared" si="435"/>
        <v/>
      </c>
      <c r="N3492" s="22" t="str">
        <f t="shared" si="439"/>
        <v/>
      </c>
      <c r="P3492" s="11" t="str">
        <f t="shared" si="440"/>
        <v xml:space="preserve"> </v>
      </c>
      <c r="Q3492" s="11" t="e">
        <f>VLOOKUP(B3492,'Комментарии к ремонту'!A:C,2,FALSE)</f>
        <v>#N/A</v>
      </c>
      <c r="R3492" s="21" t="str">
        <f t="shared" si="441"/>
        <v/>
      </c>
      <c r="T3492" s="44" t="str">
        <f t="shared" si="436"/>
        <v/>
      </c>
      <c r="W3492" s="18">
        <f t="shared" si="437"/>
        <v>0</v>
      </c>
    </row>
    <row r="3493" spans="7:23" ht="25.5" customHeight="1" x14ac:dyDescent="0.2">
      <c r="G3493" s="12" t="str">
        <f t="shared" si="434"/>
        <v/>
      </c>
      <c r="H3493" s="12"/>
      <c r="I3493" s="22" t="str">
        <f>IFERROR(VLOOKUP('движение ДВС'!C3493,нормативы!$B$2:$C$32,2,FALSE),"")</f>
        <v/>
      </c>
      <c r="K3493" s="13" t="str">
        <f t="shared" si="438"/>
        <v/>
      </c>
      <c r="L3493" s="13"/>
      <c r="M3493" s="22" t="str">
        <f t="shared" si="435"/>
        <v/>
      </c>
      <c r="N3493" s="22" t="str">
        <f t="shared" si="439"/>
        <v/>
      </c>
      <c r="P3493" s="11" t="str">
        <f t="shared" si="440"/>
        <v xml:space="preserve"> </v>
      </c>
      <c r="Q3493" s="11" t="e">
        <f>VLOOKUP(B3493,'Комментарии к ремонту'!A:C,2,FALSE)</f>
        <v>#N/A</v>
      </c>
      <c r="R3493" s="21" t="str">
        <f t="shared" si="441"/>
        <v/>
      </c>
      <c r="T3493" s="44" t="str">
        <f t="shared" si="436"/>
        <v/>
      </c>
      <c r="W3493" s="18">
        <f t="shared" si="437"/>
        <v>0</v>
      </c>
    </row>
    <row r="3494" spans="7:23" ht="25.5" customHeight="1" x14ac:dyDescent="0.2">
      <c r="G3494" s="12" t="str">
        <f t="shared" si="434"/>
        <v/>
      </c>
      <c r="H3494" s="12"/>
      <c r="I3494" s="22" t="str">
        <f>IFERROR(VLOOKUP('движение ДВС'!C3494,нормативы!$B$2:$C$32,2,FALSE),"")</f>
        <v/>
      </c>
      <c r="K3494" s="13" t="str">
        <f t="shared" si="438"/>
        <v/>
      </c>
      <c r="L3494" s="13"/>
      <c r="M3494" s="22" t="str">
        <f t="shared" si="435"/>
        <v/>
      </c>
      <c r="N3494" s="22" t="str">
        <f t="shared" si="439"/>
        <v/>
      </c>
      <c r="P3494" s="11" t="str">
        <f t="shared" si="440"/>
        <v xml:space="preserve"> </v>
      </c>
      <c r="Q3494" s="11" t="e">
        <f>VLOOKUP(B3494,'Комментарии к ремонту'!A:C,2,FALSE)</f>
        <v>#N/A</v>
      </c>
      <c r="R3494" s="21" t="str">
        <f t="shared" si="441"/>
        <v/>
      </c>
      <c r="T3494" s="44" t="str">
        <f t="shared" si="436"/>
        <v/>
      </c>
      <c r="W3494" s="18">
        <f t="shared" si="437"/>
        <v>0</v>
      </c>
    </row>
    <row r="3495" spans="7:23" ht="25.5" customHeight="1" x14ac:dyDescent="0.2">
      <c r="G3495" s="12" t="str">
        <f t="shared" si="434"/>
        <v/>
      </c>
      <c r="H3495" s="12"/>
      <c r="I3495" s="22" t="str">
        <f>IFERROR(VLOOKUP('движение ДВС'!C3495,нормативы!$B$2:$C$32,2,FALSE),"")</f>
        <v/>
      </c>
      <c r="K3495" s="13" t="str">
        <f t="shared" si="438"/>
        <v/>
      </c>
      <c r="L3495" s="13"/>
      <c r="M3495" s="22" t="str">
        <f t="shared" si="435"/>
        <v/>
      </c>
      <c r="N3495" s="22" t="str">
        <f t="shared" si="439"/>
        <v/>
      </c>
      <c r="P3495" s="11" t="str">
        <f t="shared" si="440"/>
        <v xml:space="preserve"> </v>
      </c>
      <c r="Q3495" s="11" t="e">
        <f>VLOOKUP(B3495,'Комментарии к ремонту'!A:C,2,FALSE)</f>
        <v>#N/A</v>
      </c>
      <c r="R3495" s="21" t="str">
        <f t="shared" si="441"/>
        <v/>
      </c>
      <c r="T3495" s="44" t="str">
        <f t="shared" si="436"/>
        <v/>
      </c>
      <c r="W3495" s="18">
        <f t="shared" si="437"/>
        <v>0</v>
      </c>
    </row>
    <row r="3496" spans="7:23" ht="25.5" customHeight="1" x14ac:dyDescent="0.2">
      <c r="G3496" s="12" t="str">
        <f t="shared" si="434"/>
        <v/>
      </c>
      <c r="H3496" s="12"/>
      <c r="I3496" s="22" t="str">
        <f>IFERROR(VLOOKUP('движение ДВС'!C3496,нормативы!$B$2:$C$32,2,FALSE),"")</f>
        <v/>
      </c>
      <c r="K3496" s="13" t="str">
        <f t="shared" si="438"/>
        <v/>
      </c>
      <c r="L3496" s="13"/>
      <c r="M3496" s="22" t="str">
        <f t="shared" si="435"/>
        <v/>
      </c>
      <c r="N3496" s="22" t="str">
        <f t="shared" si="439"/>
        <v/>
      </c>
      <c r="P3496" s="11" t="str">
        <f t="shared" si="440"/>
        <v xml:space="preserve"> </v>
      </c>
      <c r="Q3496" s="11" t="e">
        <f>VLOOKUP(B3496,'Комментарии к ремонту'!A:C,2,FALSE)</f>
        <v>#N/A</v>
      </c>
      <c r="R3496" s="21" t="str">
        <f t="shared" si="441"/>
        <v/>
      </c>
      <c r="T3496" s="44" t="str">
        <f t="shared" si="436"/>
        <v/>
      </c>
      <c r="W3496" s="18">
        <f t="shared" si="437"/>
        <v>0</v>
      </c>
    </row>
    <row r="3497" spans="7:23" ht="25.5" customHeight="1" x14ac:dyDescent="0.2">
      <c r="G3497" s="12" t="str">
        <f t="shared" si="434"/>
        <v/>
      </c>
      <c r="H3497" s="12"/>
      <c r="I3497" s="22" t="str">
        <f>IFERROR(VLOOKUP('движение ДВС'!C3497,нормативы!$B$2:$C$32,2,FALSE),"")</f>
        <v/>
      </c>
      <c r="K3497" s="13" t="str">
        <f t="shared" si="438"/>
        <v/>
      </c>
      <c r="L3497" s="13"/>
      <c r="M3497" s="22" t="str">
        <f t="shared" si="435"/>
        <v/>
      </c>
      <c r="N3497" s="22" t="str">
        <f t="shared" si="439"/>
        <v/>
      </c>
      <c r="P3497" s="11" t="str">
        <f t="shared" si="440"/>
        <v xml:space="preserve"> </v>
      </c>
      <c r="Q3497" s="11" t="e">
        <f>VLOOKUP(B3497,'Комментарии к ремонту'!A:C,2,FALSE)</f>
        <v>#N/A</v>
      </c>
      <c r="R3497" s="21" t="str">
        <f t="shared" si="441"/>
        <v/>
      </c>
      <c r="T3497" s="44" t="str">
        <f t="shared" si="436"/>
        <v/>
      </c>
      <c r="W3497" s="18">
        <f t="shared" si="437"/>
        <v>0</v>
      </c>
    </row>
    <row r="3498" spans="7:23" ht="25.5" customHeight="1" x14ac:dyDescent="0.2">
      <c r="G3498" s="12" t="str">
        <f t="shared" si="434"/>
        <v/>
      </c>
      <c r="H3498" s="12"/>
      <c r="I3498" s="22" t="str">
        <f>IFERROR(VLOOKUP('движение ДВС'!C3498,нормативы!$B$2:$C$32,2,FALSE),"")</f>
        <v/>
      </c>
      <c r="K3498" s="13" t="str">
        <f t="shared" si="438"/>
        <v/>
      </c>
      <c r="L3498" s="13"/>
      <c r="M3498" s="22" t="str">
        <f t="shared" si="435"/>
        <v/>
      </c>
      <c r="N3498" s="22" t="str">
        <f t="shared" si="439"/>
        <v/>
      </c>
      <c r="P3498" s="11" t="str">
        <f t="shared" si="440"/>
        <v xml:space="preserve"> </v>
      </c>
      <c r="Q3498" s="11" t="e">
        <f>VLOOKUP(B3498,'Комментарии к ремонту'!A:C,2,FALSE)</f>
        <v>#N/A</v>
      </c>
      <c r="R3498" s="21" t="str">
        <f t="shared" si="441"/>
        <v/>
      </c>
      <c r="T3498" s="44" t="str">
        <f t="shared" si="436"/>
        <v/>
      </c>
      <c r="W3498" s="18">
        <f t="shared" si="437"/>
        <v>0</v>
      </c>
    </row>
    <row r="3499" spans="7:23" ht="25.5" customHeight="1" x14ac:dyDescent="0.2">
      <c r="G3499" s="12" t="str">
        <f t="shared" si="434"/>
        <v/>
      </c>
      <c r="H3499" s="12"/>
      <c r="I3499" s="22" t="str">
        <f>IFERROR(VLOOKUP('движение ДВС'!C3499,нормативы!$B$2:$C$32,2,FALSE),"")</f>
        <v/>
      </c>
      <c r="K3499" s="13" t="str">
        <f t="shared" si="438"/>
        <v/>
      </c>
      <c r="L3499" s="13"/>
      <c r="M3499" s="22" t="str">
        <f t="shared" si="435"/>
        <v/>
      </c>
      <c r="N3499" s="22" t="str">
        <f t="shared" si="439"/>
        <v/>
      </c>
      <c r="P3499" s="11" t="str">
        <f t="shared" si="440"/>
        <v xml:space="preserve"> </v>
      </c>
      <c r="Q3499" s="11" t="e">
        <f>VLOOKUP(B3499,'Комментарии к ремонту'!A:C,2,FALSE)</f>
        <v>#N/A</v>
      </c>
      <c r="R3499" s="21" t="str">
        <f t="shared" si="441"/>
        <v/>
      </c>
      <c r="T3499" s="44" t="str">
        <f t="shared" si="436"/>
        <v/>
      </c>
      <c r="W3499" s="18">
        <f t="shared" si="437"/>
        <v>0</v>
      </c>
    </row>
    <row r="3500" spans="7:23" ht="25.5" customHeight="1" x14ac:dyDescent="0.2">
      <c r="G3500" s="12" t="str">
        <f t="shared" si="434"/>
        <v/>
      </c>
      <c r="H3500" s="12"/>
      <c r="I3500" s="22" t="str">
        <f>IFERROR(VLOOKUP('движение ДВС'!C3500,нормативы!$B$2:$C$32,2,FALSE),"")</f>
        <v/>
      </c>
      <c r="K3500" s="13" t="str">
        <f t="shared" si="438"/>
        <v/>
      </c>
      <c r="L3500" s="13"/>
      <c r="M3500" s="22" t="str">
        <f t="shared" si="435"/>
        <v/>
      </c>
      <c r="N3500" s="22" t="str">
        <f t="shared" si="439"/>
        <v/>
      </c>
      <c r="P3500" s="11" t="str">
        <f t="shared" si="440"/>
        <v xml:space="preserve"> </v>
      </c>
      <c r="Q3500" s="11" t="e">
        <f>VLOOKUP(B3500,'Комментарии к ремонту'!A:C,2,FALSE)</f>
        <v>#N/A</v>
      </c>
      <c r="R3500" s="21" t="str">
        <f t="shared" si="441"/>
        <v/>
      </c>
      <c r="T3500" s="44" t="str">
        <f t="shared" si="436"/>
        <v/>
      </c>
      <c r="W3500" s="18">
        <f t="shared" si="437"/>
        <v>0</v>
      </c>
    </row>
    <row r="3501" spans="7:23" ht="25.5" customHeight="1" x14ac:dyDescent="0.2">
      <c r="G3501" s="12" t="str">
        <f t="shared" si="434"/>
        <v/>
      </c>
      <c r="H3501" s="12"/>
      <c r="I3501" s="22" t="str">
        <f>IFERROR(VLOOKUP('движение ДВС'!C3501,нормативы!$B$2:$C$32,2,FALSE),"")</f>
        <v/>
      </c>
      <c r="K3501" s="13" t="str">
        <f t="shared" si="438"/>
        <v/>
      </c>
      <c r="L3501" s="13"/>
      <c r="M3501" s="22" t="str">
        <f t="shared" si="435"/>
        <v/>
      </c>
      <c r="N3501" s="22" t="str">
        <f t="shared" si="439"/>
        <v/>
      </c>
      <c r="P3501" s="11" t="str">
        <f t="shared" si="440"/>
        <v xml:space="preserve"> </v>
      </c>
      <c r="Q3501" s="11" t="e">
        <f>VLOOKUP(B3501,'Комментарии к ремонту'!A:C,2,FALSE)</f>
        <v>#N/A</v>
      </c>
      <c r="R3501" s="21" t="str">
        <f t="shared" si="441"/>
        <v/>
      </c>
      <c r="T3501" s="44" t="str">
        <f t="shared" si="436"/>
        <v/>
      </c>
      <c r="W3501" s="18">
        <f t="shared" si="437"/>
        <v>0</v>
      </c>
    </row>
    <row r="3502" spans="7:23" ht="25.5" customHeight="1" x14ac:dyDescent="0.2">
      <c r="G3502" s="12" t="str">
        <f t="shared" si="434"/>
        <v/>
      </c>
      <c r="H3502" s="12"/>
      <c r="I3502" s="22" t="str">
        <f>IFERROR(VLOOKUP('движение ДВС'!C3502,нормативы!$B$2:$C$32,2,FALSE),"")</f>
        <v/>
      </c>
      <c r="K3502" s="13" t="str">
        <f t="shared" si="438"/>
        <v/>
      </c>
      <c r="L3502" s="13"/>
      <c r="M3502" s="22" t="str">
        <f t="shared" si="435"/>
        <v/>
      </c>
      <c r="N3502" s="22" t="str">
        <f t="shared" si="439"/>
        <v/>
      </c>
      <c r="P3502" s="11" t="str">
        <f t="shared" si="440"/>
        <v xml:space="preserve"> </v>
      </c>
      <c r="Q3502" s="11" t="e">
        <f>VLOOKUP(B3502,'Комментарии к ремонту'!A:C,2,FALSE)</f>
        <v>#N/A</v>
      </c>
      <c r="R3502" s="21" t="str">
        <f t="shared" si="441"/>
        <v/>
      </c>
      <c r="T3502" s="44" t="str">
        <f t="shared" si="436"/>
        <v/>
      </c>
      <c r="W3502" s="18">
        <f t="shared" si="437"/>
        <v>0</v>
      </c>
    </row>
    <row r="3503" spans="7:23" ht="25.5" customHeight="1" x14ac:dyDescent="0.2">
      <c r="G3503" s="12" t="str">
        <f t="shared" si="434"/>
        <v/>
      </c>
      <c r="H3503" s="12"/>
      <c r="I3503" s="22" t="str">
        <f>IFERROR(VLOOKUP('движение ДВС'!C3503,нормативы!$B$2:$C$32,2,FALSE),"")</f>
        <v/>
      </c>
      <c r="K3503" s="13" t="str">
        <f t="shared" si="438"/>
        <v/>
      </c>
      <c r="L3503" s="13"/>
      <c r="M3503" s="22" t="str">
        <f t="shared" si="435"/>
        <v/>
      </c>
      <c r="N3503" s="22" t="str">
        <f t="shared" si="439"/>
        <v/>
      </c>
      <c r="P3503" s="11" t="str">
        <f t="shared" si="440"/>
        <v xml:space="preserve"> </v>
      </c>
      <c r="Q3503" s="11" t="e">
        <f>VLOOKUP(B3503,'Комментарии к ремонту'!A:C,2,FALSE)</f>
        <v>#N/A</v>
      </c>
      <c r="R3503" s="21" t="str">
        <f t="shared" si="441"/>
        <v/>
      </c>
      <c r="T3503" s="44" t="str">
        <f t="shared" si="436"/>
        <v/>
      </c>
      <c r="W3503" s="18">
        <f t="shared" si="437"/>
        <v>0</v>
      </c>
    </row>
    <row r="3504" spans="7:23" ht="25.5" customHeight="1" x14ac:dyDescent="0.2">
      <c r="G3504" s="12" t="str">
        <f t="shared" si="434"/>
        <v/>
      </c>
      <c r="H3504" s="12"/>
      <c r="I3504" s="22" t="str">
        <f>IFERROR(VLOOKUP('движение ДВС'!C3504,нормативы!$B$2:$C$32,2,FALSE),"")</f>
        <v/>
      </c>
      <c r="K3504" s="13" t="str">
        <f t="shared" si="438"/>
        <v/>
      </c>
      <c r="L3504" s="13"/>
      <c r="M3504" s="22" t="str">
        <f t="shared" si="435"/>
        <v/>
      </c>
      <c r="N3504" s="22" t="str">
        <f t="shared" si="439"/>
        <v/>
      </c>
      <c r="P3504" s="11" t="str">
        <f t="shared" si="440"/>
        <v xml:space="preserve"> </v>
      </c>
      <c r="Q3504" s="11" t="e">
        <f>VLOOKUP(B3504,'Комментарии к ремонту'!A:C,2,FALSE)</f>
        <v>#N/A</v>
      </c>
      <c r="R3504" s="21" t="str">
        <f t="shared" si="441"/>
        <v/>
      </c>
      <c r="T3504" s="44" t="str">
        <f t="shared" si="436"/>
        <v/>
      </c>
      <c r="W3504" s="18">
        <f t="shared" si="437"/>
        <v>0</v>
      </c>
    </row>
    <row r="3505" spans="7:23" ht="25.5" customHeight="1" x14ac:dyDescent="0.2">
      <c r="G3505" s="12" t="str">
        <f t="shared" si="434"/>
        <v/>
      </c>
      <c r="H3505" s="12"/>
      <c r="I3505" s="22" t="str">
        <f>IFERROR(VLOOKUP('движение ДВС'!C3505,нормативы!$B$2:$C$32,2,FALSE),"")</f>
        <v/>
      </c>
      <c r="K3505" s="13" t="str">
        <f t="shared" si="438"/>
        <v/>
      </c>
      <c r="L3505" s="13"/>
      <c r="M3505" s="22" t="str">
        <f t="shared" si="435"/>
        <v/>
      </c>
      <c r="N3505" s="22" t="str">
        <f t="shared" si="439"/>
        <v/>
      </c>
      <c r="P3505" s="11" t="str">
        <f t="shared" si="440"/>
        <v xml:space="preserve"> </v>
      </c>
      <c r="Q3505" s="11" t="e">
        <f>VLOOKUP(B3505,'Комментарии к ремонту'!A:C,2,FALSE)</f>
        <v>#N/A</v>
      </c>
      <c r="R3505" s="21" t="str">
        <f t="shared" si="441"/>
        <v/>
      </c>
      <c r="T3505" s="44" t="str">
        <f t="shared" si="436"/>
        <v/>
      </c>
      <c r="W3505" s="18">
        <f t="shared" si="437"/>
        <v>0</v>
      </c>
    </row>
    <row r="3506" spans="7:23" ht="25.5" customHeight="1" x14ac:dyDescent="0.2">
      <c r="G3506" s="12" t="str">
        <f t="shared" si="434"/>
        <v/>
      </c>
      <c r="H3506" s="12"/>
      <c r="I3506" s="22" t="str">
        <f>IFERROR(VLOOKUP('движение ДВС'!C3506,нормативы!$B$2:$C$32,2,FALSE),"")</f>
        <v/>
      </c>
      <c r="K3506" s="13" t="str">
        <f t="shared" si="438"/>
        <v/>
      </c>
      <c r="L3506" s="13"/>
      <c r="M3506" s="22" t="str">
        <f t="shared" si="435"/>
        <v/>
      </c>
      <c r="N3506" s="22" t="str">
        <f t="shared" si="439"/>
        <v/>
      </c>
      <c r="P3506" s="11" t="str">
        <f t="shared" si="440"/>
        <v xml:space="preserve"> </v>
      </c>
      <c r="Q3506" s="11" t="e">
        <f>VLOOKUP(B3506,'Комментарии к ремонту'!A:C,2,FALSE)</f>
        <v>#N/A</v>
      </c>
      <c r="R3506" s="21" t="str">
        <f t="shared" si="441"/>
        <v/>
      </c>
      <c r="T3506" s="44" t="str">
        <f t="shared" si="436"/>
        <v/>
      </c>
      <c r="W3506" s="18">
        <f t="shared" si="437"/>
        <v>0</v>
      </c>
    </row>
    <row r="3507" spans="7:23" ht="25.5" customHeight="1" x14ac:dyDescent="0.2">
      <c r="G3507" s="12" t="str">
        <f t="shared" si="434"/>
        <v/>
      </c>
      <c r="H3507" s="12"/>
      <c r="I3507" s="22" t="str">
        <f>IFERROR(VLOOKUP('движение ДВС'!C3507,нормативы!$B$2:$C$32,2,FALSE),"")</f>
        <v/>
      </c>
      <c r="K3507" s="13" t="str">
        <f t="shared" si="438"/>
        <v/>
      </c>
      <c r="L3507" s="13"/>
      <c r="M3507" s="22" t="str">
        <f t="shared" si="435"/>
        <v/>
      </c>
      <c r="N3507" s="22" t="str">
        <f t="shared" si="439"/>
        <v/>
      </c>
      <c r="P3507" s="11" t="str">
        <f t="shared" si="440"/>
        <v xml:space="preserve"> </v>
      </c>
      <c r="Q3507" s="11" t="e">
        <f>VLOOKUP(B3507,'Комментарии к ремонту'!A:C,2,FALSE)</f>
        <v>#N/A</v>
      </c>
      <c r="R3507" s="21" t="str">
        <f t="shared" si="441"/>
        <v/>
      </c>
      <c r="T3507" s="44" t="str">
        <f t="shared" si="436"/>
        <v/>
      </c>
      <c r="W3507" s="18">
        <f t="shared" si="437"/>
        <v>0</v>
      </c>
    </row>
    <row r="3508" spans="7:23" ht="25.5" customHeight="1" x14ac:dyDescent="0.2">
      <c r="G3508" s="12" t="str">
        <f t="shared" si="434"/>
        <v/>
      </c>
      <c r="H3508" s="12"/>
      <c r="I3508" s="22" t="str">
        <f>IFERROR(VLOOKUP('движение ДВС'!C3508,нормативы!$B$2:$C$32,2,FALSE),"")</f>
        <v/>
      </c>
      <c r="K3508" s="13" t="str">
        <f t="shared" si="438"/>
        <v/>
      </c>
      <c r="L3508" s="13"/>
      <c r="M3508" s="22" t="str">
        <f t="shared" si="435"/>
        <v/>
      </c>
      <c r="N3508" s="22" t="str">
        <f t="shared" si="439"/>
        <v/>
      </c>
      <c r="P3508" s="11" t="str">
        <f t="shared" si="440"/>
        <v xml:space="preserve"> </v>
      </c>
      <c r="Q3508" s="11" t="e">
        <f>VLOOKUP(B3508,'Комментарии к ремонту'!A:C,2,FALSE)</f>
        <v>#N/A</v>
      </c>
      <c r="R3508" s="21" t="str">
        <f t="shared" si="441"/>
        <v/>
      </c>
      <c r="T3508" s="44" t="str">
        <f t="shared" si="436"/>
        <v/>
      </c>
      <c r="W3508" s="18">
        <f t="shared" si="437"/>
        <v>0</v>
      </c>
    </row>
    <row r="3509" spans="7:23" ht="25.5" customHeight="1" x14ac:dyDescent="0.2">
      <c r="G3509" s="12" t="str">
        <f t="shared" si="434"/>
        <v/>
      </c>
      <c r="H3509" s="12"/>
      <c r="I3509" s="22" t="str">
        <f>IFERROR(VLOOKUP('движение ДВС'!C3509,нормативы!$B$2:$C$32,2,FALSE),"")</f>
        <v/>
      </c>
      <c r="K3509" s="13" t="str">
        <f t="shared" si="438"/>
        <v/>
      </c>
      <c r="L3509" s="13"/>
      <c r="M3509" s="22" t="str">
        <f t="shared" si="435"/>
        <v/>
      </c>
      <c r="N3509" s="22" t="str">
        <f t="shared" si="439"/>
        <v/>
      </c>
      <c r="P3509" s="11" t="str">
        <f t="shared" si="440"/>
        <v xml:space="preserve"> </v>
      </c>
      <c r="Q3509" s="11" t="e">
        <f>VLOOKUP(B3509,'Комментарии к ремонту'!A:C,2,FALSE)</f>
        <v>#N/A</v>
      </c>
      <c r="R3509" s="21" t="str">
        <f t="shared" si="441"/>
        <v/>
      </c>
      <c r="T3509" s="44" t="str">
        <f t="shared" si="436"/>
        <v/>
      </c>
      <c r="W3509" s="18">
        <f t="shared" si="437"/>
        <v>0</v>
      </c>
    </row>
    <row r="3510" spans="7:23" ht="25.5" customHeight="1" x14ac:dyDescent="0.2">
      <c r="G3510" s="12" t="str">
        <f t="shared" si="434"/>
        <v/>
      </c>
      <c r="H3510" s="12"/>
      <c r="I3510" s="22" t="str">
        <f>IFERROR(VLOOKUP('движение ДВС'!C3510,нормативы!$B$2:$C$32,2,FALSE),"")</f>
        <v/>
      </c>
      <c r="K3510" s="13" t="str">
        <f t="shared" si="438"/>
        <v/>
      </c>
      <c r="L3510" s="13"/>
      <c r="M3510" s="22" t="str">
        <f t="shared" si="435"/>
        <v/>
      </c>
      <c r="N3510" s="22" t="str">
        <f t="shared" si="439"/>
        <v/>
      </c>
      <c r="P3510" s="11" t="str">
        <f t="shared" si="440"/>
        <v xml:space="preserve"> </v>
      </c>
      <c r="Q3510" s="11" t="e">
        <f>VLOOKUP(B3510,'Комментарии к ремонту'!A:C,2,FALSE)</f>
        <v>#N/A</v>
      </c>
      <c r="R3510" s="21" t="str">
        <f t="shared" si="441"/>
        <v/>
      </c>
      <c r="T3510" s="44" t="str">
        <f t="shared" si="436"/>
        <v/>
      </c>
      <c r="W3510" s="18">
        <f t="shared" si="437"/>
        <v>0</v>
      </c>
    </row>
    <row r="3511" spans="7:23" ht="25.5" customHeight="1" x14ac:dyDescent="0.2">
      <c r="G3511" s="12" t="str">
        <f t="shared" si="434"/>
        <v/>
      </c>
      <c r="H3511" s="12"/>
      <c r="I3511" s="22" t="str">
        <f>IFERROR(VLOOKUP('движение ДВС'!C3511,нормативы!$B$2:$C$32,2,FALSE),"")</f>
        <v/>
      </c>
      <c r="K3511" s="13" t="str">
        <f t="shared" si="438"/>
        <v/>
      </c>
      <c r="L3511" s="13"/>
      <c r="M3511" s="22" t="str">
        <f t="shared" si="435"/>
        <v/>
      </c>
      <c r="N3511" s="22" t="str">
        <f t="shared" si="439"/>
        <v/>
      </c>
      <c r="P3511" s="11" t="str">
        <f t="shared" si="440"/>
        <v xml:space="preserve"> </v>
      </c>
      <c r="Q3511" s="11" t="e">
        <f>VLOOKUP(B3511,'Комментарии к ремонту'!A:C,2,FALSE)</f>
        <v>#N/A</v>
      </c>
      <c r="R3511" s="21" t="str">
        <f t="shared" si="441"/>
        <v/>
      </c>
      <c r="T3511" s="44" t="str">
        <f t="shared" si="436"/>
        <v/>
      </c>
      <c r="W3511" s="18">
        <f t="shared" si="437"/>
        <v>0</v>
      </c>
    </row>
    <row r="3512" spans="7:23" ht="25.5" customHeight="1" x14ac:dyDescent="0.2">
      <c r="G3512" s="12" t="str">
        <f t="shared" si="434"/>
        <v/>
      </c>
      <c r="H3512" s="12"/>
      <c r="I3512" s="22" t="str">
        <f>IFERROR(VLOOKUP('движение ДВС'!C3512,нормативы!$B$2:$C$32,2,FALSE),"")</f>
        <v/>
      </c>
      <c r="K3512" s="13" t="str">
        <f t="shared" si="438"/>
        <v/>
      </c>
      <c r="L3512" s="13"/>
      <c r="M3512" s="22" t="str">
        <f t="shared" si="435"/>
        <v/>
      </c>
      <c r="N3512" s="22" t="str">
        <f t="shared" si="439"/>
        <v/>
      </c>
      <c r="P3512" s="11" t="str">
        <f t="shared" si="440"/>
        <v xml:space="preserve"> </v>
      </c>
      <c r="Q3512" s="11" t="e">
        <f>VLOOKUP(B3512,'Комментарии к ремонту'!A:C,2,FALSE)</f>
        <v>#N/A</v>
      </c>
      <c r="R3512" s="21" t="str">
        <f t="shared" si="441"/>
        <v/>
      </c>
      <c r="T3512" s="44" t="str">
        <f t="shared" si="436"/>
        <v/>
      </c>
      <c r="W3512" s="18">
        <f t="shared" si="437"/>
        <v>0</v>
      </c>
    </row>
    <row r="3513" spans="7:23" ht="25.5" customHeight="1" x14ac:dyDescent="0.2">
      <c r="G3513" s="12" t="str">
        <f t="shared" si="434"/>
        <v/>
      </c>
      <c r="H3513" s="12"/>
      <c r="I3513" s="22" t="str">
        <f>IFERROR(VLOOKUP('движение ДВС'!C3513,нормативы!$B$2:$C$32,2,FALSE),"")</f>
        <v/>
      </c>
      <c r="K3513" s="13" t="str">
        <f t="shared" si="438"/>
        <v/>
      </c>
      <c r="L3513" s="13"/>
      <c r="M3513" s="22" t="str">
        <f t="shared" si="435"/>
        <v/>
      </c>
      <c r="N3513" s="22" t="str">
        <f t="shared" si="439"/>
        <v/>
      </c>
      <c r="P3513" s="11" t="str">
        <f t="shared" si="440"/>
        <v xml:space="preserve"> </v>
      </c>
      <c r="Q3513" s="11" t="e">
        <f>VLOOKUP(B3513,'Комментарии к ремонту'!A:C,2,FALSE)</f>
        <v>#N/A</v>
      </c>
      <c r="R3513" s="21" t="str">
        <f t="shared" si="441"/>
        <v/>
      </c>
      <c r="T3513" s="44" t="str">
        <f t="shared" si="436"/>
        <v/>
      </c>
      <c r="W3513" s="18">
        <f t="shared" si="437"/>
        <v>0</v>
      </c>
    </row>
    <row r="3514" spans="7:23" ht="25.5" customHeight="1" x14ac:dyDescent="0.2">
      <c r="G3514" s="12" t="str">
        <f t="shared" si="434"/>
        <v/>
      </c>
      <c r="H3514" s="12"/>
      <c r="I3514" s="22" t="str">
        <f>IFERROR(VLOOKUP('движение ДВС'!C3514,нормативы!$B$2:$C$32,2,FALSE),"")</f>
        <v/>
      </c>
      <c r="K3514" s="13" t="str">
        <f t="shared" si="438"/>
        <v/>
      </c>
      <c r="L3514" s="13"/>
      <c r="M3514" s="22" t="str">
        <f t="shared" si="435"/>
        <v/>
      </c>
      <c r="N3514" s="22" t="str">
        <f t="shared" si="439"/>
        <v/>
      </c>
      <c r="P3514" s="11" t="str">
        <f t="shared" si="440"/>
        <v xml:space="preserve"> </v>
      </c>
      <c r="Q3514" s="11" t="e">
        <f>VLOOKUP(B3514,'Комментарии к ремонту'!A:C,2,FALSE)</f>
        <v>#N/A</v>
      </c>
      <c r="R3514" s="21" t="str">
        <f t="shared" si="441"/>
        <v/>
      </c>
      <c r="T3514" s="44" t="str">
        <f t="shared" si="436"/>
        <v/>
      </c>
      <c r="W3514" s="18">
        <f t="shared" si="437"/>
        <v>0</v>
      </c>
    </row>
    <row r="3515" spans="7:23" ht="25.5" customHeight="1" x14ac:dyDescent="0.2">
      <c r="G3515" s="12" t="str">
        <f t="shared" si="434"/>
        <v/>
      </c>
      <c r="H3515" s="12"/>
      <c r="I3515" s="22" t="str">
        <f>IFERROR(VLOOKUP('движение ДВС'!C3515,нормативы!$B$2:$C$32,2,FALSE),"")</f>
        <v/>
      </c>
      <c r="K3515" s="13" t="str">
        <f t="shared" si="438"/>
        <v/>
      </c>
      <c r="L3515" s="13"/>
      <c r="M3515" s="22" t="str">
        <f t="shared" si="435"/>
        <v/>
      </c>
      <c r="N3515" s="22" t="str">
        <f t="shared" si="439"/>
        <v/>
      </c>
      <c r="P3515" s="11" t="str">
        <f t="shared" si="440"/>
        <v xml:space="preserve"> </v>
      </c>
      <c r="Q3515" s="11" t="e">
        <f>VLOOKUP(B3515,'Комментарии к ремонту'!A:C,2,FALSE)</f>
        <v>#N/A</v>
      </c>
      <c r="R3515" s="21" t="str">
        <f t="shared" si="441"/>
        <v/>
      </c>
      <c r="T3515" s="44" t="str">
        <f t="shared" si="436"/>
        <v/>
      </c>
      <c r="W3515" s="18">
        <f t="shared" si="437"/>
        <v>0</v>
      </c>
    </row>
    <row r="3516" spans="7:23" ht="25.5" customHeight="1" x14ac:dyDescent="0.2">
      <c r="G3516" s="12" t="str">
        <f t="shared" si="434"/>
        <v/>
      </c>
      <c r="H3516" s="12"/>
      <c r="I3516" s="22" t="str">
        <f>IFERROR(VLOOKUP('движение ДВС'!C3516,нормативы!$B$2:$C$32,2,FALSE),"")</f>
        <v/>
      </c>
      <c r="K3516" s="13" t="str">
        <f t="shared" si="438"/>
        <v/>
      </c>
      <c r="L3516" s="13"/>
      <c r="M3516" s="22" t="str">
        <f t="shared" si="435"/>
        <v/>
      </c>
      <c r="N3516" s="22" t="str">
        <f t="shared" si="439"/>
        <v/>
      </c>
      <c r="P3516" s="11" t="str">
        <f t="shared" si="440"/>
        <v xml:space="preserve"> </v>
      </c>
      <c r="Q3516" s="11" t="e">
        <f>VLOOKUP(B3516,'Комментарии к ремонту'!A:C,2,FALSE)</f>
        <v>#N/A</v>
      </c>
      <c r="R3516" s="21" t="str">
        <f t="shared" si="441"/>
        <v/>
      </c>
      <c r="T3516" s="44" t="str">
        <f t="shared" si="436"/>
        <v/>
      </c>
      <c r="W3516" s="18">
        <f t="shared" si="437"/>
        <v>0</v>
      </c>
    </row>
    <row r="3517" spans="7:23" ht="25.5" customHeight="1" x14ac:dyDescent="0.2">
      <c r="G3517" s="12" t="str">
        <f t="shared" si="434"/>
        <v/>
      </c>
      <c r="H3517" s="12"/>
      <c r="I3517" s="22" t="str">
        <f>IFERROR(VLOOKUP('движение ДВС'!C3517,нормативы!$B$2:$C$32,2,FALSE),"")</f>
        <v/>
      </c>
      <c r="K3517" s="13" t="str">
        <f t="shared" si="438"/>
        <v/>
      </c>
      <c r="L3517" s="13"/>
      <c r="M3517" s="22" t="str">
        <f t="shared" si="435"/>
        <v/>
      </c>
      <c r="N3517" s="22" t="str">
        <f t="shared" si="439"/>
        <v/>
      </c>
      <c r="P3517" s="11" t="str">
        <f t="shared" si="440"/>
        <v xml:space="preserve"> </v>
      </c>
      <c r="Q3517" s="11" t="e">
        <f>VLOOKUP(B3517,'Комментарии к ремонту'!A:C,2,FALSE)</f>
        <v>#N/A</v>
      </c>
      <c r="R3517" s="21" t="str">
        <f t="shared" si="441"/>
        <v/>
      </c>
      <c r="T3517" s="44" t="str">
        <f t="shared" si="436"/>
        <v/>
      </c>
      <c r="W3517" s="18">
        <f t="shared" si="437"/>
        <v>0</v>
      </c>
    </row>
    <row r="3518" spans="7:23" ht="25.5" customHeight="1" x14ac:dyDescent="0.2">
      <c r="G3518" s="12" t="str">
        <f t="shared" si="434"/>
        <v/>
      </c>
      <c r="H3518" s="12"/>
      <c r="I3518" s="22" t="str">
        <f>IFERROR(VLOOKUP('движение ДВС'!C3518,нормативы!$B$2:$C$32,2,FALSE),"")</f>
        <v/>
      </c>
      <c r="K3518" s="13" t="str">
        <f t="shared" si="438"/>
        <v/>
      </c>
      <c r="L3518" s="13"/>
      <c r="M3518" s="22" t="str">
        <f t="shared" si="435"/>
        <v/>
      </c>
      <c r="N3518" s="22" t="str">
        <f t="shared" si="439"/>
        <v/>
      </c>
      <c r="P3518" s="11" t="str">
        <f t="shared" si="440"/>
        <v xml:space="preserve"> </v>
      </c>
      <c r="Q3518" s="11" t="e">
        <f>VLOOKUP(B3518,'Комментарии к ремонту'!A:C,2,FALSE)</f>
        <v>#N/A</v>
      </c>
      <c r="R3518" s="21" t="str">
        <f t="shared" si="441"/>
        <v/>
      </c>
      <c r="T3518" s="44" t="str">
        <f t="shared" si="436"/>
        <v/>
      </c>
      <c r="W3518" s="18">
        <f t="shared" si="437"/>
        <v>0</v>
      </c>
    </row>
    <row r="3519" spans="7:23" ht="25.5" customHeight="1" x14ac:dyDescent="0.2">
      <c r="G3519" s="12" t="str">
        <f t="shared" si="434"/>
        <v/>
      </c>
      <c r="H3519" s="12"/>
      <c r="I3519" s="22" t="str">
        <f>IFERROR(VLOOKUP('движение ДВС'!C3519,нормативы!$B$2:$C$32,2,FALSE),"")</f>
        <v/>
      </c>
      <c r="K3519" s="13" t="str">
        <f t="shared" si="438"/>
        <v/>
      </c>
      <c r="L3519" s="13"/>
      <c r="M3519" s="22" t="str">
        <f t="shared" si="435"/>
        <v/>
      </c>
      <c r="N3519" s="22" t="str">
        <f t="shared" si="439"/>
        <v/>
      </c>
      <c r="P3519" s="11" t="str">
        <f t="shared" si="440"/>
        <v xml:space="preserve"> </v>
      </c>
      <c r="Q3519" s="11" t="e">
        <f>VLOOKUP(B3519,'Комментарии к ремонту'!A:C,2,FALSE)</f>
        <v>#N/A</v>
      </c>
      <c r="R3519" s="21" t="str">
        <f t="shared" si="441"/>
        <v/>
      </c>
      <c r="T3519" s="44" t="str">
        <f t="shared" si="436"/>
        <v/>
      </c>
      <c r="W3519" s="18">
        <f t="shared" si="437"/>
        <v>0</v>
      </c>
    </row>
    <row r="3520" spans="7:23" ht="25.5" customHeight="1" x14ac:dyDescent="0.2">
      <c r="G3520" s="12" t="str">
        <f t="shared" si="434"/>
        <v/>
      </c>
      <c r="H3520" s="12"/>
      <c r="I3520" s="22" t="str">
        <f>IFERROR(VLOOKUP('движение ДВС'!C3520,нормативы!$B$2:$C$32,2,FALSE),"")</f>
        <v/>
      </c>
      <c r="K3520" s="13" t="str">
        <f t="shared" si="438"/>
        <v/>
      </c>
      <c r="L3520" s="13"/>
      <c r="M3520" s="22" t="str">
        <f t="shared" si="435"/>
        <v/>
      </c>
      <c r="N3520" s="22" t="str">
        <f t="shared" si="439"/>
        <v/>
      </c>
      <c r="P3520" s="11" t="str">
        <f t="shared" si="440"/>
        <v xml:space="preserve"> </v>
      </c>
      <c r="Q3520" s="11" t="e">
        <f>VLOOKUP(B3520,'Комментарии к ремонту'!A:C,2,FALSE)</f>
        <v>#N/A</v>
      </c>
      <c r="R3520" s="21" t="str">
        <f t="shared" si="441"/>
        <v/>
      </c>
      <c r="T3520" s="44" t="str">
        <f t="shared" si="436"/>
        <v/>
      </c>
      <c r="W3520" s="18">
        <f t="shared" si="437"/>
        <v>0</v>
      </c>
    </row>
    <row r="3521" spans="7:23" ht="25.5" customHeight="1" x14ac:dyDescent="0.2">
      <c r="G3521" s="12" t="str">
        <f t="shared" si="434"/>
        <v/>
      </c>
      <c r="H3521" s="12"/>
      <c r="I3521" s="22" t="str">
        <f>IFERROR(VLOOKUP('движение ДВС'!C3521,нормативы!$B$2:$C$32,2,FALSE),"")</f>
        <v/>
      </c>
      <c r="K3521" s="13" t="str">
        <f t="shared" si="438"/>
        <v/>
      </c>
      <c r="L3521" s="13"/>
      <c r="M3521" s="22" t="str">
        <f t="shared" si="435"/>
        <v/>
      </c>
      <c r="N3521" s="22" t="str">
        <f t="shared" si="439"/>
        <v/>
      </c>
      <c r="P3521" s="11" t="str">
        <f t="shared" si="440"/>
        <v xml:space="preserve"> </v>
      </c>
      <c r="Q3521" s="11" t="e">
        <f>VLOOKUP(B3521,'Комментарии к ремонту'!A:C,2,FALSE)</f>
        <v>#N/A</v>
      </c>
      <c r="R3521" s="21" t="str">
        <f t="shared" si="441"/>
        <v/>
      </c>
      <c r="T3521" s="44" t="str">
        <f t="shared" si="436"/>
        <v/>
      </c>
      <c r="W3521" s="18">
        <f t="shared" si="437"/>
        <v>0</v>
      </c>
    </row>
    <row r="3522" spans="7:23" ht="25.5" customHeight="1" x14ac:dyDescent="0.2">
      <c r="G3522" s="12" t="str">
        <f t="shared" si="434"/>
        <v/>
      </c>
      <c r="H3522" s="12"/>
      <c r="I3522" s="22" t="str">
        <f>IFERROR(VLOOKUP('движение ДВС'!C3522,нормативы!$B$2:$C$32,2,FALSE),"")</f>
        <v/>
      </c>
      <c r="K3522" s="13" t="str">
        <f t="shared" si="438"/>
        <v/>
      </c>
      <c r="L3522" s="13"/>
      <c r="M3522" s="22" t="str">
        <f t="shared" si="435"/>
        <v/>
      </c>
      <c r="N3522" s="22" t="str">
        <f t="shared" si="439"/>
        <v/>
      </c>
      <c r="P3522" s="11" t="str">
        <f t="shared" si="440"/>
        <v xml:space="preserve"> </v>
      </c>
      <c r="Q3522" s="11" t="e">
        <f>VLOOKUP(B3522,'Комментарии к ремонту'!A:C,2,FALSE)</f>
        <v>#N/A</v>
      </c>
      <c r="R3522" s="21" t="str">
        <f t="shared" si="441"/>
        <v/>
      </c>
      <c r="T3522" s="44" t="str">
        <f t="shared" si="436"/>
        <v/>
      </c>
      <c r="W3522" s="18">
        <f t="shared" si="437"/>
        <v>0</v>
      </c>
    </row>
    <row r="3523" spans="7:23" ht="25.5" customHeight="1" x14ac:dyDescent="0.2">
      <c r="G3523" s="12" t="str">
        <f t="shared" ref="G3523:G3586" si="442">IFERROR(IF(SEARCH("Ожидается",O3523),"введите дату",""),"")</f>
        <v/>
      </c>
      <c r="H3523" s="12"/>
      <c r="I3523" s="22" t="str">
        <f>IFERROR(VLOOKUP('движение ДВС'!C3523,нормативы!$B$2:$C$32,2,FALSE),"")</f>
        <v/>
      </c>
      <c r="K3523" s="13" t="str">
        <f t="shared" si="438"/>
        <v/>
      </c>
      <c r="L3523" s="13"/>
      <c r="M3523" s="22" t="str">
        <f t="shared" ref="M3523:M3586" si="443">IFERROR(IF(ISBLANK(G3523),"",_xlfn.ISOWEEKNUM(G3523)),"")</f>
        <v/>
      </c>
      <c r="N3523" s="22" t="str">
        <f t="shared" si="439"/>
        <v/>
      </c>
      <c r="P3523" s="11" t="str">
        <f t="shared" si="440"/>
        <v xml:space="preserve"> </v>
      </c>
      <c r="Q3523" s="11" t="e">
        <f>VLOOKUP(B3523,'Комментарии к ремонту'!A:C,2,FALSE)</f>
        <v>#N/A</v>
      </c>
      <c r="R3523" s="21" t="str">
        <f t="shared" si="441"/>
        <v/>
      </c>
      <c r="T3523" s="44" t="str">
        <f t="shared" ref="T3523:T3586" si="444">IF(O3523="Отказной","Опишите причину отказа",IF(O3523="Транзит","Опишите инф. о транзите",""))</f>
        <v/>
      </c>
      <c r="W3523" s="18">
        <f t="shared" ref="W3523:W3586" si="445">IFERROR(IF(SEARCH(", заказ",V3523),"укажите дату поставки зап. частей",""),0)</f>
        <v>0</v>
      </c>
    </row>
    <row r="3524" spans="7:23" ht="25.5" customHeight="1" x14ac:dyDescent="0.2">
      <c r="G3524" s="12" t="str">
        <f t="shared" si="442"/>
        <v/>
      </c>
      <c r="H3524" s="12"/>
      <c r="I3524" s="22" t="str">
        <f>IFERROR(VLOOKUP('движение ДВС'!C3524,нормативы!$B$2:$C$32,2,FALSE),"")</f>
        <v/>
      </c>
      <c r="K3524" s="13" t="str">
        <f t="shared" ref="K3524:K3587" si="446">IFERROR(IF(H3524&lt;&gt;0,H3524+(I3524/J3524)/8*7/5,""),IF(H3524&lt;&gt;0,H3524+I3524/8*7/5,""))</f>
        <v/>
      </c>
      <c r="L3524" s="13"/>
      <c r="M3524" s="22" t="str">
        <f t="shared" si="443"/>
        <v/>
      </c>
      <c r="N3524" s="22" t="str">
        <f t="shared" ref="N3524:N3587" si="447">IFERROR(INT((MONTH(G3524)+2)/3),"")</f>
        <v/>
      </c>
      <c r="P3524" s="11" t="str">
        <f t="shared" ref="P3524:P3587" si="448">B3524&amp;" "&amp;C3524</f>
        <v xml:space="preserve"> </v>
      </c>
      <c r="Q3524" s="11" t="e">
        <f>VLOOKUP(B3524,'Комментарии к ремонту'!A:C,2,FALSE)</f>
        <v>#N/A</v>
      </c>
      <c r="R3524" s="21" t="str">
        <f t="shared" ref="R3524:R3587" si="449">IF(ISBLANK(B3524),"",IF(O3524="Ремонт остановлен","Укажите причину остановки работ",IF(O3524="Отказной","Опишите причину отказа",IF(O3524="Транзит","Опишите инф. о транзите",IF(ISNA(Q3524),"НЕТ","ЕСТЬ")))))</f>
        <v/>
      </c>
      <c r="T3524" s="44" t="str">
        <f t="shared" si="444"/>
        <v/>
      </c>
      <c r="W3524" s="18">
        <f t="shared" si="445"/>
        <v>0</v>
      </c>
    </row>
    <row r="3525" spans="7:23" ht="25.5" customHeight="1" x14ac:dyDescent="0.2">
      <c r="G3525" s="12" t="str">
        <f t="shared" si="442"/>
        <v/>
      </c>
      <c r="H3525" s="12"/>
      <c r="I3525" s="22" t="str">
        <f>IFERROR(VLOOKUP('движение ДВС'!C3525,нормативы!$B$2:$C$32,2,FALSE),"")</f>
        <v/>
      </c>
      <c r="K3525" s="13" t="str">
        <f t="shared" si="446"/>
        <v/>
      </c>
      <c r="L3525" s="13"/>
      <c r="M3525" s="22" t="str">
        <f t="shared" si="443"/>
        <v/>
      </c>
      <c r="N3525" s="22" t="str">
        <f t="shared" si="447"/>
        <v/>
      </c>
      <c r="P3525" s="11" t="str">
        <f t="shared" si="448"/>
        <v xml:space="preserve"> </v>
      </c>
      <c r="Q3525" s="11" t="e">
        <f>VLOOKUP(B3525,'Комментарии к ремонту'!A:C,2,FALSE)</f>
        <v>#N/A</v>
      </c>
      <c r="R3525" s="21" t="str">
        <f t="shared" si="449"/>
        <v/>
      </c>
      <c r="T3525" s="44" t="str">
        <f t="shared" si="444"/>
        <v/>
      </c>
      <c r="W3525" s="18">
        <f t="shared" si="445"/>
        <v>0</v>
      </c>
    </row>
    <row r="3526" spans="7:23" ht="25.5" customHeight="1" x14ac:dyDescent="0.2">
      <c r="G3526" s="12" t="str">
        <f t="shared" si="442"/>
        <v/>
      </c>
      <c r="H3526" s="12"/>
      <c r="I3526" s="22" t="str">
        <f>IFERROR(VLOOKUP('движение ДВС'!C3526,нормативы!$B$2:$C$32,2,FALSE),"")</f>
        <v/>
      </c>
      <c r="K3526" s="13" t="str">
        <f t="shared" si="446"/>
        <v/>
      </c>
      <c r="L3526" s="13"/>
      <c r="M3526" s="22" t="str">
        <f t="shared" si="443"/>
        <v/>
      </c>
      <c r="N3526" s="22" t="str">
        <f t="shared" si="447"/>
        <v/>
      </c>
      <c r="P3526" s="11" t="str">
        <f t="shared" si="448"/>
        <v xml:space="preserve"> </v>
      </c>
      <c r="Q3526" s="11" t="e">
        <f>VLOOKUP(B3526,'Комментарии к ремонту'!A:C,2,FALSE)</f>
        <v>#N/A</v>
      </c>
      <c r="R3526" s="21" t="str">
        <f t="shared" si="449"/>
        <v/>
      </c>
      <c r="T3526" s="44" t="str">
        <f t="shared" si="444"/>
        <v/>
      </c>
      <c r="W3526" s="18">
        <f t="shared" si="445"/>
        <v>0</v>
      </c>
    </row>
    <row r="3527" spans="7:23" ht="25.5" customHeight="1" x14ac:dyDescent="0.2">
      <c r="G3527" s="12" t="str">
        <f t="shared" si="442"/>
        <v/>
      </c>
      <c r="H3527" s="12"/>
      <c r="I3527" s="22" t="str">
        <f>IFERROR(VLOOKUP('движение ДВС'!C3527,нормативы!$B$2:$C$32,2,FALSE),"")</f>
        <v/>
      </c>
      <c r="K3527" s="13" t="str">
        <f t="shared" si="446"/>
        <v/>
      </c>
      <c r="L3527" s="13"/>
      <c r="M3527" s="22" t="str">
        <f t="shared" si="443"/>
        <v/>
      </c>
      <c r="N3527" s="22" t="str">
        <f t="shared" si="447"/>
        <v/>
      </c>
      <c r="P3527" s="11" t="str">
        <f t="shared" si="448"/>
        <v xml:space="preserve"> </v>
      </c>
      <c r="Q3527" s="11" t="e">
        <f>VLOOKUP(B3527,'Комментарии к ремонту'!A:C,2,FALSE)</f>
        <v>#N/A</v>
      </c>
      <c r="R3527" s="21" t="str">
        <f t="shared" si="449"/>
        <v/>
      </c>
      <c r="T3527" s="44" t="str">
        <f t="shared" si="444"/>
        <v/>
      </c>
      <c r="W3527" s="18">
        <f t="shared" si="445"/>
        <v>0</v>
      </c>
    </row>
    <row r="3528" spans="7:23" ht="25.5" customHeight="1" x14ac:dyDescent="0.2">
      <c r="G3528" s="12" t="str">
        <f t="shared" si="442"/>
        <v/>
      </c>
      <c r="H3528" s="12"/>
      <c r="I3528" s="22" t="str">
        <f>IFERROR(VLOOKUP('движение ДВС'!C3528,нормативы!$B$2:$C$32,2,FALSE),"")</f>
        <v/>
      </c>
      <c r="K3528" s="13" t="str">
        <f t="shared" si="446"/>
        <v/>
      </c>
      <c r="L3528" s="13"/>
      <c r="M3528" s="22" t="str">
        <f t="shared" si="443"/>
        <v/>
      </c>
      <c r="N3528" s="22" t="str">
        <f t="shared" si="447"/>
        <v/>
      </c>
      <c r="P3528" s="11" t="str">
        <f t="shared" si="448"/>
        <v xml:space="preserve"> </v>
      </c>
      <c r="Q3528" s="11" t="e">
        <f>VLOOKUP(B3528,'Комментарии к ремонту'!A:C,2,FALSE)</f>
        <v>#N/A</v>
      </c>
      <c r="R3528" s="21" t="str">
        <f t="shared" si="449"/>
        <v/>
      </c>
      <c r="T3528" s="44" t="str">
        <f t="shared" si="444"/>
        <v/>
      </c>
      <c r="W3528" s="18">
        <f t="shared" si="445"/>
        <v>0</v>
      </c>
    </row>
    <row r="3529" spans="7:23" ht="25.5" customHeight="1" x14ac:dyDescent="0.2">
      <c r="G3529" s="12" t="str">
        <f t="shared" si="442"/>
        <v/>
      </c>
      <c r="H3529" s="12"/>
      <c r="I3529" s="22" t="str">
        <f>IFERROR(VLOOKUP('движение ДВС'!C3529,нормативы!$B$2:$C$32,2,FALSE),"")</f>
        <v/>
      </c>
      <c r="K3529" s="13" t="str">
        <f t="shared" si="446"/>
        <v/>
      </c>
      <c r="L3529" s="13"/>
      <c r="M3529" s="22" t="str">
        <f t="shared" si="443"/>
        <v/>
      </c>
      <c r="N3529" s="22" t="str">
        <f t="shared" si="447"/>
        <v/>
      </c>
      <c r="P3529" s="11" t="str">
        <f t="shared" si="448"/>
        <v xml:space="preserve"> </v>
      </c>
      <c r="Q3529" s="11" t="e">
        <f>VLOOKUP(B3529,'Комментарии к ремонту'!A:C,2,FALSE)</f>
        <v>#N/A</v>
      </c>
      <c r="R3529" s="21" t="str">
        <f t="shared" si="449"/>
        <v/>
      </c>
      <c r="T3529" s="44" t="str">
        <f t="shared" si="444"/>
        <v/>
      </c>
      <c r="W3529" s="18">
        <f t="shared" si="445"/>
        <v>0</v>
      </c>
    </row>
    <row r="3530" spans="7:23" ht="25.5" customHeight="1" x14ac:dyDescent="0.2">
      <c r="G3530" s="12" t="str">
        <f t="shared" si="442"/>
        <v/>
      </c>
      <c r="H3530" s="12"/>
      <c r="I3530" s="22" t="str">
        <f>IFERROR(VLOOKUP('движение ДВС'!C3530,нормативы!$B$2:$C$32,2,FALSE),"")</f>
        <v/>
      </c>
      <c r="K3530" s="13" t="str">
        <f t="shared" si="446"/>
        <v/>
      </c>
      <c r="L3530" s="13"/>
      <c r="M3530" s="22" t="str">
        <f t="shared" si="443"/>
        <v/>
      </c>
      <c r="N3530" s="22" t="str">
        <f t="shared" si="447"/>
        <v/>
      </c>
      <c r="P3530" s="11" t="str">
        <f t="shared" si="448"/>
        <v xml:space="preserve"> </v>
      </c>
      <c r="Q3530" s="11" t="e">
        <f>VLOOKUP(B3530,'Комментарии к ремонту'!A:C,2,FALSE)</f>
        <v>#N/A</v>
      </c>
      <c r="R3530" s="21" t="str">
        <f t="shared" si="449"/>
        <v/>
      </c>
      <c r="T3530" s="44" t="str">
        <f t="shared" si="444"/>
        <v/>
      </c>
      <c r="W3530" s="18">
        <f t="shared" si="445"/>
        <v>0</v>
      </c>
    </row>
    <row r="3531" spans="7:23" ht="25.5" customHeight="1" x14ac:dyDescent="0.2">
      <c r="G3531" s="12" t="str">
        <f t="shared" si="442"/>
        <v/>
      </c>
      <c r="H3531" s="12"/>
      <c r="I3531" s="22" t="str">
        <f>IFERROR(VLOOKUP('движение ДВС'!C3531,нормативы!$B$2:$C$32,2,FALSE),"")</f>
        <v/>
      </c>
      <c r="K3531" s="13" t="str">
        <f t="shared" si="446"/>
        <v/>
      </c>
      <c r="L3531" s="13"/>
      <c r="M3531" s="22" t="str">
        <f t="shared" si="443"/>
        <v/>
      </c>
      <c r="N3531" s="22" t="str">
        <f t="shared" si="447"/>
        <v/>
      </c>
      <c r="P3531" s="11" t="str">
        <f t="shared" si="448"/>
        <v xml:space="preserve"> </v>
      </c>
      <c r="Q3531" s="11" t="e">
        <f>VLOOKUP(B3531,'Комментарии к ремонту'!A:C,2,FALSE)</f>
        <v>#N/A</v>
      </c>
      <c r="R3531" s="21" t="str">
        <f t="shared" si="449"/>
        <v/>
      </c>
      <c r="T3531" s="44" t="str">
        <f t="shared" si="444"/>
        <v/>
      </c>
      <c r="W3531" s="18">
        <f t="shared" si="445"/>
        <v>0</v>
      </c>
    </row>
    <row r="3532" spans="7:23" ht="25.5" customHeight="1" x14ac:dyDescent="0.2">
      <c r="G3532" s="12" t="str">
        <f t="shared" si="442"/>
        <v/>
      </c>
      <c r="H3532" s="12"/>
      <c r="I3532" s="22" t="str">
        <f>IFERROR(VLOOKUP('движение ДВС'!C3532,нормативы!$B$2:$C$32,2,FALSE),"")</f>
        <v/>
      </c>
      <c r="K3532" s="13" t="str">
        <f t="shared" si="446"/>
        <v/>
      </c>
      <c r="L3532" s="13"/>
      <c r="M3532" s="22" t="str">
        <f t="shared" si="443"/>
        <v/>
      </c>
      <c r="N3532" s="22" t="str">
        <f t="shared" si="447"/>
        <v/>
      </c>
      <c r="P3532" s="11" t="str">
        <f t="shared" si="448"/>
        <v xml:space="preserve"> </v>
      </c>
      <c r="Q3532" s="11" t="e">
        <f>VLOOKUP(B3532,'Комментарии к ремонту'!A:C,2,FALSE)</f>
        <v>#N/A</v>
      </c>
      <c r="R3532" s="21" t="str">
        <f t="shared" si="449"/>
        <v/>
      </c>
      <c r="T3532" s="44" t="str">
        <f t="shared" si="444"/>
        <v/>
      </c>
      <c r="W3532" s="18">
        <f t="shared" si="445"/>
        <v>0</v>
      </c>
    </row>
    <row r="3533" spans="7:23" ht="25.5" customHeight="1" x14ac:dyDescent="0.2">
      <c r="G3533" s="12" t="str">
        <f t="shared" si="442"/>
        <v/>
      </c>
      <c r="H3533" s="12"/>
      <c r="I3533" s="22" t="str">
        <f>IFERROR(VLOOKUP('движение ДВС'!C3533,нормативы!$B$2:$C$32,2,FALSE),"")</f>
        <v/>
      </c>
      <c r="K3533" s="13" t="str">
        <f t="shared" si="446"/>
        <v/>
      </c>
      <c r="L3533" s="13"/>
      <c r="M3533" s="22" t="str">
        <f t="shared" si="443"/>
        <v/>
      </c>
      <c r="N3533" s="22" t="str">
        <f t="shared" si="447"/>
        <v/>
      </c>
      <c r="P3533" s="11" t="str">
        <f t="shared" si="448"/>
        <v xml:space="preserve"> </v>
      </c>
      <c r="Q3533" s="11" t="e">
        <f>VLOOKUP(B3533,'Комментарии к ремонту'!A:C,2,FALSE)</f>
        <v>#N/A</v>
      </c>
      <c r="R3533" s="21" t="str">
        <f t="shared" si="449"/>
        <v/>
      </c>
      <c r="T3533" s="44" t="str">
        <f t="shared" si="444"/>
        <v/>
      </c>
      <c r="W3533" s="18">
        <f t="shared" si="445"/>
        <v>0</v>
      </c>
    </row>
    <row r="3534" spans="7:23" ht="25.5" customHeight="1" x14ac:dyDescent="0.2">
      <c r="G3534" s="12" t="str">
        <f t="shared" si="442"/>
        <v/>
      </c>
      <c r="H3534" s="12"/>
      <c r="I3534" s="22" t="str">
        <f>IFERROR(VLOOKUP('движение ДВС'!C3534,нормативы!$B$2:$C$32,2,FALSE),"")</f>
        <v/>
      </c>
      <c r="K3534" s="13" t="str">
        <f t="shared" si="446"/>
        <v/>
      </c>
      <c r="L3534" s="13"/>
      <c r="M3534" s="22" t="str">
        <f t="shared" si="443"/>
        <v/>
      </c>
      <c r="N3534" s="22" t="str">
        <f t="shared" si="447"/>
        <v/>
      </c>
      <c r="P3534" s="11" t="str">
        <f t="shared" si="448"/>
        <v xml:space="preserve"> </v>
      </c>
      <c r="Q3534" s="11" t="e">
        <f>VLOOKUP(B3534,'Комментарии к ремонту'!A:C,2,FALSE)</f>
        <v>#N/A</v>
      </c>
      <c r="R3534" s="21" t="str">
        <f t="shared" si="449"/>
        <v/>
      </c>
      <c r="T3534" s="44" t="str">
        <f t="shared" si="444"/>
        <v/>
      </c>
      <c r="W3534" s="18">
        <f t="shared" si="445"/>
        <v>0</v>
      </c>
    </row>
    <row r="3535" spans="7:23" ht="25.5" customHeight="1" x14ac:dyDescent="0.2">
      <c r="G3535" s="12" t="str">
        <f t="shared" si="442"/>
        <v/>
      </c>
      <c r="H3535" s="12"/>
      <c r="I3535" s="22" t="str">
        <f>IFERROR(VLOOKUP('движение ДВС'!C3535,нормативы!$B$2:$C$32,2,FALSE),"")</f>
        <v/>
      </c>
      <c r="K3535" s="13" t="str">
        <f t="shared" si="446"/>
        <v/>
      </c>
      <c r="L3535" s="13"/>
      <c r="M3535" s="22" t="str">
        <f t="shared" si="443"/>
        <v/>
      </c>
      <c r="N3535" s="22" t="str">
        <f t="shared" si="447"/>
        <v/>
      </c>
      <c r="P3535" s="11" t="str">
        <f t="shared" si="448"/>
        <v xml:space="preserve"> </v>
      </c>
      <c r="Q3535" s="11" t="e">
        <f>VLOOKUP(B3535,'Комментарии к ремонту'!A:C,2,FALSE)</f>
        <v>#N/A</v>
      </c>
      <c r="R3535" s="21" t="str">
        <f t="shared" si="449"/>
        <v/>
      </c>
      <c r="T3535" s="44" t="str">
        <f t="shared" si="444"/>
        <v/>
      </c>
      <c r="W3535" s="18">
        <f t="shared" si="445"/>
        <v>0</v>
      </c>
    </row>
    <row r="3536" spans="7:23" ht="25.5" customHeight="1" x14ac:dyDescent="0.2">
      <c r="G3536" s="12" t="str">
        <f t="shared" si="442"/>
        <v/>
      </c>
      <c r="H3536" s="12"/>
      <c r="I3536" s="22" t="str">
        <f>IFERROR(VLOOKUP('движение ДВС'!C3536,нормативы!$B$2:$C$32,2,FALSE),"")</f>
        <v/>
      </c>
      <c r="K3536" s="13" t="str">
        <f t="shared" si="446"/>
        <v/>
      </c>
      <c r="L3536" s="13"/>
      <c r="M3536" s="22" t="str">
        <f t="shared" si="443"/>
        <v/>
      </c>
      <c r="N3536" s="22" t="str">
        <f t="shared" si="447"/>
        <v/>
      </c>
      <c r="P3536" s="11" t="str">
        <f t="shared" si="448"/>
        <v xml:space="preserve"> </v>
      </c>
      <c r="Q3536" s="11" t="e">
        <f>VLOOKUP(B3536,'Комментарии к ремонту'!A:C,2,FALSE)</f>
        <v>#N/A</v>
      </c>
      <c r="R3536" s="21" t="str">
        <f t="shared" si="449"/>
        <v/>
      </c>
      <c r="T3536" s="44" t="str">
        <f t="shared" si="444"/>
        <v/>
      </c>
      <c r="W3536" s="18">
        <f t="shared" si="445"/>
        <v>0</v>
      </c>
    </row>
    <row r="3537" spans="7:23" ht="25.5" customHeight="1" x14ac:dyDescent="0.2">
      <c r="G3537" s="12" t="str">
        <f t="shared" si="442"/>
        <v/>
      </c>
      <c r="H3537" s="12"/>
      <c r="I3537" s="22" t="str">
        <f>IFERROR(VLOOKUP('движение ДВС'!C3537,нормативы!$B$2:$C$32,2,FALSE),"")</f>
        <v/>
      </c>
      <c r="K3537" s="13" t="str">
        <f t="shared" si="446"/>
        <v/>
      </c>
      <c r="L3537" s="13"/>
      <c r="M3537" s="22" t="str">
        <f t="shared" si="443"/>
        <v/>
      </c>
      <c r="N3537" s="22" t="str">
        <f t="shared" si="447"/>
        <v/>
      </c>
      <c r="P3537" s="11" t="str">
        <f t="shared" si="448"/>
        <v xml:space="preserve"> </v>
      </c>
      <c r="Q3537" s="11" t="e">
        <f>VLOOKUP(B3537,'Комментарии к ремонту'!A:C,2,FALSE)</f>
        <v>#N/A</v>
      </c>
      <c r="R3537" s="21" t="str">
        <f t="shared" si="449"/>
        <v/>
      </c>
      <c r="T3537" s="44" t="str">
        <f t="shared" si="444"/>
        <v/>
      </c>
      <c r="W3537" s="18">
        <f t="shared" si="445"/>
        <v>0</v>
      </c>
    </row>
    <row r="3538" spans="7:23" ht="25.5" customHeight="1" x14ac:dyDescent="0.2">
      <c r="G3538" s="12" t="str">
        <f t="shared" si="442"/>
        <v/>
      </c>
      <c r="H3538" s="12"/>
      <c r="I3538" s="22" t="str">
        <f>IFERROR(VLOOKUP('движение ДВС'!C3538,нормативы!$B$2:$C$32,2,FALSE),"")</f>
        <v/>
      </c>
      <c r="K3538" s="13" t="str">
        <f t="shared" si="446"/>
        <v/>
      </c>
      <c r="L3538" s="13"/>
      <c r="M3538" s="22" t="str">
        <f t="shared" si="443"/>
        <v/>
      </c>
      <c r="N3538" s="22" t="str">
        <f t="shared" si="447"/>
        <v/>
      </c>
      <c r="P3538" s="11" t="str">
        <f t="shared" si="448"/>
        <v xml:space="preserve"> </v>
      </c>
      <c r="Q3538" s="11" t="e">
        <f>VLOOKUP(B3538,'Комментарии к ремонту'!A:C,2,FALSE)</f>
        <v>#N/A</v>
      </c>
      <c r="R3538" s="21" t="str">
        <f t="shared" si="449"/>
        <v/>
      </c>
      <c r="T3538" s="44" t="str">
        <f t="shared" si="444"/>
        <v/>
      </c>
      <c r="W3538" s="18">
        <f t="shared" si="445"/>
        <v>0</v>
      </c>
    </row>
    <row r="3539" spans="7:23" ht="25.5" customHeight="1" x14ac:dyDescent="0.2">
      <c r="G3539" s="12" t="str">
        <f t="shared" si="442"/>
        <v/>
      </c>
      <c r="H3539" s="12"/>
      <c r="I3539" s="22" t="str">
        <f>IFERROR(VLOOKUP('движение ДВС'!C3539,нормативы!$B$2:$C$32,2,FALSE),"")</f>
        <v/>
      </c>
      <c r="K3539" s="13" t="str">
        <f t="shared" si="446"/>
        <v/>
      </c>
      <c r="L3539" s="13"/>
      <c r="M3539" s="22" t="str">
        <f t="shared" si="443"/>
        <v/>
      </c>
      <c r="N3539" s="22" t="str">
        <f t="shared" si="447"/>
        <v/>
      </c>
      <c r="P3539" s="11" t="str">
        <f t="shared" si="448"/>
        <v xml:space="preserve"> </v>
      </c>
      <c r="Q3539" s="11" t="e">
        <f>VLOOKUP(B3539,'Комментарии к ремонту'!A:C,2,FALSE)</f>
        <v>#N/A</v>
      </c>
      <c r="R3539" s="21" t="str">
        <f t="shared" si="449"/>
        <v/>
      </c>
      <c r="T3539" s="44" t="str">
        <f t="shared" si="444"/>
        <v/>
      </c>
      <c r="W3539" s="18">
        <f t="shared" si="445"/>
        <v>0</v>
      </c>
    </row>
    <row r="3540" spans="7:23" ht="25.5" customHeight="1" x14ac:dyDescent="0.2">
      <c r="G3540" s="12" t="str">
        <f t="shared" si="442"/>
        <v/>
      </c>
      <c r="H3540" s="12"/>
      <c r="I3540" s="22" t="str">
        <f>IFERROR(VLOOKUP('движение ДВС'!C3540,нормативы!$B$2:$C$32,2,FALSE),"")</f>
        <v/>
      </c>
      <c r="K3540" s="13" t="str">
        <f t="shared" si="446"/>
        <v/>
      </c>
      <c r="L3540" s="13"/>
      <c r="M3540" s="22" t="str">
        <f t="shared" si="443"/>
        <v/>
      </c>
      <c r="N3540" s="22" t="str">
        <f t="shared" si="447"/>
        <v/>
      </c>
      <c r="P3540" s="11" t="str">
        <f t="shared" si="448"/>
        <v xml:space="preserve"> </v>
      </c>
      <c r="Q3540" s="11" t="e">
        <f>VLOOKUP(B3540,'Комментарии к ремонту'!A:C,2,FALSE)</f>
        <v>#N/A</v>
      </c>
      <c r="R3540" s="21" t="str">
        <f t="shared" si="449"/>
        <v/>
      </c>
      <c r="T3540" s="44" t="str">
        <f t="shared" si="444"/>
        <v/>
      </c>
      <c r="W3540" s="18">
        <f t="shared" si="445"/>
        <v>0</v>
      </c>
    </row>
    <row r="3541" spans="7:23" ht="25.5" customHeight="1" x14ac:dyDescent="0.2">
      <c r="G3541" s="12" t="str">
        <f t="shared" si="442"/>
        <v/>
      </c>
      <c r="H3541" s="12"/>
      <c r="I3541" s="22" t="str">
        <f>IFERROR(VLOOKUP('движение ДВС'!C3541,нормативы!$B$2:$C$32,2,FALSE),"")</f>
        <v/>
      </c>
      <c r="K3541" s="13" t="str">
        <f t="shared" si="446"/>
        <v/>
      </c>
      <c r="L3541" s="13"/>
      <c r="M3541" s="22" t="str">
        <f t="shared" si="443"/>
        <v/>
      </c>
      <c r="N3541" s="22" t="str">
        <f t="shared" si="447"/>
        <v/>
      </c>
      <c r="P3541" s="11" t="str">
        <f t="shared" si="448"/>
        <v xml:space="preserve"> </v>
      </c>
      <c r="Q3541" s="11" t="e">
        <f>VLOOKUP(B3541,'Комментарии к ремонту'!A:C,2,FALSE)</f>
        <v>#N/A</v>
      </c>
      <c r="R3541" s="21" t="str">
        <f t="shared" si="449"/>
        <v/>
      </c>
      <c r="T3541" s="44" t="str">
        <f t="shared" si="444"/>
        <v/>
      </c>
      <c r="W3541" s="18">
        <f t="shared" si="445"/>
        <v>0</v>
      </c>
    </row>
    <row r="3542" spans="7:23" ht="25.5" customHeight="1" x14ac:dyDescent="0.2">
      <c r="G3542" s="12" t="str">
        <f t="shared" si="442"/>
        <v/>
      </c>
      <c r="H3542" s="12"/>
      <c r="I3542" s="22" t="str">
        <f>IFERROR(VLOOKUP('движение ДВС'!C3542,нормативы!$B$2:$C$32,2,FALSE),"")</f>
        <v/>
      </c>
      <c r="K3542" s="13" t="str">
        <f t="shared" si="446"/>
        <v/>
      </c>
      <c r="L3542" s="13"/>
      <c r="M3542" s="22" t="str">
        <f t="shared" si="443"/>
        <v/>
      </c>
      <c r="N3542" s="22" t="str">
        <f t="shared" si="447"/>
        <v/>
      </c>
      <c r="P3542" s="11" t="str">
        <f t="shared" si="448"/>
        <v xml:space="preserve"> </v>
      </c>
      <c r="Q3542" s="11" t="e">
        <f>VLOOKUP(B3542,'Комментарии к ремонту'!A:C,2,FALSE)</f>
        <v>#N/A</v>
      </c>
      <c r="R3542" s="21" t="str">
        <f t="shared" si="449"/>
        <v/>
      </c>
      <c r="T3542" s="44" t="str">
        <f t="shared" si="444"/>
        <v/>
      </c>
      <c r="W3542" s="18">
        <f t="shared" si="445"/>
        <v>0</v>
      </c>
    </row>
    <row r="3543" spans="7:23" ht="25.5" customHeight="1" x14ac:dyDescent="0.2">
      <c r="G3543" s="12" t="str">
        <f t="shared" si="442"/>
        <v/>
      </c>
      <c r="H3543" s="12"/>
      <c r="I3543" s="22" t="str">
        <f>IFERROR(VLOOKUP('движение ДВС'!C3543,нормативы!$B$2:$C$32,2,FALSE),"")</f>
        <v/>
      </c>
      <c r="K3543" s="13" t="str">
        <f t="shared" si="446"/>
        <v/>
      </c>
      <c r="L3543" s="13"/>
      <c r="M3543" s="22" t="str">
        <f t="shared" si="443"/>
        <v/>
      </c>
      <c r="N3543" s="22" t="str">
        <f t="shared" si="447"/>
        <v/>
      </c>
      <c r="P3543" s="11" t="str">
        <f t="shared" si="448"/>
        <v xml:space="preserve"> </v>
      </c>
      <c r="Q3543" s="11" t="e">
        <f>VLOOKUP(B3543,'Комментарии к ремонту'!A:C,2,FALSE)</f>
        <v>#N/A</v>
      </c>
      <c r="R3543" s="21" t="str">
        <f t="shared" si="449"/>
        <v/>
      </c>
      <c r="T3543" s="44" t="str">
        <f t="shared" si="444"/>
        <v/>
      </c>
      <c r="W3543" s="18">
        <f t="shared" si="445"/>
        <v>0</v>
      </c>
    </row>
    <row r="3544" spans="7:23" ht="25.5" customHeight="1" x14ac:dyDescent="0.2">
      <c r="G3544" s="12" t="str">
        <f t="shared" si="442"/>
        <v/>
      </c>
      <c r="H3544" s="12"/>
      <c r="I3544" s="22" t="str">
        <f>IFERROR(VLOOKUP('движение ДВС'!C3544,нормативы!$B$2:$C$32,2,FALSE),"")</f>
        <v/>
      </c>
      <c r="K3544" s="13" t="str">
        <f t="shared" si="446"/>
        <v/>
      </c>
      <c r="L3544" s="13"/>
      <c r="M3544" s="22" t="str">
        <f t="shared" si="443"/>
        <v/>
      </c>
      <c r="N3544" s="22" t="str">
        <f t="shared" si="447"/>
        <v/>
      </c>
      <c r="P3544" s="11" t="str">
        <f t="shared" si="448"/>
        <v xml:space="preserve"> </v>
      </c>
      <c r="Q3544" s="11" t="e">
        <f>VLOOKUP(B3544,'Комментарии к ремонту'!A:C,2,FALSE)</f>
        <v>#N/A</v>
      </c>
      <c r="R3544" s="21" t="str">
        <f t="shared" si="449"/>
        <v/>
      </c>
      <c r="T3544" s="44" t="str">
        <f t="shared" si="444"/>
        <v/>
      </c>
      <c r="W3544" s="18">
        <f t="shared" si="445"/>
        <v>0</v>
      </c>
    </row>
    <row r="3545" spans="7:23" ht="25.5" customHeight="1" x14ac:dyDescent="0.2">
      <c r="G3545" s="12" t="str">
        <f t="shared" si="442"/>
        <v/>
      </c>
      <c r="H3545" s="12"/>
      <c r="I3545" s="22" t="str">
        <f>IFERROR(VLOOKUP('движение ДВС'!C3545,нормативы!$B$2:$C$32,2,FALSE),"")</f>
        <v/>
      </c>
      <c r="K3545" s="13" t="str">
        <f t="shared" si="446"/>
        <v/>
      </c>
      <c r="L3545" s="13"/>
      <c r="M3545" s="22" t="str">
        <f t="shared" si="443"/>
        <v/>
      </c>
      <c r="N3545" s="22" t="str">
        <f t="shared" si="447"/>
        <v/>
      </c>
      <c r="P3545" s="11" t="str">
        <f t="shared" si="448"/>
        <v xml:space="preserve"> </v>
      </c>
      <c r="Q3545" s="11" t="e">
        <f>VLOOKUP(B3545,'Комментарии к ремонту'!A:C,2,FALSE)</f>
        <v>#N/A</v>
      </c>
      <c r="R3545" s="21" t="str">
        <f t="shared" si="449"/>
        <v/>
      </c>
      <c r="T3545" s="44" t="str">
        <f t="shared" si="444"/>
        <v/>
      </c>
      <c r="W3545" s="18">
        <f t="shared" si="445"/>
        <v>0</v>
      </c>
    </row>
    <row r="3546" spans="7:23" ht="25.5" customHeight="1" x14ac:dyDescent="0.2">
      <c r="G3546" s="12" t="str">
        <f t="shared" si="442"/>
        <v/>
      </c>
      <c r="H3546" s="12"/>
      <c r="I3546" s="22" t="str">
        <f>IFERROR(VLOOKUP('движение ДВС'!C3546,нормативы!$B$2:$C$32,2,FALSE),"")</f>
        <v/>
      </c>
      <c r="K3546" s="13" t="str">
        <f t="shared" si="446"/>
        <v/>
      </c>
      <c r="L3546" s="13"/>
      <c r="M3546" s="22" t="str">
        <f t="shared" si="443"/>
        <v/>
      </c>
      <c r="N3546" s="22" t="str">
        <f t="shared" si="447"/>
        <v/>
      </c>
      <c r="P3546" s="11" t="str">
        <f t="shared" si="448"/>
        <v xml:space="preserve"> </v>
      </c>
      <c r="Q3546" s="11" t="e">
        <f>VLOOKUP(B3546,'Комментарии к ремонту'!A:C,2,FALSE)</f>
        <v>#N/A</v>
      </c>
      <c r="R3546" s="21" t="str">
        <f t="shared" si="449"/>
        <v/>
      </c>
      <c r="T3546" s="44" t="str">
        <f t="shared" si="444"/>
        <v/>
      </c>
      <c r="W3546" s="18">
        <f t="shared" si="445"/>
        <v>0</v>
      </c>
    </row>
    <row r="3547" spans="7:23" ht="25.5" customHeight="1" x14ac:dyDescent="0.2">
      <c r="G3547" s="12" t="str">
        <f t="shared" si="442"/>
        <v/>
      </c>
      <c r="H3547" s="12"/>
      <c r="I3547" s="22" t="str">
        <f>IFERROR(VLOOKUP('движение ДВС'!C3547,нормативы!$B$2:$C$32,2,FALSE),"")</f>
        <v/>
      </c>
      <c r="K3547" s="13" t="str">
        <f t="shared" si="446"/>
        <v/>
      </c>
      <c r="L3547" s="13"/>
      <c r="M3547" s="22" t="str">
        <f t="shared" si="443"/>
        <v/>
      </c>
      <c r="N3547" s="22" t="str">
        <f t="shared" si="447"/>
        <v/>
      </c>
      <c r="P3547" s="11" t="str">
        <f t="shared" si="448"/>
        <v xml:space="preserve"> </v>
      </c>
      <c r="Q3547" s="11" t="e">
        <f>VLOOKUP(B3547,'Комментарии к ремонту'!A:C,2,FALSE)</f>
        <v>#N/A</v>
      </c>
      <c r="R3547" s="21" t="str">
        <f t="shared" si="449"/>
        <v/>
      </c>
      <c r="T3547" s="44" t="str">
        <f t="shared" si="444"/>
        <v/>
      </c>
      <c r="W3547" s="18">
        <f t="shared" si="445"/>
        <v>0</v>
      </c>
    </row>
    <row r="3548" spans="7:23" ht="25.5" customHeight="1" x14ac:dyDescent="0.2">
      <c r="G3548" s="12" t="str">
        <f t="shared" si="442"/>
        <v/>
      </c>
      <c r="H3548" s="12"/>
      <c r="I3548" s="22" t="str">
        <f>IFERROR(VLOOKUP('движение ДВС'!C3548,нормативы!$B$2:$C$32,2,FALSE),"")</f>
        <v/>
      </c>
      <c r="K3548" s="13" t="str">
        <f t="shared" si="446"/>
        <v/>
      </c>
      <c r="L3548" s="13"/>
      <c r="M3548" s="22" t="str">
        <f t="shared" si="443"/>
        <v/>
      </c>
      <c r="N3548" s="22" t="str">
        <f t="shared" si="447"/>
        <v/>
      </c>
      <c r="P3548" s="11" t="str">
        <f t="shared" si="448"/>
        <v xml:space="preserve"> </v>
      </c>
      <c r="Q3548" s="11" t="e">
        <f>VLOOKUP(B3548,'Комментарии к ремонту'!A:C,2,FALSE)</f>
        <v>#N/A</v>
      </c>
      <c r="R3548" s="21" t="str">
        <f t="shared" si="449"/>
        <v/>
      </c>
      <c r="T3548" s="44" t="str">
        <f t="shared" si="444"/>
        <v/>
      </c>
      <c r="W3548" s="18">
        <f t="shared" si="445"/>
        <v>0</v>
      </c>
    </row>
    <row r="3549" spans="7:23" ht="25.5" customHeight="1" x14ac:dyDescent="0.2">
      <c r="G3549" s="12" t="str">
        <f t="shared" si="442"/>
        <v/>
      </c>
      <c r="H3549" s="12"/>
      <c r="I3549" s="22" t="str">
        <f>IFERROR(VLOOKUP('движение ДВС'!C3549,нормативы!$B$2:$C$32,2,FALSE),"")</f>
        <v/>
      </c>
      <c r="K3549" s="13" t="str">
        <f t="shared" si="446"/>
        <v/>
      </c>
      <c r="L3549" s="13"/>
      <c r="M3549" s="22" t="str">
        <f t="shared" si="443"/>
        <v/>
      </c>
      <c r="N3549" s="22" t="str">
        <f t="shared" si="447"/>
        <v/>
      </c>
      <c r="P3549" s="11" t="str">
        <f t="shared" si="448"/>
        <v xml:space="preserve"> </v>
      </c>
      <c r="Q3549" s="11" t="e">
        <f>VLOOKUP(B3549,'Комментарии к ремонту'!A:C,2,FALSE)</f>
        <v>#N/A</v>
      </c>
      <c r="R3549" s="21" t="str">
        <f t="shared" si="449"/>
        <v/>
      </c>
      <c r="T3549" s="44" t="str">
        <f t="shared" si="444"/>
        <v/>
      </c>
      <c r="W3549" s="18">
        <f t="shared" si="445"/>
        <v>0</v>
      </c>
    </row>
    <row r="3550" spans="7:23" ht="25.5" customHeight="1" x14ac:dyDescent="0.2">
      <c r="G3550" s="12" t="str">
        <f t="shared" si="442"/>
        <v/>
      </c>
      <c r="H3550" s="12"/>
      <c r="I3550" s="22" t="str">
        <f>IFERROR(VLOOKUP('движение ДВС'!C3550,нормативы!$B$2:$C$32,2,FALSE),"")</f>
        <v/>
      </c>
      <c r="K3550" s="13" t="str">
        <f t="shared" si="446"/>
        <v/>
      </c>
      <c r="L3550" s="13"/>
      <c r="M3550" s="22" t="str">
        <f t="shared" si="443"/>
        <v/>
      </c>
      <c r="N3550" s="22" t="str">
        <f t="shared" si="447"/>
        <v/>
      </c>
      <c r="P3550" s="11" t="str">
        <f t="shared" si="448"/>
        <v xml:space="preserve"> </v>
      </c>
      <c r="Q3550" s="11" t="e">
        <f>VLOOKUP(B3550,'Комментарии к ремонту'!A:C,2,FALSE)</f>
        <v>#N/A</v>
      </c>
      <c r="R3550" s="21" t="str">
        <f t="shared" si="449"/>
        <v/>
      </c>
      <c r="T3550" s="44" t="str">
        <f t="shared" si="444"/>
        <v/>
      </c>
      <c r="W3550" s="18">
        <f t="shared" si="445"/>
        <v>0</v>
      </c>
    </row>
    <row r="3551" spans="7:23" ht="25.5" customHeight="1" x14ac:dyDescent="0.2">
      <c r="G3551" s="12" t="str">
        <f t="shared" si="442"/>
        <v/>
      </c>
      <c r="H3551" s="12"/>
      <c r="I3551" s="22" t="str">
        <f>IFERROR(VLOOKUP('движение ДВС'!C3551,нормативы!$B$2:$C$32,2,FALSE),"")</f>
        <v/>
      </c>
      <c r="K3551" s="13" t="str">
        <f t="shared" si="446"/>
        <v/>
      </c>
      <c r="L3551" s="13"/>
      <c r="M3551" s="22" t="str">
        <f t="shared" si="443"/>
        <v/>
      </c>
      <c r="N3551" s="22" t="str">
        <f t="shared" si="447"/>
        <v/>
      </c>
      <c r="P3551" s="11" t="str">
        <f t="shared" si="448"/>
        <v xml:space="preserve"> </v>
      </c>
      <c r="Q3551" s="11" t="e">
        <f>VLOOKUP(B3551,'Комментарии к ремонту'!A:C,2,FALSE)</f>
        <v>#N/A</v>
      </c>
      <c r="R3551" s="21" t="str">
        <f t="shared" si="449"/>
        <v/>
      </c>
      <c r="T3551" s="44" t="str">
        <f t="shared" si="444"/>
        <v/>
      </c>
      <c r="W3551" s="18">
        <f t="shared" si="445"/>
        <v>0</v>
      </c>
    </row>
    <row r="3552" spans="7:23" ht="25.5" customHeight="1" x14ac:dyDescent="0.2">
      <c r="G3552" s="12" t="str">
        <f t="shared" si="442"/>
        <v/>
      </c>
      <c r="H3552" s="12"/>
      <c r="I3552" s="22" t="str">
        <f>IFERROR(VLOOKUP('движение ДВС'!C3552,нормативы!$B$2:$C$32,2,FALSE),"")</f>
        <v/>
      </c>
      <c r="K3552" s="13" t="str">
        <f t="shared" si="446"/>
        <v/>
      </c>
      <c r="L3552" s="13"/>
      <c r="M3552" s="22" t="str">
        <f t="shared" si="443"/>
        <v/>
      </c>
      <c r="N3552" s="22" t="str">
        <f t="shared" si="447"/>
        <v/>
      </c>
      <c r="P3552" s="11" t="str">
        <f t="shared" si="448"/>
        <v xml:space="preserve"> </v>
      </c>
      <c r="Q3552" s="11" t="e">
        <f>VLOOKUP(B3552,'Комментарии к ремонту'!A:C,2,FALSE)</f>
        <v>#N/A</v>
      </c>
      <c r="R3552" s="21" t="str">
        <f t="shared" si="449"/>
        <v/>
      </c>
      <c r="T3552" s="44" t="str">
        <f t="shared" si="444"/>
        <v/>
      </c>
      <c r="W3552" s="18">
        <f t="shared" si="445"/>
        <v>0</v>
      </c>
    </row>
    <row r="3553" spans="7:23" ht="25.5" customHeight="1" x14ac:dyDescent="0.2">
      <c r="G3553" s="12" t="str">
        <f t="shared" si="442"/>
        <v/>
      </c>
      <c r="H3553" s="12"/>
      <c r="I3553" s="22" t="str">
        <f>IFERROR(VLOOKUP('движение ДВС'!C3553,нормативы!$B$2:$C$32,2,FALSE),"")</f>
        <v/>
      </c>
      <c r="K3553" s="13" t="str">
        <f t="shared" si="446"/>
        <v/>
      </c>
      <c r="L3553" s="13"/>
      <c r="M3553" s="22" t="str">
        <f t="shared" si="443"/>
        <v/>
      </c>
      <c r="N3553" s="22" t="str">
        <f t="shared" si="447"/>
        <v/>
      </c>
      <c r="P3553" s="11" t="str">
        <f t="shared" si="448"/>
        <v xml:space="preserve"> </v>
      </c>
      <c r="Q3553" s="11" t="e">
        <f>VLOOKUP(B3553,'Комментарии к ремонту'!A:C,2,FALSE)</f>
        <v>#N/A</v>
      </c>
      <c r="R3553" s="21" t="str">
        <f t="shared" si="449"/>
        <v/>
      </c>
      <c r="T3553" s="44" t="str">
        <f t="shared" si="444"/>
        <v/>
      </c>
      <c r="W3553" s="18">
        <f t="shared" si="445"/>
        <v>0</v>
      </c>
    </row>
    <row r="3554" spans="7:23" ht="25.5" customHeight="1" x14ac:dyDescent="0.2">
      <c r="G3554" s="12" t="str">
        <f t="shared" si="442"/>
        <v/>
      </c>
      <c r="H3554" s="12"/>
      <c r="I3554" s="22" t="str">
        <f>IFERROR(VLOOKUP('движение ДВС'!C3554,нормативы!$B$2:$C$32,2,FALSE),"")</f>
        <v/>
      </c>
      <c r="K3554" s="13" t="str">
        <f t="shared" si="446"/>
        <v/>
      </c>
      <c r="L3554" s="13"/>
      <c r="M3554" s="22" t="str">
        <f t="shared" si="443"/>
        <v/>
      </c>
      <c r="N3554" s="22" t="str">
        <f t="shared" si="447"/>
        <v/>
      </c>
      <c r="P3554" s="11" t="str">
        <f t="shared" si="448"/>
        <v xml:space="preserve"> </v>
      </c>
      <c r="Q3554" s="11" t="e">
        <f>VLOOKUP(B3554,'Комментарии к ремонту'!A:C,2,FALSE)</f>
        <v>#N/A</v>
      </c>
      <c r="R3554" s="21" t="str">
        <f t="shared" si="449"/>
        <v/>
      </c>
      <c r="T3554" s="44" t="str">
        <f t="shared" si="444"/>
        <v/>
      </c>
      <c r="W3554" s="18">
        <f t="shared" si="445"/>
        <v>0</v>
      </c>
    </row>
    <row r="3555" spans="7:23" ht="25.5" customHeight="1" x14ac:dyDescent="0.2">
      <c r="G3555" s="12" t="str">
        <f t="shared" si="442"/>
        <v/>
      </c>
      <c r="H3555" s="12"/>
      <c r="I3555" s="22" t="str">
        <f>IFERROR(VLOOKUP('движение ДВС'!C3555,нормативы!$B$2:$C$32,2,FALSE),"")</f>
        <v/>
      </c>
      <c r="K3555" s="13" t="str">
        <f t="shared" si="446"/>
        <v/>
      </c>
      <c r="L3555" s="13"/>
      <c r="M3555" s="22" t="str">
        <f t="shared" si="443"/>
        <v/>
      </c>
      <c r="N3555" s="22" t="str">
        <f t="shared" si="447"/>
        <v/>
      </c>
      <c r="P3555" s="11" t="str">
        <f t="shared" si="448"/>
        <v xml:space="preserve"> </v>
      </c>
      <c r="Q3555" s="11" t="e">
        <f>VLOOKUP(B3555,'Комментарии к ремонту'!A:C,2,FALSE)</f>
        <v>#N/A</v>
      </c>
      <c r="R3555" s="21" t="str">
        <f t="shared" si="449"/>
        <v/>
      </c>
      <c r="T3555" s="44" t="str">
        <f t="shared" si="444"/>
        <v/>
      </c>
      <c r="W3555" s="18">
        <f t="shared" si="445"/>
        <v>0</v>
      </c>
    </row>
    <row r="3556" spans="7:23" ht="25.5" customHeight="1" x14ac:dyDescent="0.2">
      <c r="G3556" s="12" t="str">
        <f t="shared" si="442"/>
        <v/>
      </c>
      <c r="H3556" s="12"/>
      <c r="I3556" s="22" t="str">
        <f>IFERROR(VLOOKUP('движение ДВС'!C3556,нормативы!$B$2:$C$32,2,FALSE),"")</f>
        <v/>
      </c>
      <c r="K3556" s="13" t="str">
        <f t="shared" si="446"/>
        <v/>
      </c>
      <c r="L3556" s="13"/>
      <c r="M3556" s="22" t="str">
        <f t="shared" si="443"/>
        <v/>
      </c>
      <c r="N3556" s="22" t="str">
        <f t="shared" si="447"/>
        <v/>
      </c>
      <c r="P3556" s="11" t="str">
        <f t="shared" si="448"/>
        <v xml:space="preserve"> </v>
      </c>
      <c r="Q3556" s="11" t="e">
        <f>VLOOKUP(B3556,'Комментарии к ремонту'!A:C,2,FALSE)</f>
        <v>#N/A</v>
      </c>
      <c r="R3556" s="21" t="str">
        <f t="shared" si="449"/>
        <v/>
      </c>
      <c r="T3556" s="44" t="str">
        <f t="shared" si="444"/>
        <v/>
      </c>
      <c r="W3556" s="18">
        <f t="shared" si="445"/>
        <v>0</v>
      </c>
    </row>
    <row r="3557" spans="7:23" ht="25.5" customHeight="1" x14ac:dyDescent="0.2">
      <c r="G3557" s="12" t="str">
        <f t="shared" si="442"/>
        <v/>
      </c>
      <c r="H3557" s="12"/>
      <c r="I3557" s="22" t="str">
        <f>IFERROR(VLOOKUP('движение ДВС'!C3557,нормативы!$B$2:$C$32,2,FALSE),"")</f>
        <v/>
      </c>
      <c r="K3557" s="13" t="str">
        <f t="shared" si="446"/>
        <v/>
      </c>
      <c r="L3557" s="13"/>
      <c r="M3557" s="22" t="str">
        <f t="shared" si="443"/>
        <v/>
      </c>
      <c r="N3557" s="22" t="str">
        <f t="shared" si="447"/>
        <v/>
      </c>
      <c r="P3557" s="11" t="str">
        <f t="shared" si="448"/>
        <v xml:space="preserve"> </v>
      </c>
      <c r="Q3557" s="11" t="e">
        <f>VLOOKUP(B3557,'Комментарии к ремонту'!A:C,2,FALSE)</f>
        <v>#N/A</v>
      </c>
      <c r="R3557" s="21" t="str">
        <f t="shared" si="449"/>
        <v/>
      </c>
      <c r="T3557" s="44" t="str">
        <f t="shared" si="444"/>
        <v/>
      </c>
      <c r="W3557" s="18">
        <f t="shared" si="445"/>
        <v>0</v>
      </c>
    </row>
    <row r="3558" spans="7:23" ht="25.5" customHeight="1" x14ac:dyDescent="0.2">
      <c r="G3558" s="12" t="str">
        <f t="shared" si="442"/>
        <v/>
      </c>
      <c r="H3558" s="12"/>
      <c r="I3558" s="22" t="str">
        <f>IFERROR(VLOOKUP('движение ДВС'!C3558,нормативы!$B$2:$C$32,2,FALSE),"")</f>
        <v/>
      </c>
      <c r="K3558" s="13" t="str">
        <f t="shared" si="446"/>
        <v/>
      </c>
      <c r="L3558" s="13"/>
      <c r="M3558" s="22" t="str">
        <f t="shared" si="443"/>
        <v/>
      </c>
      <c r="N3558" s="22" t="str">
        <f t="shared" si="447"/>
        <v/>
      </c>
      <c r="P3558" s="11" t="str">
        <f t="shared" si="448"/>
        <v xml:space="preserve"> </v>
      </c>
      <c r="Q3558" s="11" t="e">
        <f>VLOOKUP(B3558,'Комментарии к ремонту'!A:C,2,FALSE)</f>
        <v>#N/A</v>
      </c>
      <c r="R3558" s="21" t="str">
        <f t="shared" si="449"/>
        <v/>
      </c>
      <c r="T3558" s="44" t="str">
        <f t="shared" si="444"/>
        <v/>
      </c>
      <c r="W3558" s="18">
        <f t="shared" si="445"/>
        <v>0</v>
      </c>
    </row>
    <row r="3559" spans="7:23" ht="25.5" customHeight="1" x14ac:dyDescent="0.2">
      <c r="G3559" s="12" t="str">
        <f t="shared" si="442"/>
        <v/>
      </c>
      <c r="H3559" s="12"/>
      <c r="I3559" s="22" t="str">
        <f>IFERROR(VLOOKUP('движение ДВС'!C3559,нормативы!$B$2:$C$32,2,FALSE),"")</f>
        <v/>
      </c>
      <c r="K3559" s="13" t="str">
        <f t="shared" si="446"/>
        <v/>
      </c>
      <c r="L3559" s="13"/>
      <c r="M3559" s="22" t="str">
        <f t="shared" si="443"/>
        <v/>
      </c>
      <c r="N3559" s="22" t="str">
        <f t="shared" si="447"/>
        <v/>
      </c>
      <c r="P3559" s="11" t="str">
        <f t="shared" si="448"/>
        <v xml:space="preserve"> </v>
      </c>
      <c r="Q3559" s="11" t="e">
        <f>VLOOKUP(B3559,'Комментарии к ремонту'!A:C,2,FALSE)</f>
        <v>#N/A</v>
      </c>
      <c r="R3559" s="21" t="str">
        <f t="shared" si="449"/>
        <v/>
      </c>
      <c r="T3559" s="44" t="str">
        <f t="shared" si="444"/>
        <v/>
      </c>
      <c r="W3559" s="18">
        <f t="shared" si="445"/>
        <v>0</v>
      </c>
    </row>
    <row r="3560" spans="7:23" ht="25.5" customHeight="1" x14ac:dyDescent="0.2">
      <c r="G3560" s="12" t="str">
        <f t="shared" si="442"/>
        <v/>
      </c>
      <c r="H3560" s="12"/>
      <c r="I3560" s="22" t="str">
        <f>IFERROR(VLOOKUP('движение ДВС'!C3560,нормативы!$B$2:$C$32,2,FALSE),"")</f>
        <v/>
      </c>
      <c r="K3560" s="13" t="str">
        <f t="shared" si="446"/>
        <v/>
      </c>
      <c r="L3560" s="13"/>
      <c r="M3560" s="22" t="str">
        <f t="shared" si="443"/>
        <v/>
      </c>
      <c r="N3560" s="22" t="str">
        <f t="shared" si="447"/>
        <v/>
      </c>
      <c r="P3560" s="11" t="str">
        <f t="shared" si="448"/>
        <v xml:space="preserve"> </v>
      </c>
      <c r="Q3560" s="11" t="e">
        <f>VLOOKUP(B3560,'Комментарии к ремонту'!A:C,2,FALSE)</f>
        <v>#N/A</v>
      </c>
      <c r="R3560" s="21" t="str">
        <f t="shared" si="449"/>
        <v/>
      </c>
      <c r="T3560" s="44" t="str">
        <f t="shared" si="444"/>
        <v/>
      </c>
      <c r="W3560" s="18">
        <f t="shared" si="445"/>
        <v>0</v>
      </c>
    </row>
    <row r="3561" spans="7:23" ht="25.5" customHeight="1" x14ac:dyDescent="0.2">
      <c r="G3561" s="12" t="str">
        <f t="shared" si="442"/>
        <v/>
      </c>
      <c r="H3561" s="12"/>
      <c r="I3561" s="22" t="str">
        <f>IFERROR(VLOOKUP('движение ДВС'!C3561,нормативы!$B$2:$C$32,2,FALSE),"")</f>
        <v/>
      </c>
      <c r="K3561" s="13" t="str">
        <f t="shared" si="446"/>
        <v/>
      </c>
      <c r="L3561" s="13"/>
      <c r="M3561" s="22" t="str">
        <f t="shared" si="443"/>
        <v/>
      </c>
      <c r="N3561" s="22" t="str">
        <f t="shared" si="447"/>
        <v/>
      </c>
      <c r="P3561" s="11" t="str">
        <f t="shared" si="448"/>
        <v xml:space="preserve"> </v>
      </c>
      <c r="Q3561" s="11" t="e">
        <f>VLOOKUP(B3561,'Комментарии к ремонту'!A:C,2,FALSE)</f>
        <v>#N/A</v>
      </c>
      <c r="R3561" s="21" t="str">
        <f t="shared" si="449"/>
        <v/>
      </c>
      <c r="T3561" s="44" t="str">
        <f t="shared" si="444"/>
        <v/>
      </c>
      <c r="W3561" s="18">
        <f t="shared" si="445"/>
        <v>0</v>
      </c>
    </row>
    <row r="3562" spans="7:23" ht="25.5" customHeight="1" x14ac:dyDescent="0.2">
      <c r="G3562" s="12" t="str">
        <f t="shared" si="442"/>
        <v/>
      </c>
      <c r="H3562" s="12"/>
      <c r="I3562" s="22" t="str">
        <f>IFERROR(VLOOKUP('движение ДВС'!C3562,нормативы!$B$2:$C$32,2,FALSE),"")</f>
        <v/>
      </c>
      <c r="K3562" s="13" t="str">
        <f t="shared" si="446"/>
        <v/>
      </c>
      <c r="L3562" s="13"/>
      <c r="M3562" s="22" t="str">
        <f t="shared" si="443"/>
        <v/>
      </c>
      <c r="N3562" s="22" t="str">
        <f t="shared" si="447"/>
        <v/>
      </c>
      <c r="P3562" s="11" t="str">
        <f t="shared" si="448"/>
        <v xml:space="preserve"> </v>
      </c>
      <c r="Q3562" s="11" t="e">
        <f>VLOOKUP(B3562,'Комментарии к ремонту'!A:C,2,FALSE)</f>
        <v>#N/A</v>
      </c>
      <c r="R3562" s="21" t="str">
        <f t="shared" si="449"/>
        <v/>
      </c>
      <c r="T3562" s="44" t="str">
        <f t="shared" si="444"/>
        <v/>
      </c>
      <c r="W3562" s="18">
        <f t="shared" si="445"/>
        <v>0</v>
      </c>
    </row>
    <row r="3563" spans="7:23" ht="25.5" customHeight="1" x14ac:dyDescent="0.2">
      <c r="G3563" s="12" t="str">
        <f t="shared" si="442"/>
        <v/>
      </c>
      <c r="H3563" s="12"/>
      <c r="I3563" s="22" t="str">
        <f>IFERROR(VLOOKUP('движение ДВС'!C3563,нормативы!$B$2:$C$32,2,FALSE),"")</f>
        <v/>
      </c>
      <c r="K3563" s="13" t="str">
        <f t="shared" si="446"/>
        <v/>
      </c>
      <c r="L3563" s="13"/>
      <c r="M3563" s="22" t="str">
        <f t="shared" si="443"/>
        <v/>
      </c>
      <c r="N3563" s="22" t="str">
        <f t="shared" si="447"/>
        <v/>
      </c>
      <c r="P3563" s="11" t="str">
        <f t="shared" si="448"/>
        <v xml:space="preserve"> </v>
      </c>
      <c r="Q3563" s="11" t="e">
        <f>VLOOKUP(B3563,'Комментарии к ремонту'!A:C,2,FALSE)</f>
        <v>#N/A</v>
      </c>
      <c r="R3563" s="21" t="str">
        <f t="shared" si="449"/>
        <v/>
      </c>
      <c r="T3563" s="44" t="str">
        <f t="shared" si="444"/>
        <v/>
      </c>
      <c r="W3563" s="18">
        <f t="shared" si="445"/>
        <v>0</v>
      </c>
    </row>
    <row r="3564" spans="7:23" ht="25.5" customHeight="1" x14ac:dyDescent="0.2">
      <c r="G3564" s="12" t="str">
        <f t="shared" si="442"/>
        <v/>
      </c>
      <c r="H3564" s="12"/>
      <c r="I3564" s="22" t="str">
        <f>IFERROR(VLOOKUP('движение ДВС'!C3564,нормативы!$B$2:$C$32,2,FALSE),"")</f>
        <v/>
      </c>
      <c r="K3564" s="13" t="str">
        <f t="shared" si="446"/>
        <v/>
      </c>
      <c r="L3564" s="13"/>
      <c r="M3564" s="22" t="str">
        <f t="shared" si="443"/>
        <v/>
      </c>
      <c r="N3564" s="22" t="str">
        <f t="shared" si="447"/>
        <v/>
      </c>
      <c r="P3564" s="11" t="str">
        <f t="shared" si="448"/>
        <v xml:space="preserve"> </v>
      </c>
      <c r="Q3564" s="11" t="e">
        <f>VLOOKUP(B3564,'Комментарии к ремонту'!A:C,2,FALSE)</f>
        <v>#N/A</v>
      </c>
      <c r="R3564" s="21" t="str">
        <f t="shared" si="449"/>
        <v/>
      </c>
      <c r="T3564" s="44" t="str">
        <f t="shared" si="444"/>
        <v/>
      </c>
      <c r="W3564" s="18">
        <f t="shared" si="445"/>
        <v>0</v>
      </c>
    </row>
    <row r="3565" spans="7:23" ht="25.5" customHeight="1" x14ac:dyDescent="0.2">
      <c r="G3565" s="12" t="str">
        <f t="shared" si="442"/>
        <v/>
      </c>
      <c r="H3565" s="12"/>
      <c r="I3565" s="22" t="str">
        <f>IFERROR(VLOOKUP('движение ДВС'!C3565,нормативы!$B$2:$C$32,2,FALSE),"")</f>
        <v/>
      </c>
      <c r="K3565" s="13" t="str">
        <f t="shared" si="446"/>
        <v/>
      </c>
      <c r="L3565" s="13"/>
      <c r="M3565" s="22" t="str">
        <f t="shared" si="443"/>
        <v/>
      </c>
      <c r="N3565" s="22" t="str">
        <f t="shared" si="447"/>
        <v/>
      </c>
      <c r="P3565" s="11" t="str">
        <f t="shared" si="448"/>
        <v xml:space="preserve"> </v>
      </c>
      <c r="Q3565" s="11" t="e">
        <f>VLOOKUP(B3565,'Комментарии к ремонту'!A:C,2,FALSE)</f>
        <v>#N/A</v>
      </c>
      <c r="R3565" s="21" t="str">
        <f t="shared" si="449"/>
        <v/>
      </c>
      <c r="T3565" s="44" t="str">
        <f t="shared" si="444"/>
        <v/>
      </c>
      <c r="W3565" s="18">
        <f t="shared" si="445"/>
        <v>0</v>
      </c>
    </row>
    <row r="3566" spans="7:23" ht="25.5" customHeight="1" x14ac:dyDescent="0.2">
      <c r="G3566" s="12" t="str">
        <f t="shared" si="442"/>
        <v/>
      </c>
      <c r="H3566" s="12"/>
      <c r="I3566" s="22" t="str">
        <f>IFERROR(VLOOKUP('движение ДВС'!C3566,нормативы!$B$2:$C$32,2,FALSE),"")</f>
        <v/>
      </c>
      <c r="K3566" s="13" t="str">
        <f t="shared" si="446"/>
        <v/>
      </c>
      <c r="L3566" s="13"/>
      <c r="M3566" s="22" t="str">
        <f t="shared" si="443"/>
        <v/>
      </c>
      <c r="N3566" s="22" t="str">
        <f t="shared" si="447"/>
        <v/>
      </c>
      <c r="P3566" s="11" t="str">
        <f t="shared" si="448"/>
        <v xml:space="preserve"> </v>
      </c>
      <c r="Q3566" s="11" t="e">
        <f>VLOOKUP(B3566,'Комментарии к ремонту'!A:C,2,FALSE)</f>
        <v>#N/A</v>
      </c>
      <c r="R3566" s="21" t="str">
        <f t="shared" si="449"/>
        <v/>
      </c>
      <c r="T3566" s="44" t="str">
        <f t="shared" si="444"/>
        <v/>
      </c>
      <c r="W3566" s="18">
        <f t="shared" si="445"/>
        <v>0</v>
      </c>
    </row>
    <row r="3567" spans="7:23" ht="25.5" customHeight="1" x14ac:dyDescent="0.2">
      <c r="G3567" s="12" t="str">
        <f t="shared" si="442"/>
        <v/>
      </c>
      <c r="H3567" s="12"/>
      <c r="I3567" s="22" t="str">
        <f>IFERROR(VLOOKUP('движение ДВС'!C3567,нормативы!$B$2:$C$32,2,FALSE),"")</f>
        <v/>
      </c>
      <c r="K3567" s="13" t="str">
        <f t="shared" si="446"/>
        <v/>
      </c>
      <c r="L3567" s="13"/>
      <c r="M3567" s="22" t="str">
        <f t="shared" si="443"/>
        <v/>
      </c>
      <c r="N3567" s="22" t="str">
        <f t="shared" si="447"/>
        <v/>
      </c>
      <c r="P3567" s="11" t="str">
        <f t="shared" si="448"/>
        <v xml:space="preserve"> </v>
      </c>
      <c r="Q3567" s="11" t="e">
        <f>VLOOKUP(B3567,'Комментарии к ремонту'!A:C,2,FALSE)</f>
        <v>#N/A</v>
      </c>
      <c r="R3567" s="21" t="str">
        <f t="shared" si="449"/>
        <v/>
      </c>
      <c r="T3567" s="44" t="str">
        <f t="shared" si="444"/>
        <v/>
      </c>
      <c r="W3567" s="18">
        <f t="shared" si="445"/>
        <v>0</v>
      </c>
    </row>
    <row r="3568" spans="7:23" ht="25.5" customHeight="1" x14ac:dyDescent="0.2">
      <c r="G3568" s="12" t="str">
        <f t="shared" si="442"/>
        <v/>
      </c>
      <c r="H3568" s="12"/>
      <c r="I3568" s="22" t="str">
        <f>IFERROR(VLOOKUP('движение ДВС'!C3568,нормативы!$B$2:$C$32,2,FALSE),"")</f>
        <v/>
      </c>
      <c r="K3568" s="13" t="str">
        <f t="shared" si="446"/>
        <v/>
      </c>
      <c r="L3568" s="13"/>
      <c r="M3568" s="22" t="str">
        <f t="shared" si="443"/>
        <v/>
      </c>
      <c r="N3568" s="22" t="str">
        <f t="shared" si="447"/>
        <v/>
      </c>
      <c r="P3568" s="11" t="str">
        <f t="shared" si="448"/>
        <v xml:space="preserve"> </v>
      </c>
      <c r="Q3568" s="11" t="e">
        <f>VLOOKUP(B3568,'Комментарии к ремонту'!A:C,2,FALSE)</f>
        <v>#N/A</v>
      </c>
      <c r="R3568" s="21" t="str">
        <f t="shared" si="449"/>
        <v/>
      </c>
      <c r="T3568" s="44" t="str">
        <f t="shared" si="444"/>
        <v/>
      </c>
      <c r="W3568" s="18">
        <f t="shared" si="445"/>
        <v>0</v>
      </c>
    </row>
    <row r="3569" spans="7:23" ht="25.5" customHeight="1" x14ac:dyDescent="0.2">
      <c r="G3569" s="12" t="str">
        <f t="shared" si="442"/>
        <v/>
      </c>
      <c r="H3569" s="12"/>
      <c r="I3569" s="22" t="str">
        <f>IFERROR(VLOOKUP('движение ДВС'!C3569,нормативы!$B$2:$C$32,2,FALSE),"")</f>
        <v/>
      </c>
      <c r="K3569" s="13" t="str">
        <f t="shared" si="446"/>
        <v/>
      </c>
      <c r="L3569" s="13"/>
      <c r="M3569" s="22" t="str">
        <f t="shared" si="443"/>
        <v/>
      </c>
      <c r="N3569" s="22" t="str">
        <f t="shared" si="447"/>
        <v/>
      </c>
      <c r="P3569" s="11" t="str">
        <f t="shared" si="448"/>
        <v xml:space="preserve"> </v>
      </c>
      <c r="Q3569" s="11" t="e">
        <f>VLOOKUP(B3569,'Комментарии к ремонту'!A:C,2,FALSE)</f>
        <v>#N/A</v>
      </c>
      <c r="R3569" s="21" t="str">
        <f t="shared" si="449"/>
        <v/>
      </c>
      <c r="T3569" s="44" t="str">
        <f t="shared" si="444"/>
        <v/>
      </c>
      <c r="W3569" s="18">
        <f t="shared" si="445"/>
        <v>0</v>
      </c>
    </row>
    <row r="3570" spans="7:23" ht="25.5" customHeight="1" x14ac:dyDescent="0.2">
      <c r="G3570" s="12" t="str">
        <f t="shared" si="442"/>
        <v/>
      </c>
      <c r="H3570" s="12"/>
      <c r="I3570" s="22" t="str">
        <f>IFERROR(VLOOKUP('движение ДВС'!C3570,нормативы!$B$2:$C$32,2,FALSE),"")</f>
        <v/>
      </c>
      <c r="K3570" s="13" t="str">
        <f t="shared" si="446"/>
        <v/>
      </c>
      <c r="L3570" s="13"/>
      <c r="M3570" s="22" t="str">
        <f t="shared" si="443"/>
        <v/>
      </c>
      <c r="N3570" s="22" t="str">
        <f t="shared" si="447"/>
        <v/>
      </c>
      <c r="P3570" s="11" t="str">
        <f t="shared" si="448"/>
        <v xml:space="preserve"> </v>
      </c>
      <c r="Q3570" s="11" t="e">
        <f>VLOOKUP(B3570,'Комментарии к ремонту'!A:C,2,FALSE)</f>
        <v>#N/A</v>
      </c>
      <c r="R3570" s="21" t="str">
        <f t="shared" si="449"/>
        <v/>
      </c>
      <c r="T3570" s="44" t="str">
        <f t="shared" si="444"/>
        <v/>
      </c>
      <c r="W3570" s="18">
        <f t="shared" si="445"/>
        <v>0</v>
      </c>
    </row>
    <row r="3571" spans="7:23" ht="25.5" customHeight="1" x14ac:dyDescent="0.2">
      <c r="G3571" s="12" t="str">
        <f t="shared" si="442"/>
        <v/>
      </c>
      <c r="H3571" s="12"/>
      <c r="I3571" s="22" t="str">
        <f>IFERROR(VLOOKUP('движение ДВС'!C3571,нормативы!$B$2:$C$32,2,FALSE),"")</f>
        <v/>
      </c>
      <c r="K3571" s="13" t="str">
        <f t="shared" si="446"/>
        <v/>
      </c>
      <c r="L3571" s="13"/>
      <c r="M3571" s="22" t="str">
        <f t="shared" si="443"/>
        <v/>
      </c>
      <c r="N3571" s="22" t="str">
        <f t="shared" si="447"/>
        <v/>
      </c>
      <c r="P3571" s="11" t="str">
        <f t="shared" si="448"/>
        <v xml:space="preserve"> </v>
      </c>
      <c r="Q3571" s="11" t="e">
        <f>VLOOKUP(B3571,'Комментарии к ремонту'!A:C,2,FALSE)</f>
        <v>#N/A</v>
      </c>
      <c r="R3571" s="21" t="str">
        <f t="shared" si="449"/>
        <v/>
      </c>
      <c r="T3571" s="44" t="str">
        <f t="shared" si="444"/>
        <v/>
      </c>
      <c r="W3571" s="18">
        <f t="shared" si="445"/>
        <v>0</v>
      </c>
    </row>
    <row r="3572" spans="7:23" ht="25.5" customHeight="1" x14ac:dyDescent="0.2">
      <c r="G3572" s="12" t="str">
        <f t="shared" si="442"/>
        <v/>
      </c>
      <c r="H3572" s="12"/>
      <c r="I3572" s="22" t="str">
        <f>IFERROR(VLOOKUP('движение ДВС'!C3572,нормативы!$B$2:$C$32,2,FALSE),"")</f>
        <v/>
      </c>
      <c r="K3572" s="13" t="str">
        <f t="shared" si="446"/>
        <v/>
      </c>
      <c r="L3572" s="13"/>
      <c r="M3572" s="22" t="str">
        <f t="shared" si="443"/>
        <v/>
      </c>
      <c r="N3572" s="22" t="str">
        <f t="shared" si="447"/>
        <v/>
      </c>
      <c r="P3572" s="11" t="str">
        <f t="shared" si="448"/>
        <v xml:space="preserve"> </v>
      </c>
      <c r="Q3572" s="11" t="e">
        <f>VLOOKUP(B3572,'Комментарии к ремонту'!A:C,2,FALSE)</f>
        <v>#N/A</v>
      </c>
      <c r="R3572" s="21" t="str">
        <f t="shared" si="449"/>
        <v/>
      </c>
      <c r="T3572" s="44" t="str">
        <f t="shared" si="444"/>
        <v/>
      </c>
      <c r="W3572" s="18">
        <f t="shared" si="445"/>
        <v>0</v>
      </c>
    </row>
    <row r="3573" spans="7:23" ht="25.5" customHeight="1" x14ac:dyDescent="0.2">
      <c r="G3573" s="12" t="str">
        <f t="shared" si="442"/>
        <v/>
      </c>
      <c r="H3573" s="12"/>
      <c r="I3573" s="22" t="str">
        <f>IFERROR(VLOOKUP('движение ДВС'!C3573,нормативы!$B$2:$C$32,2,FALSE),"")</f>
        <v/>
      </c>
      <c r="K3573" s="13" t="str">
        <f t="shared" si="446"/>
        <v/>
      </c>
      <c r="L3573" s="13"/>
      <c r="M3573" s="22" t="str">
        <f t="shared" si="443"/>
        <v/>
      </c>
      <c r="N3573" s="22" t="str">
        <f t="shared" si="447"/>
        <v/>
      </c>
      <c r="P3573" s="11" t="str">
        <f t="shared" si="448"/>
        <v xml:space="preserve"> </v>
      </c>
      <c r="Q3573" s="11" t="e">
        <f>VLOOKUP(B3573,'Комментарии к ремонту'!A:C,2,FALSE)</f>
        <v>#N/A</v>
      </c>
      <c r="R3573" s="21" t="str">
        <f t="shared" si="449"/>
        <v/>
      </c>
      <c r="T3573" s="44" t="str">
        <f t="shared" si="444"/>
        <v/>
      </c>
      <c r="W3573" s="18">
        <f t="shared" si="445"/>
        <v>0</v>
      </c>
    </row>
    <row r="3574" spans="7:23" ht="25.5" customHeight="1" x14ac:dyDescent="0.2">
      <c r="G3574" s="12" t="str">
        <f t="shared" si="442"/>
        <v/>
      </c>
      <c r="H3574" s="12"/>
      <c r="I3574" s="22" t="str">
        <f>IFERROR(VLOOKUP('движение ДВС'!C3574,нормативы!$B$2:$C$32,2,FALSE),"")</f>
        <v/>
      </c>
      <c r="K3574" s="13" t="str">
        <f t="shared" si="446"/>
        <v/>
      </c>
      <c r="L3574" s="13"/>
      <c r="M3574" s="22" t="str">
        <f t="shared" si="443"/>
        <v/>
      </c>
      <c r="N3574" s="22" t="str">
        <f t="shared" si="447"/>
        <v/>
      </c>
      <c r="P3574" s="11" t="str">
        <f t="shared" si="448"/>
        <v xml:space="preserve"> </v>
      </c>
      <c r="Q3574" s="11" t="e">
        <f>VLOOKUP(B3574,'Комментарии к ремонту'!A:C,2,FALSE)</f>
        <v>#N/A</v>
      </c>
      <c r="R3574" s="21" t="str">
        <f t="shared" si="449"/>
        <v/>
      </c>
      <c r="T3574" s="44" t="str">
        <f t="shared" si="444"/>
        <v/>
      </c>
      <c r="W3574" s="18">
        <f t="shared" si="445"/>
        <v>0</v>
      </c>
    </row>
    <row r="3575" spans="7:23" ht="25.5" customHeight="1" x14ac:dyDescent="0.2">
      <c r="G3575" s="12" t="str">
        <f t="shared" si="442"/>
        <v/>
      </c>
      <c r="H3575" s="12"/>
      <c r="I3575" s="22" t="str">
        <f>IFERROR(VLOOKUP('движение ДВС'!C3575,нормативы!$B$2:$C$32,2,FALSE),"")</f>
        <v/>
      </c>
      <c r="K3575" s="13" t="str">
        <f t="shared" si="446"/>
        <v/>
      </c>
      <c r="L3575" s="13"/>
      <c r="M3575" s="22" t="str">
        <f t="shared" si="443"/>
        <v/>
      </c>
      <c r="N3575" s="22" t="str">
        <f t="shared" si="447"/>
        <v/>
      </c>
      <c r="P3575" s="11" t="str">
        <f t="shared" si="448"/>
        <v xml:space="preserve"> </v>
      </c>
      <c r="Q3575" s="11" t="e">
        <f>VLOOKUP(B3575,'Комментарии к ремонту'!A:C,2,FALSE)</f>
        <v>#N/A</v>
      </c>
      <c r="R3575" s="21" t="str">
        <f t="shared" si="449"/>
        <v/>
      </c>
      <c r="T3575" s="44" t="str">
        <f t="shared" si="444"/>
        <v/>
      </c>
      <c r="W3575" s="18">
        <f t="shared" si="445"/>
        <v>0</v>
      </c>
    </row>
    <row r="3576" spans="7:23" ht="25.5" customHeight="1" x14ac:dyDescent="0.2">
      <c r="G3576" s="12" t="str">
        <f t="shared" si="442"/>
        <v/>
      </c>
      <c r="H3576" s="12"/>
      <c r="I3576" s="22" t="str">
        <f>IFERROR(VLOOKUP('движение ДВС'!C3576,нормативы!$B$2:$C$32,2,FALSE),"")</f>
        <v/>
      </c>
      <c r="K3576" s="13" t="str">
        <f t="shared" si="446"/>
        <v/>
      </c>
      <c r="L3576" s="13"/>
      <c r="M3576" s="22" t="str">
        <f t="shared" si="443"/>
        <v/>
      </c>
      <c r="N3576" s="22" t="str">
        <f t="shared" si="447"/>
        <v/>
      </c>
      <c r="P3576" s="11" t="str">
        <f t="shared" si="448"/>
        <v xml:space="preserve"> </v>
      </c>
      <c r="Q3576" s="11" t="e">
        <f>VLOOKUP(B3576,'Комментарии к ремонту'!A:C,2,FALSE)</f>
        <v>#N/A</v>
      </c>
      <c r="R3576" s="21" t="str">
        <f t="shared" si="449"/>
        <v/>
      </c>
      <c r="T3576" s="44" t="str">
        <f t="shared" si="444"/>
        <v/>
      </c>
      <c r="W3576" s="18">
        <f t="shared" si="445"/>
        <v>0</v>
      </c>
    </row>
    <row r="3577" spans="7:23" ht="25.5" customHeight="1" x14ac:dyDescent="0.2">
      <c r="G3577" s="12" t="str">
        <f t="shared" si="442"/>
        <v/>
      </c>
      <c r="H3577" s="12"/>
      <c r="I3577" s="22" t="str">
        <f>IFERROR(VLOOKUP('движение ДВС'!C3577,нормативы!$B$2:$C$32,2,FALSE),"")</f>
        <v/>
      </c>
      <c r="K3577" s="13" t="str">
        <f t="shared" si="446"/>
        <v/>
      </c>
      <c r="L3577" s="13"/>
      <c r="M3577" s="22" t="str">
        <f t="shared" si="443"/>
        <v/>
      </c>
      <c r="N3577" s="22" t="str">
        <f t="shared" si="447"/>
        <v/>
      </c>
      <c r="P3577" s="11" t="str">
        <f t="shared" si="448"/>
        <v xml:space="preserve"> </v>
      </c>
      <c r="Q3577" s="11" t="e">
        <f>VLOOKUP(B3577,'Комментарии к ремонту'!A:C,2,FALSE)</f>
        <v>#N/A</v>
      </c>
      <c r="R3577" s="21" t="str">
        <f t="shared" si="449"/>
        <v/>
      </c>
      <c r="T3577" s="44" t="str">
        <f t="shared" si="444"/>
        <v/>
      </c>
      <c r="W3577" s="18">
        <f t="shared" si="445"/>
        <v>0</v>
      </c>
    </row>
    <row r="3578" spans="7:23" ht="25.5" customHeight="1" x14ac:dyDescent="0.2">
      <c r="G3578" s="12" t="str">
        <f t="shared" si="442"/>
        <v/>
      </c>
      <c r="H3578" s="12"/>
      <c r="I3578" s="22" t="str">
        <f>IFERROR(VLOOKUP('движение ДВС'!C3578,нормативы!$B$2:$C$32,2,FALSE),"")</f>
        <v/>
      </c>
      <c r="K3578" s="13" t="str">
        <f t="shared" si="446"/>
        <v/>
      </c>
      <c r="L3578" s="13"/>
      <c r="M3578" s="22" t="str">
        <f t="shared" si="443"/>
        <v/>
      </c>
      <c r="N3578" s="22" t="str">
        <f t="shared" si="447"/>
        <v/>
      </c>
      <c r="P3578" s="11" t="str">
        <f t="shared" si="448"/>
        <v xml:space="preserve"> </v>
      </c>
      <c r="Q3578" s="11" t="e">
        <f>VLOOKUP(B3578,'Комментарии к ремонту'!A:C,2,FALSE)</f>
        <v>#N/A</v>
      </c>
      <c r="R3578" s="21" t="str">
        <f t="shared" si="449"/>
        <v/>
      </c>
      <c r="T3578" s="44" t="str">
        <f t="shared" si="444"/>
        <v/>
      </c>
      <c r="W3578" s="18">
        <f t="shared" si="445"/>
        <v>0</v>
      </c>
    </row>
    <row r="3579" spans="7:23" ht="25.5" customHeight="1" x14ac:dyDescent="0.2">
      <c r="G3579" s="12" t="str">
        <f t="shared" si="442"/>
        <v/>
      </c>
      <c r="H3579" s="12"/>
      <c r="I3579" s="22" t="str">
        <f>IFERROR(VLOOKUP('движение ДВС'!C3579,нормативы!$B$2:$C$32,2,FALSE),"")</f>
        <v/>
      </c>
      <c r="K3579" s="13" t="str">
        <f t="shared" si="446"/>
        <v/>
      </c>
      <c r="L3579" s="13"/>
      <c r="M3579" s="22" t="str">
        <f t="shared" si="443"/>
        <v/>
      </c>
      <c r="N3579" s="22" t="str">
        <f t="shared" si="447"/>
        <v/>
      </c>
      <c r="P3579" s="11" t="str">
        <f t="shared" si="448"/>
        <v xml:space="preserve"> </v>
      </c>
      <c r="Q3579" s="11" t="e">
        <f>VLOOKUP(B3579,'Комментарии к ремонту'!A:C,2,FALSE)</f>
        <v>#N/A</v>
      </c>
      <c r="R3579" s="21" t="str">
        <f t="shared" si="449"/>
        <v/>
      </c>
      <c r="T3579" s="44" t="str">
        <f t="shared" si="444"/>
        <v/>
      </c>
      <c r="W3579" s="18">
        <f t="shared" si="445"/>
        <v>0</v>
      </c>
    </row>
    <row r="3580" spans="7:23" ht="25.5" customHeight="1" x14ac:dyDescent="0.2">
      <c r="G3580" s="12" t="str">
        <f t="shared" si="442"/>
        <v/>
      </c>
      <c r="H3580" s="12"/>
      <c r="I3580" s="22" t="str">
        <f>IFERROR(VLOOKUP('движение ДВС'!C3580,нормативы!$B$2:$C$32,2,FALSE),"")</f>
        <v/>
      </c>
      <c r="K3580" s="13" t="str">
        <f t="shared" si="446"/>
        <v/>
      </c>
      <c r="L3580" s="13"/>
      <c r="M3580" s="22" t="str">
        <f t="shared" si="443"/>
        <v/>
      </c>
      <c r="N3580" s="22" t="str">
        <f t="shared" si="447"/>
        <v/>
      </c>
      <c r="P3580" s="11" t="str">
        <f t="shared" si="448"/>
        <v xml:space="preserve"> </v>
      </c>
      <c r="Q3580" s="11" t="e">
        <f>VLOOKUP(B3580,'Комментарии к ремонту'!A:C,2,FALSE)</f>
        <v>#N/A</v>
      </c>
      <c r="R3580" s="21" t="str">
        <f t="shared" si="449"/>
        <v/>
      </c>
      <c r="T3580" s="44" t="str">
        <f t="shared" si="444"/>
        <v/>
      </c>
      <c r="W3580" s="18">
        <f t="shared" si="445"/>
        <v>0</v>
      </c>
    </row>
    <row r="3581" spans="7:23" ht="25.5" customHeight="1" x14ac:dyDescent="0.2">
      <c r="G3581" s="12" t="str">
        <f t="shared" si="442"/>
        <v/>
      </c>
      <c r="H3581" s="12"/>
      <c r="I3581" s="22" t="str">
        <f>IFERROR(VLOOKUP('движение ДВС'!C3581,нормативы!$B$2:$C$32,2,FALSE),"")</f>
        <v/>
      </c>
      <c r="K3581" s="13" t="str">
        <f t="shared" si="446"/>
        <v/>
      </c>
      <c r="L3581" s="13"/>
      <c r="M3581" s="22" t="str">
        <f t="shared" si="443"/>
        <v/>
      </c>
      <c r="N3581" s="22" t="str">
        <f t="shared" si="447"/>
        <v/>
      </c>
      <c r="P3581" s="11" t="str">
        <f t="shared" si="448"/>
        <v xml:space="preserve"> </v>
      </c>
      <c r="Q3581" s="11" t="e">
        <f>VLOOKUP(B3581,'Комментарии к ремонту'!A:C,2,FALSE)</f>
        <v>#N/A</v>
      </c>
      <c r="R3581" s="21" t="str">
        <f t="shared" si="449"/>
        <v/>
      </c>
      <c r="T3581" s="44" t="str">
        <f t="shared" si="444"/>
        <v/>
      </c>
      <c r="W3581" s="18">
        <f t="shared" si="445"/>
        <v>0</v>
      </c>
    </row>
    <row r="3582" spans="7:23" ht="25.5" customHeight="1" x14ac:dyDescent="0.2">
      <c r="G3582" s="12" t="str">
        <f t="shared" si="442"/>
        <v/>
      </c>
      <c r="H3582" s="12"/>
      <c r="I3582" s="22" t="str">
        <f>IFERROR(VLOOKUP('движение ДВС'!C3582,нормативы!$B$2:$C$32,2,FALSE),"")</f>
        <v/>
      </c>
      <c r="K3582" s="13" t="str">
        <f t="shared" si="446"/>
        <v/>
      </c>
      <c r="L3582" s="13"/>
      <c r="M3582" s="22" t="str">
        <f t="shared" si="443"/>
        <v/>
      </c>
      <c r="N3582" s="22" t="str">
        <f t="shared" si="447"/>
        <v/>
      </c>
      <c r="P3582" s="11" t="str">
        <f t="shared" si="448"/>
        <v xml:space="preserve"> </v>
      </c>
      <c r="Q3582" s="11" t="e">
        <f>VLOOKUP(B3582,'Комментарии к ремонту'!A:C,2,FALSE)</f>
        <v>#N/A</v>
      </c>
      <c r="R3582" s="21" t="str">
        <f t="shared" si="449"/>
        <v/>
      </c>
      <c r="T3582" s="44" t="str">
        <f t="shared" si="444"/>
        <v/>
      </c>
      <c r="W3582" s="18">
        <f t="shared" si="445"/>
        <v>0</v>
      </c>
    </row>
    <row r="3583" spans="7:23" ht="25.5" customHeight="1" x14ac:dyDescent="0.2">
      <c r="G3583" s="12" t="str">
        <f t="shared" si="442"/>
        <v/>
      </c>
      <c r="H3583" s="12"/>
      <c r="I3583" s="22" t="str">
        <f>IFERROR(VLOOKUP('движение ДВС'!C3583,нормативы!$B$2:$C$32,2,FALSE),"")</f>
        <v/>
      </c>
      <c r="K3583" s="13" t="str">
        <f t="shared" si="446"/>
        <v/>
      </c>
      <c r="L3583" s="13"/>
      <c r="M3583" s="22" t="str">
        <f t="shared" si="443"/>
        <v/>
      </c>
      <c r="N3583" s="22" t="str">
        <f t="shared" si="447"/>
        <v/>
      </c>
      <c r="P3583" s="11" t="str">
        <f t="shared" si="448"/>
        <v xml:space="preserve"> </v>
      </c>
      <c r="Q3583" s="11" t="e">
        <f>VLOOKUP(B3583,'Комментарии к ремонту'!A:C,2,FALSE)</f>
        <v>#N/A</v>
      </c>
      <c r="R3583" s="21" t="str">
        <f t="shared" si="449"/>
        <v/>
      </c>
      <c r="T3583" s="44" t="str">
        <f t="shared" si="444"/>
        <v/>
      </c>
      <c r="W3583" s="18">
        <f t="shared" si="445"/>
        <v>0</v>
      </c>
    </row>
    <row r="3584" spans="7:23" ht="25.5" customHeight="1" x14ac:dyDescent="0.2">
      <c r="G3584" s="12" t="str">
        <f t="shared" si="442"/>
        <v/>
      </c>
      <c r="H3584" s="12"/>
      <c r="I3584" s="22" t="str">
        <f>IFERROR(VLOOKUP('движение ДВС'!C3584,нормативы!$B$2:$C$32,2,FALSE),"")</f>
        <v/>
      </c>
      <c r="K3584" s="13" t="str">
        <f t="shared" si="446"/>
        <v/>
      </c>
      <c r="L3584" s="13"/>
      <c r="M3584" s="22" t="str">
        <f t="shared" si="443"/>
        <v/>
      </c>
      <c r="N3584" s="22" t="str">
        <f t="shared" si="447"/>
        <v/>
      </c>
      <c r="P3584" s="11" t="str">
        <f t="shared" si="448"/>
        <v xml:space="preserve"> </v>
      </c>
      <c r="Q3584" s="11" t="e">
        <f>VLOOKUP(B3584,'Комментарии к ремонту'!A:C,2,FALSE)</f>
        <v>#N/A</v>
      </c>
      <c r="R3584" s="21" t="str">
        <f t="shared" si="449"/>
        <v/>
      </c>
      <c r="T3584" s="44" t="str">
        <f t="shared" si="444"/>
        <v/>
      </c>
      <c r="W3584" s="18">
        <f t="shared" si="445"/>
        <v>0</v>
      </c>
    </row>
    <row r="3585" spans="7:23" ht="25.5" customHeight="1" x14ac:dyDescent="0.2">
      <c r="G3585" s="12" t="str">
        <f t="shared" si="442"/>
        <v/>
      </c>
      <c r="H3585" s="12"/>
      <c r="I3585" s="22" t="str">
        <f>IFERROR(VLOOKUP('движение ДВС'!C3585,нормативы!$B$2:$C$32,2,FALSE),"")</f>
        <v/>
      </c>
      <c r="K3585" s="13" t="str">
        <f t="shared" si="446"/>
        <v/>
      </c>
      <c r="L3585" s="13"/>
      <c r="M3585" s="22" t="str">
        <f t="shared" si="443"/>
        <v/>
      </c>
      <c r="N3585" s="22" t="str">
        <f t="shared" si="447"/>
        <v/>
      </c>
      <c r="P3585" s="11" t="str">
        <f t="shared" si="448"/>
        <v xml:space="preserve"> </v>
      </c>
      <c r="Q3585" s="11" t="e">
        <f>VLOOKUP(B3585,'Комментарии к ремонту'!A:C,2,FALSE)</f>
        <v>#N/A</v>
      </c>
      <c r="R3585" s="21" t="str">
        <f t="shared" si="449"/>
        <v/>
      </c>
      <c r="T3585" s="44" t="str">
        <f t="shared" si="444"/>
        <v/>
      </c>
      <c r="W3585" s="18">
        <f t="shared" si="445"/>
        <v>0</v>
      </c>
    </row>
    <row r="3586" spans="7:23" ht="25.5" customHeight="1" x14ac:dyDescent="0.2">
      <c r="G3586" s="12" t="str">
        <f t="shared" si="442"/>
        <v/>
      </c>
      <c r="H3586" s="12"/>
      <c r="I3586" s="22" t="str">
        <f>IFERROR(VLOOKUP('движение ДВС'!C3586,нормативы!$B$2:$C$32,2,FALSE),"")</f>
        <v/>
      </c>
      <c r="K3586" s="13" t="str">
        <f t="shared" si="446"/>
        <v/>
      </c>
      <c r="L3586" s="13"/>
      <c r="M3586" s="22" t="str">
        <f t="shared" si="443"/>
        <v/>
      </c>
      <c r="N3586" s="22" t="str">
        <f t="shared" si="447"/>
        <v/>
      </c>
      <c r="P3586" s="11" t="str">
        <f t="shared" si="448"/>
        <v xml:space="preserve"> </v>
      </c>
      <c r="Q3586" s="11" t="e">
        <f>VLOOKUP(B3586,'Комментарии к ремонту'!A:C,2,FALSE)</f>
        <v>#N/A</v>
      </c>
      <c r="R3586" s="21" t="str">
        <f t="shared" si="449"/>
        <v/>
      </c>
      <c r="T3586" s="44" t="str">
        <f t="shared" si="444"/>
        <v/>
      </c>
      <c r="W3586" s="18">
        <f t="shared" si="445"/>
        <v>0</v>
      </c>
    </row>
    <row r="3587" spans="7:23" ht="25.5" customHeight="1" x14ac:dyDescent="0.2">
      <c r="G3587" s="12" t="str">
        <f t="shared" ref="G3587:G3650" si="450">IFERROR(IF(SEARCH("Ожидается",O3587),"введите дату",""),"")</f>
        <v/>
      </c>
      <c r="H3587" s="12"/>
      <c r="I3587" s="22" t="str">
        <f>IFERROR(VLOOKUP('движение ДВС'!C3587,нормативы!$B$2:$C$32,2,FALSE),"")</f>
        <v/>
      </c>
      <c r="K3587" s="13" t="str">
        <f t="shared" si="446"/>
        <v/>
      </c>
      <c r="L3587" s="13"/>
      <c r="M3587" s="22" t="str">
        <f t="shared" ref="M3587:M3650" si="451">IFERROR(IF(ISBLANK(G3587),"",_xlfn.ISOWEEKNUM(G3587)),"")</f>
        <v/>
      </c>
      <c r="N3587" s="22" t="str">
        <f t="shared" si="447"/>
        <v/>
      </c>
      <c r="P3587" s="11" t="str">
        <f t="shared" si="448"/>
        <v xml:space="preserve"> </v>
      </c>
      <c r="Q3587" s="11" t="e">
        <f>VLOOKUP(B3587,'Комментарии к ремонту'!A:C,2,FALSE)</f>
        <v>#N/A</v>
      </c>
      <c r="R3587" s="21" t="str">
        <f t="shared" si="449"/>
        <v/>
      </c>
      <c r="T3587" s="44" t="str">
        <f t="shared" ref="T3587:T3650" si="452">IF(O3587="Отказной","Опишите причину отказа",IF(O3587="Транзит","Опишите инф. о транзите",""))</f>
        <v/>
      </c>
      <c r="W3587" s="18">
        <f t="shared" ref="W3587:W3650" si="453">IFERROR(IF(SEARCH(", заказ",V3587),"укажите дату поставки зап. частей",""),0)</f>
        <v>0</v>
      </c>
    </row>
    <row r="3588" spans="7:23" ht="25.5" customHeight="1" x14ac:dyDescent="0.2">
      <c r="G3588" s="12" t="str">
        <f t="shared" si="450"/>
        <v/>
      </c>
      <c r="H3588" s="12"/>
      <c r="I3588" s="22" t="str">
        <f>IFERROR(VLOOKUP('движение ДВС'!C3588,нормативы!$B$2:$C$32,2,FALSE),"")</f>
        <v/>
      </c>
      <c r="K3588" s="13" t="str">
        <f t="shared" ref="K3588:K3651" si="454">IFERROR(IF(H3588&lt;&gt;0,H3588+(I3588/J3588)/8*7/5,""),IF(H3588&lt;&gt;0,H3588+I3588/8*7/5,""))</f>
        <v/>
      </c>
      <c r="L3588" s="13"/>
      <c r="M3588" s="22" t="str">
        <f t="shared" si="451"/>
        <v/>
      </c>
      <c r="N3588" s="22" t="str">
        <f t="shared" ref="N3588:N3651" si="455">IFERROR(INT((MONTH(G3588)+2)/3),"")</f>
        <v/>
      </c>
      <c r="P3588" s="11" t="str">
        <f t="shared" ref="P3588:P3651" si="456">B3588&amp;" "&amp;C3588</f>
        <v xml:space="preserve"> </v>
      </c>
      <c r="Q3588" s="11" t="e">
        <f>VLOOKUP(B3588,'Комментарии к ремонту'!A:C,2,FALSE)</f>
        <v>#N/A</v>
      </c>
      <c r="R3588" s="21" t="str">
        <f t="shared" ref="R3588:R3651" si="457">IF(ISBLANK(B3588),"",IF(O3588="Ремонт остановлен","Укажите причину остановки работ",IF(O3588="Отказной","Опишите причину отказа",IF(O3588="Транзит","Опишите инф. о транзите",IF(ISNA(Q3588),"НЕТ","ЕСТЬ")))))</f>
        <v/>
      </c>
      <c r="T3588" s="44" t="str">
        <f t="shared" si="452"/>
        <v/>
      </c>
      <c r="W3588" s="18">
        <f t="shared" si="453"/>
        <v>0</v>
      </c>
    </row>
    <row r="3589" spans="7:23" ht="25.5" customHeight="1" x14ac:dyDescent="0.2">
      <c r="G3589" s="12" t="str">
        <f t="shared" si="450"/>
        <v/>
      </c>
      <c r="H3589" s="12"/>
      <c r="I3589" s="22" t="str">
        <f>IFERROR(VLOOKUP('движение ДВС'!C3589,нормативы!$B$2:$C$32,2,FALSE),"")</f>
        <v/>
      </c>
      <c r="K3589" s="13" t="str">
        <f t="shared" si="454"/>
        <v/>
      </c>
      <c r="L3589" s="13"/>
      <c r="M3589" s="22" t="str">
        <f t="shared" si="451"/>
        <v/>
      </c>
      <c r="N3589" s="22" t="str">
        <f t="shared" si="455"/>
        <v/>
      </c>
      <c r="P3589" s="11" t="str">
        <f t="shared" si="456"/>
        <v xml:space="preserve"> </v>
      </c>
      <c r="Q3589" s="11" t="e">
        <f>VLOOKUP(B3589,'Комментарии к ремонту'!A:C,2,FALSE)</f>
        <v>#N/A</v>
      </c>
      <c r="R3589" s="21" t="str">
        <f t="shared" si="457"/>
        <v/>
      </c>
      <c r="T3589" s="44" t="str">
        <f t="shared" si="452"/>
        <v/>
      </c>
      <c r="W3589" s="18">
        <f t="shared" si="453"/>
        <v>0</v>
      </c>
    </row>
    <row r="3590" spans="7:23" ht="25.5" customHeight="1" x14ac:dyDescent="0.2">
      <c r="G3590" s="12" t="str">
        <f t="shared" si="450"/>
        <v/>
      </c>
      <c r="H3590" s="12"/>
      <c r="I3590" s="22" t="str">
        <f>IFERROR(VLOOKUP('движение ДВС'!C3590,нормативы!$B$2:$C$32,2,FALSE),"")</f>
        <v/>
      </c>
      <c r="K3590" s="13" t="str">
        <f t="shared" si="454"/>
        <v/>
      </c>
      <c r="L3590" s="13"/>
      <c r="M3590" s="22" t="str">
        <f t="shared" si="451"/>
        <v/>
      </c>
      <c r="N3590" s="22" t="str">
        <f t="shared" si="455"/>
        <v/>
      </c>
      <c r="P3590" s="11" t="str">
        <f t="shared" si="456"/>
        <v xml:space="preserve"> </v>
      </c>
      <c r="Q3590" s="11" t="e">
        <f>VLOOKUP(B3590,'Комментарии к ремонту'!A:C,2,FALSE)</f>
        <v>#N/A</v>
      </c>
      <c r="R3590" s="21" t="str">
        <f t="shared" si="457"/>
        <v/>
      </c>
      <c r="T3590" s="44" t="str">
        <f t="shared" si="452"/>
        <v/>
      </c>
      <c r="W3590" s="18">
        <f t="shared" si="453"/>
        <v>0</v>
      </c>
    </row>
    <row r="3591" spans="7:23" ht="25.5" customHeight="1" x14ac:dyDescent="0.2">
      <c r="G3591" s="12" t="str">
        <f t="shared" si="450"/>
        <v/>
      </c>
      <c r="H3591" s="12"/>
      <c r="I3591" s="22" t="str">
        <f>IFERROR(VLOOKUP('движение ДВС'!C3591,нормативы!$B$2:$C$32,2,FALSE),"")</f>
        <v/>
      </c>
      <c r="K3591" s="13" t="str">
        <f t="shared" si="454"/>
        <v/>
      </c>
      <c r="L3591" s="13"/>
      <c r="M3591" s="22" t="str">
        <f t="shared" si="451"/>
        <v/>
      </c>
      <c r="N3591" s="22" t="str">
        <f t="shared" si="455"/>
        <v/>
      </c>
      <c r="P3591" s="11" t="str">
        <f t="shared" si="456"/>
        <v xml:space="preserve"> </v>
      </c>
      <c r="Q3591" s="11" t="e">
        <f>VLOOKUP(B3591,'Комментарии к ремонту'!A:C,2,FALSE)</f>
        <v>#N/A</v>
      </c>
      <c r="R3591" s="21" t="str">
        <f t="shared" si="457"/>
        <v/>
      </c>
      <c r="T3591" s="44" t="str">
        <f t="shared" si="452"/>
        <v/>
      </c>
      <c r="W3591" s="18">
        <f t="shared" si="453"/>
        <v>0</v>
      </c>
    </row>
    <row r="3592" spans="7:23" ht="25.5" customHeight="1" x14ac:dyDescent="0.2">
      <c r="G3592" s="12" t="str">
        <f t="shared" si="450"/>
        <v/>
      </c>
      <c r="H3592" s="12"/>
      <c r="I3592" s="22" t="str">
        <f>IFERROR(VLOOKUP('движение ДВС'!C3592,нормативы!$B$2:$C$32,2,FALSE),"")</f>
        <v/>
      </c>
      <c r="K3592" s="13" t="str">
        <f t="shared" si="454"/>
        <v/>
      </c>
      <c r="L3592" s="13"/>
      <c r="M3592" s="22" t="str">
        <f t="shared" si="451"/>
        <v/>
      </c>
      <c r="N3592" s="22" t="str">
        <f t="shared" si="455"/>
        <v/>
      </c>
      <c r="P3592" s="11" t="str">
        <f t="shared" si="456"/>
        <v xml:space="preserve"> </v>
      </c>
      <c r="Q3592" s="11" t="e">
        <f>VLOOKUP(B3592,'Комментарии к ремонту'!A:C,2,FALSE)</f>
        <v>#N/A</v>
      </c>
      <c r="R3592" s="21" t="str">
        <f t="shared" si="457"/>
        <v/>
      </c>
      <c r="T3592" s="44" t="str">
        <f t="shared" si="452"/>
        <v/>
      </c>
      <c r="W3592" s="18">
        <f t="shared" si="453"/>
        <v>0</v>
      </c>
    </row>
    <row r="3593" spans="7:23" ht="25.5" customHeight="1" x14ac:dyDescent="0.2">
      <c r="G3593" s="12" t="str">
        <f t="shared" si="450"/>
        <v/>
      </c>
      <c r="H3593" s="12"/>
      <c r="I3593" s="22" t="str">
        <f>IFERROR(VLOOKUP('движение ДВС'!C3593,нормативы!$B$2:$C$32,2,FALSE),"")</f>
        <v/>
      </c>
      <c r="K3593" s="13" t="str">
        <f t="shared" si="454"/>
        <v/>
      </c>
      <c r="L3593" s="13"/>
      <c r="M3593" s="22" t="str">
        <f t="shared" si="451"/>
        <v/>
      </c>
      <c r="N3593" s="22" t="str">
        <f t="shared" si="455"/>
        <v/>
      </c>
      <c r="P3593" s="11" t="str">
        <f t="shared" si="456"/>
        <v xml:space="preserve"> </v>
      </c>
      <c r="Q3593" s="11" t="e">
        <f>VLOOKUP(B3593,'Комментарии к ремонту'!A:C,2,FALSE)</f>
        <v>#N/A</v>
      </c>
      <c r="R3593" s="21" t="str">
        <f t="shared" si="457"/>
        <v/>
      </c>
      <c r="T3593" s="44" t="str">
        <f t="shared" si="452"/>
        <v/>
      </c>
      <c r="W3593" s="18">
        <f t="shared" si="453"/>
        <v>0</v>
      </c>
    </row>
    <row r="3594" spans="7:23" ht="25.5" customHeight="1" x14ac:dyDescent="0.2">
      <c r="G3594" s="12" t="str">
        <f t="shared" si="450"/>
        <v/>
      </c>
      <c r="H3594" s="12"/>
      <c r="I3594" s="22" t="str">
        <f>IFERROR(VLOOKUP('движение ДВС'!C3594,нормативы!$B$2:$C$32,2,FALSE),"")</f>
        <v/>
      </c>
      <c r="K3594" s="13" t="str">
        <f t="shared" si="454"/>
        <v/>
      </c>
      <c r="L3594" s="13"/>
      <c r="M3594" s="22" t="str">
        <f t="shared" si="451"/>
        <v/>
      </c>
      <c r="N3594" s="22" t="str">
        <f t="shared" si="455"/>
        <v/>
      </c>
      <c r="P3594" s="11" t="str">
        <f t="shared" si="456"/>
        <v xml:space="preserve"> </v>
      </c>
      <c r="Q3594" s="11" t="e">
        <f>VLOOKUP(B3594,'Комментарии к ремонту'!A:C,2,FALSE)</f>
        <v>#N/A</v>
      </c>
      <c r="R3594" s="21" t="str">
        <f t="shared" si="457"/>
        <v/>
      </c>
      <c r="T3594" s="44" t="str">
        <f t="shared" si="452"/>
        <v/>
      </c>
      <c r="W3594" s="18">
        <f t="shared" si="453"/>
        <v>0</v>
      </c>
    </row>
    <row r="3595" spans="7:23" ht="25.5" customHeight="1" x14ac:dyDescent="0.2">
      <c r="G3595" s="12" t="str">
        <f t="shared" si="450"/>
        <v/>
      </c>
      <c r="H3595" s="12"/>
      <c r="I3595" s="22" t="str">
        <f>IFERROR(VLOOKUP('движение ДВС'!C3595,нормативы!$B$2:$C$32,2,FALSE),"")</f>
        <v/>
      </c>
      <c r="K3595" s="13" t="str">
        <f t="shared" si="454"/>
        <v/>
      </c>
      <c r="L3595" s="13"/>
      <c r="M3595" s="22" t="str">
        <f t="shared" si="451"/>
        <v/>
      </c>
      <c r="N3595" s="22" t="str">
        <f t="shared" si="455"/>
        <v/>
      </c>
      <c r="P3595" s="11" t="str">
        <f t="shared" si="456"/>
        <v xml:space="preserve"> </v>
      </c>
      <c r="Q3595" s="11" t="e">
        <f>VLOOKUP(B3595,'Комментарии к ремонту'!A:C,2,FALSE)</f>
        <v>#N/A</v>
      </c>
      <c r="R3595" s="21" t="str">
        <f t="shared" si="457"/>
        <v/>
      </c>
      <c r="T3595" s="44" t="str">
        <f t="shared" si="452"/>
        <v/>
      </c>
      <c r="W3595" s="18">
        <f t="shared" si="453"/>
        <v>0</v>
      </c>
    </row>
    <row r="3596" spans="7:23" ht="25.5" customHeight="1" x14ac:dyDescent="0.2">
      <c r="G3596" s="12" t="str">
        <f t="shared" si="450"/>
        <v/>
      </c>
      <c r="H3596" s="12"/>
      <c r="I3596" s="22" t="str">
        <f>IFERROR(VLOOKUP('движение ДВС'!C3596,нормативы!$B$2:$C$32,2,FALSE),"")</f>
        <v/>
      </c>
      <c r="K3596" s="13" t="str">
        <f t="shared" si="454"/>
        <v/>
      </c>
      <c r="L3596" s="13"/>
      <c r="M3596" s="22" t="str">
        <f t="shared" si="451"/>
        <v/>
      </c>
      <c r="N3596" s="22" t="str">
        <f t="shared" si="455"/>
        <v/>
      </c>
      <c r="P3596" s="11" t="str">
        <f t="shared" si="456"/>
        <v xml:space="preserve"> </v>
      </c>
      <c r="Q3596" s="11" t="e">
        <f>VLOOKUP(B3596,'Комментарии к ремонту'!A:C,2,FALSE)</f>
        <v>#N/A</v>
      </c>
      <c r="R3596" s="21" t="str">
        <f t="shared" si="457"/>
        <v/>
      </c>
      <c r="T3596" s="44" t="str">
        <f t="shared" si="452"/>
        <v/>
      </c>
      <c r="W3596" s="18">
        <f t="shared" si="453"/>
        <v>0</v>
      </c>
    </row>
    <row r="3597" spans="7:23" ht="25.5" customHeight="1" x14ac:dyDescent="0.2">
      <c r="G3597" s="12" t="str">
        <f t="shared" si="450"/>
        <v/>
      </c>
      <c r="H3597" s="12"/>
      <c r="I3597" s="22" t="str">
        <f>IFERROR(VLOOKUP('движение ДВС'!C3597,нормативы!$B$2:$C$32,2,FALSE),"")</f>
        <v/>
      </c>
      <c r="K3597" s="13" t="str">
        <f t="shared" si="454"/>
        <v/>
      </c>
      <c r="L3597" s="13"/>
      <c r="M3597" s="22" t="str">
        <f t="shared" si="451"/>
        <v/>
      </c>
      <c r="N3597" s="22" t="str">
        <f t="shared" si="455"/>
        <v/>
      </c>
      <c r="P3597" s="11" t="str">
        <f t="shared" si="456"/>
        <v xml:space="preserve"> </v>
      </c>
      <c r="Q3597" s="11" t="e">
        <f>VLOOKUP(B3597,'Комментарии к ремонту'!A:C,2,FALSE)</f>
        <v>#N/A</v>
      </c>
      <c r="R3597" s="21" t="str">
        <f t="shared" si="457"/>
        <v/>
      </c>
      <c r="T3597" s="44" t="str">
        <f t="shared" si="452"/>
        <v/>
      </c>
      <c r="W3597" s="18">
        <f t="shared" si="453"/>
        <v>0</v>
      </c>
    </row>
    <row r="3598" spans="7:23" ht="25.5" customHeight="1" x14ac:dyDescent="0.2">
      <c r="G3598" s="12" t="str">
        <f t="shared" si="450"/>
        <v/>
      </c>
      <c r="H3598" s="12"/>
      <c r="I3598" s="22" t="str">
        <f>IFERROR(VLOOKUP('движение ДВС'!C3598,нормативы!$B$2:$C$32,2,FALSE),"")</f>
        <v/>
      </c>
      <c r="K3598" s="13" t="str">
        <f t="shared" si="454"/>
        <v/>
      </c>
      <c r="L3598" s="13"/>
      <c r="M3598" s="22" t="str">
        <f t="shared" si="451"/>
        <v/>
      </c>
      <c r="N3598" s="22" t="str">
        <f t="shared" si="455"/>
        <v/>
      </c>
      <c r="P3598" s="11" t="str">
        <f t="shared" si="456"/>
        <v xml:space="preserve"> </v>
      </c>
      <c r="Q3598" s="11" t="e">
        <f>VLOOKUP(B3598,'Комментарии к ремонту'!A:C,2,FALSE)</f>
        <v>#N/A</v>
      </c>
      <c r="R3598" s="21" t="str">
        <f t="shared" si="457"/>
        <v/>
      </c>
      <c r="T3598" s="44" t="str">
        <f t="shared" si="452"/>
        <v/>
      </c>
      <c r="W3598" s="18">
        <f t="shared" si="453"/>
        <v>0</v>
      </c>
    </row>
    <row r="3599" spans="7:23" ht="25.5" customHeight="1" x14ac:dyDescent="0.2">
      <c r="G3599" s="12" t="str">
        <f t="shared" si="450"/>
        <v/>
      </c>
      <c r="H3599" s="12"/>
      <c r="I3599" s="22" t="str">
        <f>IFERROR(VLOOKUP('движение ДВС'!C3599,нормативы!$B$2:$C$32,2,FALSE),"")</f>
        <v/>
      </c>
      <c r="K3599" s="13" t="str">
        <f t="shared" si="454"/>
        <v/>
      </c>
      <c r="L3599" s="13"/>
      <c r="M3599" s="22" t="str">
        <f t="shared" si="451"/>
        <v/>
      </c>
      <c r="N3599" s="22" t="str">
        <f t="shared" si="455"/>
        <v/>
      </c>
      <c r="P3599" s="11" t="str">
        <f t="shared" si="456"/>
        <v xml:space="preserve"> </v>
      </c>
      <c r="Q3599" s="11" t="e">
        <f>VLOOKUP(B3599,'Комментарии к ремонту'!A:C,2,FALSE)</f>
        <v>#N/A</v>
      </c>
      <c r="R3599" s="21" t="str">
        <f t="shared" si="457"/>
        <v/>
      </c>
      <c r="T3599" s="44" t="str">
        <f t="shared" si="452"/>
        <v/>
      </c>
      <c r="W3599" s="18">
        <f t="shared" si="453"/>
        <v>0</v>
      </c>
    </row>
    <row r="3600" spans="7:23" ht="25.5" customHeight="1" x14ac:dyDescent="0.2">
      <c r="G3600" s="12" t="str">
        <f t="shared" si="450"/>
        <v/>
      </c>
      <c r="H3600" s="12"/>
      <c r="I3600" s="22" t="str">
        <f>IFERROR(VLOOKUP('движение ДВС'!C3600,нормативы!$B$2:$C$32,2,FALSE),"")</f>
        <v/>
      </c>
      <c r="K3600" s="13" t="str">
        <f t="shared" si="454"/>
        <v/>
      </c>
      <c r="L3600" s="13"/>
      <c r="M3600" s="22" t="str">
        <f t="shared" si="451"/>
        <v/>
      </c>
      <c r="N3600" s="22" t="str">
        <f t="shared" si="455"/>
        <v/>
      </c>
      <c r="P3600" s="11" t="str">
        <f t="shared" si="456"/>
        <v xml:space="preserve"> </v>
      </c>
      <c r="Q3600" s="11" t="e">
        <f>VLOOKUP(B3600,'Комментарии к ремонту'!A:C,2,FALSE)</f>
        <v>#N/A</v>
      </c>
      <c r="R3600" s="21" t="str">
        <f t="shared" si="457"/>
        <v/>
      </c>
      <c r="T3600" s="44" t="str">
        <f t="shared" si="452"/>
        <v/>
      </c>
      <c r="W3600" s="18">
        <f t="shared" si="453"/>
        <v>0</v>
      </c>
    </row>
    <row r="3601" spans="7:23" ht="25.5" customHeight="1" x14ac:dyDescent="0.2">
      <c r="G3601" s="12" t="str">
        <f t="shared" si="450"/>
        <v/>
      </c>
      <c r="H3601" s="12"/>
      <c r="I3601" s="22" t="str">
        <f>IFERROR(VLOOKUP('движение ДВС'!C3601,нормативы!$B$2:$C$32,2,FALSE),"")</f>
        <v/>
      </c>
      <c r="K3601" s="13" t="str">
        <f t="shared" si="454"/>
        <v/>
      </c>
      <c r="L3601" s="13"/>
      <c r="M3601" s="22" t="str">
        <f t="shared" si="451"/>
        <v/>
      </c>
      <c r="N3601" s="22" t="str">
        <f t="shared" si="455"/>
        <v/>
      </c>
      <c r="P3601" s="11" t="str">
        <f t="shared" si="456"/>
        <v xml:space="preserve"> </v>
      </c>
      <c r="Q3601" s="11" t="e">
        <f>VLOOKUP(B3601,'Комментарии к ремонту'!A:C,2,FALSE)</f>
        <v>#N/A</v>
      </c>
      <c r="R3601" s="21" t="str">
        <f t="shared" si="457"/>
        <v/>
      </c>
      <c r="T3601" s="44" t="str">
        <f t="shared" si="452"/>
        <v/>
      </c>
      <c r="W3601" s="18">
        <f t="shared" si="453"/>
        <v>0</v>
      </c>
    </row>
    <row r="3602" spans="7:23" ht="25.5" customHeight="1" x14ac:dyDescent="0.2">
      <c r="G3602" s="12" t="str">
        <f t="shared" si="450"/>
        <v/>
      </c>
      <c r="H3602" s="12"/>
      <c r="I3602" s="22" t="str">
        <f>IFERROR(VLOOKUP('движение ДВС'!C3602,нормативы!$B$2:$C$32,2,FALSE),"")</f>
        <v/>
      </c>
      <c r="K3602" s="13" t="str">
        <f t="shared" si="454"/>
        <v/>
      </c>
      <c r="L3602" s="13"/>
      <c r="M3602" s="22" t="str">
        <f t="shared" si="451"/>
        <v/>
      </c>
      <c r="N3602" s="22" t="str">
        <f t="shared" si="455"/>
        <v/>
      </c>
      <c r="P3602" s="11" t="str">
        <f t="shared" si="456"/>
        <v xml:space="preserve"> </v>
      </c>
      <c r="Q3602" s="11" t="e">
        <f>VLOOKUP(B3602,'Комментарии к ремонту'!A:C,2,FALSE)</f>
        <v>#N/A</v>
      </c>
      <c r="R3602" s="21" t="str">
        <f t="shared" si="457"/>
        <v/>
      </c>
      <c r="T3602" s="44" t="str">
        <f t="shared" si="452"/>
        <v/>
      </c>
      <c r="W3602" s="18">
        <f t="shared" si="453"/>
        <v>0</v>
      </c>
    </row>
    <row r="3603" spans="7:23" ht="25.5" customHeight="1" x14ac:dyDescent="0.2">
      <c r="G3603" s="12" t="str">
        <f t="shared" si="450"/>
        <v/>
      </c>
      <c r="H3603" s="12"/>
      <c r="I3603" s="22" t="str">
        <f>IFERROR(VLOOKUP('движение ДВС'!C3603,нормативы!$B$2:$C$32,2,FALSE),"")</f>
        <v/>
      </c>
      <c r="K3603" s="13" t="str">
        <f t="shared" si="454"/>
        <v/>
      </c>
      <c r="L3603" s="13"/>
      <c r="M3603" s="22" t="str">
        <f t="shared" si="451"/>
        <v/>
      </c>
      <c r="N3603" s="22" t="str">
        <f t="shared" si="455"/>
        <v/>
      </c>
      <c r="P3603" s="11" t="str">
        <f t="shared" si="456"/>
        <v xml:space="preserve"> </v>
      </c>
      <c r="Q3603" s="11" t="e">
        <f>VLOOKUP(B3603,'Комментарии к ремонту'!A:C,2,FALSE)</f>
        <v>#N/A</v>
      </c>
      <c r="R3603" s="21" t="str">
        <f t="shared" si="457"/>
        <v/>
      </c>
      <c r="T3603" s="44" t="str">
        <f t="shared" si="452"/>
        <v/>
      </c>
      <c r="W3603" s="18">
        <f t="shared" si="453"/>
        <v>0</v>
      </c>
    </row>
    <row r="3604" spans="7:23" ht="25.5" customHeight="1" x14ac:dyDescent="0.2">
      <c r="G3604" s="12" t="str">
        <f t="shared" si="450"/>
        <v/>
      </c>
      <c r="H3604" s="12"/>
      <c r="I3604" s="22" t="str">
        <f>IFERROR(VLOOKUP('движение ДВС'!C3604,нормативы!$B$2:$C$32,2,FALSE),"")</f>
        <v/>
      </c>
      <c r="K3604" s="13" t="str">
        <f t="shared" si="454"/>
        <v/>
      </c>
      <c r="L3604" s="13"/>
      <c r="M3604" s="22" t="str">
        <f t="shared" si="451"/>
        <v/>
      </c>
      <c r="N3604" s="22" t="str">
        <f t="shared" si="455"/>
        <v/>
      </c>
      <c r="P3604" s="11" t="str">
        <f t="shared" si="456"/>
        <v xml:space="preserve"> </v>
      </c>
      <c r="Q3604" s="11" t="e">
        <f>VLOOKUP(B3604,'Комментарии к ремонту'!A:C,2,FALSE)</f>
        <v>#N/A</v>
      </c>
      <c r="R3604" s="21" t="str">
        <f t="shared" si="457"/>
        <v/>
      </c>
      <c r="T3604" s="44" t="str">
        <f t="shared" si="452"/>
        <v/>
      </c>
      <c r="W3604" s="18">
        <f t="shared" si="453"/>
        <v>0</v>
      </c>
    </row>
    <row r="3605" spans="7:23" ht="25.5" customHeight="1" x14ac:dyDescent="0.2">
      <c r="G3605" s="12" t="str">
        <f t="shared" si="450"/>
        <v/>
      </c>
      <c r="H3605" s="12"/>
      <c r="I3605" s="22" t="str">
        <f>IFERROR(VLOOKUP('движение ДВС'!C3605,нормативы!$B$2:$C$32,2,FALSE),"")</f>
        <v/>
      </c>
      <c r="K3605" s="13" t="str">
        <f t="shared" si="454"/>
        <v/>
      </c>
      <c r="L3605" s="13"/>
      <c r="M3605" s="22" t="str">
        <f t="shared" si="451"/>
        <v/>
      </c>
      <c r="N3605" s="22" t="str">
        <f t="shared" si="455"/>
        <v/>
      </c>
      <c r="P3605" s="11" t="str">
        <f t="shared" si="456"/>
        <v xml:space="preserve"> </v>
      </c>
      <c r="Q3605" s="11" t="e">
        <f>VLOOKUP(B3605,'Комментарии к ремонту'!A:C,2,FALSE)</f>
        <v>#N/A</v>
      </c>
      <c r="R3605" s="21" t="str">
        <f t="shared" si="457"/>
        <v/>
      </c>
      <c r="T3605" s="44" t="str">
        <f t="shared" si="452"/>
        <v/>
      </c>
      <c r="W3605" s="18">
        <f t="shared" si="453"/>
        <v>0</v>
      </c>
    </row>
    <row r="3606" spans="7:23" ht="25.5" customHeight="1" x14ac:dyDescent="0.2">
      <c r="G3606" s="12" t="str">
        <f t="shared" si="450"/>
        <v/>
      </c>
      <c r="H3606" s="12"/>
      <c r="I3606" s="22" t="str">
        <f>IFERROR(VLOOKUP('движение ДВС'!C3606,нормативы!$B$2:$C$32,2,FALSE),"")</f>
        <v/>
      </c>
      <c r="K3606" s="13" t="str">
        <f t="shared" si="454"/>
        <v/>
      </c>
      <c r="L3606" s="13"/>
      <c r="M3606" s="22" t="str">
        <f t="shared" si="451"/>
        <v/>
      </c>
      <c r="N3606" s="22" t="str">
        <f t="shared" si="455"/>
        <v/>
      </c>
      <c r="P3606" s="11" t="str">
        <f t="shared" si="456"/>
        <v xml:space="preserve"> </v>
      </c>
      <c r="Q3606" s="11" t="e">
        <f>VLOOKUP(B3606,'Комментарии к ремонту'!A:C,2,FALSE)</f>
        <v>#N/A</v>
      </c>
      <c r="R3606" s="21" t="str">
        <f t="shared" si="457"/>
        <v/>
      </c>
      <c r="T3606" s="44" t="str">
        <f t="shared" si="452"/>
        <v/>
      </c>
      <c r="W3606" s="18">
        <f t="shared" si="453"/>
        <v>0</v>
      </c>
    </row>
    <row r="3607" spans="7:23" ht="25.5" customHeight="1" x14ac:dyDescent="0.2">
      <c r="G3607" s="12" t="str">
        <f t="shared" si="450"/>
        <v/>
      </c>
      <c r="H3607" s="12"/>
      <c r="I3607" s="22" t="str">
        <f>IFERROR(VLOOKUP('движение ДВС'!C3607,нормативы!$B$2:$C$32,2,FALSE),"")</f>
        <v/>
      </c>
      <c r="K3607" s="13" t="str">
        <f t="shared" si="454"/>
        <v/>
      </c>
      <c r="L3607" s="13"/>
      <c r="M3607" s="22" t="str">
        <f t="shared" si="451"/>
        <v/>
      </c>
      <c r="N3607" s="22" t="str">
        <f t="shared" si="455"/>
        <v/>
      </c>
      <c r="P3607" s="11" t="str">
        <f t="shared" si="456"/>
        <v xml:space="preserve"> </v>
      </c>
      <c r="Q3607" s="11" t="e">
        <f>VLOOKUP(B3607,'Комментарии к ремонту'!A:C,2,FALSE)</f>
        <v>#N/A</v>
      </c>
      <c r="R3607" s="21" t="str">
        <f t="shared" si="457"/>
        <v/>
      </c>
      <c r="T3607" s="44" t="str">
        <f t="shared" si="452"/>
        <v/>
      </c>
      <c r="W3607" s="18">
        <f t="shared" si="453"/>
        <v>0</v>
      </c>
    </row>
    <row r="3608" spans="7:23" ht="25.5" customHeight="1" x14ac:dyDescent="0.2">
      <c r="G3608" s="12" t="str">
        <f t="shared" si="450"/>
        <v/>
      </c>
      <c r="H3608" s="12"/>
      <c r="I3608" s="22" t="str">
        <f>IFERROR(VLOOKUP('движение ДВС'!C3608,нормативы!$B$2:$C$32,2,FALSE),"")</f>
        <v/>
      </c>
      <c r="K3608" s="13" t="str">
        <f t="shared" si="454"/>
        <v/>
      </c>
      <c r="L3608" s="13"/>
      <c r="M3608" s="22" t="str">
        <f t="shared" si="451"/>
        <v/>
      </c>
      <c r="N3608" s="22" t="str">
        <f t="shared" si="455"/>
        <v/>
      </c>
      <c r="P3608" s="11" t="str">
        <f t="shared" si="456"/>
        <v xml:space="preserve"> </v>
      </c>
      <c r="Q3608" s="11" t="e">
        <f>VLOOKUP(B3608,'Комментарии к ремонту'!A:C,2,FALSE)</f>
        <v>#N/A</v>
      </c>
      <c r="R3608" s="21" t="str">
        <f t="shared" si="457"/>
        <v/>
      </c>
      <c r="T3608" s="44" t="str">
        <f t="shared" si="452"/>
        <v/>
      </c>
      <c r="W3608" s="18">
        <f t="shared" si="453"/>
        <v>0</v>
      </c>
    </row>
    <row r="3609" spans="7:23" ht="25.5" customHeight="1" x14ac:dyDescent="0.2">
      <c r="G3609" s="12" t="str">
        <f t="shared" si="450"/>
        <v/>
      </c>
      <c r="H3609" s="12"/>
      <c r="I3609" s="22" t="str">
        <f>IFERROR(VLOOKUP('движение ДВС'!C3609,нормативы!$B$2:$C$32,2,FALSE),"")</f>
        <v/>
      </c>
      <c r="K3609" s="13" t="str">
        <f t="shared" si="454"/>
        <v/>
      </c>
      <c r="L3609" s="13"/>
      <c r="M3609" s="22" t="str">
        <f t="shared" si="451"/>
        <v/>
      </c>
      <c r="N3609" s="22" t="str">
        <f t="shared" si="455"/>
        <v/>
      </c>
      <c r="P3609" s="11" t="str">
        <f t="shared" si="456"/>
        <v xml:space="preserve"> </v>
      </c>
      <c r="Q3609" s="11" t="e">
        <f>VLOOKUP(B3609,'Комментарии к ремонту'!A:C,2,FALSE)</f>
        <v>#N/A</v>
      </c>
      <c r="R3609" s="21" t="str">
        <f t="shared" si="457"/>
        <v/>
      </c>
      <c r="T3609" s="44" t="str">
        <f t="shared" si="452"/>
        <v/>
      </c>
      <c r="W3609" s="18">
        <f t="shared" si="453"/>
        <v>0</v>
      </c>
    </row>
    <row r="3610" spans="7:23" ht="25.5" customHeight="1" x14ac:dyDescent="0.2">
      <c r="G3610" s="12" t="str">
        <f t="shared" si="450"/>
        <v/>
      </c>
      <c r="H3610" s="12"/>
      <c r="I3610" s="22" t="str">
        <f>IFERROR(VLOOKUP('движение ДВС'!C3610,нормативы!$B$2:$C$32,2,FALSE),"")</f>
        <v/>
      </c>
      <c r="K3610" s="13" t="str">
        <f t="shared" si="454"/>
        <v/>
      </c>
      <c r="L3610" s="13"/>
      <c r="M3610" s="22" t="str">
        <f t="shared" si="451"/>
        <v/>
      </c>
      <c r="N3610" s="22" t="str">
        <f t="shared" si="455"/>
        <v/>
      </c>
      <c r="P3610" s="11" t="str">
        <f t="shared" si="456"/>
        <v xml:space="preserve"> </v>
      </c>
      <c r="Q3610" s="11" t="e">
        <f>VLOOKUP(B3610,'Комментарии к ремонту'!A:C,2,FALSE)</f>
        <v>#N/A</v>
      </c>
      <c r="R3610" s="21" t="str">
        <f t="shared" si="457"/>
        <v/>
      </c>
      <c r="T3610" s="44" t="str">
        <f t="shared" si="452"/>
        <v/>
      </c>
      <c r="W3610" s="18">
        <f t="shared" si="453"/>
        <v>0</v>
      </c>
    </row>
    <row r="3611" spans="7:23" ht="25.5" customHeight="1" x14ac:dyDescent="0.2">
      <c r="G3611" s="12" t="str">
        <f t="shared" si="450"/>
        <v/>
      </c>
      <c r="H3611" s="12"/>
      <c r="I3611" s="22" t="str">
        <f>IFERROR(VLOOKUP('движение ДВС'!C3611,нормативы!$B$2:$C$32,2,FALSE),"")</f>
        <v/>
      </c>
      <c r="K3611" s="13" t="str">
        <f t="shared" si="454"/>
        <v/>
      </c>
      <c r="L3611" s="13"/>
      <c r="M3611" s="22" t="str">
        <f t="shared" si="451"/>
        <v/>
      </c>
      <c r="N3611" s="22" t="str">
        <f t="shared" si="455"/>
        <v/>
      </c>
      <c r="P3611" s="11" t="str">
        <f t="shared" si="456"/>
        <v xml:space="preserve"> </v>
      </c>
      <c r="Q3611" s="11" t="e">
        <f>VLOOKUP(B3611,'Комментарии к ремонту'!A:C,2,FALSE)</f>
        <v>#N/A</v>
      </c>
      <c r="R3611" s="21" t="str">
        <f t="shared" si="457"/>
        <v/>
      </c>
      <c r="T3611" s="44" t="str">
        <f t="shared" si="452"/>
        <v/>
      </c>
      <c r="W3611" s="18">
        <f t="shared" si="453"/>
        <v>0</v>
      </c>
    </row>
    <row r="3612" spans="7:23" ht="25.5" customHeight="1" x14ac:dyDescent="0.2">
      <c r="G3612" s="12" t="str">
        <f t="shared" si="450"/>
        <v/>
      </c>
      <c r="H3612" s="12"/>
      <c r="I3612" s="22" t="str">
        <f>IFERROR(VLOOKUP('движение ДВС'!C3612,нормативы!$B$2:$C$32,2,FALSE),"")</f>
        <v/>
      </c>
      <c r="K3612" s="13" t="str">
        <f t="shared" si="454"/>
        <v/>
      </c>
      <c r="L3612" s="13"/>
      <c r="M3612" s="22" t="str">
        <f t="shared" si="451"/>
        <v/>
      </c>
      <c r="N3612" s="22" t="str">
        <f t="shared" si="455"/>
        <v/>
      </c>
      <c r="P3612" s="11" t="str">
        <f t="shared" si="456"/>
        <v xml:space="preserve"> </v>
      </c>
      <c r="Q3612" s="11" t="e">
        <f>VLOOKUP(B3612,'Комментарии к ремонту'!A:C,2,FALSE)</f>
        <v>#N/A</v>
      </c>
      <c r="R3612" s="21" t="str">
        <f t="shared" si="457"/>
        <v/>
      </c>
      <c r="T3612" s="44" t="str">
        <f t="shared" si="452"/>
        <v/>
      </c>
      <c r="W3612" s="18">
        <f t="shared" si="453"/>
        <v>0</v>
      </c>
    </row>
    <row r="3613" spans="7:23" ht="25.5" customHeight="1" x14ac:dyDescent="0.2">
      <c r="G3613" s="12" t="str">
        <f t="shared" si="450"/>
        <v/>
      </c>
      <c r="H3613" s="12"/>
      <c r="I3613" s="22" t="str">
        <f>IFERROR(VLOOKUP('движение ДВС'!C3613,нормативы!$B$2:$C$32,2,FALSE),"")</f>
        <v/>
      </c>
      <c r="K3613" s="13" t="str">
        <f t="shared" si="454"/>
        <v/>
      </c>
      <c r="L3613" s="13"/>
      <c r="M3613" s="22" t="str">
        <f t="shared" si="451"/>
        <v/>
      </c>
      <c r="N3613" s="22" t="str">
        <f t="shared" si="455"/>
        <v/>
      </c>
      <c r="P3613" s="11" t="str">
        <f t="shared" si="456"/>
        <v xml:space="preserve"> </v>
      </c>
      <c r="Q3613" s="11" t="e">
        <f>VLOOKUP(B3613,'Комментарии к ремонту'!A:C,2,FALSE)</f>
        <v>#N/A</v>
      </c>
      <c r="R3613" s="21" t="str">
        <f t="shared" si="457"/>
        <v/>
      </c>
      <c r="T3613" s="44" t="str">
        <f t="shared" si="452"/>
        <v/>
      </c>
      <c r="W3613" s="18">
        <f t="shared" si="453"/>
        <v>0</v>
      </c>
    </row>
    <row r="3614" spans="7:23" ht="25.5" customHeight="1" x14ac:dyDescent="0.2">
      <c r="G3614" s="12" t="str">
        <f t="shared" si="450"/>
        <v/>
      </c>
      <c r="H3614" s="12"/>
      <c r="I3614" s="22" t="str">
        <f>IFERROR(VLOOKUP('движение ДВС'!C3614,нормативы!$B$2:$C$32,2,FALSE),"")</f>
        <v/>
      </c>
      <c r="K3614" s="13" t="str">
        <f t="shared" si="454"/>
        <v/>
      </c>
      <c r="L3614" s="13"/>
      <c r="M3614" s="22" t="str">
        <f t="shared" si="451"/>
        <v/>
      </c>
      <c r="N3614" s="22" t="str">
        <f t="shared" si="455"/>
        <v/>
      </c>
      <c r="P3614" s="11" t="str">
        <f t="shared" si="456"/>
        <v xml:space="preserve"> </v>
      </c>
      <c r="Q3614" s="11" t="e">
        <f>VLOOKUP(B3614,'Комментарии к ремонту'!A:C,2,FALSE)</f>
        <v>#N/A</v>
      </c>
      <c r="R3614" s="21" t="str">
        <f t="shared" si="457"/>
        <v/>
      </c>
      <c r="T3614" s="44" t="str">
        <f t="shared" si="452"/>
        <v/>
      </c>
      <c r="W3614" s="18">
        <f t="shared" si="453"/>
        <v>0</v>
      </c>
    </row>
    <row r="3615" spans="7:23" ht="25.5" customHeight="1" x14ac:dyDescent="0.2">
      <c r="G3615" s="12" t="str">
        <f t="shared" si="450"/>
        <v/>
      </c>
      <c r="H3615" s="12"/>
      <c r="I3615" s="22" t="str">
        <f>IFERROR(VLOOKUP('движение ДВС'!C3615,нормативы!$B$2:$C$32,2,FALSE),"")</f>
        <v/>
      </c>
      <c r="K3615" s="13" t="str">
        <f t="shared" si="454"/>
        <v/>
      </c>
      <c r="L3615" s="13"/>
      <c r="M3615" s="22" t="str">
        <f t="shared" si="451"/>
        <v/>
      </c>
      <c r="N3615" s="22" t="str">
        <f t="shared" si="455"/>
        <v/>
      </c>
      <c r="P3615" s="11" t="str">
        <f t="shared" si="456"/>
        <v xml:space="preserve"> </v>
      </c>
      <c r="Q3615" s="11" t="e">
        <f>VLOOKUP(B3615,'Комментарии к ремонту'!A:C,2,FALSE)</f>
        <v>#N/A</v>
      </c>
      <c r="R3615" s="21" t="str">
        <f t="shared" si="457"/>
        <v/>
      </c>
      <c r="T3615" s="44" t="str">
        <f t="shared" si="452"/>
        <v/>
      </c>
      <c r="W3615" s="18">
        <f t="shared" si="453"/>
        <v>0</v>
      </c>
    </row>
    <row r="3616" spans="7:23" ht="25.5" customHeight="1" x14ac:dyDescent="0.2">
      <c r="G3616" s="12" t="str">
        <f t="shared" si="450"/>
        <v/>
      </c>
      <c r="H3616" s="12"/>
      <c r="I3616" s="22" t="str">
        <f>IFERROR(VLOOKUP('движение ДВС'!C3616,нормативы!$B$2:$C$32,2,FALSE),"")</f>
        <v/>
      </c>
      <c r="K3616" s="13" t="str">
        <f t="shared" si="454"/>
        <v/>
      </c>
      <c r="L3616" s="13"/>
      <c r="M3616" s="22" t="str">
        <f t="shared" si="451"/>
        <v/>
      </c>
      <c r="N3616" s="22" t="str">
        <f t="shared" si="455"/>
        <v/>
      </c>
      <c r="P3616" s="11" t="str">
        <f t="shared" si="456"/>
        <v xml:space="preserve"> </v>
      </c>
      <c r="Q3616" s="11" t="e">
        <f>VLOOKUP(B3616,'Комментарии к ремонту'!A:C,2,FALSE)</f>
        <v>#N/A</v>
      </c>
      <c r="R3616" s="21" t="str">
        <f t="shared" si="457"/>
        <v/>
      </c>
      <c r="T3616" s="44" t="str">
        <f t="shared" si="452"/>
        <v/>
      </c>
      <c r="W3616" s="18">
        <f t="shared" si="453"/>
        <v>0</v>
      </c>
    </row>
    <row r="3617" spans="7:23" ht="25.5" customHeight="1" x14ac:dyDescent="0.2">
      <c r="G3617" s="12" t="str">
        <f t="shared" si="450"/>
        <v/>
      </c>
      <c r="H3617" s="12"/>
      <c r="I3617" s="22" t="str">
        <f>IFERROR(VLOOKUP('движение ДВС'!C3617,нормативы!$B$2:$C$32,2,FALSE),"")</f>
        <v/>
      </c>
      <c r="K3617" s="13" t="str">
        <f t="shared" si="454"/>
        <v/>
      </c>
      <c r="L3617" s="13"/>
      <c r="M3617" s="22" t="str">
        <f t="shared" si="451"/>
        <v/>
      </c>
      <c r="N3617" s="22" t="str">
        <f t="shared" si="455"/>
        <v/>
      </c>
      <c r="P3617" s="11" t="str">
        <f t="shared" si="456"/>
        <v xml:space="preserve"> </v>
      </c>
      <c r="Q3617" s="11" t="e">
        <f>VLOOKUP(B3617,'Комментарии к ремонту'!A:C,2,FALSE)</f>
        <v>#N/A</v>
      </c>
      <c r="R3617" s="21" t="str">
        <f t="shared" si="457"/>
        <v/>
      </c>
      <c r="T3617" s="44" t="str">
        <f t="shared" si="452"/>
        <v/>
      </c>
      <c r="W3617" s="18">
        <f t="shared" si="453"/>
        <v>0</v>
      </c>
    </row>
    <row r="3618" spans="7:23" ht="25.5" customHeight="1" x14ac:dyDescent="0.2">
      <c r="G3618" s="12" t="str">
        <f t="shared" si="450"/>
        <v/>
      </c>
      <c r="H3618" s="12"/>
      <c r="I3618" s="22" t="str">
        <f>IFERROR(VLOOKUP('движение ДВС'!C3618,нормативы!$B$2:$C$32,2,FALSE),"")</f>
        <v/>
      </c>
      <c r="K3618" s="13" t="str">
        <f t="shared" si="454"/>
        <v/>
      </c>
      <c r="L3618" s="13"/>
      <c r="M3618" s="22" t="str">
        <f t="shared" si="451"/>
        <v/>
      </c>
      <c r="N3618" s="22" t="str">
        <f t="shared" si="455"/>
        <v/>
      </c>
      <c r="P3618" s="11" t="str">
        <f t="shared" si="456"/>
        <v xml:space="preserve"> </v>
      </c>
      <c r="Q3618" s="11" t="e">
        <f>VLOOKUP(B3618,'Комментарии к ремонту'!A:C,2,FALSE)</f>
        <v>#N/A</v>
      </c>
      <c r="R3618" s="21" t="str">
        <f t="shared" si="457"/>
        <v/>
      </c>
      <c r="T3618" s="44" t="str">
        <f t="shared" si="452"/>
        <v/>
      </c>
      <c r="W3618" s="18">
        <f t="shared" si="453"/>
        <v>0</v>
      </c>
    </row>
    <row r="3619" spans="7:23" ht="25.5" customHeight="1" x14ac:dyDescent="0.2">
      <c r="G3619" s="12" t="str">
        <f t="shared" si="450"/>
        <v/>
      </c>
      <c r="H3619" s="12"/>
      <c r="I3619" s="22" t="str">
        <f>IFERROR(VLOOKUP('движение ДВС'!C3619,нормативы!$B$2:$C$32,2,FALSE),"")</f>
        <v/>
      </c>
      <c r="K3619" s="13" t="str">
        <f t="shared" si="454"/>
        <v/>
      </c>
      <c r="L3619" s="13"/>
      <c r="M3619" s="22" t="str">
        <f t="shared" si="451"/>
        <v/>
      </c>
      <c r="N3619" s="22" t="str">
        <f t="shared" si="455"/>
        <v/>
      </c>
      <c r="P3619" s="11" t="str">
        <f t="shared" si="456"/>
        <v xml:space="preserve"> </v>
      </c>
      <c r="Q3619" s="11" t="e">
        <f>VLOOKUP(B3619,'Комментарии к ремонту'!A:C,2,FALSE)</f>
        <v>#N/A</v>
      </c>
      <c r="R3619" s="21" t="str">
        <f t="shared" si="457"/>
        <v/>
      </c>
      <c r="T3619" s="44" t="str">
        <f t="shared" si="452"/>
        <v/>
      </c>
      <c r="W3619" s="18">
        <f t="shared" si="453"/>
        <v>0</v>
      </c>
    </row>
    <row r="3620" spans="7:23" ht="25.5" customHeight="1" x14ac:dyDescent="0.2">
      <c r="G3620" s="12" t="str">
        <f t="shared" si="450"/>
        <v/>
      </c>
      <c r="H3620" s="12"/>
      <c r="I3620" s="22" t="str">
        <f>IFERROR(VLOOKUP('движение ДВС'!C3620,нормативы!$B$2:$C$32,2,FALSE),"")</f>
        <v/>
      </c>
      <c r="K3620" s="13" t="str">
        <f t="shared" si="454"/>
        <v/>
      </c>
      <c r="L3620" s="13"/>
      <c r="M3620" s="22" t="str">
        <f t="shared" si="451"/>
        <v/>
      </c>
      <c r="N3620" s="22" t="str">
        <f t="shared" si="455"/>
        <v/>
      </c>
      <c r="P3620" s="11" t="str">
        <f t="shared" si="456"/>
        <v xml:space="preserve"> </v>
      </c>
      <c r="Q3620" s="11" t="e">
        <f>VLOOKUP(B3620,'Комментарии к ремонту'!A:C,2,FALSE)</f>
        <v>#N/A</v>
      </c>
      <c r="R3620" s="21" t="str">
        <f t="shared" si="457"/>
        <v/>
      </c>
      <c r="T3620" s="44" t="str">
        <f t="shared" si="452"/>
        <v/>
      </c>
      <c r="W3620" s="18">
        <f t="shared" si="453"/>
        <v>0</v>
      </c>
    </row>
    <row r="3621" spans="7:23" ht="25.5" customHeight="1" x14ac:dyDescent="0.2">
      <c r="G3621" s="12" t="str">
        <f t="shared" si="450"/>
        <v/>
      </c>
      <c r="H3621" s="12"/>
      <c r="I3621" s="22" t="str">
        <f>IFERROR(VLOOKUP('движение ДВС'!C3621,нормативы!$B$2:$C$32,2,FALSE),"")</f>
        <v/>
      </c>
      <c r="K3621" s="13" t="str">
        <f t="shared" si="454"/>
        <v/>
      </c>
      <c r="L3621" s="13"/>
      <c r="M3621" s="22" t="str">
        <f t="shared" si="451"/>
        <v/>
      </c>
      <c r="N3621" s="22" t="str">
        <f t="shared" si="455"/>
        <v/>
      </c>
      <c r="P3621" s="11" t="str">
        <f t="shared" si="456"/>
        <v xml:space="preserve"> </v>
      </c>
      <c r="Q3621" s="11" t="e">
        <f>VLOOKUP(B3621,'Комментарии к ремонту'!A:C,2,FALSE)</f>
        <v>#N/A</v>
      </c>
      <c r="R3621" s="21" t="str">
        <f t="shared" si="457"/>
        <v/>
      </c>
      <c r="T3621" s="44" t="str">
        <f t="shared" si="452"/>
        <v/>
      </c>
      <c r="W3621" s="18">
        <f t="shared" si="453"/>
        <v>0</v>
      </c>
    </row>
    <row r="3622" spans="7:23" ht="25.5" customHeight="1" x14ac:dyDescent="0.2">
      <c r="G3622" s="12" t="str">
        <f t="shared" si="450"/>
        <v/>
      </c>
      <c r="H3622" s="12"/>
      <c r="I3622" s="22" t="str">
        <f>IFERROR(VLOOKUP('движение ДВС'!C3622,нормативы!$B$2:$C$32,2,FALSE),"")</f>
        <v/>
      </c>
      <c r="K3622" s="13" t="str">
        <f t="shared" si="454"/>
        <v/>
      </c>
      <c r="L3622" s="13"/>
      <c r="M3622" s="22" t="str">
        <f t="shared" si="451"/>
        <v/>
      </c>
      <c r="N3622" s="22" t="str">
        <f t="shared" si="455"/>
        <v/>
      </c>
      <c r="P3622" s="11" t="str">
        <f t="shared" si="456"/>
        <v xml:space="preserve"> </v>
      </c>
      <c r="Q3622" s="11" t="e">
        <f>VLOOKUP(B3622,'Комментарии к ремонту'!A:C,2,FALSE)</f>
        <v>#N/A</v>
      </c>
      <c r="R3622" s="21" t="str">
        <f t="shared" si="457"/>
        <v/>
      </c>
      <c r="T3622" s="44" t="str">
        <f t="shared" si="452"/>
        <v/>
      </c>
      <c r="W3622" s="18">
        <f t="shared" si="453"/>
        <v>0</v>
      </c>
    </row>
    <row r="3623" spans="7:23" ht="25.5" customHeight="1" x14ac:dyDescent="0.2">
      <c r="G3623" s="12" t="str">
        <f t="shared" si="450"/>
        <v/>
      </c>
      <c r="H3623" s="12"/>
      <c r="I3623" s="22" t="str">
        <f>IFERROR(VLOOKUP('движение ДВС'!C3623,нормативы!$B$2:$C$32,2,FALSE),"")</f>
        <v/>
      </c>
      <c r="K3623" s="13" t="str">
        <f t="shared" si="454"/>
        <v/>
      </c>
      <c r="L3623" s="13"/>
      <c r="M3623" s="22" t="str">
        <f t="shared" si="451"/>
        <v/>
      </c>
      <c r="N3623" s="22" t="str">
        <f t="shared" si="455"/>
        <v/>
      </c>
      <c r="P3623" s="11" t="str">
        <f t="shared" si="456"/>
        <v xml:space="preserve"> </v>
      </c>
      <c r="Q3623" s="11" t="e">
        <f>VLOOKUP(B3623,'Комментарии к ремонту'!A:C,2,FALSE)</f>
        <v>#N/A</v>
      </c>
      <c r="R3623" s="21" t="str">
        <f t="shared" si="457"/>
        <v/>
      </c>
      <c r="T3623" s="44" t="str">
        <f t="shared" si="452"/>
        <v/>
      </c>
      <c r="W3623" s="18">
        <f t="shared" si="453"/>
        <v>0</v>
      </c>
    </row>
    <row r="3624" spans="7:23" ht="25.5" customHeight="1" x14ac:dyDescent="0.2">
      <c r="G3624" s="12" t="str">
        <f t="shared" si="450"/>
        <v/>
      </c>
      <c r="H3624" s="12"/>
      <c r="I3624" s="22" t="str">
        <f>IFERROR(VLOOKUP('движение ДВС'!C3624,нормативы!$B$2:$C$32,2,FALSE),"")</f>
        <v/>
      </c>
      <c r="K3624" s="13" t="str">
        <f t="shared" si="454"/>
        <v/>
      </c>
      <c r="L3624" s="13"/>
      <c r="M3624" s="22" t="str">
        <f t="shared" si="451"/>
        <v/>
      </c>
      <c r="N3624" s="22" t="str">
        <f t="shared" si="455"/>
        <v/>
      </c>
      <c r="P3624" s="11" t="str">
        <f t="shared" si="456"/>
        <v xml:space="preserve"> </v>
      </c>
      <c r="Q3624" s="11" t="e">
        <f>VLOOKUP(B3624,'Комментарии к ремонту'!A:C,2,FALSE)</f>
        <v>#N/A</v>
      </c>
      <c r="R3624" s="21" t="str">
        <f t="shared" si="457"/>
        <v/>
      </c>
      <c r="T3624" s="44" t="str">
        <f t="shared" si="452"/>
        <v/>
      </c>
      <c r="W3624" s="18">
        <f t="shared" si="453"/>
        <v>0</v>
      </c>
    </row>
    <row r="3625" spans="7:23" ht="25.5" customHeight="1" x14ac:dyDescent="0.2">
      <c r="G3625" s="12" t="str">
        <f t="shared" si="450"/>
        <v/>
      </c>
      <c r="H3625" s="12"/>
      <c r="I3625" s="22" t="str">
        <f>IFERROR(VLOOKUP('движение ДВС'!C3625,нормативы!$B$2:$C$32,2,FALSE),"")</f>
        <v/>
      </c>
      <c r="K3625" s="13" t="str">
        <f t="shared" si="454"/>
        <v/>
      </c>
      <c r="L3625" s="13"/>
      <c r="M3625" s="22" t="str">
        <f t="shared" si="451"/>
        <v/>
      </c>
      <c r="N3625" s="22" t="str">
        <f t="shared" si="455"/>
        <v/>
      </c>
      <c r="P3625" s="11" t="str">
        <f t="shared" si="456"/>
        <v xml:space="preserve"> </v>
      </c>
      <c r="Q3625" s="11" t="e">
        <f>VLOOKUP(B3625,'Комментарии к ремонту'!A:C,2,FALSE)</f>
        <v>#N/A</v>
      </c>
      <c r="R3625" s="21" t="str">
        <f t="shared" si="457"/>
        <v/>
      </c>
      <c r="T3625" s="44" t="str">
        <f t="shared" si="452"/>
        <v/>
      </c>
      <c r="W3625" s="18">
        <f t="shared" si="453"/>
        <v>0</v>
      </c>
    </row>
    <row r="3626" spans="7:23" ht="25.5" customHeight="1" x14ac:dyDescent="0.2">
      <c r="G3626" s="12" t="str">
        <f t="shared" si="450"/>
        <v/>
      </c>
      <c r="H3626" s="12"/>
      <c r="I3626" s="22" t="str">
        <f>IFERROR(VLOOKUP('движение ДВС'!C3626,нормативы!$B$2:$C$32,2,FALSE),"")</f>
        <v/>
      </c>
      <c r="K3626" s="13" t="str">
        <f t="shared" si="454"/>
        <v/>
      </c>
      <c r="L3626" s="13"/>
      <c r="M3626" s="22" t="str">
        <f t="shared" si="451"/>
        <v/>
      </c>
      <c r="N3626" s="22" t="str">
        <f t="shared" si="455"/>
        <v/>
      </c>
      <c r="P3626" s="11" t="str">
        <f t="shared" si="456"/>
        <v xml:space="preserve"> </v>
      </c>
      <c r="Q3626" s="11" t="e">
        <f>VLOOKUP(B3626,'Комментарии к ремонту'!A:C,2,FALSE)</f>
        <v>#N/A</v>
      </c>
      <c r="R3626" s="21" t="str">
        <f t="shared" si="457"/>
        <v/>
      </c>
      <c r="T3626" s="44" t="str">
        <f t="shared" si="452"/>
        <v/>
      </c>
      <c r="W3626" s="18">
        <f t="shared" si="453"/>
        <v>0</v>
      </c>
    </row>
    <row r="3627" spans="7:23" ht="25.5" customHeight="1" x14ac:dyDescent="0.2">
      <c r="G3627" s="12" t="str">
        <f t="shared" si="450"/>
        <v/>
      </c>
      <c r="H3627" s="12"/>
      <c r="I3627" s="22" t="str">
        <f>IFERROR(VLOOKUP('движение ДВС'!C3627,нормативы!$B$2:$C$32,2,FALSE),"")</f>
        <v/>
      </c>
      <c r="K3627" s="13" t="str">
        <f t="shared" si="454"/>
        <v/>
      </c>
      <c r="L3627" s="13"/>
      <c r="M3627" s="22" t="str">
        <f t="shared" si="451"/>
        <v/>
      </c>
      <c r="N3627" s="22" t="str">
        <f t="shared" si="455"/>
        <v/>
      </c>
      <c r="P3627" s="11" t="str">
        <f t="shared" si="456"/>
        <v xml:space="preserve"> </v>
      </c>
      <c r="Q3627" s="11" t="e">
        <f>VLOOKUP(B3627,'Комментарии к ремонту'!A:C,2,FALSE)</f>
        <v>#N/A</v>
      </c>
      <c r="R3627" s="21" t="str">
        <f t="shared" si="457"/>
        <v/>
      </c>
      <c r="T3627" s="44" t="str">
        <f t="shared" si="452"/>
        <v/>
      </c>
      <c r="W3627" s="18">
        <f t="shared" si="453"/>
        <v>0</v>
      </c>
    </row>
    <row r="3628" spans="7:23" ht="25.5" customHeight="1" x14ac:dyDescent="0.2">
      <c r="G3628" s="12" t="str">
        <f t="shared" si="450"/>
        <v/>
      </c>
      <c r="H3628" s="12"/>
      <c r="I3628" s="22" t="str">
        <f>IFERROR(VLOOKUP('движение ДВС'!C3628,нормативы!$B$2:$C$32,2,FALSE),"")</f>
        <v/>
      </c>
      <c r="K3628" s="13" t="str">
        <f t="shared" si="454"/>
        <v/>
      </c>
      <c r="L3628" s="13"/>
      <c r="M3628" s="22" t="str">
        <f t="shared" si="451"/>
        <v/>
      </c>
      <c r="N3628" s="22" t="str">
        <f t="shared" si="455"/>
        <v/>
      </c>
      <c r="P3628" s="11" t="str">
        <f t="shared" si="456"/>
        <v xml:space="preserve"> </v>
      </c>
      <c r="Q3628" s="11" t="e">
        <f>VLOOKUP(B3628,'Комментарии к ремонту'!A:C,2,FALSE)</f>
        <v>#N/A</v>
      </c>
      <c r="R3628" s="21" t="str">
        <f t="shared" si="457"/>
        <v/>
      </c>
      <c r="T3628" s="44" t="str">
        <f t="shared" si="452"/>
        <v/>
      </c>
      <c r="W3628" s="18">
        <f t="shared" si="453"/>
        <v>0</v>
      </c>
    </row>
    <row r="3629" spans="7:23" ht="25.5" customHeight="1" x14ac:dyDescent="0.2">
      <c r="G3629" s="12" t="str">
        <f t="shared" si="450"/>
        <v/>
      </c>
      <c r="H3629" s="12"/>
      <c r="I3629" s="22" t="str">
        <f>IFERROR(VLOOKUP('движение ДВС'!C3629,нормативы!$B$2:$C$32,2,FALSE),"")</f>
        <v/>
      </c>
      <c r="K3629" s="13" t="str">
        <f t="shared" si="454"/>
        <v/>
      </c>
      <c r="L3629" s="13"/>
      <c r="M3629" s="22" t="str">
        <f t="shared" si="451"/>
        <v/>
      </c>
      <c r="N3629" s="22" t="str">
        <f t="shared" si="455"/>
        <v/>
      </c>
      <c r="P3629" s="11" t="str">
        <f t="shared" si="456"/>
        <v xml:space="preserve"> </v>
      </c>
      <c r="Q3629" s="11" t="e">
        <f>VLOOKUP(B3629,'Комментарии к ремонту'!A:C,2,FALSE)</f>
        <v>#N/A</v>
      </c>
      <c r="R3629" s="21" t="str">
        <f t="shared" si="457"/>
        <v/>
      </c>
      <c r="T3629" s="44" t="str">
        <f t="shared" si="452"/>
        <v/>
      </c>
      <c r="W3629" s="18">
        <f t="shared" si="453"/>
        <v>0</v>
      </c>
    </row>
    <row r="3630" spans="7:23" ht="25.5" customHeight="1" x14ac:dyDescent="0.2">
      <c r="G3630" s="12" t="str">
        <f t="shared" si="450"/>
        <v/>
      </c>
      <c r="H3630" s="12"/>
      <c r="I3630" s="22" t="str">
        <f>IFERROR(VLOOKUP('движение ДВС'!C3630,нормативы!$B$2:$C$32,2,FALSE),"")</f>
        <v/>
      </c>
      <c r="K3630" s="13" t="str">
        <f t="shared" si="454"/>
        <v/>
      </c>
      <c r="L3630" s="13"/>
      <c r="M3630" s="22" t="str">
        <f t="shared" si="451"/>
        <v/>
      </c>
      <c r="N3630" s="22" t="str">
        <f t="shared" si="455"/>
        <v/>
      </c>
      <c r="P3630" s="11" t="str">
        <f t="shared" si="456"/>
        <v xml:space="preserve"> </v>
      </c>
      <c r="Q3630" s="11" t="e">
        <f>VLOOKUP(B3630,'Комментарии к ремонту'!A:C,2,FALSE)</f>
        <v>#N/A</v>
      </c>
      <c r="R3630" s="21" t="str">
        <f t="shared" si="457"/>
        <v/>
      </c>
      <c r="T3630" s="44" t="str">
        <f t="shared" si="452"/>
        <v/>
      </c>
      <c r="W3630" s="18">
        <f t="shared" si="453"/>
        <v>0</v>
      </c>
    </row>
    <row r="3631" spans="7:23" ht="25.5" customHeight="1" x14ac:dyDescent="0.2">
      <c r="G3631" s="12" t="str">
        <f t="shared" si="450"/>
        <v/>
      </c>
      <c r="H3631" s="12"/>
      <c r="I3631" s="22" t="str">
        <f>IFERROR(VLOOKUP('движение ДВС'!C3631,нормативы!$B$2:$C$32,2,FALSE),"")</f>
        <v/>
      </c>
      <c r="K3631" s="13" t="str">
        <f t="shared" si="454"/>
        <v/>
      </c>
      <c r="L3631" s="13"/>
      <c r="M3631" s="22" t="str">
        <f t="shared" si="451"/>
        <v/>
      </c>
      <c r="N3631" s="22" t="str">
        <f t="shared" si="455"/>
        <v/>
      </c>
      <c r="P3631" s="11" t="str">
        <f t="shared" si="456"/>
        <v xml:space="preserve"> </v>
      </c>
      <c r="Q3631" s="11" t="e">
        <f>VLOOKUP(B3631,'Комментарии к ремонту'!A:C,2,FALSE)</f>
        <v>#N/A</v>
      </c>
      <c r="R3631" s="21" t="str">
        <f t="shared" si="457"/>
        <v/>
      </c>
      <c r="T3631" s="44" t="str">
        <f t="shared" si="452"/>
        <v/>
      </c>
      <c r="W3631" s="18">
        <f t="shared" si="453"/>
        <v>0</v>
      </c>
    </row>
    <row r="3632" spans="7:23" ht="25.5" customHeight="1" x14ac:dyDescent="0.2">
      <c r="G3632" s="12" t="str">
        <f t="shared" si="450"/>
        <v/>
      </c>
      <c r="H3632" s="12"/>
      <c r="I3632" s="22" t="str">
        <f>IFERROR(VLOOKUP('движение ДВС'!C3632,нормативы!$B$2:$C$32,2,FALSE),"")</f>
        <v/>
      </c>
      <c r="K3632" s="13" t="str">
        <f t="shared" si="454"/>
        <v/>
      </c>
      <c r="L3632" s="13"/>
      <c r="M3632" s="22" t="str">
        <f t="shared" si="451"/>
        <v/>
      </c>
      <c r="N3632" s="22" t="str">
        <f t="shared" si="455"/>
        <v/>
      </c>
      <c r="P3632" s="11" t="str">
        <f t="shared" si="456"/>
        <v xml:space="preserve"> </v>
      </c>
      <c r="Q3632" s="11" t="e">
        <f>VLOOKUP(B3632,'Комментарии к ремонту'!A:C,2,FALSE)</f>
        <v>#N/A</v>
      </c>
      <c r="R3632" s="21" t="str">
        <f t="shared" si="457"/>
        <v/>
      </c>
      <c r="T3632" s="44" t="str">
        <f t="shared" si="452"/>
        <v/>
      </c>
      <c r="W3632" s="18">
        <f t="shared" si="453"/>
        <v>0</v>
      </c>
    </row>
    <row r="3633" spans="7:23" ht="25.5" customHeight="1" x14ac:dyDescent="0.2">
      <c r="G3633" s="12" t="str">
        <f t="shared" si="450"/>
        <v/>
      </c>
      <c r="H3633" s="12"/>
      <c r="I3633" s="22" t="str">
        <f>IFERROR(VLOOKUP('движение ДВС'!C3633,нормативы!$B$2:$C$32,2,FALSE),"")</f>
        <v/>
      </c>
      <c r="K3633" s="13" t="str">
        <f t="shared" si="454"/>
        <v/>
      </c>
      <c r="L3633" s="13"/>
      <c r="M3633" s="22" t="str">
        <f t="shared" si="451"/>
        <v/>
      </c>
      <c r="N3633" s="22" t="str">
        <f t="shared" si="455"/>
        <v/>
      </c>
      <c r="P3633" s="11" t="str">
        <f t="shared" si="456"/>
        <v xml:space="preserve"> </v>
      </c>
      <c r="Q3633" s="11" t="e">
        <f>VLOOKUP(B3633,'Комментарии к ремонту'!A:C,2,FALSE)</f>
        <v>#N/A</v>
      </c>
      <c r="R3633" s="21" t="str">
        <f t="shared" si="457"/>
        <v/>
      </c>
      <c r="T3633" s="44" t="str">
        <f t="shared" si="452"/>
        <v/>
      </c>
      <c r="W3633" s="18">
        <f t="shared" si="453"/>
        <v>0</v>
      </c>
    </row>
    <row r="3634" spans="7:23" ht="25.5" customHeight="1" x14ac:dyDescent="0.2">
      <c r="G3634" s="12" t="str">
        <f t="shared" si="450"/>
        <v/>
      </c>
      <c r="H3634" s="12"/>
      <c r="I3634" s="22" t="str">
        <f>IFERROR(VLOOKUP('движение ДВС'!C3634,нормативы!$B$2:$C$32,2,FALSE),"")</f>
        <v/>
      </c>
      <c r="K3634" s="13" t="str">
        <f t="shared" si="454"/>
        <v/>
      </c>
      <c r="L3634" s="13"/>
      <c r="M3634" s="22" t="str">
        <f t="shared" si="451"/>
        <v/>
      </c>
      <c r="N3634" s="22" t="str">
        <f t="shared" si="455"/>
        <v/>
      </c>
      <c r="P3634" s="11" t="str">
        <f t="shared" si="456"/>
        <v xml:space="preserve"> </v>
      </c>
      <c r="Q3634" s="11" t="e">
        <f>VLOOKUP(B3634,'Комментарии к ремонту'!A:C,2,FALSE)</f>
        <v>#N/A</v>
      </c>
      <c r="R3634" s="21" t="str">
        <f t="shared" si="457"/>
        <v/>
      </c>
      <c r="T3634" s="44" t="str">
        <f t="shared" si="452"/>
        <v/>
      </c>
      <c r="W3634" s="18">
        <f t="shared" si="453"/>
        <v>0</v>
      </c>
    </row>
    <row r="3635" spans="7:23" ht="25.5" customHeight="1" x14ac:dyDescent="0.2">
      <c r="G3635" s="12" t="str">
        <f t="shared" si="450"/>
        <v/>
      </c>
      <c r="H3635" s="12"/>
      <c r="I3635" s="22" t="str">
        <f>IFERROR(VLOOKUP('движение ДВС'!C3635,нормативы!$B$2:$C$32,2,FALSE),"")</f>
        <v/>
      </c>
      <c r="K3635" s="13" t="str">
        <f t="shared" si="454"/>
        <v/>
      </c>
      <c r="L3635" s="13"/>
      <c r="M3635" s="22" t="str">
        <f t="shared" si="451"/>
        <v/>
      </c>
      <c r="N3635" s="22" t="str">
        <f t="shared" si="455"/>
        <v/>
      </c>
      <c r="P3635" s="11" t="str">
        <f t="shared" si="456"/>
        <v xml:space="preserve"> </v>
      </c>
      <c r="Q3635" s="11" t="e">
        <f>VLOOKUP(B3635,'Комментарии к ремонту'!A:C,2,FALSE)</f>
        <v>#N/A</v>
      </c>
      <c r="R3635" s="21" t="str">
        <f t="shared" si="457"/>
        <v/>
      </c>
      <c r="T3635" s="44" t="str">
        <f t="shared" si="452"/>
        <v/>
      </c>
      <c r="W3635" s="18">
        <f t="shared" si="453"/>
        <v>0</v>
      </c>
    </row>
    <row r="3636" spans="7:23" ht="25.5" customHeight="1" x14ac:dyDescent="0.2">
      <c r="G3636" s="12" t="str">
        <f t="shared" si="450"/>
        <v/>
      </c>
      <c r="H3636" s="12"/>
      <c r="I3636" s="22" t="str">
        <f>IFERROR(VLOOKUP('движение ДВС'!C3636,нормативы!$B$2:$C$32,2,FALSE),"")</f>
        <v/>
      </c>
      <c r="K3636" s="13" t="str">
        <f t="shared" si="454"/>
        <v/>
      </c>
      <c r="L3636" s="13"/>
      <c r="M3636" s="22" t="str">
        <f t="shared" si="451"/>
        <v/>
      </c>
      <c r="N3636" s="22" t="str">
        <f t="shared" si="455"/>
        <v/>
      </c>
      <c r="P3636" s="11" t="str">
        <f t="shared" si="456"/>
        <v xml:space="preserve"> </v>
      </c>
      <c r="Q3636" s="11" t="e">
        <f>VLOOKUP(B3636,'Комментарии к ремонту'!A:C,2,FALSE)</f>
        <v>#N/A</v>
      </c>
      <c r="R3636" s="21" t="str">
        <f t="shared" si="457"/>
        <v/>
      </c>
      <c r="T3636" s="44" t="str">
        <f t="shared" si="452"/>
        <v/>
      </c>
      <c r="W3636" s="18">
        <f t="shared" si="453"/>
        <v>0</v>
      </c>
    </row>
    <row r="3637" spans="7:23" ht="25.5" customHeight="1" x14ac:dyDescent="0.2">
      <c r="G3637" s="12" t="str">
        <f t="shared" si="450"/>
        <v/>
      </c>
      <c r="H3637" s="12"/>
      <c r="I3637" s="22" t="str">
        <f>IFERROR(VLOOKUP('движение ДВС'!C3637,нормативы!$B$2:$C$32,2,FALSE),"")</f>
        <v/>
      </c>
      <c r="K3637" s="13" t="str">
        <f t="shared" si="454"/>
        <v/>
      </c>
      <c r="L3637" s="13"/>
      <c r="M3637" s="22" t="str">
        <f t="shared" si="451"/>
        <v/>
      </c>
      <c r="N3637" s="22" t="str">
        <f t="shared" si="455"/>
        <v/>
      </c>
      <c r="P3637" s="11" t="str">
        <f t="shared" si="456"/>
        <v xml:space="preserve"> </v>
      </c>
      <c r="Q3637" s="11" t="e">
        <f>VLOOKUP(B3637,'Комментарии к ремонту'!A:C,2,FALSE)</f>
        <v>#N/A</v>
      </c>
      <c r="R3637" s="21" t="str">
        <f t="shared" si="457"/>
        <v/>
      </c>
      <c r="T3637" s="44" t="str">
        <f t="shared" si="452"/>
        <v/>
      </c>
      <c r="W3637" s="18">
        <f t="shared" si="453"/>
        <v>0</v>
      </c>
    </row>
    <row r="3638" spans="7:23" ht="25.5" customHeight="1" x14ac:dyDescent="0.2">
      <c r="G3638" s="12" t="str">
        <f t="shared" si="450"/>
        <v/>
      </c>
      <c r="H3638" s="12"/>
      <c r="I3638" s="22" t="str">
        <f>IFERROR(VLOOKUP('движение ДВС'!C3638,нормативы!$B$2:$C$32,2,FALSE),"")</f>
        <v/>
      </c>
      <c r="K3638" s="13" t="str">
        <f t="shared" si="454"/>
        <v/>
      </c>
      <c r="L3638" s="13"/>
      <c r="M3638" s="22" t="str">
        <f t="shared" si="451"/>
        <v/>
      </c>
      <c r="N3638" s="22" t="str">
        <f t="shared" si="455"/>
        <v/>
      </c>
      <c r="P3638" s="11" t="str">
        <f t="shared" si="456"/>
        <v xml:space="preserve"> </v>
      </c>
      <c r="Q3638" s="11" t="e">
        <f>VLOOKUP(B3638,'Комментарии к ремонту'!A:C,2,FALSE)</f>
        <v>#N/A</v>
      </c>
      <c r="R3638" s="21" t="str">
        <f t="shared" si="457"/>
        <v/>
      </c>
      <c r="T3638" s="44" t="str">
        <f t="shared" si="452"/>
        <v/>
      </c>
      <c r="W3638" s="18">
        <f t="shared" si="453"/>
        <v>0</v>
      </c>
    </row>
    <row r="3639" spans="7:23" ht="25.5" customHeight="1" x14ac:dyDescent="0.2">
      <c r="G3639" s="12" t="str">
        <f t="shared" si="450"/>
        <v/>
      </c>
      <c r="H3639" s="12"/>
      <c r="I3639" s="22" t="str">
        <f>IFERROR(VLOOKUP('движение ДВС'!C3639,нормативы!$B$2:$C$32,2,FALSE),"")</f>
        <v/>
      </c>
      <c r="K3639" s="13" t="str">
        <f t="shared" si="454"/>
        <v/>
      </c>
      <c r="L3639" s="13"/>
      <c r="M3639" s="22" t="str">
        <f t="shared" si="451"/>
        <v/>
      </c>
      <c r="N3639" s="22" t="str">
        <f t="shared" si="455"/>
        <v/>
      </c>
      <c r="P3639" s="11" t="str">
        <f t="shared" si="456"/>
        <v xml:space="preserve"> </v>
      </c>
      <c r="Q3639" s="11" t="e">
        <f>VLOOKUP(B3639,'Комментарии к ремонту'!A:C,2,FALSE)</f>
        <v>#N/A</v>
      </c>
      <c r="R3639" s="21" t="str">
        <f t="shared" si="457"/>
        <v/>
      </c>
      <c r="T3639" s="44" t="str">
        <f t="shared" si="452"/>
        <v/>
      </c>
      <c r="W3639" s="18">
        <f t="shared" si="453"/>
        <v>0</v>
      </c>
    </row>
    <row r="3640" spans="7:23" ht="25.5" customHeight="1" x14ac:dyDescent="0.2">
      <c r="G3640" s="12" t="str">
        <f t="shared" si="450"/>
        <v/>
      </c>
      <c r="H3640" s="12"/>
      <c r="I3640" s="22" t="str">
        <f>IFERROR(VLOOKUP('движение ДВС'!C3640,нормативы!$B$2:$C$32,2,FALSE),"")</f>
        <v/>
      </c>
      <c r="K3640" s="13" t="str">
        <f t="shared" si="454"/>
        <v/>
      </c>
      <c r="L3640" s="13"/>
      <c r="M3640" s="22" t="str">
        <f t="shared" si="451"/>
        <v/>
      </c>
      <c r="N3640" s="22" t="str">
        <f t="shared" si="455"/>
        <v/>
      </c>
      <c r="P3640" s="11" t="str">
        <f t="shared" si="456"/>
        <v xml:space="preserve"> </v>
      </c>
      <c r="Q3640" s="11" t="e">
        <f>VLOOKUP(B3640,'Комментарии к ремонту'!A:C,2,FALSE)</f>
        <v>#N/A</v>
      </c>
      <c r="R3640" s="21" t="str">
        <f t="shared" si="457"/>
        <v/>
      </c>
      <c r="T3640" s="44" t="str">
        <f t="shared" si="452"/>
        <v/>
      </c>
      <c r="W3640" s="18">
        <f t="shared" si="453"/>
        <v>0</v>
      </c>
    </row>
    <row r="3641" spans="7:23" ht="25.5" customHeight="1" x14ac:dyDescent="0.2">
      <c r="G3641" s="12" t="str">
        <f t="shared" si="450"/>
        <v/>
      </c>
      <c r="H3641" s="12"/>
      <c r="I3641" s="22" t="str">
        <f>IFERROR(VLOOKUP('движение ДВС'!C3641,нормативы!$B$2:$C$32,2,FALSE),"")</f>
        <v/>
      </c>
      <c r="K3641" s="13" t="str">
        <f t="shared" si="454"/>
        <v/>
      </c>
      <c r="L3641" s="13"/>
      <c r="M3641" s="22" t="str">
        <f t="shared" si="451"/>
        <v/>
      </c>
      <c r="N3641" s="22" t="str">
        <f t="shared" si="455"/>
        <v/>
      </c>
      <c r="P3641" s="11" t="str">
        <f t="shared" si="456"/>
        <v xml:space="preserve"> </v>
      </c>
      <c r="Q3641" s="11" t="e">
        <f>VLOOKUP(B3641,'Комментарии к ремонту'!A:C,2,FALSE)</f>
        <v>#N/A</v>
      </c>
      <c r="R3641" s="21" t="str">
        <f t="shared" si="457"/>
        <v/>
      </c>
      <c r="T3641" s="44" t="str">
        <f t="shared" si="452"/>
        <v/>
      </c>
      <c r="W3641" s="18">
        <f t="shared" si="453"/>
        <v>0</v>
      </c>
    </row>
    <row r="3642" spans="7:23" ht="25.5" customHeight="1" x14ac:dyDescent="0.2">
      <c r="G3642" s="12" t="str">
        <f t="shared" si="450"/>
        <v/>
      </c>
      <c r="H3642" s="12"/>
      <c r="I3642" s="22" t="str">
        <f>IFERROR(VLOOKUP('движение ДВС'!C3642,нормативы!$B$2:$C$32,2,FALSE),"")</f>
        <v/>
      </c>
      <c r="K3642" s="13" t="str">
        <f t="shared" si="454"/>
        <v/>
      </c>
      <c r="L3642" s="13"/>
      <c r="M3642" s="22" t="str">
        <f t="shared" si="451"/>
        <v/>
      </c>
      <c r="N3642" s="22" t="str">
        <f t="shared" si="455"/>
        <v/>
      </c>
      <c r="P3642" s="11" t="str">
        <f t="shared" si="456"/>
        <v xml:space="preserve"> </v>
      </c>
      <c r="Q3642" s="11" t="e">
        <f>VLOOKUP(B3642,'Комментарии к ремонту'!A:C,2,FALSE)</f>
        <v>#N/A</v>
      </c>
      <c r="R3642" s="21" t="str">
        <f t="shared" si="457"/>
        <v/>
      </c>
      <c r="T3642" s="44" t="str">
        <f t="shared" si="452"/>
        <v/>
      </c>
      <c r="W3642" s="18">
        <f t="shared" si="453"/>
        <v>0</v>
      </c>
    </row>
    <row r="3643" spans="7:23" ht="25.5" customHeight="1" x14ac:dyDescent="0.2">
      <c r="G3643" s="12" t="str">
        <f t="shared" si="450"/>
        <v/>
      </c>
      <c r="H3643" s="12"/>
      <c r="I3643" s="22" t="str">
        <f>IFERROR(VLOOKUP('движение ДВС'!C3643,нормативы!$B$2:$C$32,2,FALSE),"")</f>
        <v/>
      </c>
      <c r="K3643" s="13" t="str">
        <f t="shared" si="454"/>
        <v/>
      </c>
      <c r="L3643" s="13"/>
      <c r="M3643" s="22" t="str">
        <f t="shared" si="451"/>
        <v/>
      </c>
      <c r="N3643" s="22" t="str">
        <f t="shared" si="455"/>
        <v/>
      </c>
      <c r="P3643" s="11" t="str">
        <f t="shared" si="456"/>
        <v xml:space="preserve"> </v>
      </c>
      <c r="Q3643" s="11" t="e">
        <f>VLOOKUP(B3643,'Комментарии к ремонту'!A:C,2,FALSE)</f>
        <v>#N/A</v>
      </c>
      <c r="R3643" s="21" t="str">
        <f t="shared" si="457"/>
        <v/>
      </c>
      <c r="T3643" s="44" t="str">
        <f t="shared" si="452"/>
        <v/>
      </c>
      <c r="W3643" s="18">
        <f t="shared" si="453"/>
        <v>0</v>
      </c>
    </row>
    <row r="3644" spans="7:23" ht="25.5" customHeight="1" x14ac:dyDescent="0.2">
      <c r="G3644" s="12" t="str">
        <f t="shared" si="450"/>
        <v/>
      </c>
      <c r="H3644" s="12"/>
      <c r="I3644" s="22" t="str">
        <f>IFERROR(VLOOKUP('движение ДВС'!C3644,нормативы!$B$2:$C$32,2,FALSE),"")</f>
        <v/>
      </c>
      <c r="K3644" s="13" t="str">
        <f t="shared" si="454"/>
        <v/>
      </c>
      <c r="L3644" s="13"/>
      <c r="M3644" s="22" t="str">
        <f t="shared" si="451"/>
        <v/>
      </c>
      <c r="N3644" s="22" t="str">
        <f t="shared" si="455"/>
        <v/>
      </c>
      <c r="P3644" s="11" t="str">
        <f t="shared" si="456"/>
        <v xml:space="preserve"> </v>
      </c>
      <c r="Q3644" s="11" t="e">
        <f>VLOOKUP(B3644,'Комментарии к ремонту'!A:C,2,FALSE)</f>
        <v>#N/A</v>
      </c>
      <c r="R3644" s="21" t="str">
        <f t="shared" si="457"/>
        <v/>
      </c>
      <c r="T3644" s="44" t="str">
        <f t="shared" si="452"/>
        <v/>
      </c>
      <c r="W3644" s="18">
        <f t="shared" si="453"/>
        <v>0</v>
      </c>
    </row>
    <row r="3645" spans="7:23" ht="25.5" customHeight="1" x14ac:dyDescent="0.2">
      <c r="G3645" s="12" t="str">
        <f t="shared" si="450"/>
        <v/>
      </c>
      <c r="H3645" s="12"/>
      <c r="I3645" s="22" t="str">
        <f>IFERROR(VLOOKUP('движение ДВС'!C3645,нормативы!$B$2:$C$32,2,FALSE),"")</f>
        <v/>
      </c>
      <c r="K3645" s="13" t="str">
        <f t="shared" si="454"/>
        <v/>
      </c>
      <c r="L3645" s="13"/>
      <c r="M3645" s="22" t="str">
        <f t="shared" si="451"/>
        <v/>
      </c>
      <c r="N3645" s="22" t="str">
        <f t="shared" si="455"/>
        <v/>
      </c>
      <c r="P3645" s="11" t="str">
        <f t="shared" si="456"/>
        <v xml:space="preserve"> </v>
      </c>
      <c r="Q3645" s="11" t="e">
        <f>VLOOKUP(B3645,'Комментарии к ремонту'!A:C,2,FALSE)</f>
        <v>#N/A</v>
      </c>
      <c r="R3645" s="21" t="str">
        <f t="shared" si="457"/>
        <v/>
      </c>
      <c r="T3645" s="44" t="str">
        <f t="shared" si="452"/>
        <v/>
      </c>
      <c r="W3645" s="18">
        <f t="shared" si="453"/>
        <v>0</v>
      </c>
    </row>
    <row r="3646" spans="7:23" ht="25.5" customHeight="1" x14ac:dyDescent="0.2">
      <c r="G3646" s="12" t="str">
        <f t="shared" si="450"/>
        <v/>
      </c>
      <c r="H3646" s="12"/>
      <c r="I3646" s="22" t="str">
        <f>IFERROR(VLOOKUP('движение ДВС'!C3646,нормативы!$B$2:$C$32,2,FALSE),"")</f>
        <v/>
      </c>
      <c r="K3646" s="13" t="str">
        <f t="shared" si="454"/>
        <v/>
      </c>
      <c r="L3646" s="13"/>
      <c r="M3646" s="22" t="str">
        <f t="shared" si="451"/>
        <v/>
      </c>
      <c r="N3646" s="22" t="str">
        <f t="shared" si="455"/>
        <v/>
      </c>
      <c r="P3646" s="11" t="str">
        <f t="shared" si="456"/>
        <v xml:space="preserve"> </v>
      </c>
      <c r="Q3646" s="11" t="e">
        <f>VLOOKUP(B3646,'Комментарии к ремонту'!A:C,2,FALSE)</f>
        <v>#N/A</v>
      </c>
      <c r="R3646" s="21" t="str">
        <f t="shared" si="457"/>
        <v/>
      </c>
      <c r="T3646" s="44" t="str">
        <f t="shared" si="452"/>
        <v/>
      </c>
      <c r="W3646" s="18">
        <f t="shared" si="453"/>
        <v>0</v>
      </c>
    </row>
    <row r="3647" spans="7:23" ht="25.5" customHeight="1" x14ac:dyDescent="0.2">
      <c r="G3647" s="12" t="str">
        <f t="shared" si="450"/>
        <v/>
      </c>
      <c r="H3647" s="12"/>
      <c r="I3647" s="22" t="str">
        <f>IFERROR(VLOOKUP('движение ДВС'!C3647,нормативы!$B$2:$C$32,2,FALSE),"")</f>
        <v/>
      </c>
      <c r="K3647" s="13" t="str">
        <f t="shared" si="454"/>
        <v/>
      </c>
      <c r="L3647" s="13"/>
      <c r="M3647" s="22" t="str">
        <f t="shared" si="451"/>
        <v/>
      </c>
      <c r="N3647" s="22" t="str">
        <f t="shared" si="455"/>
        <v/>
      </c>
      <c r="P3647" s="11" t="str">
        <f t="shared" si="456"/>
        <v xml:space="preserve"> </v>
      </c>
      <c r="Q3647" s="11" t="e">
        <f>VLOOKUP(B3647,'Комментарии к ремонту'!A:C,2,FALSE)</f>
        <v>#N/A</v>
      </c>
      <c r="R3647" s="21" t="str">
        <f t="shared" si="457"/>
        <v/>
      </c>
      <c r="T3647" s="44" t="str">
        <f t="shared" si="452"/>
        <v/>
      </c>
      <c r="W3647" s="18">
        <f t="shared" si="453"/>
        <v>0</v>
      </c>
    </row>
    <row r="3648" spans="7:23" ht="25.5" customHeight="1" x14ac:dyDescent="0.2">
      <c r="G3648" s="12" t="str">
        <f t="shared" si="450"/>
        <v/>
      </c>
      <c r="H3648" s="12"/>
      <c r="I3648" s="22" t="str">
        <f>IFERROR(VLOOKUP('движение ДВС'!C3648,нормативы!$B$2:$C$32,2,FALSE),"")</f>
        <v/>
      </c>
      <c r="K3648" s="13" t="str">
        <f t="shared" si="454"/>
        <v/>
      </c>
      <c r="L3648" s="13"/>
      <c r="M3648" s="22" t="str">
        <f t="shared" si="451"/>
        <v/>
      </c>
      <c r="N3648" s="22" t="str">
        <f t="shared" si="455"/>
        <v/>
      </c>
      <c r="P3648" s="11" t="str">
        <f t="shared" si="456"/>
        <v xml:space="preserve"> </v>
      </c>
      <c r="Q3648" s="11" t="e">
        <f>VLOOKUP(B3648,'Комментарии к ремонту'!A:C,2,FALSE)</f>
        <v>#N/A</v>
      </c>
      <c r="R3648" s="21" t="str">
        <f t="shared" si="457"/>
        <v/>
      </c>
      <c r="T3648" s="44" t="str">
        <f t="shared" si="452"/>
        <v/>
      </c>
      <c r="W3648" s="18">
        <f t="shared" si="453"/>
        <v>0</v>
      </c>
    </row>
    <row r="3649" spans="7:23" ht="25.5" customHeight="1" x14ac:dyDescent="0.2">
      <c r="G3649" s="12" t="str">
        <f t="shared" si="450"/>
        <v/>
      </c>
      <c r="H3649" s="12"/>
      <c r="I3649" s="22" t="str">
        <f>IFERROR(VLOOKUP('движение ДВС'!C3649,нормативы!$B$2:$C$32,2,FALSE),"")</f>
        <v/>
      </c>
      <c r="K3649" s="13" t="str">
        <f t="shared" si="454"/>
        <v/>
      </c>
      <c r="L3649" s="13"/>
      <c r="M3649" s="22" t="str">
        <f t="shared" si="451"/>
        <v/>
      </c>
      <c r="N3649" s="22" t="str">
        <f t="shared" si="455"/>
        <v/>
      </c>
      <c r="P3649" s="11" t="str">
        <f t="shared" si="456"/>
        <v xml:space="preserve"> </v>
      </c>
      <c r="Q3649" s="11" t="e">
        <f>VLOOKUP(B3649,'Комментарии к ремонту'!A:C,2,FALSE)</f>
        <v>#N/A</v>
      </c>
      <c r="R3649" s="21" t="str">
        <f t="shared" si="457"/>
        <v/>
      </c>
      <c r="T3649" s="44" t="str">
        <f t="shared" si="452"/>
        <v/>
      </c>
      <c r="W3649" s="18">
        <f t="shared" si="453"/>
        <v>0</v>
      </c>
    </row>
    <row r="3650" spans="7:23" ht="25.5" customHeight="1" x14ac:dyDescent="0.2">
      <c r="G3650" s="12" t="str">
        <f t="shared" si="450"/>
        <v/>
      </c>
      <c r="H3650" s="12"/>
      <c r="I3650" s="22" t="str">
        <f>IFERROR(VLOOKUP('движение ДВС'!C3650,нормативы!$B$2:$C$32,2,FALSE),"")</f>
        <v/>
      </c>
      <c r="K3650" s="13" t="str">
        <f t="shared" si="454"/>
        <v/>
      </c>
      <c r="L3650" s="13"/>
      <c r="M3650" s="22" t="str">
        <f t="shared" si="451"/>
        <v/>
      </c>
      <c r="N3650" s="22" t="str">
        <f t="shared" si="455"/>
        <v/>
      </c>
      <c r="P3650" s="11" t="str">
        <f t="shared" si="456"/>
        <v xml:space="preserve"> </v>
      </c>
      <c r="Q3650" s="11" t="e">
        <f>VLOOKUP(B3650,'Комментарии к ремонту'!A:C,2,FALSE)</f>
        <v>#N/A</v>
      </c>
      <c r="R3650" s="21" t="str">
        <f t="shared" si="457"/>
        <v/>
      </c>
      <c r="T3650" s="44" t="str">
        <f t="shared" si="452"/>
        <v/>
      </c>
      <c r="W3650" s="18">
        <f t="shared" si="453"/>
        <v>0</v>
      </c>
    </row>
    <row r="3651" spans="7:23" ht="25.5" customHeight="1" x14ac:dyDescent="0.2">
      <c r="G3651" s="12" t="str">
        <f t="shared" ref="G3651:G3714" si="458">IFERROR(IF(SEARCH("Ожидается",O3651),"введите дату",""),"")</f>
        <v/>
      </c>
      <c r="H3651" s="12"/>
      <c r="I3651" s="22" t="str">
        <f>IFERROR(VLOOKUP('движение ДВС'!C3651,нормативы!$B$2:$C$32,2,FALSE),"")</f>
        <v/>
      </c>
      <c r="K3651" s="13" t="str">
        <f t="shared" si="454"/>
        <v/>
      </c>
      <c r="L3651" s="13"/>
      <c r="M3651" s="22" t="str">
        <f t="shared" ref="M3651:M3714" si="459">IFERROR(IF(ISBLANK(G3651),"",_xlfn.ISOWEEKNUM(G3651)),"")</f>
        <v/>
      </c>
      <c r="N3651" s="22" t="str">
        <f t="shared" si="455"/>
        <v/>
      </c>
      <c r="P3651" s="11" t="str">
        <f t="shared" si="456"/>
        <v xml:space="preserve"> </v>
      </c>
      <c r="Q3651" s="11" t="e">
        <f>VLOOKUP(B3651,'Комментарии к ремонту'!A:C,2,FALSE)</f>
        <v>#N/A</v>
      </c>
      <c r="R3651" s="21" t="str">
        <f t="shared" si="457"/>
        <v/>
      </c>
      <c r="T3651" s="44" t="str">
        <f t="shared" ref="T3651:T3714" si="460">IF(O3651="Отказной","Опишите причину отказа",IF(O3651="Транзит","Опишите инф. о транзите",""))</f>
        <v/>
      </c>
      <c r="W3651" s="18">
        <f t="shared" ref="W3651:W3714" si="461">IFERROR(IF(SEARCH(", заказ",V3651),"укажите дату поставки зап. частей",""),0)</f>
        <v>0</v>
      </c>
    </row>
    <row r="3652" spans="7:23" ht="25.5" customHeight="1" x14ac:dyDescent="0.2">
      <c r="G3652" s="12" t="str">
        <f t="shared" si="458"/>
        <v/>
      </c>
      <c r="H3652" s="12"/>
      <c r="I3652" s="22" t="str">
        <f>IFERROR(VLOOKUP('движение ДВС'!C3652,нормативы!$B$2:$C$32,2,FALSE),"")</f>
        <v/>
      </c>
      <c r="K3652" s="13" t="str">
        <f t="shared" ref="K3652:K3715" si="462">IFERROR(IF(H3652&lt;&gt;0,H3652+(I3652/J3652)/8*7/5,""),IF(H3652&lt;&gt;0,H3652+I3652/8*7/5,""))</f>
        <v/>
      </c>
      <c r="L3652" s="13"/>
      <c r="M3652" s="22" t="str">
        <f t="shared" si="459"/>
        <v/>
      </c>
      <c r="N3652" s="22" t="str">
        <f t="shared" ref="N3652:N3715" si="463">IFERROR(INT((MONTH(G3652)+2)/3),"")</f>
        <v/>
      </c>
      <c r="P3652" s="11" t="str">
        <f t="shared" ref="P3652:P3715" si="464">B3652&amp;" "&amp;C3652</f>
        <v xml:space="preserve"> </v>
      </c>
      <c r="Q3652" s="11" t="e">
        <f>VLOOKUP(B3652,'Комментарии к ремонту'!A:C,2,FALSE)</f>
        <v>#N/A</v>
      </c>
      <c r="R3652" s="21" t="str">
        <f t="shared" ref="R3652:R3715" si="465">IF(ISBLANK(B3652),"",IF(O3652="Ремонт остановлен","Укажите причину остановки работ",IF(O3652="Отказной","Опишите причину отказа",IF(O3652="Транзит","Опишите инф. о транзите",IF(ISNA(Q3652),"НЕТ","ЕСТЬ")))))</f>
        <v/>
      </c>
      <c r="T3652" s="44" t="str">
        <f t="shared" si="460"/>
        <v/>
      </c>
      <c r="W3652" s="18">
        <f t="shared" si="461"/>
        <v>0</v>
      </c>
    </row>
    <row r="3653" spans="7:23" ht="25.5" customHeight="1" x14ac:dyDescent="0.2">
      <c r="G3653" s="12" t="str">
        <f t="shared" si="458"/>
        <v/>
      </c>
      <c r="H3653" s="12"/>
      <c r="I3653" s="22" t="str">
        <f>IFERROR(VLOOKUP('движение ДВС'!C3653,нормативы!$B$2:$C$32,2,FALSE),"")</f>
        <v/>
      </c>
      <c r="K3653" s="13" t="str">
        <f t="shared" si="462"/>
        <v/>
      </c>
      <c r="L3653" s="13"/>
      <c r="M3653" s="22" t="str">
        <f t="shared" si="459"/>
        <v/>
      </c>
      <c r="N3653" s="22" t="str">
        <f t="shared" si="463"/>
        <v/>
      </c>
      <c r="P3653" s="11" t="str">
        <f t="shared" si="464"/>
        <v xml:space="preserve"> </v>
      </c>
      <c r="Q3653" s="11" t="e">
        <f>VLOOKUP(B3653,'Комментарии к ремонту'!A:C,2,FALSE)</f>
        <v>#N/A</v>
      </c>
      <c r="R3653" s="21" t="str">
        <f t="shared" si="465"/>
        <v/>
      </c>
      <c r="T3653" s="44" t="str">
        <f t="shared" si="460"/>
        <v/>
      </c>
      <c r="W3653" s="18">
        <f t="shared" si="461"/>
        <v>0</v>
      </c>
    </row>
    <row r="3654" spans="7:23" ht="25.5" customHeight="1" x14ac:dyDescent="0.2">
      <c r="G3654" s="12" t="str">
        <f t="shared" si="458"/>
        <v/>
      </c>
      <c r="H3654" s="12"/>
      <c r="I3654" s="22" t="str">
        <f>IFERROR(VLOOKUP('движение ДВС'!C3654,нормативы!$B$2:$C$32,2,FALSE),"")</f>
        <v/>
      </c>
      <c r="K3654" s="13" t="str">
        <f t="shared" si="462"/>
        <v/>
      </c>
      <c r="L3654" s="13"/>
      <c r="M3654" s="22" t="str">
        <f t="shared" si="459"/>
        <v/>
      </c>
      <c r="N3654" s="22" t="str">
        <f t="shared" si="463"/>
        <v/>
      </c>
      <c r="P3654" s="11" t="str">
        <f t="shared" si="464"/>
        <v xml:space="preserve"> </v>
      </c>
      <c r="Q3654" s="11" t="e">
        <f>VLOOKUP(B3654,'Комментарии к ремонту'!A:C,2,FALSE)</f>
        <v>#N/A</v>
      </c>
      <c r="R3654" s="21" t="str">
        <f t="shared" si="465"/>
        <v/>
      </c>
      <c r="T3654" s="44" t="str">
        <f t="shared" si="460"/>
        <v/>
      </c>
      <c r="W3654" s="18">
        <f t="shared" si="461"/>
        <v>0</v>
      </c>
    </row>
    <row r="3655" spans="7:23" ht="25.5" customHeight="1" x14ac:dyDescent="0.2">
      <c r="G3655" s="12" t="str">
        <f t="shared" si="458"/>
        <v/>
      </c>
      <c r="H3655" s="12"/>
      <c r="I3655" s="22" t="str">
        <f>IFERROR(VLOOKUP('движение ДВС'!C3655,нормативы!$B$2:$C$32,2,FALSE),"")</f>
        <v/>
      </c>
      <c r="K3655" s="13" t="str">
        <f t="shared" si="462"/>
        <v/>
      </c>
      <c r="L3655" s="13"/>
      <c r="M3655" s="22" t="str">
        <f t="shared" si="459"/>
        <v/>
      </c>
      <c r="N3655" s="22" t="str">
        <f t="shared" si="463"/>
        <v/>
      </c>
      <c r="P3655" s="11" t="str">
        <f t="shared" si="464"/>
        <v xml:space="preserve"> </v>
      </c>
      <c r="Q3655" s="11" t="e">
        <f>VLOOKUP(B3655,'Комментарии к ремонту'!A:C,2,FALSE)</f>
        <v>#N/A</v>
      </c>
      <c r="R3655" s="21" t="str">
        <f t="shared" si="465"/>
        <v/>
      </c>
      <c r="T3655" s="44" t="str">
        <f t="shared" si="460"/>
        <v/>
      </c>
      <c r="W3655" s="18">
        <f t="shared" si="461"/>
        <v>0</v>
      </c>
    </row>
    <row r="3656" spans="7:23" ht="25.5" customHeight="1" x14ac:dyDescent="0.2">
      <c r="G3656" s="12" t="str">
        <f t="shared" si="458"/>
        <v/>
      </c>
      <c r="H3656" s="12"/>
      <c r="I3656" s="22" t="str">
        <f>IFERROR(VLOOKUP('движение ДВС'!C3656,нормативы!$B$2:$C$32,2,FALSE),"")</f>
        <v/>
      </c>
      <c r="K3656" s="13" t="str">
        <f t="shared" si="462"/>
        <v/>
      </c>
      <c r="L3656" s="13"/>
      <c r="M3656" s="22" t="str">
        <f t="shared" si="459"/>
        <v/>
      </c>
      <c r="N3656" s="22" t="str">
        <f t="shared" si="463"/>
        <v/>
      </c>
      <c r="P3656" s="11" t="str">
        <f t="shared" si="464"/>
        <v xml:space="preserve"> </v>
      </c>
      <c r="Q3656" s="11" t="e">
        <f>VLOOKUP(B3656,'Комментарии к ремонту'!A:C,2,FALSE)</f>
        <v>#N/A</v>
      </c>
      <c r="R3656" s="21" t="str">
        <f t="shared" si="465"/>
        <v/>
      </c>
      <c r="T3656" s="44" t="str">
        <f t="shared" si="460"/>
        <v/>
      </c>
      <c r="W3656" s="18">
        <f t="shared" si="461"/>
        <v>0</v>
      </c>
    </row>
    <row r="3657" spans="7:23" ht="25.5" customHeight="1" x14ac:dyDescent="0.2">
      <c r="G3657" s="12" t="str">
        <f t="shared" si="458"/>
        <v/>
      </c>
      <c r="H3657" s="12"/>
      <c r="I3657" s="22" t="str">
        <f>IFERROR(VLOOKUP('движение ДВС'!C3657,нормативы!$B$2:$C$32,2,FALSE),"")</f>
        <v/>
      </c>
      <c r="K3657" s="13" t="str">
        <f t="shared" si="462"/>
        <v/>
      </c>
      <c r="L3657" s="13"/>
      <c r="M3657" s="22" t="str">
        <f t="shared" si="459"/>
        <v/>
      </c>
      <c r="N3657" s="22" t="str">
        <f t="shared" si="463"/>
        <v/>
      </c>
      <c r="P3657" s="11" t="str">
        <f t="shared" si="464"/>
        <v xml:space="preserve"> </v>
      </c>
      <c r="Q3657" s="11" t="e">
        <f>VLOOKUP(B3657,'Комментарии к ремонту'!A:C,2,FALSE)</f>
        <v>#N/A</v>
      </c>
      <c r="R3657" s="21" t="str">
        <f t="shared" si="465"/>
        <v/>
      </c>
      <c r="T3657" s="44" t="str">
        <f t="shared" si="460"/>
        <v/>
      </c>
      <c r="W3657" s="18">
        <f t="shared" si="461"/>
        <v>0</v>
      </c>
    </row>
    <row r="3658" spans="7:23" ht="25.5" customHeight="1" x14ac:dyDescent="0.2">
      <c r="G3658" s="12" t="str">
        <f t="shared" si="458"/>
        <v/>
      </c>
      <c r="H3658" s="12"/>
      <c r="I3658" s="22" t="str">
        <f>IFERROR(VLOOKUP('движение ДВС'!C3658,нормативы!$B$2:$C$32,2,FALSE),"")</f>
        <v/>
      </c>
      <c r="K3658" s="13" t="str">
        <f t="shared" si="462"/>
        <v/>
      </c>
      <c r="L3658" s="13"/>
      <c r="M3658" s="22" t="str">
        <f t="shared" si="459"/>
        <v/>
      </c>
      <c r="N3658" s="22" t="str">
        <f t="shared" si="463"/>
        <v/>
      </c>
      <c r="P3658" s="11" t="str">
        <f t="shared" si="464"/>
        <v xml:space="preserve"> </v>
      </c>
      <c r="Q3658" s="11" t="e">
        <f>VLOOKUP(B3658,'Комментарии к ремонту'!A:C,2,FALSE)</f>
        <v>#N/A</v>
      </c>
      <c r="R3658" s="21" t="str">
        <f t="shared" si="465"/>
        <v/>
      </c>
      <c r="T3658" s="44" t="str">
        <f t="shared" si="460"/>
        <v/>
      </c>
      <c r="W3658" s="18">
        <f t="shared" si="461"/>
        <v>0</v>
      </c>
    </row>
    <row r="3659" spans="7:23" ht="25.5" customHeight="1" x14ac:dyDescent="0.2">
      <c r="G3659" s="12" t="str">
        <f t="shared" si="458"/>
        <v/>
      </c>
      <c r="H3659" s="12"/>
      <c r="I3659" s="22" t="str">
        <f>IFERROR(VLOOKUP('движение ДВС'!C3659,нормативы!$B$2:$C$32,2,FALSE),"")</f>
        <v/>
      </c>
      <c r="K3659" s="13" t="str">
        <f t="shared" si="462"/>
        <v/>
      </c>
      <c r="L3659" s="13"/>
      <c r="M3659" s="22" t="str">
        <f t="shared" si="459"/>
        <v/>
      </c>
      <c r="N3659" s="22" t="str">
        <f t="shared" si="463"/>
        <v/>
      </c>
      <c r="P3659" s="11" t="str">
        <f t="shared" si="464"/>
        <v xml:space="preserve"> </v>
      </c>
      <c r="Q3659" s="11" t="e">
        <f>VLOOKUP(B3659,'Комментарии к ремонту'!A:C,2,FALSE)</f>
        <v>#N/A</v>
      </c>
      <c r="R3659" s="21" t="str">
        <f t="shared" si="465"/>
        <v/>
      </c>
      <c r="T3659" s="44" t="str">
        <f t="shared" si="460"/>
        <v/>
      </c>
      <c r="W3659" s="18">
        <f t="shared" si="461"/>
        <v>0</v>
      </c>
    </row>
    <row r="3660" spans="7:23" ht="25.5" customHeight="1" x14ac:dyDescent="0.2">
      <c r="G3660" s="12" t="str">
        <f t="shared" si="458"/>
        <v/>
      </c>
      <c r="H3660" s="12"/>
      <c r="I3660" s="22" t="str">
        <f>IFERROR(VLOOKUP('движение ДВС'!C3660,нормативы!$B$2:$C$32,2,FALSE),"")</f>
        <v/>
      </c>
      <c r="K3660" s="13" t="str">
        <f t="shared" si="462"/>
        <v/>
      </c>
      <c r="L3660" s="13"/>
      <c r="M3660" s="22" t="str">
        <f t="shared" si="459"/>
        <v/>
      </c>
      <c r="N3660" s="22" t="str">
        <f t="shared" si="463"/>
        <v/>
      </c>
      <c r="P3660" s="11" t="str">
        <f t="shared" si="464"/>
        <v xml:space="preserve"> </v>
      </c>
      <c r="Q3660" s="11" t="e">
        <f>VLOOKUP(B3660,'Комментарии к ремонту'!A:C,2,FALSE)</f>
        <v>#N/A</v>
      </c>
      <c r="R3660" s="21" t="str">
        <f t="shared" si="465"/>
        <v/>
      </c>
      <c r="T3660" s="44" t="str">
        <f t="shared" si="460"/>
        <v/>
      </c>
      <c r="W3660" s="18">
        <f t="shared" si="461"/>
        <v>0</v>
      </c>
    </row>
    <row r="3661" spans="7:23" ht="25.5" customHeight="1" x14ac:dyDescent="0.2">
      <c r="G3661" s="12" t="str">
        <f t="shared" si="458"/>
        <v/>
      </c>
      <c r="H3661" s="12"/>
      <c r="I3661" s="22" t="str">
        <f>IFERROR(VLOOKUP('движение ДВС'!C3661,нормативы!$B$2:$C$32,2,FALSE),"")</f>
        <v/>
      </c>
      <c r="K3661" s="13" t="str">
        <f t="shared" si="462"/>
        <v/>
      </c>
      <c r="L3661" s="13"/>
      <c r="M3661" s="22" t="str">
        <f t="shared" si="459"/>
        <v/>
      </c>
      <c r="N3661" s="22" t="str">
        <f t="shared" si="463"/>
        <v/>
      </c>
      <c r="P3661" s="11" t="str">
        <f t="shared" si="464"/>
        <v xml:space="preserve"> </v>
      </c>
      <c r="Q3661" s="11" t="e">
        <f>VLOOKUP(B3661,'Комментарии к ремонту'!A:C,2,FALSE)</f>
        <v>#N/A</v>
      </c>
      <c r="R3661" s="21" t="str">
        <f t="shared" si="465"/>
        <v/>
      </c>
      <c r="T3661" s="44" t="str">
        <f t="shared" si="460"/>
        <v/>
      </c>
      <c r="W3661" s="18">
        <f t="shared" si="461"/>
        <v>0</v>
      </c>
    </row>
    <row r="3662" spans="7:23" ht="25.5" customHeight="1" x14ac:dyDescent="0.2">
      <c r="G3662" s="12" t="str">
        <f t="shared" si="458"/>
        <v/>
      </c>
      <c r="H3662" s="12"/>
      <c r="I3662" s="22" t="str">
        <f>IFERROR(VLOOKUP('движение ДВС'!C3662,нормативы!$B$2:$C$32,2,FALSE),"")</f>
        <v/>
      </c>
      <c r="K3662" s="13" t="str">
        <f t="shared" si="462"/>
        <v/>
      </c>
      <c r="L3662" s="13"/>
      <c r="M3662" s="22" t="str">
        <f t="shared" si="459"/>
        <v/>
      </c>
      <c r="N3662" s="22" t="str">
        <f t="shared" si="463"/>
        <v/>
      </c>
      <c r="P3662" s="11" t="str">
        <f t="shared" si="464"/>
        <v xml:space="preserve"> </v>
      </c>
      <c r="Q3662" s="11" t="e">
        <f>VLOOKUP(B3662,'Комментарии к ремонту'!A:C,2,FALSE)</f>
        <v>#N/A</v>
      </c>
      <c r="R3662" s="21" t="str">
        <f t="shared" si="465"/>
        <v/>
      </c>
      <c r="T3662" s="44" t="str">
        <f t="shared" si="460"/>
        <v/>
      </c>
      <c r="W3662" s="18">
        <f t="shared" si="461"/>
        <v>0</v>
      </c>
    </row>
    <row r="3663" spans="7:23" ht="25.5" customHeight="1" x14ac:dyDescent="0.2">
      <c r="G3663" s="12" t="str">
        <f t="shared" si="458"/>
        <v/>
      </c>
      <c r="H3663" s="12"/>
      <c r="I3663" s="22" t="str">
        <f>IFERROR(VLOOKUP('движение ДВС'!C3663,нормативы!$B$2:$C$32,2,FALSE),"")</f>
        <v/>
      </c>
      <c r="K3663" s="13" t="str">
        <f t="shared" si="462"/>
        <v/>
      </c>
      <c r="L3663" s="13"/>
      <c r="M3663" s="22" t="str">
        <f t="shared" si="459"/>
        <v/>
      </c>
      <c r="N3663" s="22" t="str">
        <f t="shared" si="463"/>
        <v/>
      </c>
      <c r="P3663" s="11" t="str">
        <f t="shared" si="464"/>
        <v xml:space="preserve"> </v>
      </c>
      <c r="Q3663" s="11" t="e">
        <f>VLOOKUP(B3663,'Комментарии к ремонту'!A:C,2,FALSE)</f>
        <v>#N/A</v>
      </c>
      <c r="R3663" s="21" t="str">
        <f t="shared" si="465"/>
        <v/>
      </c>
      <c r="T3663" s="44" t="str">
        <f t="shared" si="460"/>
        <v/>
      </c>
      <c r="W3663" s="18">
        <f t="shared" si="461"/>
        <v>0</v>
      </c>
    </row>
    <row r="3664" spans="7:23" ht="25.5" customHeight="1" x14ac:dyDescent="0.2">
      <c r="G3664" s="12" t="str">
        <f t="shared" si="458"/>
        <v/>
      </c>
      <c r="H3664" s="12"/>
      <c r="I3664" s="22" t="str">
        <f>IFERROR(VLOOKUP('движение ДВС'!C3664,нормативы!$B$2:$C$32,2,FALSE),"")</f>
        <v/>
      </c>
      <c r="K3664" s="13" t="str">
        <f t="shared" si="462"/>
        <v/>
      </c>
      <c r="L3664" s="13"/>
      <c r="M3664" s="22" t="str">
        <f t="shared" si="459"/>
        <v/>
      </c>
      <c r="N3664" s="22" t="str">
        <f t="shared" si="463"/>
        <v/>
      </c>
      <c r="P3664" s="11" t="str">
        <f t="shared" si="464"/>
        <v xml:space="preserve"> </v>
      </c>
      <c r="Q3664" s="11" t="e">
        <f>VLOOKUP(B3664,'Комментарии к ремонту'!A:C,2,FALSE)</f>
        <v>#N/A</v>
      </c>
      <c r="R3664" s="21" t="str">
        <f t="shared" si="465"/>
        <v/>
      </c>
      <c r="T3664" s="44" t="str">
        <f t="shared" si="460"/>
        <v/>
      </c>
      <c r="W3664" s="18">
        <f t="shared" si="461"/>
        <v>0</v>
      </c>
    </row>
    <row r="3665" spans="7:23" ht="25.5" customHeight="1" x14ac:dyDescent="0.2">
      <c r="G3665" s="12" t="str">
        <f t="shared" si="458"/>
        <v/>
      </c>
      <c r="H3665" s="12"/>
      <c r="I3665" s="22" t="str">
        <f>IFERROR(VLOOKUP('движение ДВС'!C3665,нормативы!$B$2:$C$32,2,FALSE),"")</f>
        <v/>
      </c>
      <c r="K3665" s="13" t="str">
        <f t="shared" si="462"/>
        <v/>
      </c>
      <c r="L3665" s="13"/>
      <c r="M3665" s="22" t="str">
        <f t="shared" si="459"/>
        <v/>
      </c>
      <c r="N3665" s="22" t="str">
        <f t="shared" si="463"/>
        <v/>
      </c>
      <c r="P3665" s="11" t="str">
        <f t="shared" si="464"/>
        <v xml:space="preserve"> </v>
      </c>
      <c r="Q3665" s="11" t="e">
        <f>VLOOKUP(B3665,'Комментарии к ремонту'!A:C,2,FALSE)</f>
        <v>#N/A</v>
      </c>
      <c r="R3665" s="21" t="str">
        <f t="shared" si="465"/>
        <v/>
      </c>
      <c r="T3665" s="44" t="str">
        <f t="shared" si="460"/>
        <v/>
      </c>
      <c r="W3665" s="18">
        <f t="shared" si="461"/>
        <v>0</v>
      </c>
    </row>
    <row r="3666" spans="7:23" ht="25.5" customHeight="1" x14ac:dyDescent="0.2">
      <c r="G3666" s="12" t="str">
        <f t="shared" si="458"/>
        <v/>
      </c>
      <c r="H3666" s="12"/>
      <c r="I3666" s="22" t="str">
        <f>IFERROR(VLOOKUP('движение ДВС'!C3666,нормативы!$B$2:$C$32,2,FALSE),"")</f>
        <v/>
      </c>
      <c r="K3666" s="13" t="str">
        <f t="shared" si="462"/>
        <v/>
      </c>
      <c r="L3666" s="13"/>
      <c r="M3666" s="22" t="str">
        <f t="shared" si="459"/>
        <v/>
      </c>
      <c r="N3666" s="22" t="str">
        <f t="shared" si="463"/>
        <v/>
      </c>
      <c r="P3666" s="11" t="str">
        <f t="shared" si="464"/>
        <v xml:space="preserve"> </v>
      </c>
      <c r="Q3666" s="11" t="e">
        <f>VLOOKUP(B3666,'Комментарии к ремонту'!A:C,2,FALSE)</f>
        <v>#N/A</v>
      </c>
      <c r="R3666" s="21" t="str">
        <f t="shared" si="465"/>
        <v/>
      </c>
      <c r="T3666" s="44" t="str">
        <f t="shared" si="460"/>
        <v/>
      </c>
      <c r="W3666" s="18">
        <f t="shared" si="461"/>
        <v>0</v>
      </c>
    </row>
    <row r="3667" spans="7:23" ht="25.5" customHeight="1" x14ac:dyDescent="0.2">
      <c r="G3667" s="12" t="str">
        <f t="shared" si="458"/>
        <v/>
      </c>
      <c r="H3667" s="12"/>
      <c r="I3667" s="22" t="str">
        <f>IFERROR(VLOOKUP('движение ДВС'!C3667,нормативы!$B$2:$C$32,2,FALSE),"")</f>
        <v/>
      </c>
      <c r="K3667" s="13" t="str">
        <f t="shared" si="462"/>
        <v/>
      </c>
      <c r="L3667" s="13"/>
      <c r="M3667" s="22" t="str">
        <f t="shared" si="459"/>
        <v/>
      </c>
      <c r="N3667" s="22" t="str">
        <f t="shared" si="463"/>
        <v/>
      </c>
      <c r="P3667" s="11" t="str">
        <f t="shared" si="464"/>
        <v xml:space="preserve"> </v>
      </c>
      <c r="Q3667" s="11" t="e">
        <f>VLOOKUP(B3667,'Комментарии к ремонту'!A:C,2,FALSE)</f>
        <v>#N/A</v>
      </c>
      <c r="R3667" s="21" t="str">
        <f t="shared" si="465"/>
        <v/>
      </c>
      <c r="T3667" s="44" t="str">
        <f t="shared" si="460"/>
        <v/>
      </c>
      <c r="W3667" s="18">
        <f t="shared" si="461"/>
        <v>0</v>
      </c>
    </row>
    <row r="3668" spans="7:23" ht="25.5" customHeight="1" x14ac:dyDescent="0.2">
      <c r="G3668" s="12" t="str">
        <f t="shared" si="458"/>
        <v/>
      </c>
      <c r="H3668" s="12"/>
      <c r="I3668" s="22" t="str">
        <f>IFERROR(VLOOKUP('движение ДВС'!C3668,нормативы!$B$2:$C$32,2,FALSE),"")</f>
        <v/>
      </c>
      <c r="K3668" s="13" t="str">
        <f t="shared" si="462"/>
        <v/>
      </c>
      <c r="L3668" s="13"/>
      <c r="M3668" s="22" t="str">
        <f t="shared" si="459"/>
        <v/>
      </c>
      <c r="N3668" s="22" t="str">
        <f t="shared" si="463"/>
        <v/>
      </c>
      <c r="P3668" s="11" t="str">
        <f t="shared" si="464"/>
        <v xml:space="preserve"> </v>
      </c>
      <c r="Q3668" s="11" t="e">
        <f>VLOOKUP(B3668,'Комментарии к ремонту'!A:C,2,FALSE)</f>
        <v>#N/A</v>
      </c>
      <c r="R3668" s="21" t="str">
        <f t="shared" si="465"/>
        <v/>
      </c>
      <c r="T3668" s="44" t="str">
        <f t="shared" si="460"/>
        <v/>
      </c>
      <c r="W3668" s="18">
        <f t="shared" si="461"/>
        <v>0</v>
      </c>
    </row>
    <row r="3669" spans="7:23" ht="25.5" customHeight="1" x14ac:dyDescent="0.2">
      <c r="G3669" s="12" t="str">
        <f t="shared" si="458"/>
        <v/>
      </c>
      <c r="H3669" s="12"/>
      <c r="I3669" s="22" t="str">
        <f>IFERROR(VLOOKUP('движение ДВС'!C3669,нормативы!$B$2:$C$32,2,FALSE),"")</f>
        <v/>
      </c>
      <c r="K3669" s="13" t="str">
        <f t="shared" si="462"/>
        <v/>
      </c>
      <c r="L3669" s="13"/>
      <c r="M3669" s="22" t="str">
        <f t="shared" si="459"/>
        <v/>
      </c>
      <c r="N3669" s="22" t="str">
        <f t="shared" si="463"/>
        <v/>
      </c>
      <c r="P3669" s="11" t="str">
        <f t="shared" si="464"/>
        <v xml:space="preserve"> </v>
      </c>
      <c r="Q3669" s="11" t="e">
        <f>VLOOKUP(B3669,'Комментарии к ремонту'!A:C,2,FALSE)</f>
        <v>#N/A</v>
      </c>
      <c r="R3669" s="21" t="str">
        <f t="shared" si="465"/>
        <v/>
      </c>
      <c r="T3669" s="44" t="str">
        <f t="shared" si="460"/>
        <v/>
      </c>
      <c r="W3669" s="18">
        <f t="shared" si="461"/>
        <v>0</v>
      </c>
    </row>
    <row r="3670" spans="7:23" ht="25.5" customHeight="1" x14ac:dyDescent="0.2">
      <c r="G3670" s="12" t="str">
        <f t="shared" si="458"/>
        <v/>
      </c>
      <c r="H3670" s="12"/>
      <c r="I3670" s="22" t="str">
        <f>IFERROR(VLOOKUP('движение ДВС'!C3670,нормативы!$B$2:$C$32,2,FALSE),"")</f>
        <v/>
      </c>
      <c r="K3670" s="13" t="str">
        <f t="shared" si="462"/>
        <v/>
      </c>
      <c r="L3670" s="13"/>
      <c r="M3670" s="22" t="str">
        <f t="shared" si="459"/>
        <v/>
      </c>
      <c r="N3670" s="22" t="str">
        <f t="shared" si="463"/>
        <v/>
      </c>
      <c r="P3670" s="11" t="str">
        <f t="shared" si="464"/>
        <v xml:space="preserve"> </v>
      </c>
      <c r="Q3670" s="11" t="e">
        <f>VLOOKUP(B3670,'Комментарии к ремонту'!A:C,2,FALSE)</f>
        <v>#N/A</v>
      </c>
      <c r="R3670" s="21" t="str">
        <f t="shared" si="465"/>
        <v/>
      </c>
      <c r="T3670" s="44" t="str">
        <f t="shared" si="460"/>
        <v/>
      </c>
      <c r="W3670" s="18">
        <f t="shared" si="461"/>
        <v>0</v>
      </c>
    </row>
    <row r="3671" spans="7:23" ht="25.5" customHeight="1" x14ac:dyDescent="0.2">
      <c r="G3671" s="12" t="str">
        <f t="shared" si="458"/>
        <v/>
      </c>
      <c r="H3671" s="12"/>
      <c r="I3671" s="22" t="str">
        <f>IFERROR(VLOOKUP('движение ДВС'!C3671,нормативы!$B$2:$C$32,2,FALSE),"")</f>
        <v/>
      </c>
      <c r="K3671" s="13" t="str">
        <f t="shared" si="462"/>
        <v/>
      </c>
      <c r="L3671" s="13"/>
      <c r="M3671" s="22" t="str">
        <f t="shared" si="459"/>
        <v/>
      </c>
      <c r="N3671" s="22" t="str">
        <f t="shared" si="463"/>
        <v/>
      </c>
      <c r="P3671" s="11" t="str">
        <f t="shared" si="464"/>
        <v xml:space="preserve"> </v>
      </c>
      <c r="Q3671" s="11" t="e">
        <f>VLOOKUP(B3671,'Комментарии к ремонту'!A:C,2,FALSE)</f>
        <v>#N/A</v>
      </c>
      <c r="R3671" s="21" t="str">
        <f t="shared" si="465"/>
        <v/>
      </c>
      <c r="T3671" s="44" t="str">
        <f t="shared" si="460"/>
        <v/>
      </c>
      <c r="W3671" s="18">
        <f t="shared" si="461"/>
        <v>0</v>
      </c>
    </row>
    <row r="3672" spans="7:23" ht="25.5" customHeight="1" x14ac:dyDescent="0.2">
      <c r="G3672" s="12" t="str">
        <f t="shared" si="458"/>
        <v/>
      </c>
      <c r="H3672" s="12"/>
      <c r="I3672" s="22" t="str">
        <f>IFERROR(VLOOKUP('движение ДВС'!C3672,нормативы!$B$2:$C$32,2,FALSE),"")</f>
        <v/>
      </c>
      <c r="K3672" s="13" t="str">
        <f t="shared" si="462"/>
        <v/>
      </c>
      <c r="L3672" s="13"/>
      <c r="M3672" s="22" t="str">
        <f t="shared" si="459"/>
        <v/>
      </c>
      <c r="N3672" s="22" t="str">
        <f t="shared" si="463"/>
        <v/>
      </c>
      <c r="P3672" s="11" t="str">
        <f t="shared" si="464"/>
        <v xml:space="preserve"> </v>
      </c>
      <c r="Q3672" s="11" t="e">
        <f>VLOOKUP(B3672,'Комментарии к ремонту'!A:C,2,FALSE)</f>
        <v>#N/A</v>
      </c>
      <c r="R3672" s="21" t="str">
        <f t="shared" si="465"/>
        <v/>
      </c>
      <c r="T3672" s="44" t="str">
        <f t="shared" si="460"/>
        <v/>
      </c>
      <c r="W3672" s="18">
        <f t="shared" si="461"/>
        <v>0</v>
      </c>
    </row>
    <row r="3673" spans="7:23" ht="25.5" customHeight="1" x14ac:dyDescent="0.2">
      <c r="G3673" s="12" t="str">
        <f t="shared" si="458"/>
        <v/>
      </c>
      <c r="H3673" s="12"/>
      <c r="I3673" s="22" t="str">
        <f>IFERROR(VLOOKUP('движение ДВС'!C3673,нормативы!$B$2:$C$32,2,FALSE),"")</f>
        <v/>
      </c>
      <c r="K3673" s="13" t="str">
        <f t="shared" si="462"/>
        <v/>
      </c>
      <c r="L3673" s="13"/>
      <c r="M3673" s="22" t="str">
        <f t="shared" si="459"/>
        <v/>
      </c>
      <c r="N3673" s="22" t="str">
        <f t="shared" si="463"/>
        <v/>
      </c>
      <c r="P3673" s="11" t="str">
        <f t="shared" si="464"/>
        <v xml:space="preserve"> </v>
      </c>
      <c r="Q3673" s="11" t="e">
        <f>VLOOKUP(B3673,'Комментарии к ремонту'!A:C,2,FALSE)</f>
        <v>#N/A</v>
      </c>
      <c r="R3673" s="21" t="str">
        <f t="shared" si="465"/>
        <v/>
      </c>
      <c r="T3673" s="44" t="str">
        <f t="shared" si="460"/>
        <v/>
      </c>
      <c r="W3673" s="18">
        <f t="shared" si="461"/>
        <v>0</v>
      </c>
    </row>
    <row r="3674" spans="7:23" ht="25.5" customHeight="1" x14ac:dyDescent="0.2">
      <c r="G3674" s="12" t="str">
        <f t="shared" si="458"/>
        <v/>
      </c>
      <c r="H3674" s="12"/>
      <c r="I3674" s="22" t="str">
        <f>IFERROR(VLOOKUP('движение ДВС'!C3674,нормативы!$B$2:$C$32,2,FALSE),"")</f>
        <v/>
      </c>
      <c r="K3674" s="13" t="str">
        <f t="shared" si="462"/>
        <v/>
      </c>
      <c r="L3674" s="13"/>
      <c r="M3674" s="22" t="str">
        <f t="shared" si="459"/>
        <v/>
      </c>
      <c r="N3674" s="22" t="str">
        <f t="shared" si="463"/>
        <v/>
      </c>
      <c r="P3674" s="11" t="str">
        <f t="shared" si="464"/>
        <v xml:space="preserve"> </v>
      </c>
      <c r="Q3674" s="11" t="e">
        <f>VLOOKUP(B3674,'Комментарии к ремонту'!A:C,2,FALSE)</f>
        <v>#N/A</v>
      </c>
      <c r="R3674" s="21" t="str">
        <f t="shared" si="465"/>
        <v/>
      </c>
      <c r="T3674" s="44" t="str">
        <f t="shared" si="460"/>
        <v/>
      </c>
      <c r="W3674" s="18">
        <f t="shared" si="461"/>
        <v>0</v>
      </c>
    </row>
    <row r="3675" spans="7:23" ht="25.5" customHeight="1" x14ac:dyDescent="0.2">
      <c r="G3675" s="12" t="str">
        <f t="shared" si="458"/>
        <v/>
      </c>
      <c r="H3675" s="12"/>
      <c r="I3675" s="22" t="str">
        <f>IFERROR(VLOOKUP('движение ДВС'!C3675,нормативы!$B$2:$C$32,2,FALSE),"")</f>
        <v/>
      </c>
      <c r="K3675" s="13" t="str">
        <f t="shared" si="462"/>
        <v/>
      </c>
      <c r="L3675" s="13"/>
      <c r="M3675" s="22" t="str">
        <f t="shared" si="459"/>
        <v/>
      </c>
      <c r="N3675" s="22" t="str">
        <f t="shared" si="463"/>
        <v/>
      </c>
      <c r="P3675" s="11" t="str">
        <f t="shared" si="464"/>
        <v xml:space="preserve"> </v>
      </c>
      <c r="Q3675" s="11" t="e">
        <f>VLOOKUP(B3675,'Комментарии к ремонту'!A:C,2,FALSE)</f>
        <v>#N/A</v>
      </c>
      <c r="R3675" s="21" t="str">
        <f t="shared" si="465"/>
        <v/>
      </c>
      <c r="T3675" s="44" t="str">
        <f t="shared" si="460"/>
        <v/>
      </c>
      <c r="W3675" s="18">
        <f t="shared" si="461"/>
        <v>0</v>
      </c>
    </row>
    <row r="3676" spans="7:23" ht="25.5" customHeight="1" x14ac:dyDescent="0.2">
      <c r="G3676" s="12" t="str">
        <f t="shared" si="458"/>
        <v/>
      </c>
      <c r="H3676" s="12"/>
      <c r="I3676" s="22" t="str">
        <f>IFERROR(VLOOKUP('движение ДВС'!C3676,нормативы!$B$2:$C$32,2,FALSE),"")</f>
        <v/>
      </c>
      <c r="K3676" s="13" t="str">
        <f t="shared" si="462"/>
        <v/>
      </c>
      <c r="L3676" s="13"/>
      <c r="M3676" s="22" t="str">
        <f t="shared" si="459"/>
        <v/>
      </c>
      <c r="N3676" s="22" t="str">
        <f t="shared" si="463"/>
        <v/>
      </c>
      <c r="P3676" s="11" t="str">
        <f t="shared" si="464"/>
        <v xml:space="preserve"> </v>
      </c>
      <c r="Q3676" s="11" t="e">
        <f>VLOOKUP(B3676,'Комментарии к ремонту'!A:C,2,FALSE)</f>
        <v>#N/A</v>
      </c>
      <c r="R3676" s="21" t="str">
        <f t="shared" si="465"/>
        <v/>
      </c>
      <c r="T3676" s="44" t="str">
        <f t="shared" si="460"/>
        <v/>
      </c>
      <c r="W3676" s="18">
        <f t="shared" si="461"/>
        <v>0</v>
      </c>
    </row>
    <row r="3677" spans="7:23" ht="25.5" customHeight="1" x14ac:dyDescent="0.2">
      <c r="G3677" s="12" t="str">
        <f t="shared" si="458"/>
        <v/>
      </c>
      <c r="H3677" s="12"/>
      <c r="I3677" s="22" t="str">
        <f>IFERROR(VLOOKUP('движение ДВС'!C3677,нормативы!$B$2:$C$32,2,FALSE),"")</f>
        <v/>
      </c>
      <c r="K3677" s="13" t="str">
        <f t="shared" si="462"/>
        <v/>
      </c>
      <c r="L3677" s="13"/>
      <c r="M3677" s="22" t="str">
        <f t="shared" si="459"/>
        <v/>
      </c>
      <c r="N3677" s="22" t="str">
        <f t="shared" si="463"/>
        <v/>
      </c>
      <c r="P3677" s="11" t="str">
        <f t="shared" si="464"/>
        <v xml:space="preserve"> </v>
      </c>
      <c r="Q3677" s="11" t="e">
        <f>VLOOKUP(B3677,'Комментарии к ремонту'!A:C,2,FALSE)</f>
        <v>#N/A</v>
      </c>
      <c r="R3677" s="21" t="str">
        <f t="shared" si="465"/>
        <v/>
      </c>
      <c r="T3677" s="44" t="str">
        <f t="shared" si="460"/>
        <v/>
      </c>
      <c r="W3677" s="18">
        <f t="shared" si="461"/>
        <v>0</v>
      </c>
    </row>
    <row r="3678" spans="7:23" ht="25.5" customHeight="1" x14ac:dyDescent="0.2">
      <c r="G3678" s="12" t="str">
        <f t="shared" si="458"/>
        <v/>
      </c>
      <c r="H3678" s="12"/>
      <c r="I3678" s="22" t="str">
        <f>IFERROR(VLOOKUP('движение ДВС'!C3678,нормативы!$B$2:$C$32,2,FALSE),"")</f>
        <v/>
      </c>
      <c r="K3678" s="13" t="str">
        <f t="shared" si="462"/>
        <v/>
      </c>
      <c r="L3678" s="13"/>
      <c r="M3678" s="22" t="str">
        <f t="shared" si="459"/>
        <v/>
      </c>
      <c r="N3678" s="22" t="str">
        <f t="shared" si="463"/>
        <v/>
      </c>
      <c r="P3678" s="11" t="str">
        <f t="shared" si="464"/>
        <v xml:space="preserve"> </v>
      </c>
      <c r="Q3678" s="11" t="e">
        <f>VLOOKUP(B3678,'Комментарии к ремонту'!A:C,2,FALSE)</f>
        <v>#N/A</v>
      </c>
      <c r="R3678" s="21" t="str">
        <f t="shared" si="465"/>
        <v/>
      </c>
      <c r="T3678" s="44" t="str">
        <f t="shared" si="460"/>
        <v/>
      </c>
      <c r="W3678" s="18">
        <f t="shared" si="461"/>
        <v>0</v>
      </c>
    </row>
    <row r="3679" spans="7:23" ht="25.5" customHeight="1" x14ac:dyDescent="0.2">
      <c r="G3679" s="12" t="str">
        <f t="shared" si="458"/>
        <v/>
      </c>
      <c r="H3679" s="12"/>
      <c r="I3679" s="22" t="str">
        <f>IFERROR(VLOOKUP('движение ДВС'!C3679,нормативы!$B$2:$C$32,2,FALSE),"")</f>
        <v/>
      </c>
      <c r="K3679" s="13" t="str">
        <f t="shared" si="462"/>
        <v/>
      </c>
      <c r="L3679" s="13"/>
      <c r="M3679" s="22" t="str">
        <f t="shared" si="459"/>
        <v/>
      </c>
      <c r="N3679" s="22" t="str">
        <f t="shared" si="463"/>
        <v/>
      </c>
      <c r="P3679" s="11" t="str">
        <f t="shared" si="464"/>
        <v xml:space="preserve"> </v>
      </c>
      <c r="Q3679" s="11" t="e">
        <f>VLOOKUP(B3679,'Комментарии к ремонту'!A:C,2,FALSE)</f>
        <v>#N/A</v>
      </c>
      <c r="R3679" s="21" t="str">
        <f t="shared" si="465"/>
        <v/>
      </c>
      <c r="T3679" s="44" t="str">
        <f t="shared" si="460"/>
        <v/>
      </c>
      <c r="W3679" s="18">
        <f t="shared" si="461"/>
        <v>0</v>
      </c>
    </row>
    <row r="3680" spans="7:23" ht="25.5" customHeight="1" x14ac:dyDescent="0.2">
      <c r="G3680" s="12" t="str">
        <f t="shared" si="458"/>
        <v/>
      </c>
      <c r="H3680" s="12"/>
      <c r="I3680" s="22" t="str">
        <f>IFERROR(VLOOKUP('движение ДВС'!C3680,нормативы!$B$2:$C$32,2,FALSE),"")</f>
        <v/>
      </c>
      <c r="K3680" s="13" t="str">
        <f t="shared" si="462"/>
        <v/>
      </c>
      <c r="L3680" s="13"/>
      <c r="M3680" s="22" t="str">
        <f t="shared" si="459"/>
        <v/>
      </c>
      <c r="N3680" s="22" t="str">
        <f t="shared" si="463"/>
        <v/>
      </c>
      <c r="P3680" s="11" t="str">
        <f t="shared" si="464"/>
        <v xml:space="preserve"> </v>
      </c>
      <c r="Q3680" s="11" t="e">
        <f>VLOOKUP(B3680,'Комментарии к ремонту'!A:C,2,FALSE)</f>
        <v>#N/A</v>
      </c>
      <c r="R3680" s="21" t="str">
        <f t="shared" si="465"/>
        <v/>
      </c>
      <c r="T3680" s="44" t="str">
        <f t="shared" si="460"/>
        <v/>
      </c>
      <c r="W3680" s="18">
        <f t="shared" si="461"/>
        <v>0</v>
      </c>
    </row>
    <row r="3681" spans="7:23" ht="25.5" customHeight="1" x14ac:dyDescent="0.2">
      <c r="G3681" s="12" t="str">
        <f t="shared" si="458"/>
        <v/>
      </c>
      <c r="H3681" s="12"/>
      <c r="I3681" s="22" t="str">
        <f>IFERROR(VLOOKUP('движение ДВС'!C3681,нормативы!$B$2:$C$32,2,FALSE),"")</f>
        <v/>
      </c>
      <c r="K3681" s="13" t="str">
        <f t="shared" si="462"/>
        <v/>
      </c>
      <c r="L3681" s="13"/>
      <c r="M3681" s="22" t="str">
        <f t="shared" si="459"/>
        <v/>
      </c>
      <c r="N3681" s="22" t="str">
        <f t="shared" si="463"/>
        <v/>
      </c>
      <c r="P3681" s="11" t="str">
        <f t="shared" si="464"/>
        <v xml:space="preserve"> </v>
      </c>
      <c r="Q3681" s="11" t="e">
        <f>VLOOKUP(B3681,'Комментарии к ремонту'!A:C,2,FALSE)</f>
        <v>#N/A</v>
      </c>
      <c r="R3681" s="21" t="str">
        <f t="shared" si="465"/>
        <v/>
      </c>
      <c r="T3681" s="44" t="str">
        <f t="shared" si="460"/>
        <v/>
      </c>
      <c r="W3681" s="18">
        <f t="shared" si="461"/>
        <v>0</v>
      </c>
    </row>
    <row r="3682" spans="7:23" ht="25.5" customHeight="1" x14ac:dyDescent="0.2">
      <c r="G3682" s="12" t="str">
        <f t="shared" si="458"/>
        <v/>
      </c>
      <c r="H3682" s="12"/>
      <c r="I3682" s="22" t="str">
        <f>IFERROR(VLOOKUP('движение ДВС'!C3682,нормативы!$B$2:$C$32,2,FALSE),"")</f>
        <v/>
      </c>
      <c r="K3682" s="13" t="str">
        <f t="shared" si="462"/>
        <v/>
      </c>
      <c r="L3682" s="13"/>
      <c r="M3682" s="22" t="str">
        <f t="shared" si="459"/>
        <v/>
      </c>
      <c r="N3682" s="22" t="str">
        <f t="shared" si="463"/>
        <v/>
      </c>
      <c r="P3682" s="11" t="str">
        <f t="shared" si="464"/>
        <v xml:space="preserve"> </v>
      </c>
      <c r="Q3682" s="11" t="e">
        <f>VLOOKUP(B3682,'Комментарии к ремонту'!A:C,2,FALSE)</f>
        <v>#N/A</v>
      </c>
      <c r="R3682" s="21" t="str">
        <f t="shared" si="465"/>
        <v/>
      </c>
      <c r="T3682" s="44" t="str">
        <f t="shared" si="460"/>
        <v/>
      </c>
      <c r="W3682" s="18">
        <f t="shared" si="461"/>
        <v>0</v>
      </c>
    </row>
    <row r="3683" spans="7:23" ht="25.5" customHeight="1" x14ac:dyDescent="0.2">
      <c r="G3683" s="12" t="str">
        <f t="shared" si="458"/>
        <v/>
      </c>
      <c r="H3683" s="12"/>
      <c r="I3683" s="22" t="str">
        <f>IFERROR(VLOOKUP('движение ДВС'!C3683,нормативы!$B$2:$C$32,2,FALSE),"")</f>
        <v/>
      </c>
      <c r="K3683" s="13" t="str">
        <f t="shared" si="462"/>
        <v/>
      </c>
      <c r="L3683" s="13"/>
      <c r="M3683" s="22" t="str">
        <f t="shared" si="459"/>
        <v/>
      </c>
      <c r="N3683" s="22" t="str">
        <f t="shared" si="463"/>
        <v/>
      </c>
      <c r="P3683" s="11" t="str">
        <f t="shared" si="464"/>
        <v xml:space="preserve"> </v>
      </c>
      <c r="Q3683" s="11" t="e">
        <f>VLOOKUP(B3683,'Комментарии к ремонту'!A:C,2,FALSE)</f>
        <v>#N/A</v>
      </c>
      <c r="R3683" s="21" t="str">
        <f t="shared" si="465"/>
        <v/>
      </c>
      <c r="T3683" s="44" t="str">
        <f t="shared" si="460"/>
        <v/>
      </c>
      <c r="W3683" s="18">
        <f t="shared" si="461"/>
        <v>0</v>
      </c>
    </row>
    <row r="3684" spans="7:23" ht="25.5" customHeight="1" x14ac:dyDescent="0.2">
      <c r="G3684" s="12" t="str">
        <f t="shared" si="458"/>
        <v/>
      </c>
      <c r="H3684" s="12"/>
      <c r="I3684" s="22" t="str">
        <f>IFERROR(VLOOKUP('движение ДВС'!C3684,нормативы!$B$2:$C$32,2,FALSE),"")</f>
        <v/>
      </c>
      <c r="K3684" s="13" t="str">
        <f t="shared" si="462"/>
        <v/>
      </c>
      <c r="L3684" s="13"/>
      <c r="M3684" s="22" t="str">
        <f t="shared" si="459"/>
        <v/>
      </c>
      <c r="N3684" s="22" t="str">
        <f t="shared" si="463"/>
        <v/>
      </c>
      <c r="P3684" s="11" t="str">
        <f t="shared" si="464"/>
        <v xml:space="preserve"> </v>
      </c>
      <c r="Q3684" s="11" t="e">
        <f>VLOOKUP(B3684,'Комментарии к ремонту'!A:C,2,FALSE)</f>
        <v>#N/A</v>
      </c>
      <c r="R3684" s="21" t="str">
        <f t="shared" si="465"/>
        <v/>
      </c>
      <c r="T3684" s="44" t="str">
        <f t="shared" si="460"/>
        <v/>
      </c>
      <c r="W3684" s="18">
        <f t="shared" si="461"/>
        <v>0</v>
      </c>
    </row>
    <row r="3685" spans="7:23" ht="25.5" customHeight="1" x14ac:dyDescent="0.2">
      <c r="G3685" s="12" t="str">
        <f t="shared" si="458"/>
        <v/>
      </c>
      <c r="H3685" s="12"/>
      <c r="I3685" s="22" t="str">
        <f>IFERROR(VLOOKUP('движение ДВС'!C3685,нормативы!$B$2:$C$32,2,FALSE),"")</f>
        <v/>
      </c>
      <c r="K3685" s="13" t="str">
        <f t="shared" si="462"/>
        <v/>
      </c>
      <c r="L3685" s="13"/>
      <c r="M3685" s="22" t="str">
        <f t="shared" si="459"/>
        <v/>
      </c>
      <c r="N3685" s="22" t="str">
        <f t="shared" si="463"/>
        <v/>
      </c>
      <c r="P3685" s="11" t="str">
        <f t="shared" si="464"/>
        <v xml:space="preserve"> </v>
      </c>
      <c r="Q3685" s="11" t="e">
        <f>VLOOKUP(B3685,'Комментарии к ремонту'!A:C,2,FALSE)</f>
        <v>#N/A</v>
      </c>
      <c r="R3685" s="21" t="str">
        <f t="shared" si="465"/>
        <v/>
      </c>
      <c r="T3685" s="44" t="str">
        <f t="shared" si="460"/>
        <v/>
      </c>
      <c r="W3685" s="18">
        <f t="shared" si="461"/>
        <v>0</v>
      </c>
    </row>
    <row r="3686" spans="7:23" ht="25.5" customHeight="1" x14ac:dyDescent="0.2">
      <c r="G3686" s="12" t="str">
        <f t="shared" si="458"/>
        <v/>
      </c>
      <c r="H3686" s="12"/>
      <c r="I3686" s="22" t="str">
        <f>IFERROR(VLOOKUP('движение ДВС'!C3686,нормативы!$B$2:$C$32,2,FALSE),"")</f>
        <v/>
      </c>
      <c r="K3686" s="13" t="str">
        <f t="shared" si="462"/>
        <v/>
      </c>
      <c r="L3686" s="13"/>
      <c r="M3686" s="22" t="str">
        <f t="shared" si="459"/>
        <v/>
      </c>
      <c r="N3686" s="22" t="str">
        <f t="shared" si="463"/>
        <v/>
      </c>
      <c r="P3686" s="11" t="str">
        <f t="shared" si="464"/>
        <v xml:space="preserve"> </v>
      </c>
      <c r="Q3686" s="11" t="e">
        <f>VLOOKUP(B3686,'Комментарии к ремонту'!A:C,2,FALSE)</f>
        <v>#N/A</v>
      </c>
      <c r="R3686" s="21" t="str">
        <f t="shared" si="465"/>
        <v/>
      </c>
      <c r="T3686" s="44" t="str">
        <f t="shared" si="460"/>
        <v/>
      </c>
      <c r="W3686" s="18">
        <f t="shared" si="461"/>
        <v>0</v>
      </c>
    </row>
    <row r="3687" spans="7:23" ht="25.5" customHeight="1" x14ac:dyDescent="0.2">
      <c r="G3687" s="12" t="str">
        <f t="shared" si="458"/>
        <v/>
      </c>
      <c r="H3687" s="12"/>
      <c r="I3687" s="22" t="str">
        <f>IFERROR(VLOOKUP('движение ДВС'!C3687,нормативы!$B$2:$C$32,2,FALSE),"")</f>
        <v/>
      </c>
      <c r="K3687" s="13" t="str">
        <f t="shared" si="462"/>
        <v/>
      </c>
      <c r="L3687" s="13"/>
      <c r="M3687" s="22" t="str">
        <f t="shared" si="459"/>
        <v/>
      </c>
      <c r="N3687" s="22" t="str">
        <f t="shared" si="463"/>
        <v/>
      </c>
      <c r="P3687" s="11" t="str">
        <f t="shared" si="464"/>
        <v xml:space="preserve"> </v>
      </c>
      <c r="Q3687" s="11" t="e">
        <f>VLOOKUP(B3687,'Комментарии к ремонту'!A:C,2,FALSE)</f>
        <v>#N/A</v>
      </c>
      <c r="R3687" s="21" t="str">
        <f t="shared" si="465"/>
        <v/>
      </c>
      <c r="T3687" s="44" t="str">
        <f t="shared" si="460"/>
        <v/>
      </c>
      <c r="W3687" s="18">
        <f t="shared" si="461"/>
        <v>0</v>
      </c>
    </row>
    <row r="3688" spans="7:23" ht="25.5" customHeight="1" x14ac:dyDescent="0.2">
      <c r="G3688" s="12" t="str">
        <f t="shared" si="458"/>
        <v/>
      </c>
      <c r="H3688" s="12"/>
      <c r="I3688" s="22" t="str">
        <f>IFERROR(VLOOKUP('движение ДВС'!C3688,нормативы!$B$2:$C$32,2,FALSE),"")</f>
        <v/>
      </c>
      <c r="K3688" s="13" t="str">
        <f t="shared" si="462"/>
        <v/>
      </c>
      <c r="L3688" s="13"/>
      <c r="M3688" s="22" t="str">
        <f t="shared" si="459"/>
        <v/>
      </c>
      <c r="N3688" s="22" t="str">
        <f t="shared" si="463"/>
        <v/>
      </c>
      <c r="P3688" s="11" t="str">
        <f t="shared" si="464"/>
        <v xml:space="preserve"> </v>
      </c>
      <c r="Q3688" s="11" t="e">
        <f>VLOOKUP(B3688,'Комментарии к ремонту'!A:C,2,FALSE)</f>
        <v>#N/A</v>
      </c>
      <c r="R3688" s="21" t="str">
        <f t="shared" si="465"/>
        <v/>
      </c>
      <c r="T3688" s="44" t="str">
        <f t="shared" si="460"/>
        <v/>
      </c>
      <c r="W3688" s="18">
        <f t="shared" si="461"/>
        <v>0</v>
      </c>
    </row>
    <row r="3689" spans="7:23" ht="25.5" customHeight="1" x14ac:dyDescent="0.2">
      <c r="G3689" s="12" t="str">
        <f t="shared" si="458"/>
        <v/>
      </c>
      <c r="H3689" s="12"/>
      <c r="I3689" s="22" t="str">
        <f>IFERROR(VLOOKUP('движение ДВС'!C3689,нормативы!$B$2:$C$32,2,FALSE),"")</f>
        <v/>
      </c>
      <c r="K3689" s="13" t="str">
        <f t="shared" si="462"/>
        <v/>
      </c>
      <c r="L3689" s="13"/>
      <c r="M3689" s="22" t="str">
        <f t="shared" si="459"/>
        <v/>
      </c>
      <c r="N3689" s="22" t="str">
        <f t="shared" si="463"/>
        <v/>
      </c>
      <c r="P3689" s="11" t="str">
        <f t="shared" si="464"/>
        <v xml:space="preserve"> </v>
      </c>
      <c r="Q3689" s="11" t="e">
        <f>VLOOKUP(B3689,'Комментарии к ремонту'!A:C,2,FALSE)</f>
        <v>#N/A</v>
      </c>
      <c r="R3689" s="21" t="str">
        <f t="shared" si="465"/>
        <v/>
      </c>
      <c r="T3689" s="44" t="str">
        <f t="shared" si="460"/>
        <v/>
      </c>
      <c r="W3689" s="18">
        <f t="shared" si="461"/>
        <v>0</v>
      </c>
    </row>
    <row r="3690" spans="7:23" ht="25.5" customHeight="1" x14ac:dyDescent="0.2">
      <c r="G3690" s="12" t="str">
        <f t="shared" si="458"/>
        <v/>
      </c>
      <c r="H3690" s="12"/>
      <c r="I3690" s="22" t="str">
        <f>IFERROR(VLOOKUP('движение ДВС'!C3690,нормативы!$B$2:$C$32,2,FALSE),"")</f>
        <v/>
      </c>
      <c r="K3690" s="13" t="str">
        <f t="shared" si="462"/>
        <v/>
      </c>
      <c r="L3690" s="13"/>
      <c r="M3690" s="22" t="str">
        <f t="shared" si="459"/>
        <v/>
      </c>
      <c r="N3690" s="22" t="str">
        <f t="shared" si="463"/>
        <v/>
      </c>
      <c r="P3690" s="11" t="str">
        <f t="shared" si="464"/>
        <v xml:space="preserve"> </v>
      </c>
      <c r="Q3690" s="11" t="e">
        <f>VLOOKUP(B3690,'Комментарии к ремонту'!A:C,2,FALSE)</f>
        <v>#N/A</v>
      </c>
      <c r="R3690" s="21" t="str">
        <f t="shared" si="465"/>
        <v/>
      </c>
      <c r="T3690" s="44" t="str">
        <f t="shared" si="460"/>
        <v/>
      </c>
      <c r="W3690" s="18">
        <f t="shared" si="461"/>
        <v>0</v>
      </c>
    </row>
    <row r="3691" spans="7:23" ht="25.5" customHeight="1" x14ac:dyDescent="0.2">
      <c r="G3691" s="12" t="str">
        <f t="shared" si="458"/>
        <v/>
      </c>
      <c r="H3691" s="12"/>
      <c r="I3691" s="22" t="str">
        <f>IFERROR(VLOOKUP('движение ДВС'!C3691,нормативы!$B$2:$C$32,2,FALSE),"")</f>
        <v/>
      </c>
      <c r="K3691" s="13" t="str">
        <f t="shared" si="462"/>
        <v/>
      </c>
      <c r="L3691" s="13"/>
      <c r="M3691" s="22" t="str">
        <f t="shared" si="459"/>
        <v/>
      </c>
      <c r="N3691" s="22" t="str">
        <f t="shared" si="463"/>
        <v/>
      </c>
      <c r="P3691" s="11" t="str">
        <f t="shared" si="464"/>
        <v xml:space="preserve"> </v>
      </c>
      <c r="Q3691" s="11" t="e">
        <f>VLOOKUP(B3691,'Комментарии к ремонту'!A:C,2,FALSE)</f>
        <v>#N/A</v>
      </c>
      <c r="R3691" s="21" t="str">
        <f t="shared" si="465"/>
        <v/>
      </c>
      <c r="T3691" s="44" t="str">
        <f t="shared" si="460"/>
        <v/>
      </c>
      <c r="W3691" s="18">
        <f t="shared" si="461"/>
        <v>0</v>
      </c>
    </row>
    <row r="3692" spans="7:23" ht="25.5" customHeight="1" x14ac:dyDescent="0.2">
      <c r="G3692" s="12" t="str">
        <f t="shared" si="458"/>
        <v/>
      </c>
      <c r="H3692" s="12"/>
      <c r="I3692" s="22" t="str">
        <f>IFERROR(VLOOKUP('движение ДВС'!C3692,нормативы!$B$2:$C$32,2,FALSE),"")</f>
        <v/>
      </c>
      <c r="K3692" s="13" t="str">
        <f t="shared" si="462"/>
        <v/>
      </c>
      <c r="L3692" s="13"/>
      <c r="M3692" s="22" t="str">
        <f t="shared" si="459"/>
        <v/>
      </c>
      <c r="N3692" s="22" t="str">
        <f t="shared" si="463"/>
        <v/>
      </c>
      <c r="P3692" s="11" t="str">
        <f t="shared" si="464"/>
        <v xml:space="preserve"> </v>
      </c>
      <c r="Q3692" s="11" t="e">
        <f>VLOOKUP(B3692,'Комментарии к ремонту'!A:C,2,FALSE)</f>
        <v>#N/A</v>
      </c>
      <c r="R3692" s="21" t="str">
        <f t="shared" si="465"/>
        <v/>
      </c>
      <c r="T3692" s="44" t="str">
        <f t="shared" si="460"/>
        <v/>
      </c>
      <c r="W3692" s="18">
        <f t="shared" si="461"/>
        <v>0</v>
      </c>
    </row>
    <row r="3693" spans="7:23" ht="25.5" customHeight="1" x14ac:dyDescent="0.2">
      <c r="G3693" s="12" t="str">
        <f t="shared" si="458"/>
        <v/>
      </c>
      <c r="H3693" s="12"/>
      <c r="I3693" s="22" t="str">
        <f>IFERROR(VLOOKUP('движение ДВС'!C3693,нормативы!$B$2:$C$32,2,FALSE),"")</f>
        <v/>
      </c>
      <c r="K3693" s="13" t="str">
        <f t="shared" si="462"/>
        <v/>
      </c>
      <c r="L3693" s="13"/>
      <c r="M3693" s="22" t="str">
        <f t="shared" si="459"/>
        <v/>
      </c>
      <c r="N3693" s="22" t="str">
        <f t="shared" si="463"/>
        <v/>
      </c>
      <c r="P3693" s="11" t="str">
        <f t="shared" si="464"/>
        <v xml:space="preserve"> </v>
      </c>
      <c r="Q3693" s="11" t="e">
        <f>VLOOKUP(B3693,'Комментарии к ремонту'!A:C,2,FALSE)</f>
        <v>#N/A</v>
      </c>
      <c r="R3693" s="21" t="str">
        <f t="shared" si="465"/>
        <v/>
      </c>
      <c r="T3693" s="44" t="str">
        <f t="shared" si="460"/>
        <v/>
      </c>
      <c r="W3693" s="18">
        <f t="shared" si="461"/>
        <v>0</v>
      </c>
    </row>
    <row r="3694" spans="7:23" ht="25.5" customHeight="1" x14ac:dyDescent="0.2">
      <c r="G3694" s="12" t="str">
        <f t="shared" si="458"/>
        <v/>
      </c>
      <c r="H3694" s="12"/>
      <c r="I3694" s="22" t="str">
        <f>IFERROR(VLOOKUP('движение ДВС'!C3694,нормативы!$B$2:$C$32,2,FALSE),"")</f>
        <v/>
      </c>
      <c r="K3694" s="13" t="str">
        <f t="shared" si="462"/>
        <v/>
      </c>
      <c r="L3694" s="13"/>
      <c r="M3694" s="22" t="str">
        <f t="shared" si="459"/>
        <v/>
      </c>
      <c r="N3694" s="22" t="str">
        <f t="shared" si="463"/>
        <v/>
      </c>
      <c r="P3694" s="11" t="str">
        <f t="shared" si="464"/>
        <v xml:space="preserve"> </v>
      </c>
      <c r="Q3694" s="11" t="e">
        <f>VLOOKUP(B3694,'Комментарии к ремонту'!A:C,2,FALSE)</f>
        <v>#N/A</v>
      </c>
      <c r="R3694" s="21" t="str">
        <f t="shared" si="465"/>
        <v/>
      </c>
      <c r="T3694" s="44" t="str">
        <f t="shared" si="460"/>
        <v/>
      </c>
      <c r="W3694" s="18">
        <f t="shared" si="461"/>
        <v>0</v>
      </c>
    </row>
    <row r="3695" spans="7:23" ht="25.5" customHeight="1" x14ac:dyDescent="0.2">
      <c r="G3695" s="12" t="str">
        <f t="shared" si="458"/>
        <v/>
      </c>
      <c r="H3695" s="12"/>
      <c r="I3695" s="22" t="str">
        <f>IFERROR(VLOOKUP('движение ДВС'!C3695,нормативы!$B$2:$C$32,2,FALSE),"")</f>
        <v/>
      </c>
      <c r="K3695" s="13" t="str">
        <f t="shared" si="462"/>
        <v/>
      </c>
      <c r="L3695" s="13"/>
      <c r="M3695" s="22" t="str">
        <f t="shared" si="459"/>
        <v/>
      </c>
      <c r="N3695" s="22" t="str">
        <f t="shared" si="463"/>
        <v/>
      </c>
      <c r="P3695" s="11" t="str">
        <f t="shared" si="464"/>
        <v xml:space="preserve"> </v>
      </c>
      <c r="Q3695" s="11" t="e">
        <f>VLOOKUP(B3695,'Комментарии к ремонту'!A:C,2,FALSE)</f>
        <v>#N/A</v>
      </c>
      <c r="R3695" s="21" t="str">
        <f t="shared" si="465"/>
        <v/>
      </c>
      <c r="T3695" s="44" t="str">
        <f t="shared" si="460"/>
        <v/>
      </c>
      <c r="W3695" s="18">
        <f t="shared" si="461"/>
        <v>0</v>
      </c>
    </row>
    <row r="3696" spans="7:23" ht="25.5" customHeight="1" x14ac:dyDescent="0.2">
      <c r="G3696" s="12" t="str">
        <f t="shared" si="458"/>
        <v/>
      </c>
      <c r="H3696" s="12"/>
      <c r="I3696" s="22" t="str">
        <f>IFERROR(VLOOKUP('движение ДВС'!C3696,нормативы!$B$2:$C$32,2,FALSE),"")</f>
        <v/>
      </c>
      <c r="K3696" s="13" t="str">
        <f t="shared" si="462"/>
        <v/>
      </c>
      <c r="L3696" s="13"/>
      <c r="M3696" s="22" t="str">
        <f t="shared" si="459"/>
        <v/>
      </c>
      <c r="N3696" s="22" t="str">
        <f t="shared" si="463"/>
        <v/>
      </c>
      <c r="P3696" s="11" t="str">
        <f t="shared" si="464"/>
        <v xml:space="preserve"> </v>
      </c>
      <c r="Q3696" s="11" t="e">
        <f>VLOOKUP(B3696,'Комментарии к ремонту'!A:C,2,FALSE)</f>
        <v>#N/A</v>
      </c>
      <c r="R3696" s="21" t="str">
        <f t="shared" si="465"/>
        <v/>
      </c>
      <c r="T3696" s="44" t="str">
        <f t="shared" si="460"/>
        <v/>
      </c>
      <c r="W3696" s="18">
        <f t="shared" si="461"/>
        <v>0</v>
      </c>
    </row>
    <row r="3697" spans="7:23" ht="25.5" customHeight="1" x14ac:dyDescent="0.2">
      <c r="G3697" s="12" t="str">
        <f t="shared" si="458"/>
        <v/>
      </c>
      <c r="H3697" s="12"/>
      <c r="I3697" s="22" t="str">
        <f>IFERROR(VLOOKUP('движение ДВС'!C3697,нормативы!$B$2:$C$32,2,FALSE),"")</f>
        <v/>
      </c>
      <c r="K3697" s="13" t="str">
        <f t="shared" si="462"/>
        <v/>
      </c>
      <c r="L3697" s="13"/>
      <c r="M3697" s="22" t="str">
        <f t="shared" si="459"/>
        <v/>
      </c>
      <c r="N3697" s="22" t="str">
        <f t="shared" si="463"/>
        <v/>
      </c>
      <c r="P3697" s="11" t="str">
        <f t="shared" si="464"/>
        <v xml:space="preserve"> </v>
      </c>
      <c r="Q3697" s="11" t="e">
        <f>VLOOKUP(B3697,'Комментарии к ремонту'!A:C,2,FALSE)</f>
        <v>#N/A</v>
      </c>
      <c r="R3697" s="21" t="str">
        <f t="shared" si="465"/>
        <v/>
      </c>
      <c r="T3697" s="44" t="str">
        <f t="shared" si="460"/>
        <v/>
      </c>
      <c r="W3697" s="18">
        <f t="shared" si="461"/>
        <v>0</v>
      </c>
    </row>
    <row r="3698" spans="7:23" ht="25.5" customHeight="1" x14ac:dyDescent="0.2">
      <c r="G3698" s="12" t="str">
        <f t="shared" si="458"/>
        <v/>
      </c>
      <c r="H3698" s="12"/>
      <c r="I3698" s="22" t="str">
        <f>IFERROR(VLOOKUP('движение ДВС'!C3698,нормативы!$B$2:$C$32,2,FALSE),"")</f>
        <v/>
      </c>
      <c r="K3698" s="13" t="str">
        <f t="shared" si="462"/>
        <v/>
      </c>
      <c r="L3698" s="13"/>
      <c r="M3698" s="22" t="str">
        <f t="shared" si="459"/>
        <v/>
      </c>
      <c r="N3698" s="22" t="str">
        <f t="shared" si="463"/>
        <v/>
      </c>
      <c r="P3698" s="11" t="str">
        <f t="shared" si="464"/>
        <v xml:space="preserve"> </v>
      </c>
      <c r="Q3698" s="11" t="e">
        <f>VLOOKUP(B3698,'Комментарии к ремонту'!A:C,2,FALSE)</f>
        <v>#N/A</v>
      </c>
      <c r="R3698" s="21" t="str">
        <f t="shared" si="465"/>
        <v/>
      </c>
      <c r="T3698" s="44" t="str">
        <f t="shared" si="460"/>
        <v/>
      </c>
      <c r="W3698" s="18">
        <f t="shared" si="461"/>
        <v>0</v>
      </c>
    </row>
    <row r="3699" spans="7:23" ht="25.5" customHeight="1" x14ac:dyDescent="0.2">
      <c r="G3699" s="12" t="str">
        <f t="shared" si="458"/>
        <v/>
      </c>
      <c r="H3699" s="12"/>
      <c r="I3699" s="22" t="str">
        <f>IFERROR(VLOOKUP('движение ДВС'!C3699,нормативы!$B$2:$C$32,2,FALSE),"")</f>
        <v/>
      </c>
      <c r="K3699" s="13" t="str">
        <f t="shared" si="462"/>
        <v/>
      </c>
      <c r="L3699" s="13"/>
      <c r="M3699" s="22" t="str">
        <f t="shared" si="459"/>
        <v/>
      </c>
      <c r="N3699" s="22" t="str">
        <f t="shared" si="463"/>
        <v/>
      </c>
      <c r="P3699" s="11" t="str">
        <f t="shared" si="464"/>
        <v xml:space="preserve"> </v>
      </c>
      <c r="Q3699" s="11" t="e">
        <f>VLOOKUP(B3699,'Комментарии к ремонту'!A:C,2,FALSE)</f>
        <v>#N/A</v>
      </c>
      <c r="R3699" s="21" t="str">
        <f t="shared" si="465"/>
        <v/>
      </c>
      <c r="T3699" s="44" t="str">
        <f t="shared" si="460"/>
        <v/>
      </c>
      <c r="W3699" s="18">
        <f t="shared" si="461"/>
        <v>0</v>
      </c>
    </row>
    <row r="3700" spans="7:23" ht="25.5" customHeight="1" x14ac:dyDescent="0.2">
      <c r="G3700" s="12" t="str">
        <f t="shared" si="458"/>
        <v/>
      </c>
      <c r="H3700" s="12"/>
      <c r="I3700" s="22" t="str">
        <f>IFERROR(VLOOKUP('движение ДВС'!C3700,нормативы!$B$2:$C$32,2,FALSE),"")</f>
        <v/>
      </c>
      <c r="K3700" s="13" t="str">
        <f t="shared" si="462"/>
        <v/>
      </c>
      <c r="L3700" s="13"/>
      <c r="M3700" s="22" t="str">
        <f t="shared" si="459"/>
        <v/>
      </c>
      <c r="N3700" s="22" t="str">
        <f t="shared" si="463"/>
        <v/>
      </c>
      <c r="P3700" s="11" t="str">
        <f t="shared" si="464"/>
        <v xml:space="preserve"> </v>
      </c>
      <c r="Q3700" s="11" t="e">
        <f>VLOOKUP(B3700,'Комментарии к ремонту'!A:C,2,FALSE)</f>
        <v>#N/A</v>
      </c>
      <c r="R3700" s="21" t="str">
        <f t="shared" si="465"/>
        <v/>
      </c>
      <c r="T3700" s="44" t="str">
        <f t="shared" si="460"/>
        <v/>
      </c>
      <c r="W3700" s="18">
        <f t="shared" si="461"/>
        <v>0</v>
      </c>
    </row>
    <row r="3701" spans="7:23" ht="25.5" customHeight="1" x14ac:dyDescent="0.2">
      <c r="G3701" s="12" t="str">
        <f t="shared" si="458"/>
        <v/>
      </c>
      <c r="H3701" s="12"/>
      <c r="I3701" s="22" t="str">
        <f>IFERROR(VLOOKUP('движение ДВС'!C3701,нормативы!$B$2:$C$32,2,FALSE),"")</f>
        <v/>
      </c>
      <c r="K3701" s="13" t="str">
        <f t="shared" si="462"/>
        <v/>
      </c>
      <c r="L3701" s="13"/>
      <c r="M3701" s="22" t="str">
        <f t="shared" si="459"/>
        <v/>
      </c>
      <c r="N3701" s="22" t="str">
        <f t="shared" si="463"/>
        <v/>
      </c>
      <c r="P3701" s="11" t="str">
        <f t="shared" si="464"/>
        <v xml:space="preserve"> </v>
      </c>
      <c r="Q3701" s="11" t="e">
        <f>VLOOKUP(B3701,'Комментарии к ремонту'!A:C,2,FALSE)</f>
        <v>#N/A</v>
      </c>
      <c r="R3701" s="21" t="str">
        <f t="shared" si="465"/>
        <v/>
      </c>
      <c r="T3701" s="44" t="str">
        <f t="shared" si="460"/>
        <v/>
      </c>
      <c r="W3701" s="18">
        <f t="shared" si="461"/>
        <v>0</v>
      </c>
    </row>
    <row r="3702" spans="7:23" ht="25.5" customHeight="1" x14ac:dyDescent="0.2">
      <c r="G3702" s="12" t="str">
        <f t="shared" si="458"/>
        <v/>
      </c>
      <c r="H3702" s="12"/>
      <c r="I3702" s="22" t="str">
        <f>IFERROR(VLOOKUP('движение ДВС'!C3702,нормативы!$B$2:$C$32,2,FALSE),"")</f>
        <v/>
      </c>
      <c r="K3702" s="13" t="str">
        <f t="shared" si="462"/>
        <v/>
      </c>
      <c r="L3702" s="13"/>
      <c r="M3702" s="22" t="str">
        <f t="shared" si="459"/>
        <v/>
      </c>
      <c r="N3702" s="22" t="str">
        <f t="shared" si="463"/>
        <v/>
      </c>
      <c r="P3702" s="11" t="str">
        <f t="shared" si="464"/>
        <v xml:space="preserve"> </v>
      </c>
      <c r="Q3702" s="11" t="e">
        <f>VLOOKUP(B3702,'Комментарии к ремонту'!A:C,2,FALSE)</f>
        <v>#N/A</v>
      </c>
      <c r="R3702" s="21" t="str">
        <f t="shared" si="465"/>
        <v/>
      </c>
      <c r="T3702" s="44" t="str">
        <f t="shared" si="460"/>
        <v/>
      </c>
      <c r="W3702" s="18">
        <f t="shared" si="461"/>
        <v>0</v>
      </c>
    </row>
    <row r="3703" spans="7:23" ht="25.5" customHeight="1" x14ac:dyDescent="0.2">
      <c r="G3703" s="12" t="str">
        <f t="shared" si="458"/>
        <v/>
      </c>
      <c r="H3703" s="12"/>
      <c r="I3703" s="22" t="str">
        <f>IFERROR(VLOOKUP('движение ДВС'!C3703,нормативы!$B$2:$C$32,2,FALSE),"")</f>
        <v/>
      </c>
      <c r="K3703" s="13" t="str">
        <f t="shared" si="462"/>
        <v/>
      </c>
      <c r="L3703" s="13"/>
      <c r="M3703" s="22" t="str">
        <f t="shared" si="459"/>
        <v/>
      </c>
      <c r="N3703" s="22" t="str">
        <f t="shared" si="463"/>
        <v/>
      </c>
      <c r="P3703" s="11" t="str">
        <f t="shared" si="464"/>
        <v xml:space="preserve"> </v>
      </c>
      <c r="Q3703" s="11" t="e">
        <f>VLOOKUP(B3703,'Комментарии к ремонту'!A:C,2,FALSE)</f>
        <v>#N/A</v>
      </c>
      <c r="R3703" s="21" t="str">
        <f t="shared" si="465"/>
        <v/>
      </c>
      <c r="T3703" s="44" t="str">
        <f t="shared" si="460"/>
        <v/>
      </c>
      <c r="W3703" s="18">
        <f t="shared" si="461"/>
        <v>0</v>
      </c>
    </row>
    <row r="3704" spans="7:23" ht="25.5" customHeight="1" x14ac:dyDescent="0.2">
      <c r="G3704" s="12" t="str">
        <f t="shared" si="458"/>
        <v/>
      </c>
      <c r="H3704" s="12"/>
      <c r="I3704" s="22" t="str">
        <f>IFERROR(VLOOKUP('движение ДВС'!C3704,нормативы!$B$2:$C$32,2,FALSE),"")</f>
        <v/>
      </c>
      <c r="K3704" s="13" t="str">
        <f t="shared" si="462"/>
        <v/>
      </c>
      <c r="L3704" s="13"/>
      <c r="M3704" s="22" t="str">
        <f t="shared" si="459"/>
        <v/>
      </c>
      <c r="N3704" s="22" t="str">
        <f t="shared" si="463"/>
        <v/>
      </c>
      <c r="P3704" s="11" t="str">
        <f t="shared" si="464"/>
        <v xml:space="preserve"> </v>
      </c>
      <c r="Q3704" s="11" t="e">
        <f>VLOOKUP(B3704,'Комментарии к ремонту'!A:C,2,FALSE)</f>
        <v>#N/A</v>
      </c>
      <c r="R3704" s="21" t="str">
        <f t="shared" si="465"/>
        <v/>
      </c>
      <c r="T3704" s="44" t="str">
        <f t="shared" si="460"/>
        <v/>
      </c>
      <c r="W3704" s="18">
        <f t="shared" si="461"/>
        <v>0</v>
      </c>
    </row>
    <row r="3705" spans="7:23" ht="25.5" customHeight="1" x14ac:dyDescent="0.2">
      <c r="G3705" s="12" t="str">
        <f t="shared" si="458"/>
        <v/>
      </c>
      <c r="H3705" s="12"/>
      <c r="I3705" s="22" t="str">
        <f>IFERROR(VLOOKUP('движение ДВС'!C3705,нормативы!$B$2:$C$32,2,FALSE),"")</f>
        <v/>
      </c>
      <c r="K3705" s="13" t="str">
        <f t="shared" si="462"/>
        <v/>
      </c>
      <c r="L3705" s="13"/>
      <c r="M3705" s="22" t="str">
        <f t="shared" si="459"/>
        <v/>
      </c>
      <c r="N3705" s="22" t="str">
        <f t="shared" si="463"/>
        <v/>
      </c>
      <c r="P3705" s="11" t="str">
        <f t="shared" si="464"/>
        <v xml:space="preserve"> </v>
      </c>
      <c r="Q3705" s="11" t="e">
        <f>VLOOKUP(B3705,'Комментарии к ремонту'!A:C,2,FALSE)</f>
        <v>#N/A</v>
      </c>
      <c r="R3705" s="21" t="str">
        <f t="shared" si="465"/>
        <v/>
      </c>
      <c r="T3705" s="44" t="str">
        <f t="shared" si="460"/>
        <v/>
      </c>
      <c r="W3705" s="18">
        <f t="shared" si="461"/>
        <v>0</v>
      </c>
    </row>
    <row r="3706" spans="7:23" ht="25.5" customHeight="1" x14ac:dyDescent="0.2">
      <c r="G3706" s="12" t="str">
        <f t="shared" si="458"/>
        <v/>
      </c>
      <c r="H3706" s="12"/>
      <c r="I3706" s="22" t="str">
        <f>IFERROR(VLOOKUP('движение ДВС'!C3706,нормативы!$B$2:$C$32,2,FALSE),"")</f>
        <v/>
      </c>
      <c r="K3706" s="13" t="str">
        <f t="shared" si="462"/>
        <v/>
      </c>
      <c r="L3706" s="13"/>
      <c r="M3706" s="22" t="str">
        <f t="shared" si="459"/>
        <v/>
      </c>
      <c r="N3706" s="22" t="str">
        <f t="shared" si="463"/>
        <v/>
      </c>
      <c r="P3706" s="11" t="str">
        <f t="shared" si="464"/>
        <v xml:space="preserve"> </v>
      </c>
      <c r="Q3706" s="11" t="e">
        <f>VLOOKUP(B3706,'Комментарии к ремонту'!A:C,2,FALSE)</f>
        <v>#N/A</v>
      </c>
      <c r="R3706" s="21" t="str">
        <f t="shared" si="465"/>
        <v/>
      </c>
      <c r="T3706" s="44" t="str">
        <f t="shared" si="460"/>
        <v/>
      </c>
      <c r="W3706" s="18">
        <f t="shared" si="461"/>
        <v>0</v>
      </c>
    </row>
    <row r="3707" spans="7:23" ht="25.5" customHeight="1" x14ac:dyDescent="0.2">
      <c r="G3707" s="12" t="str">
        <f t="shared" si="458"/>
        <v/>
      </c>
      <c r="H3707" s="12"/>
      <c r="I3707" s="22" t="str">
        <f>IFERROR(VLOOKUP('движение ДВС'!C3707,нормативы!$B$2:$C$32,2,FALSE),"")</f>
        <v/>
      </c>
      <c r="K3707" s="13" t="str">
        <f t="shared" si="462"/>
        <v/>
      </c>
      <c r="L3707" s="13"/>
      <c r="M3707" s="22" t="str">
        <f t="shared" si="459"/>
        <v/>
      </c>
      <c r="N3707" s="22" t="str">
        <f t="shared" si="463"/>
        <v/>
      </c>
      <c r="P3707" s="11" t="str">
        <f t="shared" si="464"/>
        <v xml:space="preserve"> </v>
      </c>
      <c r="Q3707" s="11" t="e">
        <f>VLOOKUP(B3707,'Комментарии к ремонту'!A:C,2,FALSE)</f>
        <v>#N/A</v>
      </c>
      <c r="R3707" s="21" t="str">
        <f t="shared" si="465"/>
        <v/>
      </c>
      <c r="T3707" s="44" t="str">
        <f t="shared" si="460"/>
        <v/>
      </c>
      <c r="W3707" s="18">
        <f t="shared" si="461"/>
        <v>0</v>
      </c>
    </row>
    <row r="3708" spans="7:23" ht="25.5" customHeight="1" x14ac:dyDescent="0.2">
      <c r="G3708" s="12" t="str">
        <f t="shared" si="458"/>
        <v/>
      </c>
      <c r="H3708" s="12"/>
      <c r="I3708" s="22" t="str">
        <f>IFERROR(VLOOKUP('движение ДВС'!C3708,нормативы!$B$2:$C$32,2,FALSE),"")</f>
        <v/>
      </c>
      <c r="K3708" s="13" t="str">
        <f t="shared" si="462"/>
        <v/>
      </c>
      <c r="L3708" s="13"/>
      <c r="M3708" s="22" t="str">
        <f t="shared" si="459"/>
        <v/>
      </c>
      <c r="N3708" s="22" t="str">
        <f t="shared" si="463"/>
        <v/>
      </c>
      <c r="P3708" s="11" t="str">
        <f t="shared" si="464"/>
        <v xml:space="preserve"> </v>
      </c>
      <c r="Q3708" s="11" t="e">
        <f>VLOOKUP(B3708,'Комментарии к ремонту'!A:C,2,FALSE)</f>
        <v>#N/A</v>
      </c>
      <c r="R3708" s="21" t="str">
        <f t="shared" si="465"/>
        <v/>
      </c>
      <c r="T3708" s="44" t="str">
        <f t="shared" si="460"/>
        <v/>
      </c>
      <c r="W3708" s="18">
        <f t="shared" si="461"/>
        <v>0</v>
      </c>
    </row>
    <row r="3709" spans="7:23" ht="25.5" customHeight="1" x14ac:dyDescent="0.2">
      <c r="G3709" s="12" t="str">
        <f t="shared" si="458"/>
        <v/>
      </c>
      <c r="H3709" s="12"/>
      <c r="I3709" s="22" t="str">
        <f>IFERROR(VLOOKUP('движение ДВС'!C3709,нормативы!$B$2:$C$32,2,FALSE),"")</f>
        <v/>
      </c>
      <c r="K3709" s="13" t="str">
        <f t="shared" si="462"/>
        <v/>
      </c>
      <c r="L3709" s="13"/>
      <c r="M3709" s="22" t="str">
        <f t="shared" si="459"/>
        <v/>
      </c>
      <c r="N3709" s="22" t="str">
        <f t="shared" si="463"/>
        <v/>
      </c>
      <c r="P3709" s="11" t="str">
        <f t="shared" si="464"/>
        <v xml:space="preserve"> </v>
      </c>
      <c r="Q3709" s="11" t="e">
        <f>VLOOKUP(B3709,'Комментарии к ремонту'!A:C,2,FALSE)</f>
        <v>#N/A</v>
      </c>
      <c r="R3709" s="21" t="str">
        <f t="shared" si="465"/>
        <v/>
      </c>
      <c r="T3709" s="44" t="str">
        <f t="shared" si="460"/>
        <v/>
      </c>
      <c r="W3709" s="18">
        <f t="shared" si="461"/>
        <v>0</v>
      </c>
    </row>
    <row r="3710" spans="7:23" ht="25.5" customHeight="1" x14ac:dyDescent="0.2">
      <c r="G3710" s="12" t="str">
        <f t="shared" si="458"/>
        <v/>
      </c>
      <c r="H3710" s="12"/>
      <c r="I3710" s="22" t="str">
        <f>IFERROR(VLOOKUP('движение ДВС'!C3710,нормативы!$B$2:$C$32,2,FALSE),"")</f>
        <v/>
      </c>
      <c r="K3710" s="13" t="str">
        <f t="shared" si="462"/>
        <v/>
      </c>
      <c r="L3710" s="13"/>
      <c r="M3710" s="22" t="str">
        <f t="shared" si="459"/>
        <v/>
      </c>
      <c r="N3710" s="22" t="str">
        <f t="shared" si="463"/>
        <v/>
      </c>
      <c r="P3710" s="11" t="str">
        <f t="shared" si="464"/>
        <v xml:space="preserve"> </v>
      </c>
      <c r="Q3710" s="11" t="e">
        <f>VLOOKUP(B3710,'Комментарии к ремонту'!A:C,2,FALSE)</f>
        <v>#N/A</v>
      </c>
      <c r="R3710" s="21" t="str">
        <f t="shared" si="465"/>
        <v/>
      </c>
      <c r="T3710" s="44" t="str">
        <f t="shared" si="460"/>
        <v/>
      </c>
      <c r="W3710" s="18">
        <f t="shared" si="461"/>
        <v>0</v>
      </c>
    </row>
    <row r="3711" spans="7:23" ht="25.5" customHeight="1" x14ac:dyDescent="0.2">
      <c r="G3711" s="12" t="str">
        <f t="shared" si="458"/>
        <v/>
      </c>
      <c r="H3711" s="12"/>
      <c r="I3711" s="22" t="str">
        <f>IFERROR(VLOOKUP('движение ДВС'!C3711,нормативы!$B$2:$C$32,2,FALSE),"")</f>
        <v/>
      </c>
      <c r="K3711" s="13" t="str">
        <f t="shared" si="462"/>
        <v/>
      </c>
      <c r="L3711" s="13"/>
      <c r="M3711" s="22" t="str">
        <f t="shared" si="459"/>
        <v/>
      </c>
      <c r="N3711" s="22" t="str">
        <f t="shared" si="463"/>
        <v/>
      </c>
      <c r="P3711" s="11" t="str">
        <f t="shared" si="464"/>
        <v xml:space="preserve"> </v>
      </c>
      <c r="Q3711" s="11" t="e">
        <f>VLOOKUP(B3711,'Комментарии к ремонту'!A:C,2,FALSE)</f>
        <v>#N/A</v>
      </c>
      <c r="R3711" s="21" t="str">
        <f t="shared" si="465"/>
        <v/>
      </c>
      <c r="T3711" s="44" t="str">
        <f t="shared" si="460"/>
        <v/>
      </c>
      <c r="W3711" s="18">
        <f t="shared" si="461"/>
        <v>0</v>
      </c>
    </row>
    <row r="3712" spans="7:23" ht="25.5" customHeight="1" x14ac:dyDescent="0.2">
      <c r="G3712" s="12" t="str">
        <f t="shared" si="458"/>
        <v/>
      </c>
      <c r="H3712" s="12"/>
      <c r="I3712" s="22" t="str">
        <f>IFERROR(VLOOKUP('движение ДВС'!C3712,нормативы!$B$2:$C$32,2,FALSE),"")</f>
        <v/>
      </c>
      <c r="K3712" s="13" t="str">
        <f t="shared" si="462"/>
        <v/>
      </c>
      <c r="L3712" s="13"/>
      <c r="M3712" s="22" t="str">
        <f t="shared" si="459"/>
        <v/>
      </c>
      <c r="N3712" s="22" t="str">
        <f t="shared" si="463"/>
        <v/>
      </c>
      <c r="P3712" s="11" t="str">
        <f t="shared" si="464"/>
        <v xml:space="preserve"> </v>
      </c>
      <c r="Q3712" s="11" t="e">
        <f>VLOOKUP(B3712,'Комментарии к ремонту'!A:C,2,FALSE)</f>
        <v>#N/A</v>
      </c>
      <c r="R3712" s="21" t="str">
        <f t="shared" si="465"/>
        <v/>
      </c>
      <c r="T3712" s="44" t="str">
        <f t="shared" si="460"/>
        <v/>
      </c>
      <c r="W3712" s="18">
        <f t="shared" si="461"/>
        <v>0</v>
      </c>
    </row>
    <row r="3713" spans="7:23" ht="25.5" customHeight="1" x14ac:dyDescent="0.2">
      <c r="G3713" s="12" t="str">
        <f t="shared" si="458"/>
        <v/>
      </c>
      <c r="H3713" s="12"/>
      <c r="I3713" s="22" t="str">
        <f>IFERROR(VLOOKUP('движение ДВС'!C3713,нормативы!$B$2:$C$32,2,FALSE),"")</f>
        <v/>
      </c>
      <c r="K3713" s="13" t="str">
        <f t="shared" si="462"/>
        <v/>
      </c>
      <c r="L3713" s="13"/>
      <c r="M3713" s="22" t="str">
        <f t="shared" si="459"/>
        <v/>
      </c>
      <c r="N3713" s="22" t="str">
        <f t="shared" si="463"/>
        <v/>
      </c>
      <c r="P3713" s="11" t="str">
        <f t="shared" si="464"/>
        <v xml:space="preserve"> </v>
      </c>
      <c r="Q3713" s="11" t="e">
        <f>VLOOKUP(B3713,'Комментарии к ремонту'!A:C,2,FALSE)</f>
        <v>#N/A</v>
      </c>
      <c r="R3713" s="21" t="str">
        <f t="shared" si="465"/>
        <v/>
      </c>
      <c r="T3713" s="44" t="str">
        <f t="shared" si="460"/>
        <v/>
      </c>
      <c r="W3713" s="18">
        <f t="shared" si="461"/>
        <v>0</v>
      </c>
    </row>
    <row r="3714" spans="7:23" ht="25.5" customHeight="1" x14ac:dyDescent="0.2">
      <c r="G3714" s="12" t="str">
        <f t="shared" si="458"/>
        <v/>
      </c>
      <c r="H3714" s="12"/>
      <c r="I3714" s="22" t="str">
        <f>IFERROR(VLOOKUP('движение ДВС'!C3714,нормативы!$B$2:$C$32,2,FALSE),"")</f>
        <v/>
      </c>
      <c r="K3714" s="13" t="str">
        <f t="shared" si="462"/>
        <v/>
      </c>
      <c r="L3714" s="13"/>
      <c r="M3714" s="22" t="str">
        <f t="shared" si="459"/>
        <v/>
      </c>
      <c r="N3714" s="22" t="str">
        <f t="shared" si="463"/>
        <v/>
      </c>
      <c r="P3714" s="11" t="str">
        <f t="shared" si="464"/>
        <v xml:space="preserve"> </v>
      </c>
      <c r="Q3714" s="11" t="e">
        <f>VLOOKUP(B3714,'Комментарии к ремонту'!A:C,2,FALSE)</f>
        <v>#N/A</v>
      </c>
      <c r="R3714" s="21" t="str">
        <f t="shared" si="465"/>
        <v/>
      </c>
      <c r="T3714" s="44" t="str">
        <f t="shared" si="460"/>
        <v/>
      </c>
      <c r="W3714" s="18">
        <f t="shared" si="461"/>
        <v>0</v>
      </c>
    </row>
    <row r="3715" spans="7:23" ht="25.5" customHeight="1" x14ac:dyDescent="0.2">
      <c r="G3715" s="12" t="str">
        <f t="shared" ref="G3715:G3778" si="466">IFERROR(IF(SEARCH("Ожидается",O3715),"введите дату",""),"")</f>
        <v/>
      </c>
      <c r="H3715" s="12"/>
      <c r="I3715" s="22" t="str">
        <f>IFERROR(VLOOKUP('движение ДВС'!C3715,нормативы!$B$2:$C$32,2,FALSE),"")</f>
        <v/>
      </c>
      <c r="K3715" s="13" t="str">
        <f t="shared" si="462"/>
        <v/>
      </c>
      <c r="L3715" s="13"/>
      <c r="M3715" s="22" t="str">
        <f t="shared" ref="M3715:M3778" si="467">IFERROR(IF(ISBLANK(G3715),"",_xlfn.ISOWEEKNUM(G3715)),"")</f>
        <v/>
      </c>
      <c r="N3715" s="22" t="str">
        <f t="shared" si="463"/>
        <v/>
      </c>
      <c r="P3715" s="11" t="str">
        <f t="shared" si="464"/>
        <v xml:space="preserve"> </v>
      </c>
      <c r="Q3715" s="11" t="e">
        <f>VLOOKUP(B3715,'Комментарии к ремонту'!A:C,2,FALSE)</f>
        <v>#N/A</v>
      </c>
      <c r="R3715" s="21" t="str">
        <f t="shared" si="465"/>
        <v/>
      </c>
      <c r="T3715" s="44" t="str">
        <f t="shared" ref="T3715:T3778" si="468">IF(O3715="Отказной","Опишите причину отказа",IF(O3715="Транзит","Опишите инф. о транзите",""))</f>
        <v/>
      </c>
      <c r="W3715" s="18">
        <f t="shared" ref="W3715:W3778" si="469">IFERROR(IF(SEARCH(", заказ",V3715),"укажите дату поставки зап. частей",""),0)</f>
        <v>0</v>
      </c>
    </row>
    <row r="3716" spans="7:23" ht="25.5" customHeight="1" x14ac:dyDescent="0.2">
      <c r="G3716" s="12" t="str">
        <f t="shared" si="466"/>
        <v/>
      </c>
      <c r="H3716" s="12"/>
      <c r="I3716" s="22" t="str">
        <f>IFERROR(VLOOKUP('движение ДВС'!C3716,нормативы!$B$2:$C$32,2,FALSE),"")</f>
        <v/>
      </c>
      <c r="K3716" s="13" t="str">
        <f t="shared" ref="K3716:K3779" si="470">IFERROR(IF(H3716&lt;&gt;0,H3716+(I3716/J3716)/8*7/5,""),IF(H3716&lt;&gt;0,H3716+I3716/8*7/5,""))</f>
        <v/>
      </c>
      <c r="L3716" s="13"/>
      <c r="M3716" s="22" t="str">
        <f t="shared" si="467"/>
        <v/>
      </c>
      <c r="N3716" s="22" t="str">
        <f t="shared" ref="N3716:N3779" si="471">IFERROR(INT((MONTH(G3716)+2)/3),"")</f>
        <v/>
      </c>
      <c r="P3716" s="11" t="str">
        <f t="shared" ref="P3716:P3779" si="472">B3716&amp;" "&amp;C3716</f>
        <v xml:space="preserve"> </v>
      </c>
      <c r="Q3716" s="11" t="e">
        <f>VLOOKUP(B3716,'Комментарии к ремонту'!A:C,2,FALSE)</f>
        <v>#N/A</v>
      </c>
      <c r="R3716" s="21" t="str">
        <f t="shared" ref="R3716:R3779" si="473">IF(ISBLANK(B3716),"",IF(O3716="Ремонт остановлен","Укажите причину остановки работ",IF(O3716="Отказной","Опишите причину отказа",IF(O3716="Транзит","Опишите инф. о транзите",IF(ISNA(Q3716),"НЕТ","ЕСТЬ")))))</f>
        <v/>
      </c>
      <c r="T3716" s="44" t="str">
        <f t="shared" si="468"/>
        <v/>
      </c>
      <c r="W3716" s="18">
        <f t="shared" si="469"/>
        <v>0</v>
      </c>
    </row>
    <row r="3717" spans="7:23" ht="25.5" customHeight="1" x14ac:dyDescent="0.2">
      <c r="G3717" s="12" t="str">
        <f t="shared" si="466"/>
        <v/>
      </c>
      <c r="H3717" s="12"/>
      <c r="I3717" s="22" t="str">
        <f>IFERROR(VLOOKUP('движение ДВС'!C3717,нормативы!$B$2:$C$32,2,FALSE),"")</f>
        <v/>
      </c>
      <c r="K3717" s="13" t="str">
        <f t="shared" si="470"/>
        <v/>
      </c>
      <c r="L3717" s="13"/>
      <c r="M3717" s="22" t="str">
        <f t="shared" si="467"/>
        <v/>
      </c>
      <c r="N3717" s="22" t="str">
        <f t="shared" si="471"/>
        <v/>
      </c>
      <c r="P3717" s="11" t="str">
        <f t="shared" si="472"/>
        <v xml:space="preserve"> </v>
      </c>
      <c r="Q3717" s="11" t="e">
        <f>VLOOKUP(B3717,'Комментарии к ремонту'!A:C,2,FALSE)</f>
        <v>#N/A</v>
      </c>
      <c r="R3717" s="21" t="str">
        <f t="shared" si="473"/>
        <v/>
      </c>
      <c r="T3717" s="44" t="str">
        <f t="shared" si="468"/>
        <v/>
      </c>
      <c r="W3717" s="18">
        <f t="shared" si="469"/>
        <v>0</v>
      </c>
    </row>
    <row r="3718" spans="7:23" ht="25.5" customHeight="1" x14ac:dyDescent="0.2">
      <c r="G3718" s="12" t="str">
        <f t="shared" si="466"/>
        <v/>
      </c>
      <c r="H3718" s="12"/>
      <c r="I3718" s="22" t="str">
        <f>IFERROR(VLOOKUP('движение ДВС'!C3718,нормативы!$B$2:$C$32,2,FALSE),"")</f>
        <v/>
      </c>
      <c r="K3718" s="13" t="str">
        <f t="shared" si="470"/>
        <v/>
      </c>
      <c r="L3718" s="13"/>
      <c r="M3718" s="22" t="str">
        <f t="shared" si="467"/>
        <v/>
      </c>
      <c r="N3718" s="22" t="str">
        <f t="shared" si="471"/>
        <v/>
      </c>
      <c r="P3718" s="11" t="str">
        <f t="shared" si="472"/>
        <v xml:space="preserve"> </v>
      </c>
      <c r="Q3718" s="11" t="e">
        <f>VLOOKUP(B3718,'Комментарии к ремонту'!A:C,2,FALSE)</f>
        <v>#N/A</v>
      </c>
      <c r="R3718" s="21" t="str">
        <f t="shared" si="473"/>
        <v/>
      </c>
      <c r="T3718" s="44" t="str">
        <f t="shared" si="468"/>
        <v/>
      </c>
      <c r="W3718" s="18">
        <f t="shared" si="469"/>
        <v>0</v>
      </c>
    </row>
    <row r="3719" spans="7:23" ht="25.5" customHeight="1" x14ac:dyDescent="0.2">
      <c r="G3719" s="12" t="str">
        <f t="shared" si="466"/>
        <v/>
      </c>
      <c r="H3719" s="12"/>
      <c r="I3719" s="22" t="str">
        <f>IFERROR(VLOOKUP('движение ДВС'!C3719,нормативы!$B$2:$C$32,2,FALSE),"")</f>
        <v/>
      </c>
      <c r="K3719" s="13" t="str">
        <f t="shared" si="470"/>
        <v/>
      </c>
      <c r="L3719" s="13"/>
      <c r="M3719" s="22" t="str">
        <f t="shared" si="467"/>
        <v/>
      </c>
      <c r="N3719" s="22" t="str">
        <f t="shared" si="471"/>
        <v/>
      </c>
      <c r="P3719" s="11" t="str">
        <f t="shared" si="472"/>
        <v xml:space="preserve"> </v>
      </c>
      <c r="Q3719" s="11" t="e">
        <f>VLOOKUP(B3719,'Комментарии к ремонту'!A:C,2,FALSE)</f>
        <v>#N/A</v>
      </c>
      <c r="R3719" s="21" t="str">
        <f t="shared" si="473"/>
        <v/>
      </c>
      <c r="T3719" s="44" t="str">
        <f t="shared" si="468"/>
        <v/>
      </c>
      <c r="W3719" s="18">
        <f t="shared" si="469"/>
        <v>0</v>
      </c>
    </row>
    <row r="3720" spans="7:23" ht="25.5" customHeight="1" x14ac:dyDescent="0.2">
      <c r="G3720" s="12" t="str">
        <f t="shared" si="466"/>
        <v/>
      </c>
      <c r="H3720" s="12"/>
      <c r="I3720" s="22" t="str">
        <f>IFERROR(VLOOKUP('движение ДВС'!C3720,нормативы!$B$2:$C$32,2,FALSE),"")</f>
        <v/>
      </c>
      <c r="K3720" s="13" t="str">
        <f t="shared" si="470"/>
        <v/>
      </c>
      <c r="L3720" s="13"/>
      <c r="M3720" s="22" t="str">
        <f t="shared" si="467"/>
        <v/>
      </c>
      <c r="N3720" s="22" t="str">
        <f t="shared" si="471"/>
        <v/>
      </c>
      <c r="P3720" s="11" t="str">
        <f t="shared" si="472"/>
        <v xml:space="preserve"> </v>
      </c>
      <c r="Q3720" s="11" t="e">
        <f>VLOOKUP(B3720,'Комментарии к ремонту'!A:C,2,FALSE)</f>
        <v>#N/A</v>
      </c>
      <c r="R3720" s="21" t="str">
        <f t="shared" si="473"/>
        <v/>
      </c>
      <c r="T3720" s="44" t="str">
        <f t="shared" si="468"/>
        <v/>
      </c>
      <c r="W3720" s="18">
        <f t="shared" si="469"/>
        <v>0</v>
      </c>
    </row>
    <row r="3721" spans="7:23" ht="25.5" customHeight="1" x14ac:dyDescent="0.2">
      <c r="G3721" s="12" t="str">
        <f t="shared" si="466"/>
        <v/>
      </c>
      <c r="H3721" s="12"/>
      <c r="I3721" s="22" t="str">
        <f>IFERROR(VLOOKUP('движение ДВС'!C3721,нормативы!$B$2:$C$32,2,FALSE),"")</f>
        <v/>
      </c>
      <c r="K3721" s="13" t="str">
        <f t="shared" si="470"/>
        <v/>
      </c>
      <c r="L3721" s="13"/>
      <c r="M3721" s="22" t="str">
        <f t="shared" si="467"/>
        <v/>
      </c>
      <c r="N3721" s="22" t="str">
        <f t="shared" si="471"/>
        <v/>
      </c>
      <c r="P3721" s="11" t="str">
        <f t="shared" si="472"/>
        <v xml:space="preserve"> </v>
      </c>
      <c r="Q3721" s="11" t="e">
        <f>VLOOKUP(B3721,'Комментарии к ремонту'!A:C,2,FALSE)</f>
        <v>#N/A</v>
      </c>
      <c r="R3721" s="21" t="str">
        <f t="shared" si="473"/>
        <v/>
      </c>
      <c r="T3721" s="44" t="str">
        <f t="shared" si="468"/>
        <v/>
      </c>
      <c r="W3721" s="18">
        <f t="shared" si="469"/>
        <v>0</v>
      </c>
    </row>
    <row r="3722" spans="7:23" ht="25.5" customHeight="1" x14ac:dyDescent="0.2">
      <c r="G3722" s="12" t="str">
        <f t="shared" si="466"/>
        <v/>
      </c>
      <c r="H3722" s="12"/>
      <c r="I3722" s="22" t="str">
        <f>IFERROR(VLOOKUP('движение ДВС'!C3722,нормативы!$B$2:$C$32,2,FALSE),"")</f>
        <v/>
      </c>
      <c r="K3722" s="13" t="str">
        <f t="shared" si="470"/>
        <v/>
      </c>
      <c r="L3722" s="13"/>
      <c r="M3722" s="22" t="str">
        <f t="shared" si="467"/>
        <v/>
      </c>
      <c r="N3722" s="22" t="str">
        <f t="shared" si="471"/>
        <v/>
      </c>
      <c r="P3722" s="11" t="str">
        <f t="shared" si="472"/>
        <v xml:space="preserve"> </v>
      </c>
      <c r="Q3722" s="11" t="e">
        <f>VLOOKUP(B3722,'Комментарии к ремонту'!A:C,2,FALSE)</f>
        <v>#N/A</v>
      </c>
      <c r="R3722" s="21" t="str">
        <f t="shared" si="473"/>
        <v/>
      </c>
      <c r="T3722" s="44" t="str">
        <f t="shared" si="468"/>
        <v/>
      </c>
      <c r="W3722" s="18">
        <f t="shared" si="469"/>
        <v>0</v>
      </c>
    </row>
    <row r="3723" spans="7:23" ht="25.5" customHeight="1" x14ac:dyDescent="0.2">
      <c r="G3723" s="12" t="str">
        <f t="shared" si="466"/>
        <v/>
      </c>
      <c r="H3723" s="12"/>
      <c r="I3723" s="22" t="str">
        <f>IFERROR(VLOOKUP('движение ДВС'!C3723,нормативы!$B$2:$C$32,2,FALSE),"")</f>
        <v/>
      </c>
      <c r="K3723" s="13" t="str">
        <f t="shared" si="470"/>
        <v/>
      </c>
      <c r="L3723" s="13"/>
      <c r="M3723" s="22" t="str">
        <f t="shared" si="467"/>
        <v/>
      </c>
      <c r="N3723" s="22" t="str">
        <f t="shared" si="471"/>
        <v/>
      </c>
      <c r="P3723" s="11" t="str">
        <f t="shared" si="472"/>
        <v xml:space="preserve"> </v>
      </c>
      <c r="Q3723" s="11" t="e">
        <f>VLOOKUP(B3723,'Комментарии к ремонту'!A:C,2,FALSE)</f>
        <v>#N/A</v>
      </c>
      <c r="R3723" s="21" t="str">
        <f t="shared" si="473"/>
        <v/>
      </c>
      <c r="T3723" s="44" t="str">
        <f t="shared" si="468"/>
        <v/>
      </c>
      <c r="W3723" s="18">
        <f t="shared" si="469"/>
        <v>0</v>
      </c>
    </row>
    <row r="3724" spans="7:23" ht="25.5" customHeight="1" x14ac:dyDescent="0.2">
      <c r="G3724" s="12" t="str">
        <f t="shared" si="466"/>
        <v/>
      </c>
      <c r="H3724" s="12"/>
      <c r="I3724" s="22" t="str">
        <f>IFERROR(VLOOKUP('движение ДВС'!C3724,нормативы!$B$2:$C$32,2,FALSE),"")</f>
        <v/>
      </c>
      <c r="K3724" s="13" t="str">
        <f t="shared" si="470"/>
        <v/>
      </c>
      <c r="L3724" s="13"/>
      <c r="M3724" s="22" t="str">
        <f t="shared" si="467"/>
        <v/>
      </c>
      <c r="N3724" s="22" t="str">
        <f t="shared" si="471"/>
        <v/>
      </c>
      <c r="P3724" s="11" t="str">
        <f t="shared" si="472"/>
        <v xml:space="preserve"> </v>
      </c>
      <c r="Q3724" s="11" t="e">
        <f>VLOOKUP(B3724,'Комментарии к ремонту'!A:C,2,FALSE)</f>
        <v>#N/A</v>
      </c>
      <c r="R3724" s="21" t="str">
        <f t="shared" si="473"/>
        <v/>
      </c>
      <c r="T3724" s="44" t="str">
        <f t="shared" si="468"/>
        <v/>
      </c>
      <c r="W3724" s="18">
        <f t="shared" si="469"/>
        <v>0</v>
      </c>
    </row>
    <row r="3725" spans="7:23" ht="25.5" customHeight="1" x14ac:dyDescent="0.2">
      <c r="G3725" s="12" t="str">
        <f t="shared" si="466"/>
        <v/>
      </c>
      <c r="H3725" s="12"/>
      <c r="I3725" s="22" t="str">
        <f>IFERROR(VLOOKUP('движение ДВС'!C3725,нормативы!$B$2:$C$32,2,FALSE),"")</f>
        <v/>
      </c>
      <c r="K3725" s="13" t="str">
        <f t="shared" si="470"/>
        <v/>
      </c>
      <c r="L3725" s="13"/>
      <c r="M3725" s="22" t="str">
        <f t="shared" si="467"/>
        <v/>
      </c>
      <c r="N3725" s="22" t="str">
        <f t="shared" si="471"/>
        <v/>
      </c>
      <c r="P3725" s="11" t="str">
        <f t="shared" si="472"/>
        <v xml:space="preserve"> </v>
      </c>
      <c r="Q3725" s="11" t="e">
        <f>VLOOKUP(B3725,'Комментарии к ремонту'!A:C,2,FALSE)</f>
        <v>#N/A</v>
      </c>
      <c r="R3725" s="21" t="str">
        <f t="shared" si="473"/>
        <v/>
      </c>
      <c r="T3725" s="44" t="str">
        <f t="shared" si="468"/>
        <v/>
      </c>
      <c r="W3725" s="18">
        <f t="shared" si="469"/>
        <v>0</v>
      </c>
    </row>
    <row r="3726" spans="7:23" ht="25.5" customHeight="1" x14ac:dyDescent="0.2">
      <c r="G3726" s="12" t="str">
        <f t="shared" si="466"/>
        <v/>
      </c>
      <c r="H3726" s="12"/>
      <c r="I3726" s="22" t="str">
        <f>IFERROR(VLOOKUP('движение ДВС'!C3726,нормативы!$B$2:$C$32,2,FALSE),"")</f>
        <v/>
      </c>
      <c r="K3726" s="13" t="str">
        <f t="shared" si="470"/>
        <v/>
      </c>
      <c r="L3726" s="13"/>
      <c r="M3726" s="22" t="str">
        <f t="shared" si="467"/>
        <v/>
      </c>
      <c r="N3726" s="22" t="str">
        <f t="shared" si="471"/>
        <v/>
      </c>
      <c r="P3726" s="11" t="str">
        <f t="shared" si="472"/>
        <v xml:space="preserve"> </v>
      </c>
      <c r="Q3726" s="11" t="e">
        <f>VLOOKUP(B3726,'Комментарии к ремонту'!A:C,2,FALSE)</f>
        <v>#N/A</v>
      </c>
      <c r="R3726" s="21" t="str">
        <f t="shared" si="473"/>
        <v/>
      </c>
      <c r="T3726" s="44" t="str">
        <f t="shared" si="468"/>
        <v/>
      </c>
      <c r="W3726" s="18">
        <f t="shared" si="469"/>
        <v>0</v>
      </c>
    </row>
    <row r="3727" spans="7:23" ht="25.5" customHeight="1" x14ac:dyDescent="0.2">
      <c r="G3727" s="12" t="str">
        <f t="shared" si="466"/>
        <v/>
      </c>
      <c r="H3727" s="12"/>
      <c r="I3727" s="22" t="str">
        <f>IFERROR(VLOOKUP('движение ДВС'!C3727,нормативы!$B$2:$C$32,2,FALSE),"")</f>
        <v/>
      </c>
      <c r="K3727" s="13" t="str">
        <f t="shared" si="470"/>
        <v/>
      </c>
      <c r="L3727" s="13"/>
      <c r="M3727" s="22" t="str">
        <f t="shared" si="467"/>
        <v/>
      </c>
      <c r="N3727" s="22" t="str">
        <f t="shared" si="471"/>
        <v/>
      </c>
      <c r="P3727" s="11" t="str">
        <f t="shared" si="472"/>
        <v xml:space="preserve"> </v>
      </c>
      <c r="Q3727" s="11" t="e">
        <f>VLOOKUP(B3727,'Комментарии к ремонту'!A:C,2,FALSE)</f>
        <v>#N/A</v>
      </c>
      <c r="R3727" s="21" t="str">
        <f t="shared" si="473"/>
        <v/>
      </c>
      <c r="T3727" s="44" t="str">
        <f t="shared" si="468"/>
        <v/>
      </c>
      <c r="W3727" s="18">
        <f t="shared" si="469"/>
        <v>0</v>
      </c>
    </row>
    <row r="3728" spans="7:23" ht="25.5" customHeight="1" x14ac:dyDescent="0.2">
      <c r="G3728" s="12" t="str">
        <f t="shared" si="466"/>
        <v/>
      </c>
      <c r="H3728" s="12"/>
      <c r="I3728" s="22" t="str">
        <f>IFERROR(VLOOKUP('движение ДВС'!C3728,нормативы!$B$2:$C$32,2,FALSE),"")</f>
        <v/>
      </c>
      <c r="K3728" s="13" t="str">
        <f t="shared" si="470"/>
        <v/>
      </c>
      <c r="L3728" s="13"/>
      <c r="M3728" s="22" t="str">
        <f t="shared" si="467"/>
        <v/>
      </c>
      <c r="N3728" s="22" t="str">
        <f t="shared" si="471"/>
        <v/>
      </c>
      <c r="P3728" s="11" t="str">
        <f t="shared" si="472"/>
        <v xml:space="preserve"> </v>
      </c>
      <c r="Q3728" s="11" t="e">
        <f>VLOOKUP(B3728,'Комментарии к ремонту'!A:C,2,FALSE)</f>
        <v>#N/A</v>
      </c>
      <c r="R3728" s="21" t="str">
        <f t="shared" si="473"/>
        <v/>
      </c>
      <c r="T3728" s="44" t="str">
        <f t="shared" si="468"/>
        <v/>
      </c>
      <c r="W3728" s="18">
        <f t="shared" si="469"/>
        <v>0</v>
      </c>
    </row>
    <row r="3729" spans="7:23" ht="25.5" customHeight="1" x14ac:dyDescent="0.2">
      <c r="G3729" s="12" t="str">
        <f t="shared" si="466"/>
        <v/>
      </c>
      <c r="H3729" s="12"/>
      <c r="I3729" s="22" t="str">
        <f>IFERROR(VLOOKUP('движение ДВС'!C3729,нормативы!$B$2:$C$32,2,FALSE),"")</f>
        <v/>
      </c>
      <c r="K3729" s="13" t="str">
        <f t="shared" si="470"/>
        <v/>
      </c>
      <c r="L3729" s="13"/>
      <c r="M3729" s="22" t="str">
        <f t="shared" si="467"/>
        <v/>
      </c>
      <c r="N3729" s="22" t="str">
        <f t="shared" si="471"/>
        <v/>
      </c>
      <c r="P3729" s="11" t="str">
        <f t="shared" si="472"/>
        <v xml:space="preserve"> </v>
      </c>
      <c r="Q3729" s="11" t="e">
        <f>VLOOKUP(B3729,'Комментарии к ремонту'!A:C,2,FALSE)</f>
        <v>#N/A</v>
      </c>
      <c r="R3729" s="21" t="str">
        <f t="shared" si="473"/>
        <v/>
      </c>
      <c r="T3729" s="44" t="str">
        <f t="shared" si="468"/>
        <v/>
      </c>
      <c r="W3729" s="18">
        <f t="shared" si="469"/>
        <v>0</v>
      </c>
    </row>
    <row r="3730" spans="7:23" ht="25.5" customHeight="1" x14ac:dyDescent="0.2">
      <c r="G3730" s="12" t="str">
        <f t="shared" si="466"/>
        <v/>
      </c>
      <c r="H3730" s="12"/>
      <c r="I3730" s="22" t="str">
        <f>IFERROR(VLOOKUP('движение ДВС'!C3730,нормативы!$B$2:$C$32,2,FALSE),"")</f>
        <v/>
      </c>
      <c r="K3730" s="13" t="str">
        <f t="shared" si="470"/>
        <v/>
      </c>
      <c r="L3730" s="13"/>
      <c r="M3730" s="22" t="str">
        <f t="shared" si="467"/>
        <v/>
      </c>
      <c r="N3730" s="22" t="str">
        <f t="shared" si="471"/>
        <v/>
      </c>
      <c r="P3730" s="11" t="str">
        <f t="shared" si="472"/>
        <v xml:space="preserve"> </v>
      </c>
      <c r="Q3730" s="11" t="e">
        <f>VLOOKUP(B3730,'Комментарии к ремонту'!A:C,2,FALSE)</f>
        <v>#N/A</v>
      </c>
      <c r="R3730" s="21" t="str">
        <f t="shared" si="473"/>
        <v/>
      </c>
      <c r="T3730" s="44" t="str">
        <f t="shared" si="468"/>
        <v/>
      </c>
      <c r="W3730" s="18">
        <f t="shared" si="469"/>
        <v>0</v>
      </c>
    </row>
    <row r="3731" spans="7:23" ht="25.5" customHeight="1" x14ac:dyDescent="0.2">
      <c r="G3731" s="12" t="str">
        <f t="shared" si="466"/>
        <v/>
      </c>
      <c r="H3731" s="12"/>
      <c r="I3731" s="22" t="str">
        <f>IFERROR(VLOOKUP('движение ДВС'!C3731,нормативы!$B$2:$C$32,2,FALSE),"")</f>
        <v/>
      </c>
      <c r="K3731" s="13" t="str">
        <f t="shared" si="470"/>
        <v/>
      </c>
      <c r="L3731" s="13"/>
      <c r="M3731" s="22" t="str">
        <f t="shared" si="467"/>
        <v/>
      </c>
      <c r="N3731" s="22" t="str">
        <f t="shared" si="471"/>
        <v/>
      </c>
      <c r="P3731" s="11" t="str">
        <f t="shared" si="472"/>
        <v xml:space="preserve"> </v>
      </c>
      <c r="Q3731" s="11" t="e">
        <f>VLOOKUP(B3731,'Комментарии к ремонту'!A:C,2,FALSE)</f>
        <v>#N/A</v>
      </c>
      <c r="R3731" s="21" t="str">
        <f t="shared" si="473"/>
        <v/>
      </c>
      <c r="T3731" s="44" t="str">
        <f t="shared" si="468"/>
        <v/>
      </c>
      <c r="W3731" s="18">
        <f t="shared" si="469"/>
        <v>0</v>
      </c>
    </row>
    <row r="3732" spans="7:23" ht="25.5" customHeight="1" x14ac:dyDescent="0.2">
      <c r="G3732" s="12" t="str">
        <f t="shared" si="466"/>
        <v/>
      </c>
      <c r="H3732" s="12"/>
      <c r="I3732" s="22" t="str">
        <f>IFERROR(VLOOKUP('движение ДВС'!C3732,нормативы!$B$2:$C$32,2,FALSE),"")</f>
        <v/>
      </c>
      <c r="K3732" s="13" t="str">
        <f t="shared" si="470"/>
        <v/>
      </c>
      <c r="L3732" s="13"/>
      <c r="M3732" s="22" t="str">
        <f t="shared" si="467"/>
        <v/>
      </c>
      <c r="N3732" s="22" t="str">
        <f t="shared" si="471"/>
        <v/>
      </c>
      <c r="P3732" s="11" t="str">
        <f t="shared" si="472"/>
        <v xml:space="preserve"> </v>
      </c>
      <c r="Q3732" s="11" t="e">
        <f>VLOOKUP(B3732,'Комментарии к ремонту'!A:C,2,FALSE)</f>
        <v>#N/A</v>
      </c>
      <c r="R3732" s="21" t="str">
        <f t="shared" si="473"/>
        <v/>
      </c>
      <c r="T3732" s="44" t="str">
        <f t="shared" si="468"/>
        <v/>
      </c>
      <c r="W3732" s="18">
        <f t="shared" si="469"/>
        <v>0</v>
      </c>
    </row>
    <row r="3733" spans="7:23" ht="25.5" customHeight="1" x14ac:dyDescent="0.2">
      <c r="G3733" s="12" t="str">
        <f t="shared" si="466"/>
        <v/>
      </c>
      <c r="H3733" s="12"/>
      <c r="I3733" s="22" t="str">
        <f>IFERROR(VLOOKUP('движение ДВС'!C3733,нормативы!$B$2:$C$32,2,FALSE),"")</f>
        <v/>
      </c>
      <c r="K3733" s="13" t="str">
        <f t="shared" si="470"/>
        <v/>
      </c>
      <c r="L3733" s="13"/>
      <c r="M3733" s="22" t="str">
        <f t="shared" si="467"/>
        <v/>
      </c>
      <c r="N3733" s="22" t="str">
        <f t="shared" si="471"/>
        <v/>
      </c>
      <c r="P3733" s="11" t="str">
        <f t="shared" si="472"/>
        <v xml:space="preserve"> </v>
      </c>
      <c r="Q3733" s="11" t="e">
        <f>VLOOKUP(B3733,'Комментарии к ремонту'!A:C,2,FALSE)</f>
        <v>#N/A</v>
      </c>
      <c r="R3733" s="21" t="str">
        <f t="shared" si="473"/>
        <v/>
      </c>
      <c r="T3733" s="44" t="str">
        <f t="shared" si="468"/>
        <v/>
      </c>
      <c r="W3733" s="18">
        <f t="shared" si="469"/>
        <v>0</v>
      </c>
    </row>
    <row r="3734" spans="7:23" ht="25.5" customHeight="1" x14ac:dyDescent="0.2">
      <c r="G3734" s="12" t="str">
        <f t="shared" si="466"/>
        <v/>
      </c>
      <c r="H3734" s="12"/>
      <c r="I3734" s="22" t="str">
        <f>IFERROR(VLOOKUP('движение ДВС'!C3734,нормативы!$B$2:$C$32,2,FALSE),"")</f>
        <v/>
      </c>
      <c r="K3734" s="13" t="str">
        <f t="shared" si="470"/>
        <v/>
      </c>
      <c r="L3734" s="13"/>
      <c r="M3734" s="22" t="str">
        <f t="shared" si="467"/>
        <v/>
      </c>
      <c r="N3734" s="22" t="str">
        <f t="shared" si="471"/>
        <v/>
      </c>
      <c r="P3734" s="11" t="str">
        <f t="shared" si="472"/>
        <v xml:space="preserve"> </v>
      </c>
      <c r="Q3734" s="11" t="e">
        <f>VLOOKUP(B3734,'Комментарии к ремонту'!A:C,2,FALSE)</f>
        <v>#N/A</v>
      </c>
      <c r="R3734" s="21" t="str">
        <f t="shared" si="473"/>
        <v/>
      </c>
      <c r="T3734" s="44" t="str">
        <f t="shared" si="468"/>
        <v/>
      </c>
      <c r="W3734" s="18">
        <f t="shared" si="469"/>
        <v>0</v>
      </c>
    </row>
    <row r="3735" spans="7:23" ht="25.5" customHeight="1" x14ac:dyDescent="0.2">
      <c r="G3735" s="12" t="str">
        <f t="shared" si="466"/>
        <v/>
      </c>
      <c r="H3735" s="12"/>
      <c r="I3735" s="22" t="str">
        <f>IFERROR(VLOOKUP('движение ДВС'!C3735,нормативы!$B$2:$C$32,2,FALSE),"")</f>
        <v/>
      </c>
      <c r="K3735" s="13" t="str">
        <f t="shared" si="470"/>
        <v/>
      </c>
      <c r="L3735" s="13"/>
      <c r="M3735" s="22" t="str">
        <f t="shared" si="467"/>
        <v/>
      </c>
      <c r="N3735" s="22" t="str">
        <f t="shared" si="471"/>
        <v/>
      </c>
      <c r="P3735" s="11" t="str">
        <f t="shared" si="472"/>
        <v xml:space="preserve"> </v>
      </c>
      <c r="Q3735" s="11" t="e">
        <f>VLOOKUP(B3735,'Комментарии к ремонту'!A:C,2,FALSE)</f>
        <v>#N/A</v>
      </c>
      <c r="R3735" s="21" t="str">
        <f t="shared" si="473"/>
        <v/>
      </c>
      <c r="T3735" s="44" t="str">
        <f t="shared" si="468"/>
        <v/>
      </c>
      <c r="W3735" s="18">
        <f t="shared" si="469"/>
        <v>0</v>
      </c>
    </row>
    <row r="3736" spans="7:23" ht="25.5" customHeight="1" x14ac:dyDescent="0.2">
      <c r="G3736" s="12" t="str">
        <f t="shared" si="466"/>
        <v/>
      </c>
      <c r="H3736" s="12"/>
      <c r="I3736" s="22" t="str">
        <f>IFERROR(VLOOKUP('движение ДВС'!C3736,нормативы!$B$2:$C$32,2,FALSE),"")</f>
        <v/>
      </c>
      <c r="K3736" s="13" t="str">
        <f t="shared" si="470"/>
        <v/>
      </c>
      <c r="L3736" s="13"/>
      <c r="M3736" s="22" t="str">
        <f t="shared" si="467"/>
        <v/>
      </c>
      <c r="N3736" s="22" t="str">
        <f t="shared" si="471"/>
        <v/>
      </c>
      <c r="P3736" s="11" t="str">
        <f t="shared" si="472"/>
        <v xml:space="preserve"> </v>
      </c>
      <c r="Q3736" s="11" t="e">
        <f>VLOOKUP(B3736,'Комментарии к ремонту'!A:C,2,FALSE)</f>
        <v>#N/A</v>
      </c>
      <c r="R3736" s="21" t="str">
        <f t="shared" si="473"/>
        <v/>
      </c>
      <c r="T3736" s="44" t="str">
        <f t="shared" si="468"/>
        <v/>
      </c>
      <c r="W3736" s="18">
        <f t="shared" si="469"/>
        <v>0</v>
      </c>
    </row>
    <row r="3737" spans="7:23" ht="25.5" customHeight="1" x14ac:dyDescent="0.2">
      <c r="G3737" s="12" t="str">
        <f t="shared" si="466"/>
        <v/>
      </c>
      <c r="H3737" s="12"/>
      <c r="I3737" s="22" t="str">
        <f>IFERROR(VLOOKUP('движение ДВС'!C3737,нормативы!$B$2:$C$32,2,FALSE),"")</f>
        <v/>
      </c>
      <c r="K3737" s="13" t="str">
        <f t="shared" si="470"/>
        <v/>
      </c>
      <c r="L3737" s="13"/>
      <c r="M3737" s="22" t="str">
        <f t="shared" si="467"/>
        <v/>
      </c>
      <c r="N3737" s="22" t="str">
        <f t="shared" si="471"/>
        <v/>
      </c>
      <c r="P3737" s="11" t="str">
        <f t="shared" si="472"/>
        <v xml:space="preserve"> </v>
      </c>
      <c r="Q3737" s="11" t="e">
        <f>VLOOKUP(B3737,'Комментарии к ремонту'!A:C,2,FALSE)</f>
        <v>#N/A</v>
      </c>
      <c r="R3737" s="21" t="str">
        <f t="shared" si="473"/>
        <v/>
      </c>
      <c r="T3737" s="44" t="str">
        <f t="shared" si="468"/>
        <v/>
      </c>
      <c r="W3737" s="18">
        <f t="shared" si="469"/>
        <v>0</v>
      </c>
    </row>
    <row r="3738" spans="7:23" ht="25.5" customHeight="1" x14ac:dyDescent="0.2">
      <c r="G3738" s="12" t="str">
        <f t="shared" si="466"/>
        <v/>
      </c>
      <c r="H3738" s="12"/>
      <c r="I3738" s="22" t="str">
        <f>IFERROR(VLOOKUP('движение ДВС'!C3738,нормативы!$B$2:$C$32,2,FALSE),"")</f>
        <v/>
      </c>
      <c r="K3738" s="13" t="str">
        <f t="shared" si="470"/>
        <v/>
      </c>
      <c r="L3738" s="13"/>
      <c r="M3738" s="22" t="str">
        <f t="shared" si="467"/>
        <v/>
      </c>
      <c r="N3738" s="22" t="str">
        <f t="shared" si="471"/>
        <v/>
      </c>
      <c r="P3738" s="11" t="str">
        <f t="shared" si="472"/>
        <v xml:space="preserve"> </v>
      </c>
      <c r="Q3738" s="11" t="e">
        <f>VLOOKUP(B3738,'Комментарии к ремонту'!A:C,2,FALSE)</f>
        <v>#N/A</v>
      </c>
      <c r="R3738" s="21" t="str">
        <f t="shared" si="473"/>
        <v/>
      </c>
      <c r="T3738" s="44" t="str">
        <f t="shared" si="468"/>
        <v/>
      </c>
      <c r="W3738" s="18">
        <f t="shared" si="469"/>
        <v>0</v>
      </c>
    </row>
    <row r="3739" spans="7:23" ht="25.5" customHeight="1" x14ac:dyDescent="0.2">
      <c r="G3739" s="12" t="str">
        <f t="shared" si="466"/>
        <v/>
      </c>
      <c r="H3739" s="12"/>
      <c r="I3739" s="22" t="str">
        <f>IFERROR(VLOOKUP('движение ДВС'!C3739,нормативы!$B$2:$C$32,2,FALSE),"")</f>
        <v/>
      </c>
      <c r="K3739" s="13" t="str">
        <f t="shared" si="470"/>
        <v/>
      </c>
      <c r="L3739" s="13"/>
      <c r="M3739" s="22" t="str">
        <f t="shared" si="467"/>
        <v/>
      </c>
      <c r="N3739" s="22" t="str">
        <f t="shared" si="471"/>
        <v/>
      </c>
      <c r="P3739" s="11" t="str">
        <f t="shared" si="472"/>
        <v xml:space="preserve"> </v>
      </c>
      <c r="Q3739" s="11" t="e">
        <f>VLOOKUP(B3739,'Комментарии к ремонту'!A:C,2,FALSE)</f>
        <v>#N/A</v>
      </c>
      <c r="R3739" s="21" t="str">
        <f t="shared" si="473"/>
        <v/>
      </c>
      <c r="T3739" s="44" t="str">
        <f t="shared" si="468"/>
        <v/>
      </c>
      <c r="W3739" s="18">
        <f t="shared" si="469"/>
        <v>0</v>
      </c>
    </row>
    <row r="3740" spans="7:23" ht="25.5" customHeight="1" x14ac:dyDescent="0.2">
      <c r="G3740" s="12" t="str">
        <f t="shared" si="466"/>
        <v/>
      </c>
      <c r="H3740" s="12"/>
      <c r="I3740" s="22" t="str">
        <f>IFERROR(VLOOKUP('движение ДВС'!C3740,нормативы!$B$2:$C$32,2,FALSE),"")</f>
        <v/>
      </c>
      <c r="K3740" s="13" t="str">
        <f t="shared" si="470"/>
        <v/>
      </c>
      <c r="L3740" s="13"/>
      <c r="M3740" s="22" t="str">
        <f t="shared" si="467"/>
        <v/>
      </c>
      <c r="N3740" s="22" t="str">
        <f t="shared" si="471"/>
        <v/>
      </c>
      <c r="P3740" s="11" t="str">
        <f t="shared" si="472"/>
        <v xml:space="preserve"> </v>
      </c>
      <c r="Q3740" s="11" t="e">
        <f>VLOOKUP(B3740,'Комментарии к ремонту'!A:C,2,FALSE)</f>
        <v>#N/A</v>
      </c>
      <c r="R3740" s="21" t="str">
        <f t="shared" si="473"/>
        <v/>
      </c>
      <c r="T3740" s="44" t="str">
        <f t="shared" si="468"/>
        <v/>
      </c>
      <c r="W3740" s="18">
        <f t="shared" si="469"/>
        <v>0</v>
      </c>
    </row>
    <row r="3741" spans="7:23" ht="25.5" customHeight="1" x14ac:dyDescent="0.2">
      <c r="G3741" s="12" t="str">
        <f t="shared" si="466"/>
        <v/>
      </c>
      <c r="H3741" s="12"/>
      <c r="I3741" s="22" t="str">
        <f>IFERROR(VLOOKUP('движение ДВС'!C3741,нормативы!$B$2:$C$32,2,FALSE),"")</f>
        <v/>
      </c>
      <c r="K3741" s="13" t="str">
        <f t="shared" si="470"/>
        <v/>
      </c>
      <c r="L3741" s="13"/>
      <c r="M3741" s="22" t="str">
        <f t="shared" si="467"/>
        <v/>
      </c>
      <c r="N3741" s="22" t="str">
        <f t="shared" si="471"/>
        <v/>
      </c>
      <c r="P3741" s="11" t="str">
        <f t="shared" si="472"/>
        <v xml:space="preserve"> </v>
      </c>
      <c r="Q3741" s="11" t="e">
        <f>VLOOKUP(B3741,'Комментарии к ремонту'!A:C,2,FALSE)</f>
        <v>#N/A</v>
      </c>
      <c r="R3741" s="21" t="str">
        <f t="shared" si="473"/>
        <v/>
      </c>
      <c r="T3741" s="44" t="str">
        <f t="shared" si="468"/>
        <v/>
      </c>
      <c r="W3741" s="18">
        <f t="shared" si="469"/>
        <v>0</v>
      </c>
    </row>
    <row r="3742" spans="7:23" ht="25.5" customHeight="1" x14ac:dyDescent="0.2">
      <c r="G3742" s="12" t="str">
        <f t="shared" si="466"/>
        <v/>
      </c>
      <c r="H3742" s="12"/>
      <c r="I3742" s="22" t="str">
        <f>IFERROR(VLOOKUP('движение ДВС'!C3742,нормативы!$B$2:$C$32,2,FALSE),"")</f>
        <v/>
      </c>
      <c r="K3742" s="13" t="str">
        <f t="shared" si="470"/>
        <v/>
      </c>
      <c r="L3742" s="13"/>
      <c r="M3742" s="22" t="str">
        <f t="shared" si="467"/>
        <v/>
      </c>
      <c r="N3742" s="22" t="str">
        <f t="shared" si="471"/>
        <v/>
      </c>
      <c r="P3742" s="11" t="str">
        <f t="shared" si="472"/>
        <v xml:space="preserve"> </v>
      </c>
      <c r="Q3742" s="11" t="e">
        <f>VLOOKUP(B3742,'Комментарии к ремонту'!A:C,2,FALSE)</f>
        <v>#N/A</v>
      </c>
      <c r="R3742" s="21" t="str">
        <f t="shared" si="473"/>
        <v/>
      </c>
      <c r="T3742" s="44" t="str">
        <f t="shared" si="468"/>
        <v/>
      </c>
      <c r="W3742" s="18">
        <f t="shared" si="469"/>
        <v>0</v>
      </c>
    </row>
    <row r="3743" spans="7:23" ht="25.5" customHeight="1" x14ac:dyDescent="0.2">
      <c r="G3743" s="12" t="str">
        <f t="shared" si="466"/>
        <v/>
      </c>
      <c r="H3743" s="12"/>
      <c r="I3743" s="22" t="str">
        <f>IFERROR(VLOOKUP('движение ДВС'!C3743,нормативы!$B$2:$C$32,2,FALSE),"")</f>
        <v/>
      </c>
      <c r="K3743" s="13" t="str">
        <f t="shared" si="470"/>
        <v/>
      </c>
      <c r="L3743" s="13"/>
      <c r="M3743" s="22" t="str">
        <f t="shared" si="467"/>
        <v/>
      </c>
      <c r="N3743" s="22" t="str">
        <f t="shared" si="471"/>
        <v/>
      </c>
      <c r="P3743" s="11" t="str">
        <f t="shared" si="472"/>
        <v xml:space="preserve"> </v>
      </c>
      <c r="Q3743" s="11" t="e">
        <f>VLOOKUP(B3743,'Комментарии к ремонту'!A:C,2,FALSE)</f>
        <v>#N/A</v>
      </c>
      <c r="R3743" s="21" t="str">
        <f t="shared" si="473"/>
        <v/>
      </c>
      <c r="T3743" s="44" t="str">
        <f t="shared" si="468"/>
        <v/>
      </c>
      <c r="W3743" s="18">
        <f t="shared" si="469"/>
        <v>0</v>
      </c>
    </row>
    <row r="3744" spans="7:23" ht="25.5" customHeight="1" x14ac:dyDescent="0.2">
      <c r="G3744" s="12" t="str">
        <f t="shared" si="466"/>
        <v/>
      </c>
      <c r="H3744" s="12"/>
      <c r="I3744" s="22" t="str">
        <f>IFERROR(VLOOKUP('движение ДВС'!C3744,нормативы!$B$2:$C$32,2,FALSE),"")</f>
        <v/>
      </c>
      <c r="K3744" s="13" t="str">
        <f t="shared" si="470"/>
        <v/>
      </c>
      <c r="L3744" s="13"/>
      <c r="M3744" s="22" t="str">
        <f t="shared" si="467"/>
        <v/>
      </c>
      <c r="N3744" s="22" t="str">
        <f t="shared" si="471"/>
        <v/>
      </c>
      <c r="P3744" s="11" t="str">
        <f t="shared" si="472"/>
        <v xml:space="preserve"> </v>
      </c>
      <c r="Q3744" s="11" t="e">
        <f>VLOOKUP(B3744,'Комментарии к ремонту'!A:C,2,FALSE)</f>
        <v>#N/A</v>
      </c>
      <c r="R3744" s="21" t="str">
        <f t="shared" si="473"/>
        <v/>
      </c>
      <c r="T3744" s="44" t="str">
        <f t="shared" si="468"/>
        <v/>
      </c>
      <c r="W3744" s="18">
        <f t="shared" si="469"/>
        <v>0</v>
      </c>
    </row>
    <row r="3745" spans="7:23" ht="25.5" customHeight="1" x14ac:dyDescent="0.2">
      <c r="G3745" s="12" t="str">
        <f t="shared" si="466"/>
        <v/>
      </c>
      <c r="H3745" s="12"/>
      <c r="I3745" s="22" t="str">
        <f>IFERROR(VLOOKUP('движение ДВС'!C3745,нормативы!$B$2:$C$32,2,FALSE),"")</f>
        <v/>
      </c>
      <c r="K3745" s="13" t="str">
        <f t="shared" si="470"/>
        <v/>
      </c>
      <c r="L3745" s="13"/>
      <c r="M3745" s="22" t="str">
        <f t="shared" si="467"/>
        <v/>
      </c>
      <c r="N3745" s="22" t="str">
        <f t="shared" si="471"/>
        <v/>
      </c>
      <c r="P3745" s="11" t="str">
        <f t="shared" si="472"/>
        <v xml:space="preserve"> </v>
      </c>
      <c r="Q3745" s="11" t="e">
        <f>VLOOKUP(B3745,'Комментарии к ремонту'!A:C,2,FALSE)</f>
        <v>#N/A</v>
      </c>
      <c r="R3745" s="21" t="str">
        <f t="shared" si="473"/>
        <v/>
      </c>
      <c r="T3745" s="44" t="str">
        <f t="shared" si="468"/>
        <v/>
      </c>
      <c r="W3745" s="18">
        <f t="shared" si="469"/>
        <v>0</v>
      </c>
    </row>
    <row r="3746" spans="7:23" ht="25.5" customHeight="1" x14ac:dyDescent="0.2">
      <c r="G3746" s="12" t="str">
        <f t="shared" si="466"/>
        <v/>
      </c>
      <c r="H3746" s="12"/>
      <c r="I3746" s="22" t="str">
        <f>IFERROR(VLOOKUP('движение ДВС'!C3746,нормативы!$B$2:$C$32,2,FALSE),"")</f>
        <v/>
      </c>
      <c r="K3746" s="13" t="str">
        <f t="shared" si="470"/>
        <v/>
      </c>
      <c r="L3746" s="13"/>
      <c r="M3746" s="22" t="str">
        <f t="shared" si="467"/>
        <v/>
      </c>
      <c r="N3746" s="22" t="str">
        <f t="shared" si="471"/>
        <v/>
      </c>
      <c r="P3746" s="11" t="str">
        <f t="shared" si="472"/>
        <v xml:space="preserve"> </v>
      </c>
      <c r="Q3746" s="11" t="e">
        <f>VLOOKUP(B3746,'Комментарии к ремонту'!A:C,2,FALSE)</f>
        <v>#N/A</v>
      </c>
      <c r="R3746" s="21" t="str">
        <f t="shared" si="473"/>
        <v/>
      </c>
      <c r="T3746" s="44" t="str">
        <f t="shared" si="468"/>
        <v/>
      </c>
      <c r="W3746" s="18">
        <f t="shared" si="469"/>
        <v>0</v>
      </c>
    </row>
    <row r="3747" spans="7:23" ht="25.5" customHeight="1" x14ac:dyDescent="0.2">
      <c r="G3747" s="12" t="str">
        <f t="shared" si="466"/>
        <v/>
      </c>
      <c r="H3747" s="12"/>
      <c r="I3747" s="22" t="str">
        <f>IFERROR(VLOOKUP('движение ДВС'!C3747,нормативы!$B$2:$C$32,2,FALSE),"")</f>
        <v/>
      </c>
      <c r="K3747" s="13" t="str">
        <f t="shared" si="470"/>
        <v/>
      </c>
      <c r="L3747" s="13"/>
      <c r="M3747" s="22" t="str">
        <f t="shared" si="467"/>
        <v/>
      </c>
      <c r="N3747" s="22" t="str">
        <f t="shared" si="471"/>
        <v/>
      </c>
      <c r="P3747" s="11" t="str">
        <f t="shared" si="472"/>
        <v xml:space="preserve"> </v>
      </c>
      <c r="Q3747" s="11" t="e">
        <f>VLOOKUP(B3747,'Комментарии к ремонту'!A:C,2,FALSE)</f>
        <v>#N/A</v>
      </c>
      <c r="R3747" s="21" t="str">
        <f t="shared" si="473"/>
        <v/>
      </c>
      <c r="T3747" s="44" t="str">
        <f t="shared" si="468"/>
        <v/>
      </c>
      <c r="W3747" s="18">
        <f t="shared" si="469"/>
        <v>0</v>
      </c>
    </row>
    <row r="3748" spans="7:23" ht="25.5" customHeight="1" x14ac:dyDescent="0.2">
      <c r="G3748" s="12" t="str">
        <f t="shared" si="466"/>
        <v/>
      </c>
      <c r="H3748" s="12"/>
      <c r="I3748" s="22" t="str">
        <f>IFERROR(VLOOKUP('движение ДВС'!C3748,нормативы!$B$2:$C$32,2,FALSE),"")</f>
        <v/>
      </c>
      <c r="K3748" s="13" t="str">
        <f t="shared" si="470"/>
        <v/>
      </c>
      <c r="L3748" s="13"/>
      <c r="M3748" s="22" t="str">
        <f t="shared" si="467"/>
        <v/>
      </c>
      <c r="N3748" s="22" t="str">
        <f t="shared" si="471"/>
        <v/>
      </c>
      <c r="P3748" s="11" t="str">
        <f t="shared" si="472"/>
        <v xml:space="preserve"> </v>
      </c>
      <c r="Q3748" s="11" t="e">
        <f>VLOOKUP(B3748,'Комментарии к ремонту'!A:C,2,FALSE)</f>
        <v>#N/A</v>
      </c>
      <c r="R3748" s="21" t="str">
        <f t="shared" si="473"/>
        <v/>
      </c>
      <c r="T3748" s="44" t="str">
        <f t="shared" si="468"/>
        <v/>
      </c>
      <c r="W3748" s="18">
        <f t="shared" si="469"/>
        <v>0</v>
      </c>
    </row>
    <row r="3749" spans="7:23" ht="25.5" customHeight="1" x14ac:dyDescent="0.2">
      <c r="G3749" s="12" t="str">
        <f t="shared" si="466"/>
        <v/>
      </c>
      <c r="H3749" s="12"/>
      <c r="I3749" s="22" t="str">
        <f>IFERROR(VLOOKUP('движение ДВС'!C3749,нормативы!$B$2:$C$32,2,FALSE),"")</f>
        <v/>
      </c>
      <c r="K3749" s="13" t="str">
        <f t="shared" si="470"/>
        <v/>
      </c>
      <c r="L3749" s="13"/>
      <c r="M3749" s="22" t="str">
        <f t="shared" si="467"/>
        <v/>
      </c>
      <c r="N3749" s="22" t="str">
        <f t="shared" si="471"/>
        <v/>
      </c>
      <c r="P3749" s="11" t="str">
        <f t="shared" si="472"/>
        <v xml:space="preserve"> </v>
      </c>
      <c r="Q3749" s="11" t="e">
        <f>VLOOKUP(B3749,'Комментарии к ремонту'!A:C,2,FALSE)</f>
        <v>#N/A</v>
      </c>
      <c r="R3749" s="21" t="str">
        <f t="shared" si="473"/>
        <v/>
      </c>
      <c r="T3749" s="44" t="str">
        <f t="shared" si="468"/>
        <v/>
      </c>
      <c r="W3749" s="18">
        <f t="shared" si="469"/>
        <v>0</v>
      </c>
    </row>
    <row r="3750" spans="7:23" ht="25.5" customHeight="1" x14ac:dyDescent="0.2">
      <c r="G3750" s="12" t="str">
        <f t="shared" si="466"/>
        <v/>
      </c>
      <c r="H3750" s="12"/>
      <c r="I3750" s="22" t="str">
        <f>IFERROR(VLOOKUP('движение ДВС'!C3750,нормативы!$B$2:$C$32,2,FALSE),"")</f>
        <v/>
      </c>
      <c r="K3750" s="13" t="str">
        <f t="shared" si="470"/>
        <v/>
      </c>
      <c r="L3750" s="13"/>
      <c r="M3750" s="22" t="str">
        <f t="shared" si="467"/>
        <v/>
      </c>
      <c r="N3750" s="22" t="str">
        <f t="shared" si="471"/>
        <v/>
      </c>
      <c r="P3750" s="11" t="str">
        <f t="shared" si="472"/>
        <v xml:space="preserve"> </v>
      </c>
      <c r="Q3750" s="11" t="e">
        <f>VLOOKUP(B3750,'Комментарии к ремонту'!A:C,2,FALSE)</f>
        <v>#N/A</v>
      </c>
      <c r="R3750" s="21" t="str">
        <f t="shared" si="473"/>
        <v/>
      </c>
      <c r="T3750" s="44" t="str">
        <f t="shared" si="468"/>
        <v/>
      </c>
      <c r="W3750" s="18">
        <f t="shared" si="469"/>
        <v>0</v>
      </c>
    </row>
    <row r="3751" spans="7:23" ht="25.5" customHeight="1" x14ac:dyDescent="0.2">
      <c r="G3751" s="12" t="str">
        <f t="shared" si="466"/>
        <v/>
      </c>
      <c r="H3751" s="12"/>
      <c r="I3751" s="22" t="str">
        <f>IFERROR(VLOOKUP('движение ДВС'!C3751,нормативы!$B$2:$C$32,2,FALSE),"")</f>
        <v/>
      </c>
      <c r="K3751" s="13" t="str">
        <f t="shared" si="470"/>
        <v/>
      </c>
      <c r="L3751" s="13"/>
      <c r="M3751" s="22" t="str">
        <f t="shared" si="467"/>
        <v/>
      </c>
      <c r="N3751" s="22" t="str">
        <f t="shared" si="471"/>
        <v/>
      </c>
      <c r="P3751" s="11" t="str">
        <f t="shared" si="472"/>
        <v xml:space="preserve"> </v>
      </c>
      <c r="Q3751" s="11" t="e">
        <f>VLOOKUP(B3751,'Комментарии к ремонту'!A:C,2,FALSE)</f>
        <v>#N/A</v>
      </c>
      <c r="R3751" s="21" t="str">
        <f t="shared" si="473"/>
        <v/>
      </c>
      <c r="T3751" s="44" t="str">
        <f t="shared" si="468"/>
        <v/>
      </c>
      <c r="W3751" s="18">
        <f t="shared" si="469"/>
        <v>0</v>
      </c>
    </row>
    <row r="3752" spans="7:23" ht="25.5" customHeight="1" x14ac:dyDescent="0.2">
      <c r="G3752" s="12" t="str">
        <f t="shared" si="466"/>
        <v/>
      </c>
      <c r="H3752" s="12"/>
      <c r="I3752" s="22" t="str">
        <f>IFERROR(VLOOKUP('движение ДВС'!C3752,нормативы!$B$2:$C$32,2,FALSE),"")</f>
        <v/>
      </c>
      <c r="K3752" s="13" t="str">
        <f t="shared" si="470"/>
        <v/>
      </c>
      <c r="L3752" s="13"/>
      <c r="M3752" s="22" t="str">
        <f t="shared" si="467"/>
        <v/>
      </c>
      <c r="N3752" s="22" t="str">
        <f t="shared" si="471"/>
        <v/>
      </c>
      <c r="P3752" s="11" t="str">
        <f t="shared" si="472"/>
        <v xml:space="preserve"> </v>
      </c>
      <c r="Q3752" s="11" t="e">
        <f>VLOOKUP(B3752,'Комментарии к ремонту'!A:C,2,FALSE)</f>
        <v>#N/A</v>
      </c>
      <c r="R3752" s="21" t="str">
        <f t="shared" si="473"/>
        <v/>
      </c>
      <c r="T3752" s="44" t="str">
        <f t="shared" si="468"/>
        <v/>
      </c>
      <c r="W3752" s="18">
        <f t="shared" si="469"/>
        <v>0</v>
      </c>
    </row>
    <row r="3753" spans="7:23" ht="25.5" customHeight="1" x14ac:dyDescent="0.2">
      <c r="G3753" s="12" t="str">
        <f t="shared" si="466"/>
        <v/>
      </c>
      <c r="H3753" s="12"/>
      <c r="I3753" s="22" t="str">
        <f>IFERROR(VLOOKUP('движение ДВС'!C3753,нормативы!$B$2:$C$32,2,FALSE),"")</f>
        <v/>
      </c>
      <c r="K3753" s="13" t="str">
        <f t="shared" si="470"/>
        <v/>
      </c>
      <c r="L3753" s="13"/>
      <c r="M3753" s="22" t="str">
        <f t="shared" si="467"/>
        <v/>
      </c>
      <c r="N3753" s="22" t="str">
        <f t="shared" si="471"/>
        <v/>
      </c>
      <c r="P3753" s="11" t="str">
        <f t="shared" si="472"/>
        <v xml:space="preserve"> </v>
      </c>
      <c r="Q3753" s="11" t="e">
        <f>VLOOKUP(B3753,'Комментарии к ремонту'!A:C,2,FALSE)</f>
        <v>#N/A</v>
      </c>
      <c r="R3753" s="21" t="str">
        <f t="shared" si="473"/>
        <v/>
      </c>
      <c r="T3753" s="44" t="str">
        <f t="shared" si="468"/>
        <v/>
      </c>
      <c r="W3753" s="18">
        <f t="shared" si="469"/>
        <v>0</v>
      </c>
    </row>
    <row r="3754" spans="7:23" ht="25.5" customHeight="1" x14ac:dyDescent="0.2">
      <c r="G3754" s="12" t="str">
        <f t="shared" si="466"/>
        <v/>
      </c>
      <c r="H3754" s="12"/>
      <c r="I3754" s="22" t="str">
        <f>IFERROR(VLOOKUP('движение ДВС'!C3754,нормативы!$B$2:$C$32,2,FALSE),"")</f>
        <v/>
      </c>
      <c r="K3754" s="13" t="str">
        <f t="shared" si="470"/>
        <v/>
      </c>
      <c r="L3754" s="13"/>
      <c r="M3754" s="22" t="str">
        <f t="shared" si="467"/>
        <v/>
      </c>
      <c r="N3754" s="22" t="str">
        <f t="shared" si="471"/>
        <v/>
      </c>
      <c r="P3754" s="11" t="str">
        <f t="shared" si="472"/>
        <v xml:space="preserve"> </v>
      </c>
      <c r="Q3754" s="11" t="e">
        <f>VLOOKUP(B3754,'Комментарии к ремонту'!A:C,2,FALSE)</f>
        <v>#N/A</v>
      </c>
      <c r="R3754" s="21" t="str">
        <f t="shared" si="473"/>
        <v/>
      </c>
      <c r="T3754" s="44" t="str">
        <f t="shared" si="468"/>
        <v/>
      </c>
      <c r="W3754" s="18">
        <f t="shared" si="469"/>
        <v>0</v>
      </c>
    </row>
    <row r="3755" spans="7:23" ht="25.5" customHeight="1" x14ac:dyDescent="0.2">
      <c r="G3755" s="12" t="str">
        <f t="shared" si="466"/>
        <v/>
      </c>
      <c r="H3755" s="12"/>
      <c r="I3755" s="22" t="str">
        <f>IFERROR(VLOOKUP('движение ДВС'!C3755,нормативы!$B$2:$C$32,2,FALSE),"")</f>
        <v/>
      </c>
      <c r="K3755" s="13" t="str">
        <f t="shared" si="470"/>
        <v/>
      </c>
      <c r="L3755" s="13"/>
      <c r="M3755" s="22" t="str">
        <f t="shared" si="467"/>
        <v/>
      </c>
      <c r="N3755" s="22" t="str">
        <f t="shared" si="471"/>
        <v/>
      </c>
      <c r="P3755" s="11" t="str">
        <f t="shared" si="472"/>
        <v xml:space="preserve"> </v>
      </c>
      <c r="Q3755" s="11" t="e">
        <f>VLOOKUP(B3755,'Комментарии к ремонту'!A:C,2,FALSE)</f>
        <v>#N/A</v>
      </c>
      <c r="R3755" s="21" t="str">
        <f t="shared" si="473"/>
        <v/>
      </c>
      <c r="T3755" s="44" t="str">
        <f t="shared" si="468"/>
        <v/>
      </c>
      <c r="W3755" s="18">
        <f t="shared" si="469"/>
        <v>0</v>
      </c>
    </row>
    <row r="3756" spans="7:23" ht="25.5" customHeight="1" x14ac:dyDescent="0.2">
      <c r="G3756" s="12" t="str">
        <f t="shared" si="466"/>
        <v/>
      </c>
      <c r="H3756" s="12"/>
      <c r="I3756" s="22" t="str">
        <f>IFERROR(VLOOKUP('движение ДВС'!C3756,нормативы!$B$2:$C$32,2,FALSE),"")</f>
        <v/>
      </c>
      <c r="K3756" s="13" t="str">
        <f t="shared" si="470"/>
        <v/>
      </c>
      <c r="L3756" s="13"/>
      <c r="M3756" s="22" t="str">
        <f t="shared" si="467"/>
        <v/>
      </c>
      <c r="N3756" s="22" t="str">
        <f t="shared" si="471"/>
        <v/>
      </c>
      <c r="P3756" s="11" t="str">
        <f t="shared" si="472"/>
        <v xml:space="preserve"> </v>
      </c>
      <c r="Q3756" s="11" t="e">
        <f>VLOOKUP(B3756,'Комментарии к ремонту'!A:C,2,FALSE)</f>
        <v>#N/A</v>
      </c>
      <c r="R3756" s="21" t="str">
        <f t="shared" si="473"/>
        <v/>
      </c>
      <c r="T3756" s="44" t="str">
        <f t="shared" si="468"/>
        <v/>
      </c>
      <c r="W3756" s="18">
        <f t="shared" si="469"/>
        <v>0</v>
      </c>
    </row>
    <row r="3757" spans="7:23" ht="25.5" customHeight="1" x14ac:dyDescent="0.2">
      <c r="G3757" s="12" t="str">
        <f t="shared" si="466"/>
        <v/>
      </c>
      <c r="H3757" s="12"/>
      <c r="I3757" s="22" t="str">
        <f>IFERROR(VLOOKUP('движение ДВС'!C3757,нормативы!$B$2:$C$32,2,FALSE),"")</f>
        <v/>
      </c>
      <c r="K3757" s="13" t="str">
        <f t="shared" si="470"/>
        <v/>
      </c>
      <c r="L3757" s="13"/>
      <c r="M3757" s="22" t="str">
        <f t="shared" si="467"/>
        <v/>
      </c>
      <c r="N3757" s="22" t="str">
        <f t="shared" si="471"/>
        <v/>
      </c>
      <c r="P3757" s="11" t="str">
        <f t="shared" si="472"/>
        <v xml:space="preserve"> </v>
      </c>
      <c r="Q3757" s="11" t="e">
        <f>VLOOKUP(B3757,'Комментарии к ремонту'!A:C,2,FALSE)</f>
        <v>#N/A</v>
      </c>
      <c r="R3757" s="21" t="str">
        <f t="shared" si="473"/>
        <v/>
      </c>
      <c r="T3757" s="44" t="str">
        <f t="shared" si="468"/>
        <v/>
      </c>
      <c r="W3757" s="18">
        <f t="shared" si="469"/>
        <v>0</v>
      </c>
    </row>
    <row r="3758" spans="7:23" ht="25.5" customHeight="1" x14ac:dyDescent="0.2">
      <c r="G3758" s="12" t="str">
        <f t="shared" si="466"/>
        <v/>
      </c>
      <c r="H3758" s="12"/>
      <c r="I3758" s="22" t="str">
        <f>IFERROR(VLOOKUP('движение ДВС'!C3758,нормативы!$B$2:$C$32,2,FALSE),"")</f>
        <v/>
      </c>
      <c r="K3758" s="13" t="str">
        <f t="shared" si="470"/>
        <v/>
      </c>
      <c r="L3758" s="13"/>
      <c r="M3758" s="22" t="str">
        <f t="shared" si="467"/>
        <v/>
      </c>
      <c r="N3758" s="22" t="str">
        <f t="shared" si="471"/>
        <v/>
      </c>
      <c r="P3758" s="11" t="str">
        <f t="shared" si="472"/>
        <v xml:space="preserve"> </v>
      </c>
      <c r="Q3758" s="11" t="e">
        <f>VLOOKUP(B3758,'Комментарии к ремонту'!A:C,2,FALSE)</f>
        <v>#N/A</v>
      </c>
      <c r="R3758" s="21" t="str">
        <f t="shared" si="473"/>
        <v/>
      </c>
      <c r="T3758" s="44" t="str">
        <f t="shared" si="468"/>
        <v/>
      </c>
      <c r="W3758" s="18">
        <f t="shared" si="469"/>
        <v>0</v>
      </c>
    </row>
    <row r="3759" spans="7:23" ht="25.5" customHeight="1" x14ac:dyDescent="0.2">
      <c r="G3759" s="12" t="str">
        <f t="shared" si="466"/>
        <v/>
      </c>
      <c r="H3759" s="12"/>
      <c r="I3759" s="22" t="str">
        <f>IFERROR(VLOOKUP('движение ДВС'!C3759,нормативы!$B$2:$C$32,2,FALSE),"")</f>
        <v/>
      </c>
      <c r="K3759" s="13" t="str">
        <f t="shared" si="470"/>
        <v/>
      </c>
      <c r="L3759" s="13"/>
      <c r="M3759" s="22" t="str">
        <f t="shared" si="467"/>
        <v/>
      </c>
      <c r="N3759" s="22" t="str">
        <f t="shared" si="471"/>
        <v/>
      </c>
      <c r="P3759" s="11" t="str">
        <f t="shared" si="472"/>
        <v xml:space="preserve"> </v>
      </c>
      <c r="Q3759" s="11" t="e">
        <f>VLOOKUP(B3759,'Комментарии к ремонту'!A:C,2,FALSE)</f>
        <v>#N/A</v>
      </c>
      <c r="R3759" s="21" t="str">
        <f t="shared" si="473"/>
        <v/>
      </c>
      <c r="T3759" s="44" t="str">
        <f t="shared" si="468"/>
        <v/>
      </c>
      <c r="W3759" s="18">
        <f t="shared" si="469"/>
        <v>0</v>
      </c>
    </row>
    <row r="3760" spans="7:23" ht="25.5" customHeight="1" x14ac:dyDescent="0.2">
      <c r="G3760" s="12" t="str">
        <f t="shared" si="466"/>
        <v/>
      </c>
      <c r="H3760" s="12"/>
      <c r="I3760" s="22" t="str">
        <f>IFERROR(VLOOKUP('движение ДВС'!C3760,нормативы!$B$2:$C$32,2,FALSE),"")</f>
        <v/>
      </c>
      <c r="K3760" s="13" t="str">
        <f t="shared" si="470"/>
        <v/>
      </c>
      <c r="L3760" s="13"/>
      <c r="M3760" s="22" t="str">
        <f t="shared" si="467"/>
        <v/>
      </c>
      <c r="N3760" s="22" t="str">
        <f t="shared" si="471"/>
        <v/>
      </c>
      <c r="P3760" s="11" t="str">
        <f t="shared" si="472"/>
        <v xml:space="preserve"> </v>
      </c>
      <c r="Q3760" s="11" t="e">
        <f>VLOOKUP(B3760,'Комментарии к ремонту'!A:C,2,FALSE)</f>
        <v>#N/A</v>
      </c>
      <c r="R3760" s="21" t="str">
        <f t="shared" si="473"/>
        <v/>
      </c>
      <c r="T3760" s="44" t="str">
        <f t="shared" si="468"/>
        <v/>
      </c>
      <c r="W3760" s="18">
        <f t="shared" si="469"/>
        <v>0</v>
      </c>
    </row>
    <row r="3761" spans="7:23" ht="25.5" customHeight="1" x14ac:dyDescent="0.2">
      <c r="G3761" s="12" t="str">
        <f t="shared" si="466"/>
        <v/>
      </c>
      <c r="H3761" s="12"/>
      <c r="I3761" s="22" t="str">
        <f>IFERROR(VLOOKUP('движение ДВС'!C3761,нормативы!$B$2:$C$32,2,FALSE),"")</f>
        <v/>
      </c>
      <c r="K3761" s="13" t="str">
        <f t="shared" si="470"/>
        <v/>
      </c>
      <c r="L3761" s="13"/>
      <c r="M3761" s="22" t="str">
        <f t="shared" si="467"/>
        <v/>
      </c>
      <c r="N3761" s="22" t="str">
        <f t="shared" si="471"/>
        <v/>
      </c>
      <c r="P3761" s="11" t="str">
        <f t="shared" si="472"/>
        <v xml:space="preserve"> </v>
      </c>
      <c r="Q3761" s="11" t="e">
        <f>VLOOKUP(B3761,'Комментарии к ремонту'!A:C,2,FALSE)</f>
        <v>#N/A</v>
      </c>
      <c r="R3761" s="21" t="str">
        <f t="shared" si="473"/>
        <v/>
      </c>
      <c r="T3761" s="44" t="str">
        <f t="shared" si="468"/>
        <v/>
      </c>
      <c r="W3761" s="18">
        <f t="shared" si="469"/>
        <v>0</v>
      </c>
    </row>
    <row r="3762" spans="7:23" ht="25.5" customHeight="1" x14ac:dyDescent="0.2">
      <c r="G3762" s="12" t="str">
        <f t="shared" si="466"/>
        <v/>
      </c>
      <c r="H3762" s="12"/>
      <c r="I3762" s="22" t="str">
        <f>IFERROR(VLOOKUP('движение ДВС'!C3762,нормативы!$B$2:$C$32,2,FALSE),"")</f>
        <v/>
      </c>
      <c r="K3762" s="13" t="str">
        <f t="shared" si="470"/>
        <v/>
      </c>
      <c r="L3762" s="13"/>
      <c r="M3762" s="22" t="str">
        <f t="shared" si="467"/>
        <v/>
      </c>
      <c r="N3762" s="22" t="str">
        <f t="shared" si="471"/>
        <v/>
      </c>
      <c r="P3762" s="11" t="str">
        <f t="shared" si="472"/>
        <v xml:space="preserve"> </v>
      </c>
      <c r="Q3762" s="11" t="e">
        <f>VLOOKUP(B3762,'Комментарии к ремонту'!A:C,2,FALSE)</f>
        <v>#N/A</v>
      </c>
      <c r="R3762" s="21" t="str">
        <f t="shared" si="473"/>
        <v/>
      </c>
      <c r="T3762" s="44" t="str">
        <f t="shared" si="468"/>
        <v/>
      </c>
      <c r="W3762" s="18">
        <f t="shared" si="469"/>
        <v>0</v>
      </c>
    </row>
    <row r="3763" spans="7:23" ht="25.5" customHeight="1" x14ac:dyDescent="0.2">
      <c r="G3763" s="12" t="str">
        <f t="shared" si="466"/>
        <v/>
      </c>
      <c r="H3763" s="12"/>
      <c r="I3763" s="22" t="str">
        <f>IFERROR(VLOOKUP('движение ДВС'!C3763,нормативы!$B$2:$C$32,2,FALSE),"")</f>
        <v/>
      </c>
      <c r="K3763" s="13" t="str">
        <f t="shared" si="470"/>
        <v/>
      </c>
      <c r="L3763" s="13"/>
      <c r="M3763" s="22" t="str">
        <f t="shared" si="467"/>
        <v/>
      </c>
      <c r="N3763" s="22" t="str">
        <f t="shared" si="471"/>
        <v/>
      </c>
      <c r="P3763" s="11" t="str">
        <f t="shared" si="472"/>
        <v xml:space="preserve"> </v>
      </c>
      <c r="Q3763" s="11" t="e">
        <f>VLOOKUP(B3763,'Комментарии к ремонту'!A:C,2,FALSE)</f>
        <v>#N/A</v>
      </c>
      <c r="R3763" s="21" t="str">
        <f t="shared" si="473"/>
        <v/>
      </c>
      <c r="T3763" s="44" t="str">
        <f t="shared" si="468"/>
        <v/>
      </c>
      <c r="W3763" s="18">
        <f t="shared" si="469"/>
        <v>0</v>
      </c>
    </row>
    <row r="3764" spans="7:23" ht="25.5" customHeight="1" x14ac:dyDescent="0.2">
      <c r="G3764" s="12" t="str">
        <f t="shared" si="466"/>
        <v/>
      </c>
      <c r="H3764" s="12"/>
      <c r="I3764" s="22" t="str">
        <f>IFERROR(VLOOKUP('движение ДВС'!C3764,нормативы!$B$2:$C$32,2,FALSE),"")</f>
        <v/>
      </c>
      <c r="K3764" s="13" t="str">
        <f t="shared" si="470"/>
        <v/>
      </c>
      <c r="L3764" s="13"/>
      <c r="M3764" s="22" t="str">
        <f t="shared" si="467"/>
        <v/>
      </c>
      <c r="N3764" s="22" t="str">
        <f t="shared" si="471"/>
        <v/>
      </c>
      <c r="P3764" s="11" t="str">
        <f t="shared" si="472"/>
        <v xml:space="preserve"> </v>
      </c>
      <c r="Q3764" s="11" t="e">
        <f>VLOOKUP(B3764,'Комментарии к ремонту'!A:C,2,FALSE)</f>
        <v>#N/A</v>
      </c>
      <c r="R3764" s="21" t="str">
        <f t="shared" si="473"/>
        <v/>
      </c>
      <c r="T3764" s="44" t="str">
        <f t="shared" si="468"/>
        <v/>
      </c>
      <c r="W3764" s="18">
        <f t="shared" si="469"/>
        <v>0</v>
      </c>
    </row>
    <row r="3765" spans="7:23" ht="25.5" customHeight="1" x14ac:dyDescent="0.2">
      <c r="G3765" s="12" t="str">
        <f t="shared" si="466"/>
        <v/>
      </c>
      <c r="H3765" s="12"/>
      <c r="I3765" s="22" t="str">
        <f>IFERROR(VLOOKUP('движение ДВС'!C3765,нормативы!$B$2:$C$32,2,FALSE),"")</f>
        <v/>
      </c>
      <c r="K3765" s="13" t="str">
        <f t="shared" si="470"/>
        <v/>
      </c>
      <c r="L3765" s="13"/>
      <c r="M3765" s="22" t="str">
        <f t="shared" si="467"/>
        <v/>
      </c>
      <c r="N3765" s="22" t="str">
        <f t="shared" si="471"/>
        <v/>
      </c>
      <c r="P3765" s="11" t="str">
        <f t="shared" si="472"/>
        <v xml:space="preserve"> </v>
      </c>
      <c r="Q3765" s="11" t="e">
        <f>VLOOKUP(B3765,'Комментарии к ремонту'!A:C,2,FALSE)</f>
        <v>#N/A</v>
      </c>
      <c r="R3765" s="21" t="str">
        <f t="shared" si="473"/>
        <v/>
      </c>
      <c r="T3765" s="44" t="str">
        <f t="shared" si="468"/>
        <v/>
      </c>
      <c r="W3765" s="18">
        <f t="shared" si="469"/>
        <v>0</v>
      </c>
    </row>
    <row r="3766" spans="7:23" ht="25.5" customHeight="1" x14ac:dyDescent="0.2">
      <c r="G3766" s="12" t="str">
        <f t="shared" si="466"/>
        <v/>
      </c>
      <c r="H3766" s="12"/>
      <c r="I3766" s="22" t="str">
        <f>IFERROR(VLOOKUP('движение ДВС'!C3766,нормативы!$B$2:$C$32,2,FALSE),"")</f>
        <v/>
      </c>
      <c r="K3766" s="13" t="str">
        <f t="shared" si="470"/>
        <v/>
      </c>
      <c r="L3766" s="13"/>
      <c r="M3766" s="22" t="str">
        <f t="shared" si="467"/>
        <v/>
      </c>
      <c r="N3766" s="22" t="str">
        <f t="shared" si="471"/>
        <v/>
      </c>
      <c r="P3766" s="11" t="str">
        <f t="shared" si="472"/>
        <v xml:space="preserve"> </v>
      </c>
      <c r="Q3766" s="11" t="e">
        <f>VLOOKUP(B3766,'Комментарии к ремонту'!A:C,2,FALSE)</f>
        <v>#N/A</v>
      </c>
      <c r="R3766" s="21" t="str">
        <f t="shared" si="473"/>
        <v/>
      </c>
      <c r="T3766" s="44" t="str">
        <f t="shared" si="468"/>
        <v/>
      </c>
      <c r="W3766" s="18">
        <f t="shared" si="469"/>
        <v>0</v>
      </c>
    </row>
    <row r="3767" spans="7:23" ht="25.5" customHeight="1" x14ac:dyDescent="0.2">
      <c r="G3767" s="12" t="str">
        <f t="shared" si="466"/>
        <v/>
      </c>
      <c r="H3767" s="12"/>
      <c r="I3767" s="22" t="str">
        <f>IFERROR(VLOOKUP('движение ДВС'!C3767,нормативы!$B$2:$C$32,2,FALSE),"")</f>
        <v/>
      </c>
      <c r="K3767" s="13" t="str">
        <f t="shared" si="470"/>
        <v/>
      </c>
      <c r="L3767" s="13"/>
      <c r="M3767" s="22" t="str">
        <f t="shared" si="467"/>
        <v/>
      </c>
      <c r="N3767" s="22" t="str">
        <f t="shared" si="471"/>
        <v/>
      </c>
      <c r="P3767" s="11" t="str">
        <f t="shared" si="472"/>
        <v xml:space="preserve"> </v>
      </c>
      <c r="Q3767" s="11" t="e">
        <f>VLOOKUP(B3767,'Комментарии к ремонту'!A:C,2,FALSE)</f>
        <v>#N/A</v>
      </c>
      <c r="R3767" s="21" t="str">
        <f t="shared" si="473"/>
        <v/>
      </c>
      <c r="T3767" s="44" t="str">
        <f t="shared" si="468"/>
        <v/>
      </c>
      <c r="W3767" s="18">
        <f t="shared" si="469"/>
        <v>0</v>
      </c>
    </row>
    <row r="3768" spans="7:23" ht="25.5" customHeight="1" x14ac:dyDescent="0.2">
      <c r="G3768" s="12" t="str">
        <f t="shared" si="466"/>
        <v/>
      </c>
      <c r="H3768" s="12"/>
      <c r="I3768" s="22" t="str">
        <f>IFERROR(VLOOKUP('движение ДВС'!C3768,нормативы!$B$2:$C$32,2,FALSE),"")</f>
        <v/>
      </c>
      <c r="K3768" s="13" t="str">
        <f t="shared" si="470"/>
        <v/>
      </c>
      <c r="L3768" s="13"/>
      <c r="M3768" s="22" t="str">
        <f t="shared" si="467"/>
        <v/>
      </c>
      <c r="N3768" s="22" t="str">
        <f t="shared" si="471"/>
        <v/>
      </c>
      <c r="P3768" s="11" t="str">
        <f t="shared" si="472"/>
        <v xml:space="preserve"> </v>
      </c>
      <c r="Q3768" s="11" t="e">
        <f>VLOOKUP(B3768,'Комментарии к ремонту'!A:C,2,FALSE)</f>
        <v>#N/A</v>
      </c>
      <c r="R3768" s="21" t="str">
        <f t="shared" si="473"/>
        <v/>
      </c>
      <c r="T3768" s="44" t="str">
        <f t="shared" si="468"/>
        <v/>
      </c>
      <c r="W3768" s="18">
        <f t="shared" si="469"/>
        <v>0</v>
      </c>
    </row>
    <row r="3769" spans="7:23" ht="25.5" customHeight="1" x14ac:dyDescent="0.2">
      <c r="G3769" s="12" t="str">
        <f t="shared" si="466"/>
        <v/>
      </c>
      <c r="H3769" s="12"/>
      <c r="I3769" s="22" t="str">
        <f>IFERROR(VLOOKUP('движение ДВС'!C3769,нормативы!$B$2:$C$32,2,FALSE),"")</f>
        <v/>
      </c>
      <c r="K3769" s="13" t="str">
        <f t="shared" si="470"/>
        <v/>
      </c>
      <c r="L3769" s="13"/>
      <c r="M3769" s="22" t="str">
        <f t="shared" si="467"/>
        <v/>
      </c>
      <c r="N3769" s="22" t="str">
        <f t="shared" si="471"/>
        <v/>
      </c>
      <c r="P3769" s="11" t="str">
        <f t="shared" si="472"/>
        <v xml:space="preserve"> </v>
      </c>
      <c r="Q3769" s="11" t="e">
        <f>VLOOKUP(B3769,'Комментарии к ремонту'!A:C,2,FALSE)</f>
        <v>#N/A</v>
      </c>
      <c r="R3769" s="21" t="str">
        <f t="shared" si="473"/>
        <v/>
      </c>
      <c r="T3769" s="44" t="str">
        <f t="shared" si="468"/>
        <v/>
      </c>
      <c r="W3769" s="18">
        <f t="shared" si="469"/>
        <v>0</v>
      </c>
    </row>
    <row r="3770" spans="7:23" ht="25.5" customHeight="1" x14ac:dyDescent="0.2">
      <c r="G3770" s="12" t="str">
        <f t="shared" si="466"/>
        <v/>
      </c>
      <c r="H3770" s="12"/>
      <c r="I3770" s="22" t="str">
        <f>IFERROR(VLOOKUP('движение ДВС'!C3770,нормативы!$B$2:$C$32,2,FALSE),"")</f>
        <v/>
      </c>
      <c r="K3770" s="13" t="str">
        <f t="shared" si="470"/>
        <v/>
      </c>
      <c r="L3770" s="13"/>
      <c r="M3770" s="22" t="str">
        <f t="shared" si="467"/>
        <v/>
      </c>
      <c r="N3770" s="22" t="str">
        <f t="shared" si="471"/>
        <v/>
      </c>
      <c r="P3770" s="11" t="str">
        <f t="shared" si="472"/>
        <v xml:space="preserve"> </v>
      </c>
      <c r="Q3770" s="11" t="e">
        <f>VLOOKUP(B3770,'Комментарии к ремонту'!A:C,2,FALSE)</f>
        <v>#N/A</v>
      </c>
      <c r="R3770" s="21" t="str">
        <f t="shared" si="473"/>
        <v/>
      </c>
      <c r="T3770" s="44" t="str">
        <f t="shared" si="468"/>
        <v/>
      </c>
      <c r="W3770" s="18">
        <f t="shared" si="469"/>
        <v>0</v>
      </c>
    </row>
    <row r="3771" spans="7:23" ht="25.5" customHeight="1" x14ac:dyDescent="0.2">
      <c r="G3771" s="12" t="str">
        <f t="shared" si="466"/>
        <v/>
      </c>
      <c r="H3771" s="12"/>
      <c r="I3771" s="22" t="str">
        <f>IFERROR(VLOOKUP('движение ДВС'!C3771,нормативы!$B$2:$C$32,2,FALSE),"")</f>
        <v/>
      </c>
      <c r="K3771" s="13" t="str">
        <f t="shared" si="470"/>
        <v/>
      </c>
      <c r="L3771" s="13"/>
      <c r="M3771" s="22" t="str">
        <f t="shared" si="467"/>
        <v/>
      </c>
      <c r="N3771" s="22" t="str">
        <f t="shared" si="471"/>
        <v/>
      </c>
      <c r="P3771" s="11" t="str">
        <f t="shared" si="472"/>
        <v xml:space="preserve"> </v>
      </c>
      <c r="Q3771" s="11" t="e">
        <f>VLOOKUP(B3771,'Комментарии к ремонту'!A:C,2,FALSE)</f>
        <v>#N/A</v>
      </c>
      <c r="R3771" s="21" t="str">
        <f t="shared" si="473"/>
        <v/>
      </c>
      <c r="T3771" s="44" t="str">
        <f t="shared" si="468"/>
        <v/>
      </c>
      <c r="W3771" s="18">
        <f t="shared" si="469"/>
        <v>0</v>
      </c>
    </row>
    <row r="3772" spans="7:23" ht="25.5" customHeight="1" x14ac:dyDescent="0.2">
      <c r="G3772" s="12" t="str">
        <f t="shared" si="466"/>
        <v/>
      </c>
      <c r="H3772" s="12"/>
      <c r="I3772" s="22" t="str">
        <f>IFERROR(VLOOKUP('движение ДВС'!C3772,нормативы!$B$2:$C$32,2,FALSE),"")</f>
        <v/>
      </c>
      <c r="K3772" s="13" t="str">
        <f t="shared" si="470"/>
        <v/>
      </c>
      <c r="L3772" s="13"/>
      <c r="M3772" s="22" t="str">
        <f t="shared" si="467"/>
        <v/>
      </c>
      <c r="N3772" s="22" t="str">
        <f t="shared" si="471"/>
        <v/>
      </c>
      <c r="P3772" s="11" t="str">
        <f t="shared" si="472"/>
        <v xml:space="preserve"> </v>
      </c>
      <c r="Q3772" s="11" t="e">
        <f>VLOOKUP(B3772,'Комментарии к ремонту'!A:C,2,FALSE)</f>
        <v>#N/A</v>
      </c>
      <c r="R3772" s="21" t="str">
        <f t="shared" si="473"/>
        <v/>
      </c>
      <c r="T3772" s="44" t="str">
        <f t="shared" si="468"/>
        <v/>
      </c>
      <c r="W3772" s="18">
        <f t="shared" si="469"/>
        <v>0</v>
      </c>
    </row>
    <row r="3773" spans="7:23" ht="25.5" customHeight="1" x14ac:dyDescent="0.2">
      <c r="G3773" s="12" t="str">
        <f t="shared" si="466"/>
        <v/>
      </c>
      <c r="H3773" s="12"/>
      <c r="I3773" s="22" t="str">
        <f>IFERROR(VLOOKUP('движение ДВС'!C3773,нормативы!$B$2:$C$32,2,FALSE),"")</f>
        <v/>
      </c>
      <c r="K3773" s="13" t="str">
        <f t="shared" si="470"/>
        <v/>
      </c>
      <c r="L3773" s="13"/>
      <c r="M3773" s="22" t="str">
        <f t="shared" si="467"/>
        <v/>
      </c>
      <c r="N3773" s="22" t="str">
        <f t="shared" si="471"/>
        <v/>
      </c>
      <c r="P3773" s="11" t="str">
        <f t="shared" si="472"/>
        <v xml:space="preserve"> </v>
      </c>
      <c r="Q3773" s="11" t="e">
        <f>VLOOKUP(B3773,'Комментарии к ремонту'!A:C,2,FALSE)</f>
        <v>#N/A</v>
      </c>
      <c r="R3773" s="21" t="str">
        <f t="shared" si="473"/>
        <v/>
      </c>
      <c r="T3773" s="44" t="str">
        <f t="shared" si="468"/>
        <v/>
      </c>
      <c r="W3773" s="18">
        <f t="shared" si="469"/>
        <v>0</v>
      </c>
    </row>
    <row r="3774" spans="7:23" ht="25.5" customHeight="1" x14ac:dyDescent="0.2">
      <c r="G3774" s="12" t="str">
        <f t="shared" si="466"/>
        <v/>
      </c>
      <c r="H3774" s="12"/>
      <c r="I3774" s="22" t="str">
        <f>IFERROR(VLOOKUP('движение ДВС'!C3774,нормативы!$B$2:$C$32,2,FALSE),"")</f>
        <v/>
      </c>
      <c r="K3774" s="13" t="str">
        <f t="shared" si="470"/>
        <v/>
      </c>
      <c r="L3774" s="13"/>
      <c r="M3774" s="22" t="str">
        <f t="shared" si="467"/>
        <v/>
      </c>
      <c r="N3774" s="22" t="str">
        <f t="shared" si="471"/>
        <v/>
      </c>
      <c r="P3774" s="11" t="str">
        <f t="shared" si="472"/>
        <v xml:space="preserve"> </v>
      </c>
      <c r="Q3774" s="11" t="e">
        <f>VLOOKUP(B3774,'Комментарии к ремонту'!A:C,2,FALSE)</f>
        <v>#N/A</v>
      </c>
      <c r="R3774" s="21" t="str">
        <f t="shared" si="473"/>
        <v/>
      </c>
      <c r="T3774" s="44" t="str">
        <f t="shared" si="468"/>
        <v/>
      </c>
      <c r="W3774" s="18">
        <f t="shared" si="469"/>
        <v>0</v>
      </c>
    </row>
    <row r="3775" spans="7:23" ht="25.5" customHeight="1" x14ac:dyDescent="0.2">
      <c r="G3775" s="12" t="str">
        <f t="shared" si="466"/>
        <v/>
      </c>
      <c r="H3775" s="12"/>
      <c r="I3775" s="22" t="str">
        <f>IFERROR(VLOOKUP('движение ДВС'!C3775,нормативы!$B$2:$C$32,2,FALSE),"")</f>
        <v/>
      </c>
      <c r="K3775" s="13" t="str">
        <f t="shared" si="470"/>
        <v/>
      </c>
      <c r="L3775" s="13"/>
      <c r="M3775" s="22" t="str">
        <f t="shared" si="467"/>
        <v/>
      </c>
      <c r="N3775" s="22" t="str">
        <f t="shared" si="471"/>
        <v/>
      </c>
      <c r="P3775" s="11" t="str">
        <f t="shared" si="472"/>
        <v xml:space="preserve"> </v>
      </c>
      <c r="Q3775" s="11" t="e">
        <f>VLOOKUP(B3775,'Комментарии к ремонту'!A:C,2,FALSE)</f>
        <v>#N/A</v>
      </c>
      <c r="R3775" s="21" t="str">
        <f t="shared" si="473"/>
        <v/>
      </c>
      <c r="T3775" s="44" t="str">
        <f t="shared" si="468"/>
        <v/>
      </c>
      <c r="W3775" s="18">
        <f t="shared" si="469"/>
        <v>0</v>
      </c>
    </row>
    <row r="3776" spans="7:23" ht="25.5" customHeight="1" x14ac:dyDescent="0.2">
      <c r="G3776" s="12" t="str">
        <f t="shared" si="466"/>
        <v/>
      </c>
      <c r="H3776" s="12"/>
      <c r="I3776" s="22" t="str">
        <f>IFERROR(VLOOKUP('движение ДВС'!C3776,нормативы!$B$2:$C$32,2,FALSE),"")</f>
        <v/>
      </c>
      <c r="K3776" s="13" t="str">
        <f t="shared" si="470"/>
        <v/>
      </c>
      <c r="L3776" s="13"/>
      <c r="M3776" s="22" t="str">
        <f t="shared" si="467"/>
        <v/>
      </c>
      <c r="N3776" s="22" t="str">
        <f t="shared" si="471"/>
        <v/>
      </c>
      <c r="P3776" s="11" t="str">
        <f t="shared" si="472"/>
        <v xml:space="preserve"> </v>
      </c>
      <c r="Q3776" s="11" t="e">
        <f>VLOOKUP(B3776,'Комментарии к ремонту'!A:C,2,FALSE)</f>
        <v>#N/A</v>
      </c>
      <c r="R3776" s="21" t="str">
        <f t="shared" si="473"/>
        <v/>
      </c>
      <c r="T3776" s="44" t="str">
        <f t="shared" si="468"/>
        <v/>
      </c>
      <c r="W3776" s="18">
        <f t="shared" si="469"/>
        <v>0</v>
      </c>
    </row>
    <row r="3777" spans="7:23" ht="25.5" customHeight="1" x14ac:dyDescent="0.2">
      <c r="G3777" s="12" t="str">
        <f t="shared" si="466"/>
        <v/>
      </c>
      <c r="H3777" s="12"/>
      <c r="I3777" s="22" t="str">
        <f>IFERROR(VLOOKUP('движение ДВС'!C3777,нормативы!$B$2:$C$32,2,FALSE),"")</f>
        <v/>
      </c>
      <c r="K3777" s="13" t="str">
        <f t="shared" si="470"/>
        <v/>
      </c>
      <c r="L3777" s="13"/>
      <c r="M3777" s="22" t="str">
        <f t="shared" si="467"/>
        <v/>
      </c>
      <c r="N3777" s="22" t="str">
        <f t="shared" si="471"/>
        <v/>
      </c>
      <c r="P3777" s="11" t="str">
        <f t="shared" si="472"/>
        <v xml:space="preserve"> </v>
      </c>
      <c r="Q3777" s="11" t="e">
        <f>VLOOKUP(B3777,'Комментарии к ремонту'!A:C,2,FALSE)</f>
        <v>#N/A</v>
      </c>
      <c r="R3777" s="21" t="str">
        <f t="shared" si="473"/>
        <v/>
      </c>
      <c r="T3777" s="44" t="str">
        <f t="shared" si="468"/>
        <v/>
      </c>
      <c r="W3777" s="18">
        <f t="shared" si="469"/>
        <v>0</v>
      </c>
    </row>
    <row r="3778" spans="7:23" ht="25.5" customHeight="1" x14ac:dyDescent="0.2">
      <c r="G3778" s="12" t="str">
        <f t="shared" si="466"/>
        <v/>
      </c>
      <c r="H3778" s="12"/>
      <c r="I3778" s="22" t="str">
        <f>IFERROR(VLOOKUP('движение ДВС'!C3778,нормативы!$B$2:$C$32,2,FALSE),"")</f>
        <v/>
      </c>
      <c r="K3778" s="13" t="str">
        <f t="shared" si="470"/>
        <v/>
      </c>
      <c r="L3778" s="13"/>
      <c r="M3778" s="22" t="str">
        <f t="shared" si="467"/>
        <v/>
      </c>
      <c r="N3778" s="22" t="str">
        <f t="shared" si="471"/>
        <v/>
      </c>
      <c r="P3778" s="11" t="str">
        <f t="shared" si="472"/>
        <v xml:space="preserve"> </v>
      </c>
      <c r="Q3778" s="11" t="e">
        <f>VLOOKUP(B3778,'Комментарии к ремонту'!A:C,2,FALSE)</f>
        <v>#N/A</v>
      </c>
      <c r="R3778" s="21" t="str">
        <f t="shared" si="473"/>
        <v/>
      </c>
      <c r="T3778" s="44" t="str">
        <f t="shared" si="468"/>
        <v/>
      </c>
      <c r="W3778" s="18">
        <f t="shared" si="469"/>
        <v>0</v>
      </c>
    </row>
    <row r="3779" spans="7:23" ht="25.5" customHeight="1" x14ac:dyDescent="0.2">
      <c r="G3779" s="12" t="str">
        <f t="shared" ref="G3779:G3842" si="474">IFERROR(IF(SEARCH("Ожидается",O3779),"введите дату",""),"")</f>
        <v/>
      </c>
      <c r="H3779" s="12"/>
      <c r="I3779" s="22" t="str">
        <f>IFERROR(VLOOKUP('движение ДВС'!C3779,нормативы!$B$2:$C$32,2,FALSE),"")</f>
        <v/>
      </c>
      <c r="K3779" s="13" t="str">
        <f t="shared" si="470"/>
        <v/>
      </c>
      <c r="L3779" s="13"/>
      <c r="M3779" s="22" t="str">
        <f t="shared" ref="M3779:M3842" si="475">IFERROR(IF(ISBLANK(G3779),"",_xlfn.ISOWEEKNUM(G3779)),"")</f>
        <v/>
      </c>
      <c r="N3779" s="22" t="str">
        <f t="shared" si="471"/>
        <v/>
      </c>
      <c r="P3779" s="11" t="str">
        <f t="shared" si="472"/>
        <v xml:space="preserve"> </v>
      </c>
      <c r="Q3779" s="11" t="e">
        <f>VLOOKUP(B3779,'Комментарии к ремонту'!A:C,2,FALSE)</f>
        <v>#N/A</v>
      </c>
      <c r="R3779" s="21" t="str">
        <f t="shared" si="473"/>
        <v/>
      </c>
      <c r="T3779" s="44" t="str">
        <f t="shared" ref="T3779:T3842" si="476">IF(O3779="Отказной","Опишите причину отказа",IF(O3779="Транзит","Опишите инф. о транзите",""))</f>
        <v/>
      </c>
      <c r="W3779" s="18">
        <f t="shared" ref="W3779:W3842" si="477">IFERROR(IF(SEARCH(", заказ",V3779),"укажите дату поставки зап. частей",""),0)</f>
        <v>0</v>
      </c>
    </row>
    <row r="3780" spans="7:23" ht="25.5" customHeight="1" x14ac:dyDescent="0.2">
      <c r="G3780" s="12" t="str">
        <f t="shared" si="474"/>
        <v/>
      </c>
      <c r="H3780" s="12"/>
      <c r="I3780" s="22" t="str">
        <f>IFERROR(VLOOKUP('движение ДВС'!C3780,нормативы!$B$2:$C$32,2,FALSE),"")</f>
        <v/>
      </c>
      <c r="K3780" s="13" t="str">
        <f t="shared" ref="K3780:K3843" si="478">IFERROR(IF(H3780&lt;&gt;0,H3780+(I3780/J3780)/8*7/5,""),IF(H3780&lt;&gt;0,H3780+I3780/8*7/5,""))</f>
        <v/>
      </c>
      <c r="L3780" s="13"/>
      <c r="M3780" s="22" t="str">
        <f t="shared" si="475"/>
        <v/>
      </c>
      <c r="N3780" s="22" t="str">
        <f t="shared" ref="N3780:N3843" si="479">IFERROR(INT((MONTH(G3780)+2)/3),"")</f>
        <v/>
      </c>
      <c r="P3780" s="11" t="str">
        <f t="shared" ref="P3780:P3843" si="480">B3780&amp;" "&amp;C3780</f>
        <v xml:space="preserve"> </v>
      </c>
      <c r="Q3780" s="11" t="e">
        <f>VLOOKUP(B3780,'Комментарии к ремонту'!A:C,2,FALSE)</f>
        <v>#N/A</v>
      </c>
      <c r="R3780" s="21" t="str">
        <f t="shared" ref="R3780:R3843" si="481">IF(ISBLANK(B3780),"",IF(O3780="Ремонт остановлен","Укажите причину остановки работ",IF(O3780="Отказной","Опишите причину отказа",IF(O3780="Транзит","Опишите инф. о транзите",IF(ISNA(Q3780),"НЕТ","ЕСТЬ")))))</f>
        <v/>
      </c>
      <c r="T3780" s="44" t="str">
        <f t="shared" si="476"/>
        <v/>
      </c>
      <c r="W3780" s="18">
        <f t="shared" si="477"/>
        <v>0</v>
      </c>
    </row>
    <row r="3781" spans="7:23" ht="25.5" customHeight="1" x14ac:dyDescent="0.2">
      <c r="G3781" s="12" t="str">
        <f t="shared" si="474"/>
        <v/>
      </c>
      <c r="H3781" s="12"/>
      <c r="I3781" s="22" t="str">
        <f>IFERROR(VLOOKUP('движение ДВС'!C3781,нормативы!$B$2:$C$32,2,FALSE),"")</f>
        <v/>
      </c>
      <c r="K3781" s="13" t="str">
        <f t="shared" si="478"/>
        <v/>
      </c>
      <c r="L3781" s="13"/>
      <c r="M3781" s="22" t="str">
        <f t="shared" si="475"/>
        <v/>
      </c>
      <c r="N3781" s="22" t="str">
        <f t="shared" si="479"/>
        <v/>
      </c>
      <c r="P3781" s="11" t="str">
        <f t="shared" si="480"/>
        <v xml:space="preserve"> </v>
      </c>
      <c r="Q3781" s="11" t="e">
        <f>VLOOKUP(B3781,'Комментарии к ремонту'!A:C,2,FALSE)</f>
        <v>#N/A</v>
      </c>
      <c r="R3781" s="21" t="str">
        <f t="shared" si="481"/>
        <v/>
      </c>
      <c r="T3781" s="44" t="str">
        <f t="shared" si="476"/>
        <v/>
      </c>
      <c r="W3781" s="18">
        <f t="shared" si="477"/>
        <v>0</v>
      </c>
    </row>
    <row r="3782" spans="7:23" ht="25.5" customHeight="1" x14ac:dyDescent="0.2">
      <c r="G3782" s="12" t="str">
        <f t="shared" si="474"/>
        <v/>
      </c>
      <c r="H3782" s="12"/>
      <c r="I3782" s="22" t="str">
        <f>IFERROR(VLOOKUP('движение ДВС'!C3782,нормативы!$B$2:$C$32,2,FALSE),"")</f>
        <v/>
      </c>
      <c r="K3782" s="13" t="str">
        <f t="shared" si="478"/>
        <v/>
      </c>
      <c r="L3782" s="13"/>
      <c r="M3782" s="22" t="str">
        <f t="shared" si="475"/>
        <v/>
      </c>
      <c r="N3782" s="22" t="str">
        <f t="shared" si="479"/>
        <v/>
      </c>
      <c r="P3782" s="11" t="str">
        <f t="shared" si="480"/>
        <v xml:space="preserve"> </v>
      </c>
      <c r="Q3782" s="11" t="e">
        <f>VLOOKUP(B3782,'Комментарии к ремонту'!A:C,2,FALSE)</f>
        <v>#N/A</v>
      </c>
      <c r="R3782" s="21" t="str">
        <f t="shared" si="481"/>
        <v/>
      </c>
      <c r="T3782" s="44" t="str">
        <f t="shared" si="476"/>
        <v/>
      </c>
      <c r="W3782" s="18">
        <f t="shared" si="477"/>
        <v>0</v>
      </c>
    </row>
    <row r="3783" spans="7:23" ht="25.5" customHeight="1" x14ac:dyDescent="0.2">
      <c r="G3783" s="12" t="str">
        <f t="shared" si="474"/>
        <v/>
      </c>
      <c r="H3783" s="12"/>
      <c r="I3783" s="22" t="str">
        <f>IFERROR(VLOOKUP('движение ДВС'!C3783,нормативы!$B$2:$C$32,2,FALSE),"")</f>
        <v/>
      </c>
      <c r="K3783" s="13" t="str">
        <f t="shared" si="478"/>
        <v/>
      </c>
      <c r="L3783" s="13"/>
      <c r="M3783" s="22" t="str">
        <f t="shared" si="475"/>
        <v/>
      </c>
      <c r="N3783" s="22" t="str">
        <f t="shared" si="479"/>
        <v/>
      </c>
      <c r="P3783" s="11" t="str">
        <f t="shared" si="480"/>
        <v xml:space="preserve"> </v>
      </c>
      <c r="Q3783" s="11" t="e">
        <f>VLOOKUP(B3783,'Комментарии к ремонту'!A:C,2,FALSE)</f>
        <v>#N/A</v>
      </c>
      <c r="R3783" s="21" t="str">
        <f t="shared" si="481"/>
        <v/>
      </c>
      <c r="T3783" s="44" t="str">
        <f t="shared" si="476"/>
        <v/>
      </c>
      <c r="W3783" s="18">
        <f t="shared" si="477"/>
        <v>0</v>
      </c>
    </row>
    <row r="3784" spans="7:23" ht="25.5" customHeight="1" x14ac:dyDescent="0.2">
      <c r="G3784" s="12" t="str">
        <f t="shared" si="474"/>
        <v/>
      </c>
      <c r="H3784" s="12"/>
      <c r="I3784" s="22" t="str">
        <f>IFERROR(VLOOKUP('движение ДВС'!C3784,нормативы!$B$2:$C$32,2,FALSE),"")</f>
        <v/>
      </c>
      <c r="K3784" s="13" t="str">
        <f t="shared" si="478"/>
        <v/>
      </c>
      <c r="L3784" s="13"/>
      <c r="M3784" s="22" t="str">
        <f t="shared" si="475"/>
        <v/>
      </c>
      <c r="N3784" s="22" t="str">
        <f t="shared" si="479"/>
        <v/>
      </c>
      <c r="P3784" s="11" t="str">
        <f t="shared" si="480"/>
        <v xml:space="preserve"> </v>
      </c>
      <c r="Q3784" s="11" t="e">
        <f>VLOOKUP(B3784,'Комментарии к ремонту'!A:C,2,FALSE)</f>
        <v>#N/A</v>
      </c>
      <c r="R3784" s="21" t="str">
        <f t="shared" si="481"/>
        <v/>
      </c>
      <c r="T3784" s="44" t="str">
        <f t="shared" si="476"/>
        <v/>
      </c>
      <c r="W3784" s="18">
        <f t="shared" si="477"/>
        <v>0</v>
      </c>
    </row>
    <row r="3785" spans="7:23" ht="25.5" customHeight="1" x14ac:dyDescent="0.2">
      <c r="G3785" s="12" t="str">
        <f t="shared" si="474"/>
        <v/>
      </c>
      <c r="H3785" s="12"/>
      <c r="I3785" s="22" t="str">
        <f>IFERROR(VLOOKUP('движение ДВС'!C3785,нормативы!$B$2:$C$32,2,FALSE),"")</f>
        <v/>
      </c>
      <c r="K3785" s="13" t="str">
        <f t="shared" si="478"/>
        <v/>
      </c>
      <c r="L3785" s="13"/>
      <c r="M3785" s="22" t="str">
        <f t="shared" si="475"/>
        <v/>
      </c>
      <c r="N3785" s="22" t="str">
        <f t="shared" si="479"/>
        <v/>
      </c>
      <c r="P3785" s="11" t="str">
        <f t="shared" si="480"/>
        <v xml:space="preserve"> </v>
      </c>
      <c r="Q3785" s="11" t="e">
        <f>VLOOKUP(B3785,'Комментарии к ремонту'!A:C,2,FALSE)</f>
        <v>#N/A</v>
      </c>
      <c r="R3785" s="21" t="str">
        <f t="shared" si="481"/>
        <v/>
      </c>
      <c r="T3785" s="44" t="str">
        <f t="shared" si="476"/>
        <v/>
      </c>
      <c r="W3785" s="18">
        <f t="shared" si="477"/>
        <v>0</v>
      </c>
    </row>
    <row r="3786" spans="7:23" ht="25.5" customHeight="1" x14ac:dyDescent="0.2">
      <c r="G3786" s="12" t="str">
        <f t="shared" si="474"/>
        <v/>
      </c>
      <c r="H3786" s="12"/>
      <c r="I3786" s="22" t="str">
        <f>IFERROR(VLOOKUP('движение ДВС'!C3786,нормативы!$B$2:$C$32,2,FALSE),"")</f>
        <v/>
      </c>
      <c r="K3786" s="13" t="str">
        <f t="shared" si="478"/>
        <v/>
      </c>
      <c r="L3786" s="13"/>
      <c r="M3786" s="22" t="str">
        <f t="shared" si="475"/>
        <v/>
      </c>
      <c r="N3786" s="22" t="str">
        <f t="shared" si="479"/>
        <v/>
      </c>
      <c r="P3786" s="11" t="str">
        <f t="shared" si="480"/>
        <v xml:space="preserve"> </v>
      </c>
      <c r="Q3786" s="11" t="e">
        <f>VLOOKUP(B3786,'Комментарии к ремонту'!A:C,2,FALSE)</f>
        <v>#N/A</v>
      </c>
      <c r="R3786" s="21" t="str">
        <f t="shared" si="481"/>
        <v/>
      </c>
      <c r="T3786" s="44" t="str">
        <f t="shared" si="476"/>
        <v/>
      </c>
      <c r="W3786" s="18">
        <f t="shared" si="477"/>
        <v>0</v>
      </c>
    </row>
    <row r="3787" spans="7:23" ht="25.5" customHeight="1" x14ac:dyDescent="0.2">
      <c r="G3787" s="12" t="str">
        <f t="shared" si="474"/>
        <v/>
      </c>
      <c r="H3787" s="12"/>
      <c r="I3787" s="22" t="str">
        <f>IFERROR(VLOOKUP('движение ДВС'!C3787,нормативы!$B$2:$C$32,2,FALSE),"")</f>
        <v/>
      </c>
      <c r="K3787" s="13" t="str">
        <f t="shared" si="478"/>
        <v/>
      </c>
      <c r="L3787" s="13"/>
      <c r="M3787" s="22" t="str">
        <f t="shared" si="475"/>
        <v/>
      </c>
      <c r="N3787" s="22" t="str">
        <f t="shared" si="479"/>
        <v/>
      </c>
      <c r="P3787" s="11" t="str">
        <f t="shared" si="480"/>
        <v xml:space="preserve"> </v>
      </c>
      <c r="Q3787" s="11" t="e">
        <f>VLOOKUP(B3787,'Комментарии к ремонту'!A:C,2,FALSE)</f>
        <v>#N/A</v>
      </c>
      <c r="R3787" s="21" t="str">
        <f t="shared" si="481"/>
        <v/>
      </c>
      <c r="T3787" s="44" t="str">
        <f t="shared" si="476"/>
        <v/>
      </c>
      <c r="W3787" s="18">
        <f t="shared" si="477"/>
        <v>0</v>
      </c>
    </row>
    <row r="3788" spans="7:23" ht="25.5" customHeight="1" x14ac:dyDescent="0.2">
      <c r="G3788" s="12" t="str">
        <f t="shared" si="474"/>
        <v/>
      </c>
      <c r="H3788" s="12"/>
      <c r="I3788" s="22" t="str">
        <f>IFERROR(VLOOKUP('движение ДВС'!C3788,нормативы!$B$2:$C$32,2,FALSE),"")</f>
        <v/>
      </c>
      <c r="K3788" s="13" t="str">
        <f t="shared" si="478"/>
        <v/>
      </c>
      <c r="L3788" s="13"/>
      <c r="M3788" s="22" t="str">
        <f t="shared" si="475"/>
        <v/>
      </c>
      <c r="N3788" s="22" t="str">
        <f t="shared" si="479"/>
        <v/>
      </c>
      <c r="P3788" s="11" t="str">
        <f t="shared" si="480"/>
        <v xml:space="preserve"> </v>
      </c>
      <c r="Q3788" s="11" t="e">
        <f>VLOOKUP(B3788,'Комментарии к ремонту'!A:C,2,FALSE)</f>
        <v>#N/A</v>
      </c>
      <c r="R3788" s="21" t="str">
        <f t="shared" si="481"/>
        <v/>
      </c>
      <c r="T3788" s="44" t="str">
        <f t="shared" si="476"/>
        <v/>
      </c>
      <c r="W3788" s="18">
        <f t="shared" si="477"/>
        <v>0</v>
      </c>
    </row>
    <row r="3789" spans="7:23" ht="25.5" customHeight="1" x14ac:dyDescent="0.2">
      <c r="G3789" s="12" t="str">
        <f t="shared" si="474"/>
        <v/>
      </c>
      <c r="H3789" s="12"/>
      <c r="I3789" s="22" t="str">
        <f>IFERROR(VLOOKUP('движение ДВС'!C3789,нормативы!$B$2:$C$32,2,FALSE),"")</f>
        <v/>
      </c>
      <c r="K3789" s="13" t="str">
        <f t="shared" si="478"/>
        <v/>
      </c>
      <c r="L3789" s="13"/>
      <c r="M3789" s="22" t="str">
        <f t="shared" si="475"/>
        <v/>
      </c>
      <c r="N3789" s="22" t="str">
        <f t="shared" si="479"/>
        <v/>
      </c>
      <c r="P3789" s="11" t="str">
        <f t="shared" si="480"/>
        <v xml:space="preserve"> </v>
      </c>
      <c r="Q3789" s="11" t="e">
        <f>VLOOKUP(B3789,'Комментарии к ремонту'!A:C,2,FALSE)</f>
        <v>#N/A</v>
      </c>
      <c r="R3789" s="21" t="str">
        <f t="shared" si="481"/>
        <v/>
      </c>
      <c r="T3789" s="44" t="str">
        <f t="shared" si="476"/>
        <v/>
      </c>
      <c r="W3789" s="18">
        <f t="shared" si="477"/>
        <v>0</v>
      </c>
    </row>
    <row r="3790" spans="7:23" ht="25.5" customHeight="1" x14ac:dyDescent="0.2">
      <c r="G3790" s="12" t="str">
        <f t="shared" si="474"/>
        <v/>
      </c>
      <c r="H3790" s="12"/>
      <c r="I3790" s="22" t="str">
        <f>IFERROR(VLOOKUP('движение ДВС'!C3790,нормативы!$B$2:$C$32,2,FALSE),"")</f>
        <v/>
      </c>
      <c r="K3790" s="13" t="str">
        <f t="shared" si="478"/>
        <v/>
      </c>
      <c r="L3790" s="13"/>
      <c r="M3790" s="22" t="str">
        <f t="shared" si="475"/>
        <v/>
      </c>
      <c r="N3790" s="22" t="str">
        <f t="shared" si="479"/>
        <v/>
      </c>
      <c r="P3790" s="11" t="str">
        <f t="shared" si="480"/>
        <v xml:space="preserve"> </v>
      </c>
      <c r="Q3790" s="11" t="e">
        <f>VLOOKUP(B3790,'Комментарии к ремонту'!A:C,2,FALSE)</f>
        <v>#N/A</v>
      </c>
      <c r="R3790" s="21" t="str">
        <f t="shared" si="481"/>
        <v/>
      </c>
      <c r="T3790" s="44" t="str">
        <f t="shared" si="476"/>
        <v/>
      </c>
      <c r="W3790" s="18">
        <f t="shared" si="477"/>
        <v>0</v>
      </c>
    </row>
    <row r="3791" spans="7:23" ht="25.5" customHeight="1" x14ac:dyDescent="0.2">
      <c r="G3791" s="12" t="str">
        <f t="shared" si="474"/>
        <v/>
      </c>
      <c r="H3791" s="12"/>
      <c r="I3791" s="22" t="str">
        <f>IFERROR(VLOOKUP('движение ДВС'!C3791,нормативы!$B$2:$C$32,2,FALSE),"")</f>
        <v/>
      </c>
      <c r="K3791" s="13" t="str">
        <f t="shared" si="478"/>
        <v/>
      </c>
      <c r="L3791" s="13"/>
      <c r="M3791" s="22" t="str">
        <f t="shared" si="475"/>
        <v/>
      </c>
      <c r="N3791" s="22" t="str">
        <f t="shared" si="479"/>
        <v/>
      </c>
      <c r="P3791" s="11" t="str">
        <f t="shared" si="480"/>
        <v xml:space="preserve"> </v>
      </c>
      <c r="Q3791" s="11" t="e">
        <f>VLOOKUP(B3791,'Комментарии к ремонту'!A:C,2,FALSE)</f>
        <v>#N/A</v>
      </c>
      <c r="R3791" s="21" t="str">
        <f t="shared" si="481"/>
        <v/>
      </c>
      <c r="T3791" s="44" t="str">
        <f t="shared" si="476"/>
        <v/>
      </c>
      <c r="W3791" s="18">
        <f t="shared" si="477"/>
        <v>0</v>
      </c>
    </row>
    <row r="3792" spans="7:23" ht="25.5" customHeight="1" x14ac:dyDescent="0.2">
      <c r="G3792" s="12" t="str">
        <f t="shared" si="474"/>
        <v/>
      </c>
      <c r="H3792" s="12"/>
      <c r="I3792" s="22" t="str">
        <f>IFERROR(VLOOKUP('движение ДВС'!C3792,нормативы!$B$2:$C$32,2,FALSE),"")</f>
        <v/>
      </c>
      <c r="K3792" s="13" t="str">
        <f t="shared" si="478"/>
        <v/>
      </c>
      <c r="L3792" s="13"/>
      <c r="M3792" s="22" t="str">
        <f t="shared" si="475"/>
        <v/>
      </c>
      <c r="N3792" s="22" t="str">
        <f t="shared" si="479"/>
        <v/>
      </c>
      <c r="P3792" s="11" t="str">
        <f t="shared" si="480"/>
        <v xml:space="preserve"> </v>
      </c>
      <c r="Q3792" s="11" t="e">
        <f>VLOOKUP(B3792,'Комментарии к ремонту'!A:C,2,FALSE)</f>
        <v>#N/A</v>
      </c>
      <c r="R3792" s="21" t="str">
        <f t="shared" si="481"/>
        <v/>
      </c>
      <c r="T3792" s="44" t="str">
        <f t="shared" si="476"/>
        <v/>
      </c>
      <c r="W3792" s="18">
        <f t="shared" si="477"/>
        <v>0</v>
      </c>
    </row>
    <row r="3793" spans="7:23" ht="25.5" customHeight="1" x14ac:dyDescent="0.2">
      <c r="G3793" s="12" t="str">
        <f t="shared" si="474"/>
        <v/>
      </c>
      <c r="H3793" s="12"/>
      <c r="I3793" s="22" t="str">
        <f>IFERROR(VLOOKUP('движение ДВС'!C3793,нормативы!$B$2:$C$32,2,FALSE),"")</f>
        <v/>
      </c>
      <c r="K3793" s="13" t="str">
        <f t="shared" si="478"/>
        <v/>
      </c>
      <c r="L3793" s="13"/>
      <c r="M3793" s="22" t="str">
        <f t="shared" si="475"/>
        <v/>
      </c>
      <c r="N3793" s="22" t="str">
        <f t="shared" si="479"/>
        <v/>
      </c>
      <c r="P3793" s="11" t="str">
        <f t="shared" si="480"/>
        <v xml:space="preserve"> </v>
      </c>
      <c r="Q3793" s="11" t="e">
        <f>VLOOKUP(B3793,'Комментарии к ремонту'!A:C,2,FALSE)</f>
        <v>#N/A</v>
      </c>
      <c r="R3793" s="21" t="str">
        <f t="shared" si="481"/>
        <v/>
      </c>
      <c r="T3793" s="44" t="str">
        <f t="shared" si="476"/>
        <v/>
      </c>
      <c r="W3793" s="18">
        <f t="shared" si="477"/>
        <v>0</v>
      </c>
    </row>
    <row r="3794" spans="7:23" ht="25.5" customHeight="1" x14ac:dyDescent="0.2">
      <c r="G3794" s="12" t="str">
        <f t="shared" si="474"/>
        <v/>
      </c>
      <c r="H3794" s="12"/>
      <c r="I3794" s="22" t="str">
        <f>IFERROR(VLOOKUP('движение ДВС'!C3794,нормативы!$B$2:$C$32,2,FALSE),"")</f>
        <v/>
      </c>
      <c r="K3794" s="13" t="str">
        <f t="shared" si="478"/>
        <v/>
      </c>
      <c r="L3794" s="13"/>
      <c r="M3794" s="22" t="str">
        <f t="shared" si="475"/>
        <v/>
      </c>
      <c r="N3794" s="22" t="str">
        <f t="shared" si="479"/>
        <v/>
      </c>
      <c r="P3794" s="11" t="str">
        <f t="shared" si="480"/>
        <v xml:space="preserve"> </v>
      </c>
      <c r="Q3794" s="11" t="e">
        <f>VLOOKUP(B3794,'Комментарии к ремонту'!A:C,2,FALSE)</f>
        <v>#N/A</v>
      </c>
      <c r="R3794" s="21" t="str">
        <f t="shared" si="481"/>
        <v/>
      </c>
      <c r="T3794" s="44" t="str">
        <f t="shared" si="476"/>
        <v/>
      </c>
      <c r="W3794" s="18">
        <f t="shared" si="477"/>
        <v>0</v>
      </c>
    </row>
    <row r="3795" spans="7:23" ht="25.5" customHeight="1" x14ac:dyDescent="0.2">
      <c r="G3795" s="12" t="str">
        <f t="shared" si="474"/>
        <v/>
      </c>
      <c r="H3795" s="12"/>
      <c r="I3795" s="22" t="str">
        <f>IFERROR(VLOOKUP('движение ДВС'!C3795,нормативы!$B$2:$C$32,2,FALSE),"")</f>
        <v/>
      </c>
      <c r="K3795" s="13" t="str">
        <f t="shared" si="478"/>
        <v/>
      </c>
      <c r="L3795" s="13"/>
      <c r="M3795" s="22" t="str">
        <f t="shared" si="475"/>
        <v/>
      </c>
      <c r="N3795" s="22" t="str">
        <f t="shared" si="479"/>
        <v/>
      </c>
      <c r="P3795" s="11" t="str">
        <f t="shared" si="480"/>
        <v xml:space="preserve"> </v>
      </c>
      <c r="Q3795" s="11" t="e">
        <f>VLOOKUP(B3795,'Комментарии к ремонту'!A:C,2,FALSE)</f>
        <v>#N/A</v>
      </c>
      <c r="R3795" s="21" t="str">
        <f t="shared" si="481"/>
        <v/>
      </c>
      <c r="T3795" s="44" t="str">
        <f t="shared" si="476"/>
        <v/>
      </c>
      <c r="W3795" s="18">
        <f t="shared" si="477"/>
        <v>0</v>
      </c>
    </row>
    <row r="3796" spans="7:23" ht="25.5" customHeight="1" x14ac:dyDescent="0.2">
      <c r="G3796" s="12" t="str">
        <f t="shared" si="474"/>
        <v/>
      </c>
      <c r="H3796" s="12"/>
      <c r="I3796" s="22" t="str">
        <f>IFERROR(VLOOKUP('движение ДВС'!C3796,нормативы!$B$2:$C$32,2,FALSE),"")</f>
        <v/>
      </c>
      <c r="K3796" s="13" t="str">
        <f t="shared" si="478"/>
        <v/>
      </c>
      <c r="L3796" s="13"/>
      <c r="M3796" s="22" t="str">
        <f t="shared" si="475"/>
        <v/>
      </c>
      <c r="N3796" s="22" t="str">
        <f t="shared" si="479"/>
        <v/>
      </c>
      <c r="P3796" s="11" t="str">
        <f t="shared" si="480"/>
        <v xml:space="preserve"> </v>
      </c>
      <c r="Q3796" s="11" t="e">
        <f>VLOOKUP(B3796,'Комментарии к ремонту'!A:C,2,FALSE)</f>
        <v>#N/A</v>
      </c>
      <c r="R3796" s="21" t="str">
        <f t="shared" si="481"/>
        <v/>
      </c>
      <c r="T3796" s="44" t="str">
        <f t="shared" si="476"/>
        <v/>
      </c>
      <c r="W3796" s="18">
        <f t="shared" si="477"/>
        <v>0</v>
      </c>
    </row>
    <row r="3797" spans="7:23" ht="25.5" customHeight="1" x14ac:dyDescent="0.2">
      <c r="G3797" s="12" t="str">
        <f t="shared" si="474"/>
        <v/>
      </c>
      <c r="H3797" s="12"/>
      <c r="I3797" s="22" t="str">
        <f>IFERROR(VLOOKUP('движение ДВС'!C3797,нормативы!$B$2:$C$32,2,FALSE),"")</f>
        <v/>
      </c>
      <c r="K3797" s="13" t="str">
        <f t="shared" si="478"/>
        <v/>
      </c>
      <c r="L3797" s="13"/>
      <c r="M3797" s="22" t="str">
        <f t="shared" si="475"/>
        <v/>
      </c>
      <c r="N3797" s="22" t="str">
        <f t="shared" si="479"/>
        <v/>
      </c>
      <c r="P3797" s="11" t="str">
        <f t="shared" si="480"/>
        <v xml:space="preserve"> </v>
      </c>
      <c r="Q3797" s="11" t="e">
        <f>VLOOKUP(B3797,'Комментарии к ремонту'!A:C,2,FALSE)</f>
        <v>#N/A</v>
      </c>
      <c r="R3797" s="21" t="str">
        <f t="shared" si="481"/>
        <v/>
      </c>
      <c r="T3797" s="44" t="str">
        <f t="shared" si="476"/>
        <v/>
      </c>
      <c r="W3797" s="18">
        <f t="shared" si="477"/>
        <v>0</v>
      </c>
    </row>
    <row r="3798" spans="7:23" ht="25.5" customHeight="1" x14ac:dyDescent="0.2">
      <c r="G3798" s="12" t="str">
        <f t="shared" si="474"/>
        <v/>
      </c>
      <c r="H3798" s="12"/>
      <c r="I3798" s="22" t="str">
        <f>IFERROR(VLOOKUP('движение ДВС'!C3798,нормативы!$B$2:$C$32,2,FALSE),"")</f>
        <v/>
      </c>
      <c r="K3798" s="13" t="str">
        <f t="shared" si="478"/>
        <v/>
      </c>
      <c r="L3798" s="13"/>
      <c r="M3798" s="22" t="str">
        <f t="shared" si="475"/>
        <v/>
      </c>
      <c r="N3798" s="22" t="str">
        <f t="shared" si="479"/>
        <v/>
      </c>
      <c r="P3798" s="11" t="str">
        <f t="shared" si="480"/>
        <v xml:space="preserve"> </v>
      </c>
      <c r="Q3798" s="11" t="e">
        <f>VLOOKUP(B3798,'Комментарии к ремонту'!A:C,2,FALSE)</f>
        <v>#N/A</v>
      </c>
      <c r="R3798" s="21" t="str">
        <f t="shared" si="481"/>
        <v/>
      </c>
      <c r="T3798" s="44" t="str">
        <f t="shared" si="476"/>
        <v/>
      </c>
      <c r="W3798" s="18">
        <f t="shared" si="477"/>
        <v>0</v>
      </c>
    </row>
    <row r="3799" spans="7:23" ht="25.5" customHeight="1" x14ac:dyDescent="0.2">
      <c r="G3799" s="12" t="str">
        <f t="shared" si="474"/>
        <v/>
      </c>
      <c r="H3799" s="12"/>
      <c r="I3799" s="22" t="str">
        <f>IFERROR(VLOOKUP('движение ДВС'!C3799,нормативы!$B$2:$C$32,2,FALSE),"")</f>
        <v/>
      </c>
      <c r="K3799" s="13" t="str">
        <f t="shared" si="478"/>
        <v/>
      </c>
      <c r="L3799" s="13"/>
      <c r="M3799" s="22" t="str">
        <f t="shared" si="475"/>
        <v/>
      </c>
      <c r="N3799" s="22" t="str">
        <f t="shared" si="479"/>
        <v/>
      </c>
      <c r="P3799" s="11" t="str">
        <f t="shared" si="480"/>
        <v xml:space="preserve"> </v>
      </c>
      <c r="Q3799" s="11" t="e">
        <f>VLOOKUP(B3799,'Комментарии к ремонту'!A:C,2,FALSE)</f>
        <v>#N/A</v>
      </c>
      <c r="R3799" s="21" t="str">
        <f t="shared" si="481"/>
        <v/>
      </c>
      <c r="T3799" s="44" t="str">
        <f t="shared" si="476"/>
        <v/>
      </c>
      <c r="W3799" s="18">
        <f t="shared" si="477"/>
        <v>0</v>
      </c>
    </row>
    <row r="3800" spans="7:23" ht="25.5" customHeight="1" x14ac:dyDescent="0.2">
      <c r="G3800" s="12" t="str">
        <f t="shared" si="474"/>
        <v/>
      </c>
      <c r="H3800" s="12"/>
      <c r="I3800" s="22" t="str">
        <f>IFERROR(VLOOKUP('движение ДВС'!C3800,нормативы!$B$2:$C$32,2,FALSE),"")</f>
        <v/>
      </c>
      <c r="K3800" s="13" t="str">
        <f t="shared" si="478"/>
        <v/>
      </c>
      <c r="L3800" s="13"/>
      <c r="M3800" s="22" t="str">
        <f t="shared" si="475"/>
        <v/>
      </c>
      <c r="N3800" s="22" t="str">
        <f t="shared" si="479"/>
        <v/>
      </c>
      <c r="P3800" s="11" t="str">
        <f t="shared" si="480"/>
        <v xml:space="preserve"> </v>
      </c>
      <c r="Q3800" s="11" t="e">
        <f>VLOOKUP(B3800,'Комментарии к ремонту'!A:C,2,FALSE)</f>
        <v>#N/A</v>
      </c>
      <c r="R3800" s="21" t="str">
        <f t="shared" si="481"/>
        <v/>
      </c>
      <c r="T3800" s="44" t="str">
        <f t="shared" si="476"/>
        <v/>
      </c>
      <c r="W3800" s="18">
        <f t="shared" si="477"/>
        <v>0</v>
      </c>
    </row>
    <row r="3801" spans="7:23" ht="25.5" customHeight="1" x14ac:dyDescent="0.2">
      <c r="G3801" s="12" t="str">
        <f t="shared" si="474"/>
        <v/>
      </c>
      <c r="H3801" s="12"/>
      <c r="I3801" s="22" t="str">
        <f>IFERROR(VLOOKUP('движение ДВС'!C3801,нормативы!$B$2:$C$32,2,FALSE),"")</f>
        <v/>
      </c>
      <c r="K3801" s="13" t="str">
        <f t="shared" si="478"/>
        <v/>
      </c>
      <c r="L3801" s="13"/>
      <c r="M3801" s="22" t="str">
        <f t="shared" si="475"/>
        <v/>
      </c>
      <c r="N3801" s="22" t="str">
        <f t="shared" si="479"/>
        <v/>
      </c>
      <c r="P3801" s="11" t="str">
        <f t="shared" si="480"/>
        <v xml:space="preserve"> </v>
      </c>
      <c r="Q3801" s="11" t="e">
        <f>VLOOKUP(B3801,'Комментарии к ремонту'!A:C,2,FALSE)</f>
        <v>#N/A</v>
      </c>
      <c r="R3801" s="21" t="str">
        <f t="shared" si="481"/>
        <v/>
      </c>
      <c r="T3801" s="44" t="str">
        <f t="shared" si="476"/>
        <v/>
      </c>
      <c r="W3801" s="18">
        <f t="shared" si="477"/>
        <v>0</v>
      </c>
    </row>
    <row r="3802" spans="7:23" ht="25.5" customHeight="1" x14ac:dyDescent="0.2">
      <c r="G3802" s="12" t="str">
        <f t="shared" si="474"/>
        <v/>
      </c>
      <c r="H3802" s="12"/>
      <c r="I3802" s="22" t="str">
        <f>IFERROR(VLOOKUP('движение ДВС'!C3802,нормативы!$B$2:$C$32,2,FALSE),"")</f>
        <v/>
      </c>
      <c r="K3802" s="13" t="str">
        <f t="shared" si="478"/>
        <v/>
      </c>
      <c r="L3802" s="13"/>
      <c r="M3802" s="22" t="str">
        <f t="shared" si="475"/>
        <v/>
      </c>
      <c r="N3802" s="22" t="str">
        <f t="shared" si="479"/>
        <v/>
      </c>
      <c r="P3802" s="11" t="str">
        <f t="shared" si="480"/>
        <v xml:space="preserve"> </v>
      </c>
      <c r="Q3802" s="11" t="e">
        <f>VLOOKUP(B3802,'Комментарии к ремонту'!A:C,2,FALSE)</f>
        <v>#N/A</v>
      </c>
      <c r="R3802" s="21" t="str">
        <f t="shared" si="481"/>
        <v/>
      </c>
      <c r="T3802" s="44" t="str">
        <f t="shared" si="476"/>
        <v/>
      </c>
      <c r="W3802" s="18">
        <f t="shared" si="477"/>
        <v>0</v>
      </c>
    </row>
    <row r="3803" spans="7:23" ht="25.5" customHeight="1" x14ac:dyDescent="0.2">
      <c r="G3803" s="12" t="str">
        <f t="shared" si="474"/>
        <v/>
      </c>
      <c r="H3803" s="12"/>
      <c r="I3803" s="22" t="str">
        <f>IFERROR(VLOOKUP('движение ДВС'!C3803,нормативы!$B$2:$C$32,2,FALSE),"")</f>
        <v/>
      </c>
      <c r="K3803" s="13" t="str">
        <f t="shared" si="478"/>
        <v/>
      </c>
      <c r="L3803" s="13"/>
      <c r="M3803" s="22" t="str">
        <f t="shared" si="475"/>
        <v/>
      </c>
      <c r="N3803" s="22" t="str">
        <f t="shared" si="479"/>
        <v/>
      </c>
      <c r="P3803" s="11" t="str">
        <f t="shared" si="480"/>
        <v xml:space="preserve"> </v>
      </c>
      <c r="Q3803" s="11" t="e">
        <f>VLOOKUP(B3803,'Комментарии к ремонту'!A:C,2,FALSE)</f>
        <v>#N/A</v>
      </c>
      <c r="R3803" s="21" t="str">
        <f t="shared" si="481"/>
        <v/>
      </c>
      <c r="T3803" s="44" t="str">
        <f t="shared" si="476"/>
        <v/>
      </c>
      <c r="W3803" s="18">
        <f t="shared" si="477"/>
        <v>0</v>
      </c>
    </row>
    <row r="3804" spans="7:23" ht="25.5" customHeight="1" x14ac:dyDescent="0.2">
      <c r="G3804" s="12" t="str">
        <f t="shared" si="474"/>
        <v/>
      </c>
      <c r="H3804" s="12"/>
      <c r="I3804" s="22" t="str">
        <f>IFERROR(VLOOKUP('движение ДВС'!C3804,нормативы!$B$2:$C$32,2,FALSE),"")</f>
        <v/>
      </c>
      <c r="K3804" s="13" t="str">
        <f t="shared" si="478"/>
        <v/>
      </c>
      <c r="L3804" s="13"/>
      <c r="M3804" s="22" t="str">
        <f t="shared" si="475"/>
        <v/>
      </c>
      <c r="N3804" s="22" t="str">
        <f t="shared" si="479"/>
        <v/>
      </c>
      <c r="P3804" s="11" t="str">
        <f t="shared" si="480"/>
        <v xml:space="preserve"> </v>
      </c>
      <c r="Q3804" s="11" t="e">
        <f>VLOOKUP(B3804,'Комментарии к ремонту'!A:C,2,FALSE)</f>
        <v>#N/A</v>
      </c>
      <c r="R3804" s="21" t="str">
        <f t="shared" si="481"/>
        <v/>
      </c>
      <c r="T3804" s="44" t="str">
        <f t="shared" si="476"/>
        <v/>
      </c>
      <c r="W3804" s="18">
        <f t="shared" si="477"/>
        <v>0</v>
      </c>
    </row>
    <row r="3805" spans="7:23" ht="25.5" customHeight="1" x14ac:dyDescent="0.2">
      <c r="G3805" s="12" t="str">
        <f t="shared" si="474"/>
        <v/>
      </c>
      <c r="H3805" s="12"/>
      <c r="I3805" s="22" t="str">
        <f>IFERROR(VLOOKUP('движение ДВС'!C3805,нормативы!$B$2:$C$32,2,FALSE),"")</f>
        <v/>
      </c>
      <c r="K3805" s="13" t="str">
        <f t="shared" si="478"/>
        <v/>
      </c>
      <c r="L3805" s="13"/>
      <c r="M3805" s="22" t="str">
        <f t="shared" si="475"/>
        <v/>
      </c>
      <c r="N3805" s="22" t="str">
        <f t="shared" si="479"/>
        <v/>
      </c>
      <c r="P3805" s="11" t="str">
        <f t="shared" si="480"/>
        <v xml:space="preserve"> </v>
      </c>
      <c r="Q3805" s="11" t="e">
        <f>VLOOKUP(B3805,'Комментарии к ремонту'!A:C,2,FALSE)</f>
        <v>#N/A</v>
      </c>
      <c r="R3805" s="21" t="str">
        <f t="shared" si="481"/>
        <v/>
      </c>
      <c r="T3805" s="44" t="str">
        <f t="shared" si="476"/>
        <v/>
      </c>
      <c r="W3805" s="18">
        <f t="shared" si="477"/>
        <v>0</v>
      </c>
    </row>
    <row r="3806" spans="7:23" ht="25.5" customHeight="1" x14ac:dyDescent="0.2">
      <c r="G3806" s="12" t="str">
        <f t="shared" si="474"/>
        <v/>
      </c>
      <c r="H3806" s="12"/>
      <c r="I3806" s="22" t="str">
        <f>IFERROR(VLOOKUP('движение ДВС'!C3806,нормативы!$B$2:$C$32,2,FALSE),"")</f>
        <v/>
      </c>
      <c r="K3806" s="13" t="str">
        <f t="shared" si="478"/>
        <v/>
      </c>
      <c r="L3806" s="13"/>
      <c r="M3806" s="22" t="str">
        <f t="shared" si="475"/>
        <v/>
      </c>
      <c r="N3806" s="22" t="str">
        <f t="shared" si="479"/>
        <v/>
      </c>
      <c r="P3806" s="11" t="str">
        <f t="shared" si="480"/>
        <v xml:space="preserve"> </v>
      </c>
      <c r="Q3806" s="11" t="e">
        <f>VLOOKUP(B3806,'Комментарии к ремонту'!A:C,2,FALSE)</f>
        <v>#N/A</v>
      </c>
      <c r="R3806" s="21" t="str">
        <f t="shared" si="481"/>
        <v/>
      </c>
      <c r="T3806" s="44" t="str">
        <f t="shared" si="476"/>
        <v/>
      </c>
      <c r="W3806" s="18">
        <f t="shared" si="477"/>
        <v>0</v>
      </c>
    </row>
    <row r="3807" spans="7:23" ht="25.5" customHeight="1" x14ac:dyDescent="0.2">
      <c r="G3807" s="12" t="str">
        <f t="shared" si="474"/>
        <v/>
      </c>
      <c r="H3807" s="12"/>
      <c r="I3807" s="22" t="str">
        <f>IFERROR(VLOOKUP('движение ДВС'!C3807,нормативы!$B$2:$C$32,2,FALSE),"")</f>
        <v/>
      </c>
      <c r="K3807" s="13" t="str">
        <f t="shared" si="478"/>
        <v/>
      </c>
      <c r="L3807" s="13"/>
      <c r="M3807" s="22" t="str">
        <f t="shared" si="475"/>
        <v/>
      </c>
      <c r="N3807" s="22" t="str">
        <f t="shared" si="479"/>
        <v/>
      </c>
      <c r="P3807" s="11" t="str">
        <f t="shared" si="480"/>
        <v xml:space="preserve"> </v>
      </c>
      <c r="Q3807" s="11" t="e">
        <f>VLOOKUP(B3807,'Комментарии к ремонту'!A:C,2,FALSE)</f>
        <v>#N/A</v>
      </c>
      <c r="R3807" s="21" t="str">
        <f t="shared" si="481"/>
        <v/>
      </c>
      <c r="T3807" s="44" t="str">
        <f t="shared" si="476"/>
        <v/>
      </c>
      <c r="W3807" s="18">
        <f t="shared" si="477"/>
        <v>0</v>
      </c>
    </row>
    <row r="3808" spans="7:23" ht="25.5" customHeight="1" x14ac:dyDescent="0.2">
      <c r="G3808" s="12" t="str">
        <f t="shared" si="474"/>
        <v/>
      </c>
      <c r="H3808" s="12"/>
      <c r="I3808" s="22" t="str">
        <f>IFERROR(VLOOKUP('движение ДВС'!C3808,нормативы!$B$2:$C$32,2,FALSE),"")</f>
        <v/>
      </c>
      <c r="K3808" s="13" t="str">
        <f t="shared" si="478"/>
        <v/>
      </c>
      <c r="L3808" s="13"/>
      <c r="M3808" s="22" t="str">
        <f t="shared" si="475"/>
        <v/>
      </c>
      <c r="N3808" s="22" t="str">
        <f t="shared" si="479"/>
        <v/>
      </c>
      <c r="P3808" s="11" t="str">
        <f t="shared" si="480"/>
        <v xml:space="preserve"> </v>
      </c>
      <c r="Q3808" s="11" t="e">
        <f>VLOOKUP(B3808,'Комментарии к ремонту'!A:C,2,FALSE)</f>
        <v>#N/A</v>
      </c>
      <c r="R3808" s="21" t="str">
        <f t="shared" si="481"/>
        <v/>
      </c>
      <c r="T3808" s="44" t="str">
        <f t="shared" si="476"/>
        <v/>
      </c>
      <c r="W3808" s="18">
        <f t="shared" si="477"/>
        <v>0</v>
      </c>
    </row>
    <row r="3809" spans="7:23" ht="25.5" customHeight="1" x14ac:dyDescent="0.2">
      <c r="G3809" s="12" t="str">
        <f t="shared" si="474"/>
        <v/>
      </c>
      <c r="H3809" s="12"/>
      <c r="I3809" s="22" t="str">
        <f>IFERROR(VLOOKUP('движение ДВС'!C3809,нормативы!$B$2:$C$32,2,FALSE),"")</f>
        <v/>
      </c>
      <c r="K3809" s="13" t="str">
        <f t="shared" si="478"/>
        <v/>
      </c>
      <c r="L3809" s="13"/>
      <c r="M3809" s="22" t="str">
        <f t="shared" si="475"/>
        <v/>
      </c>
      <c r="N3809" s="22" t="str">
        <f t="shared" si="479"/>
        <v/>
      </c>
      <c r="P3809" s="11" t="str">
        <f t="shared" si="480"/>
        <v xml:space="preserve"> </v>
      </c>
      <c r="Q3809" s="11" t="e">
        <f>VLOOKUP(B3809,'Комментарии к ремонту'!A:C,2,FALSE)</f>
        <v>#N/A</v>
      </c>
      <c r="R3809" s="21" t="str">
        <f t="shared" si="481"/>
        <v/>
      </c>
      <c r="T3809" s="44" t="str">
        <f t="shared" si="476"/>
        <v/>
      </c>
      <c r="W3809" s="18">
        <f t="shared" si="477"/>
        <v>0</v>
      </c>
    </row>
    <row r="3810" spans="7:23" ht="25.5" customHeight="1" x14ac:dyDescent="0.2">
      <c r="G3810" s="12" t="str">
        <f t="shared" si="474"/>
        <v/>
      </c>
      <c r="H3810" s="12"/>
      <c r="I3810" s="22" t="str">
        <f>IFERROR(VLOOKUP('движение ДВС'!C3810,нормативы!$B$2:$C$32,2,FALSE),"")</f>
        <v/>
      </c>
      <c r="K3810" s="13" t="str">
        <f t="shared" si="478"/>
        <v/>
      </c>
      <c r="L3810" s="13"/>
      <c r="M3810" s="22" t="str">
        <f t="shared" si="475"/>
        <v/>
      </c>
      <c r="N3810" s="22" t="str">
        <f t="shared" si="479"/>
        <v/>
      </c>
      <c r="P3810" s="11" t="str">
        <f t="shared" si="480"/>
        <v xml:space="preserve"> </v>
      </c>
      <c r="Q3810" s="11" t="e">
        <f>VLOOKUP(B3810,'Комментарии к ремонту'!A:C,2,FALSE)</f>
        <v>#N/A</v>
      </c>
      <c r="R3810" s="21" t="str">
        <f t="shared" si="481"/>
        <v/>
      </c>
      <c r="T3810" s="44" t="str">
        <f t="shared" si="476"/>
        <v/>
      </c>
      <c r="W3810" s="18">
        <f t="shared" si="477"/>
        <v>0</v>
      </c>
    </row>
    <row r="3811" spans="7:23" ht="25.5" customHeight="1" x14ac:dyDescent="0.2">
      <c r="G3811" s="12" t="str">
        <f t="shared" si="474"/>
        <v/>
      </c>
      <c r="H3811" s="12"/>
      <c r="I3811" s="22" t="str">
        <f>IFERROR(VLOOKUP('движение ДВС'!C3811,нормативы!$B$2:$C$32,2,FALSE),"")</f>
        <v/>
      </c>
      <c r="K3811" s="13" t="str">
        <f t="shared" si="478"/>
        <v/>
      </c>
      <c r="L3811" s="13"/>
      <c r="M3811" s="22" t="str">
        <f t="shared" si="475"/>
        <v/>
      </c>
      <c r="N3811" s="22" t="str">
        <f t="shared" si="479"/>
        <v/>
      </c>
      <c r="P3811" s="11" t="str">
        <f t="shared" si="480"/>
        <v xml:space="preserve"> </v>
      </c>
      <c r="Q3811" s="11" t="e">
        <f>VLOOKUP(B3811,'Комментарии к ремонту'!A:C,2,FALSE)</f>
        <v>#N/A</v>
      </c>
      <c r="R3811" s="21" t="str">
        <f t="shared" si="481"/>
        <v/>
      </c>
      <c r="T3811" s="44" t="str">
        <f t="shared" si="476"/>
        <v/>
      </c>
      <c r="W3811" s="18">
        <f t="shared" si="477"/>
        <v>0</v>
      </c>
    </row>
    <row r="3812" spans="7:23" ht="25.5" customHeight="1" x14ac:dyDescent="0.2">
      <c r="G3812" s="12" t="str">
        <f t="shared" si="474"/>
        <v/>
      </c>
      <c r="H3812" s="12"/>
      <c r="I3812" s="22" t="str">
        <f>IFERROR(VLOOKUP('движение ДВС'!C3812,нормативы!$B$2:$C$32,2,FALSE),"")</f>
        <v/>
      </c>
      <c r="K3812" s="13" t="str">
        <f t="shared" si="478"/>
        <v/>
      </c>
      <c r="L3812" s="13"/>
      <c r="M3812" s="22" t="str">
        <f t="shared" si="475"/>
        <v/>
      </c>
      <c r="N3812" s="22" t="str">
        <f t="shared" si="479"/>
        <v/>
      </c>
      <c r="P3812" s="11" t="str">
        <f t="shared" si="480"/>
        <v xml:space="preserve"> </v>
      </c>
      <c r="Q3812" s="11" t="e">
        <f>VLOOKUP(B3812,'Комментарии к ремонту'!A:C,2,FALSE)</f>
        <v>#N/A</v>
      </c>
      <c r="R3812" s="21" t="str">
        <f t="shared" si="481"/>
        <v/>
      </c>
      <c r="T3812" s="44" t="str">
        <f t="shared" si="476"/>
        <v/>
      </c>
      <c r="W3812" s="18">
        <f t="shared" si="477"/>
        <v>0</v>
      </c>
    </row>
    <row r="3813" spans="7:23" ht="25.5" customHeight="1" x14ac:dyDescent="0.2">
      <c r="G3813" s="12" t="str">
        <f t="shared" si="474"/>
        <v/>
      </c>
      <c r="H3813" s="12"/>
      <c r="I3813" s="22" t="str">
        <f>IFERROR(VLOOKUP('движение ДВС'!C3813,нормативы!$B$2:$C$32,2,FALSE),"")</f>
        <v/>
      </c>
      <c r="K3813" s="13" t="str">
        <f t="shared" si="478"/>
        <v/>
      </c>
      <c r="L3813" s="13"/>
      <c r="M3813" s="22" t="str">
        <f t="shared" si="475"/>
        <v/>
      </c>
      <c r="N3813" s="22" t="str">
        <f t="shared" si="479"/>
        <v/>
      </c>
      <c r="P3813" s="11" t="str">
        <f t="shared" si="480"/>
        <v xml:space="preserve"> </v>
      </c>
      <c r="Q3813" s="11" t="e">
        <f>VLOOKUP(B3813,'Комментарии к ремонту'!A:C,2,FALSE)</f>
        <v>#N/A</v>
      </c>
      <c r="R3813" s="21" t="str">
        <f t="shared" si="481"/>
        <v/>
      </c>
      <c r="T3813" s="44" t="str">
        <f t="shared" si="476"/>
        <v/>
      </c>
      <c r="W3813" s="18">
        <f t="shared" si="477"/>
        <v>0</v>
      </c>
    </row>
    <row r="3814" spans="7:23" ht="25.5" customHeight="1" x14ac:dyDescent="0.2">
      <c r="G3814" s="12" t="str">
        <f t="shared" si="474"/>
        <v/>
      </c>
      <c r="H3814" s="12"/>
      <c r="I3814" s="22" t="str">
        <f>IFERROR(VLOOKUP('движение ДВС'!C3814,нормативы!$B$2:$C$32,2,FALSE),"")</f>
        <v/>
      </c>
      <c r="K3814" s="13" t="str">
        <f t="shared" si="478"/>
        <v/>
      </c>
      <c r="L3814" s="13"/>
      <c r="M3814" s="22" t="str">
        <f t="shared" si="475"/>
        <v/>
      </c>
      <c r="N3814" s="22" t="str">
        <f t="shared" si="479"/>
        <v/>
      </c>
      <c r="P3814" s="11" t="str">
        <f t="shared" si="480"/>
        <v xml:space="preserve"> </v>
      </c>
      <c r="Q3814" s="11" t="e">
        <f>VLOOKUP(B3814,'Комментарии к ремонту'!A:C,2,FALSE)</f>
        <v>#N/A</v>
      </c>
      <c r="R3814" s="21" t="str">
        <f t="shared" si="481"/>
        <v/>
      </c>
      <c r="T3814" s="44" t="str">
        <f t="shared" si="476"/>
        <v/>
      </c>
      <c r="W3814" s="18">
        <f t="shared" si="477"/>
        <v>0</v>
      </c>
    </row>
    <row r="3815" spans="7:23" ht="25.5" customHeight="1" x14ac:dyDescent="0.2">
      <c r="G3815" s="12" t="str">
        <f t="shared" si="474"/>
        <v/>
      </c>
      <c r="H3815" s="12"/>
      <c r="I3815" s="22" t="str">
        <f>IFERROR(VLOOKUP('движение ДВС'!C3815,нормативы!$B$2:$C$32,2,FALSE),"")</f>
        <v/>
      </c>
      <c r="K3815" s="13" t="str">
        <f t="shared" si="478"/>
        <v/>
      </c>
      <c r="L3815" s="13"/>
      <c r="M3815" s="22" t="str">
        <f t="shared" si="475"/>
        <v/>
      </c>
      <c r="N3815" s="22" t="str">
        <f t="shared" si="479"/>
        <v/>
      </c>
      <c r="P3815" s="11" t="str">
        <f t="shared" si="480"/>
        <v xml:space="preserve"> </v>
      </c>
      <c r="Q3815" s="11" t="e">
        <f>VLOOKUP(B3815,'Комментарии к ремонту'!A:C,2,FALSE)</f>
        <v>#N/A</v>
      </c>
      <c r="R3815" s="21" t="str">
        <f t="shared" si="481"/>
        <v/>
      </c>
      <c r="T3815" s="44" t="str">
        <f t="shared" si="476"/>
        <v/>
      </c>
      <c r="W3815" s="18">
        <f t="shared" si="477"/>
        <v>0</v>
      </c>
    </row>
    <row r="3816" spans="7:23" ht="25.5" customHeight="1" x14ac:dyDescent="0.2">
      <c r="G3816" s="12" t="str">
        <f t="shared" si="474"/>
        <v/>
      </c>
      <c r="H3816" s="12"/>
      <c r="I3816" s="22" t="str">
        <f>IFERROR(VLOOKUP('движение ДВС'!C3816,нормативы!$B$2:$C$32,2,FALSE),"")</f>
        <v/>
      </c>
      <c r="K3816" s="13" t="str">
        <f t="shared" si="478"/>
        <v/>
      </c>
      <c r="L3816" s="13"/>
      <c r="M3816" s="22" t="str">
        <f t="shared" si="475"/>
        <v/>
      </c>
      <c r="N3816" s="22" t="str">
        <f t="shared" si="479"/>
        <v/>
      </c>
      <c r="P3816" s="11" t="str">
        <f t="shared" si="480"/>
        <v xml:space="preserve"> </v>
      </c>
      <c r="Q3816" s="11" t="e">
        <f>VLOOKUP(B3816,'Комментарии к ремонту'!A:C,2,FALSE)</f>
        <v>#N/A</v>
      </c>
      <c r="R3816" s="21" t="str">
        <f t="shared" si="481"/>
        <v/>
      </c>
      <c r="T3816" s="44" t="str">
        <f t="shared" si="476"/>
        <v/>
      </c>
      <c r="W3816" s="18">
        <f t="shared" si="477"/>
        <v>0</v>
      </c>
    </row>
    <row r="3817" spans="7:23" ht="25.5" customHeight="1" x14ac:dyDescent="0.2">
      <c r="G3817" s="12" t="str">
        <f t="shared" si="474"/>
        <v/>
      </c>
      <c r="H3817" s="12"/>
      <c r="I3817" s="22" t="str">
        <f>IFERROR(VLOOKUP('движение ДВС'!C3817,нормативы!$B$2:$C$32,2,FALSE),"")</f>
        <v/>
      </c>
      <c r="K3817" s="13" t="str">
        <f t="shared" si="478"/>
        <v/>
      </c>
      <c r="L3817" s="13"/>
      <c r="M3817" s="22" t="str">
        <f t="shared" si="475"/>
        <v/>
      </c>
      <c r="N3817" s="22" t="str">
        <f t="shared" si="479"/>
        <v/>
      </c>
      <c r="P3817" s="11" t="str">
        <f t="shared" si="480"/>
        <v xml:space="preserve"> </v>
      </c>
      <c r="Q3817" s="11" t="e">
        <f>VLOOKUP(B3817,'Комментарии к ремонту'!A:C,2,FALSE)</f>
        <v>#N/A</v>
      </c>
      <c r="R3817" s="21" t="str">
        <f t="shared" si="481"/>
        <v/>
      </c>
      <c r="T3817" s="44" t="str">
        <f t="shared" si="476"/>
        <v/>
      </c>
      <c r="W3817" s="18">
        <f t="shared" si="477"/>
        <v>0</v>
      </c>
    </row>
    <row r="3818" spans="7:23" ht="25.5" customHeight="1" x14ac:dyDescent="0.2">
      <c r="G3818" s="12" t="str">
        <f t="shared" si="474"/>
        <v/>
      </c>
      <c r="H3818" s="12"/>
      <c r="I3818" s="22" t="str">
        <f>IFERROR(VLOOKUP('движение ДВС'!C3818,нормативы!$B$2:$C$32,2,FALSE),"")</f>
        <v/>
      </c>
      <c r="K3818" s="13" t="str">
        <f t="shared" si="478"/>
        <v/>
      </c>
      <c r="L3818" s="13"/>
      <c r="M3818" s="22" t="str">
        <f t="shared" si="475"/>
        <v/>
      </c>
      <c r="N3818" s="22" t="str">
        <f t="shared" si="479"/>
        <v/>
      </c>
      <c r="P3818" s="11" t="str">
        <f t="shared" si="480"/>
        <v xml:space="preserve"> </v>
      </c>
      <c r="Q3818" s="11" t="e">
        <f>VLOOKUP(B3818,'Комментарии к ремонту'!A:C,2,FALSE)</f>
        <v>#N/A</v>
      </c>
      <c r="R3818" s="21" t="str">
        <f t="shared" si="481"/>
        <v/>
      </c>
      <c r="T3818" s="44" t="str">
        <f t="shared" si="476"/>
        <v/>
      </c>
      <c r="W3818" s="18">
        <f t="shared" si="477"/>
        <v>0</v>
      </c>
    </row>
    <row r="3819" spans="7:23" ht="25.5" customHeight="1" x14ac:dyDescent="0.2">
      <c r="G3819" s="12" t="str">
        <f t="shared" si="474"/>
        <v/>
      </c>
      <c r="H3819" s="12"/>
      <c r="I3819" s="22" t="str">
        <f>IFERROR(VLOOKUP('движение ДВС'!C3819,нормативы!$B$2:$C$32,2,FALSE),"")</f>
        <v/>
      </c>
      <c r="K3819" s="13" t="str">
        <f t="shared" si="478"/>
        <v/>
      </c>
      <c r="L3819" s="13"/>
      <c r="M3819" s="22" t="str">
        <f t="shared" si="475"/>
        <v/>
      </c>
      <c r="N3819" s="22" t="str">
        <f t="shared" si="479"/>
        <v/>
      </c>
      <c r="P3819" s="11" t="str">
        <f t="shared" si="480"/>
        <v xml:space="preserve"> </v>
      </c>
      <c r="Q3819" s="11" t="e">
        <f>VLOOKUP(B3819,'Комментарии к ремонту'!A:C,2,FALSE)</f>
        <v>#N/A</v>
      </c>
      <c r="R3819" s="21" t="str">
        <f t="shared" si="481"/>
        <v/>
      </c>
      <c r="T3819" s="44" t="str">
        <f t="shared" si="476"/>
        <v/>
      </c>
      <c r="W3819" s="18">
        <f t="shared" si="477"/>
        <v>0</v>
      </c>
    </row>
    <row r="3820" spans="7:23" ht="25.5" customHeight="1" x14ac:dyDescent="0.2">
      <c r="G3820" s="12" t="str">
        <f t="shared" si="474"/>
        <v/>
      </c>
      <c r="H3820" s="12"/>
      <c r="I3820" s="22" t="str">
        <f>IFERROR(VLOOKUP('движение ДВС'!C3820,нормативы!$B$2:$C$32,2,FALSE),"")</f>
        <v/>
      </c>
      <c r="K3820" s="13" t="str">
        <f t="shared" si="478"/>
        <v/>
      </c>
      <c r="L3820" s="13"/>
      <c r="M3820" s="22" t="str">
        <f t="shared" si="475"/>
        <v/>
      </c>
      <c r="N3820" s="22" t="str">
        <f t="shared" si="479"/>
        <v/>
      </c>
      <c r="P3820" s="11" t="str">
        <f t="shared" si="480"/>
        <v xml:space="preserve"> </v>
      </c>
      <c r="Q3820" s="11" t="e">
        <f>VLOOKUP(B3820,'Комментарии к ремонту'!A:C,2,FALSE)</f>
        <v>#N/A</v>
      </c>
      <c r="R3820" s="21" t="str">
        <f t="shared" si="481"/>
        <v/>
      </c>
      <c r="T3820" s="44" t="str">
        <f t="shared" si="476"/>
        <v/>
      </c>
      <c r="W3820" s="18">
        <f t="shared" si="477"/>
        <v>0</v>
      </c>
    </row>
    <row r="3821" spans="7:23" ht="25.5" customHeight="1" x14ac:dyDescent="0.2">
      <c r="G3821" s="12" t="str">
        <f t="shared" si="474"/>
        <v/>
      </c>
      <c r="H3821" s="12"/>
      <c r="I3821" s="22" t="str">
        <f>IFERROR(VLOOKUP('движение ДВС'!C3821,нормативы!$B$2:$C$32,2,FALSE),"")</f>
        <v/>
      </c>
      <c r="K3821" s="13" t="str">
        <f t="shared" si="478"/>
        <v/>
      </c>
      <c r="L3821" s="13"/>
      <c r="M3821" s="22" t="str">
        <f t="shared" si="475"/>
        <v/>
      </c>
      <c r="N3821" s="22" t="str">
        <f t="shared" si="479"/>
        <v/>
      </c>
      <c r="P3821" s="11" t="str">
        <f t="shared" si="480"/>
        <v xml:space="preserve"> </v>
      </c>
      <c r="Q3821" s="11" t="e">
        <f>VLOOKUP(B3821,'Комментарии к ремонту'!A:C,2,FALSE)</f>
        <v>#N/A</v>
      </c>
      <c r="R3821" s="21" t="str">
        <f t="shared" si="481"/>
        <v/>
      </c>
      <c r="T3821" s="44" t="str">
        <f t="shared" si="476"/>
        <v/>
      </c>
      <c r="W3821" s="18">
        <f t="shared" si="477"/>
        <v>0</v>
      </c>
    </row>
    <row r="3822" spans="7:23" ht="25.5" customHeight="1" x14ac:dyDescent="0.2">
      <c r="G3822" s="12" t="str">
        <f t="shared" si="474"/>
        <v/>
      </c>
      <c r="H3822" s="12"/>
      <c r="I3822" s="22" t="str">
        <f>IFERROR(VLOOKUP('движение ДВС'!C3822,нормативы!$B$2:$C$32,2,FALSE),"")</f>
        <v/>
      </c>
      <c r="K3822" s="13" t="str">
        <f t="shared" si="478"/>
        <v/>
      </c>
      <c r="L3822" s="13"/>
      <c r="M3822" s="22" t="str">
        <f t="shared" si="475"/>
        <v/>
      </c>
      <c r="N3822" s="22" t="str">
        <f t="shared" si="479"/>
        <v/>
      </c>
      <c r="P3822" s="11" t="str">
        <f t="shared" si="480"/>
        <v xml:space="preserve"> </v>
      </c>
      <c r="Q3822" s="11" t="e">
        <f>VLOOKUP(B3822,'Комментарии к ремонту'!A:C,2,FALSE)</f>
        <v>#N/A</v>
      </c>
      <c r="R3822" s="21" t="str">
        <f t="shared" si="481"/>
        <v/>
      </c>
      <c r="T3822" s="44" t="str">
        <f t="shared" si="476"/>
        <v/>
      </c>
      <c r="W3822" s="18">
        <f t="shared" si="477"/>
        <v>0</v>
      </c>
    </row>
    <row r="3823" spans="7:23" ht="25.5" customHeight="1" x14ac:dyDescent="0.2">
      <c r="G3823" s="12" t="str">
        <f t="shared" si="474"/>
        <v/>
      </c>
      <c r="H3823" s="12"/>
      <c r="I3823" s="22" t="str">
        <f>IFERROR(VLOOKUP('движение ДВС'!C3823,нормативы!$B$2:$C$32,2,FALSE),"")</f>
        <v/>
      </c>
      <c r="K3823" s="13" t="str">
        <f t="shared" si="478"/>
        <v/>
      </c>
      <c r="L3823" s="13"/>
      <c r="M3823" s="22" t="str">
        <f t="shared" si="475"/>
        <v/>
      </c>
      <c r="N3823" s="22" t="str">
        <f t="shared" si="479"/>
        <v/>
      </c>
      <c r="P3823" s="11" t="str">
        <f t="shared" si="480"/>
        <v xml:space="preserve"> </v>
      </c>
      <c r="Q3823" s="11" t="e">
        <f>VLOOKUP(B3823,'Комментарии к ремонту'!A:C,2,FALSE)</f>
        <v>#N/A</v>
      </c>
      <c r="R3823" s="21" t="str">
        <f t="shared" si="481"/>
        <v/>
      </c>
      <c r="T3823" s="44" t="str">
        <f t="shared" si="476"/>
        <v/>
      </c>
      <c r="W3823" s="18">
        <f t="shared" si="477"/>
        <v>0</v>
      </c>
    </row>
    <row r="3824" spans="7:23" ht="25.5" customHeight="1" x14ac:dyDescent="0.2">
      <c r="G3824" s="12" t="str">
        <f t="shared" si="474"/>
        <v/>
      </c>
      <c r="H3824" s="12"/>
      <c r="I3824" s="22" t="str">
        <f>IFERROR(VLOOKUP('движение ДВС'!C3824,нормативы!$B$2:$C$32,2,FALSE),"")</f>
        <v/>
      </c>
      <c r="K3824" s="13" t="str">
        <f t="shared" si="478"/>
        <v/>
      </c>
      <c r="L3824" s="13"/>
      <c r="M3824" s="22" t="str">
        <f t="shared" si="475"/>
        <v/>
      </c>
      <c r="N3824" s="22" t="str">
        <f t="shared" si="479"/>
        <v/>
      </c>
      <c r="P3824" s="11" t="str">
        <f t="shared" si="480"/>
        <v xml:space="preserve"> </v>
      </c>
      <c r="Q3824" s="11" t="e">
        <f>VLOOKUP(B3824,'Комментарии к ремонту'!A:C,2,FALSE)</f>
        <v>#N/A</v>
      </c>
      <c r="R3824" s="21" t="str">
        <f t="shared" si="481"/>
        <v/>
      </c>
      <c r="T3824" s="44" t="str">
        <f t="shared" si="476"/>
        <v/>
      </c>
      <c r="W3824" s="18">
        <f t="shared" si="477"/>
        <v>0</v>
      </c>
    </row>
    <row r="3825" spans="7:23" ht="25.5" customHeight="1" x14ac:dyDescent="0.2">
      <c r="G3825" s="12" t="str">
        <f t="shared" si="474"/>
        <v/>
      </c>
      <c r="H3825" s="12"/>
      <c r="I3825" s="22" t="str">
        <f>IFERROR(VLOOKUP('движение ДВС'!C3825,нормативы!$B$2:$C$32,2,FALSE),"")</f>
        <v/>
      </c>
      <c r="K3825" s="13" t="str">
        <f t="shared" si="478"/>
        <v/>
      </c>
      <c r="L3825" s="13"/>
      <c r="M3825" s="22" t="str">
        <f t="shared" si="475"/>
        <v/>
      </c>
      <c r="N3825" s="22" t="str">
        <f t="shared" si="479"/>
        <v/>
      </c>
      <c r="P3825" s="11" t="str">
        <f t="shared" si="480"/>
        <v xml:space="preserve"> </v>
      </c>
      <c r="Q3825" s="11" t="e">
        <f>VLOOKUP(B3825,'Комментарии к ремонту'!A:C,2,FALSE)</f>
        <v>#N/A</v>
      </c>
      <c r="R3825" s="21" t="str">
        <f t="shared" si="481"/>
        <v/>
      </c>
      <c r="T3825" s="44" t="str">
        <f t="shared" si="476"/>
        <v/>
      </c>
      <c r="W3825" s="18">
        <f t="shared" si="477"/>
        <v>0</v>
      </c>
    </row>
    <row r="3826" spans="7:23" ht="25.5" customHeight="1" x14ac:dyDescent="0.2">
      <c r="G3826" s="12" t="str">
        <f t="shared" si="474"/>
        <v/>
      </c>
      <c r="H3826" s="12"/>
      <c r="I3826" s="22" t="str">
        <f>IFERROR(VLOOKUP('движение ДВС'!C3826,нормативы!$B$2:$C$32,2,FALSE),"")</f>
        <v/>
      </c>
      <c r="K3826" s="13" t="str">
        <f t="shared" si="478"/>
        <v/>
      </c>
      <c r="L3826" s="13"/>
      <c r="M3826" s="22" t="str">
        <f t="shared" si="475"/>
        <v/>
      </c>
      <c r="N3826" s="22" t="str">
        <f t="shared" si="479"/>
        <v/>
      </c>
      <c r="P3826" s="11" t="str">
        <f t="shared" si="480"/>
        <v xml:space="preserve"> </v>
      </c>
      <c r="Q3826" s="11" t="e">
        <f>VLOOKUP(B3826,'Комментарии к ремонту'!A:C,2,FALSE)</f>
        <v>#N/A</v>
      </c>
      <c r="R3826" s="21" t="str">
        <f t="shared" si="481"/>
        <v/>
      </c>
      <c r="T3826" s="44" t="str">
        <f t="shared" si="476"/>
        <v/>
      </c>
      <c r="W3826" s="18">
        <f t="shared" si="477"/>
        <v>0</v>
      </c>
    </row>
    <row r="3827" spans="7:23" ht="25.5" customHeight="1" x14ac:dyDescent="0.2">
      <c r="G3827" s="12" t="str">
        <f t="shared" si="474"/>
        <v/>
      </c>
      <c r="H3827" s="12"/>
      <c r="I3827" s="22" t="str">
        <f>IFERROR(VLOOKUP('движение ДВС'!C3827,нормативы!$B$2:$C$32,2,FALSE),"")</f>
        <v/>
      </c>
      <c r="K3827" s="13" t="str">
        <f t="shared" si="478"/>
        <v/>
      </c>
      <c r="L3827" s="13"/>
      <c r="M3827" s="22" t="str">
        <f t="shared" si="475"/>
        <v/>
      </c>
      <c r="N3827" s="22" t="str">
        <f t="shared" si="479"/>
        <v/>
      </c>
      <c r="P3827" s="11" t="str">
        <f t="shared" si="480"/>
        <v xml:space="preserve"> </v>
      </c>
      <c r="Q3827" s="11" t="e">
        <f>VLOOKUP(B3827,'Комментарии к ремонту'!A:C,2,FALSE)</f>
        <v>#N/A</v>
      </c>
      <c r="R3827" s="21" t="str">
        <f t="shared" si="481"/>
        <v/>
      </c>
      <c r="T3827" s="44" t="str">
        <f t="shared" si="476"/>
        <v/>
      </c>
      <c r="W3827" s="18">
        <f t="shared" si="477"/>
        <v>0</v>
      </c>
    </row>
    <row r="3828" spans="7:23" ht="25.5" customHeight="1" x14ac:dyDescent="0.2">
      <c r="G3828" s="12" t="str">
        <f t="shared" si="474"/>
        <v/>
      </c>
      <c r="H3828" s="12"/>
      <c r="I3828" s="22" t="str">
        <f>IFERROR(VLOOKUP('движение ДВС'!C3828,нормативы!$B$2:$C$32,2,FALSE),"")</f>
        <v/>
      </c>
      <c r="K3828" s="13" t="str">
        <f t="shared" si="478"/>
        <v/>
      </c>
      <c r="L3828" s="13"/>
      <c r="M3828" s="22" t="str">
        <f t="shared" si="475"/>
        <v/>
      </c>
      <c r="N3828" s="22" t="str">
        <f t="shared" si="479"/>
        <v/>
      </c>
      <c r="P3828" s="11" t="str">
        <f t="shared" si="480"/>
        <v xml:space="preserve"> </v>
      </c>
      <c r="Q3828" s="11" t="e">
        <f>VLOOKUP(B3828,'Комментарии к ремонту'!A:C,2,FALSE)</f>
        <v>#N/A</v>
      </c>
      <c r="R3828" s="21" t="str">
        <f t="shared" si="481"/>
        <v/>
      </c>
      <c r="T3828" s="44" t="str">
        <f t="shared" si="476"/>
        <v/>
      </c>
      <c r="W3828" s="18">
        <f t="shared" si="477"/>
        <v>0</v>
      </c>
    </row>
    <row r="3829" spans="7:23" ht="25.5" customHeight="1" x14ac:dyDescent="0.2">
      <c r="G3829" s="12" t="str">
        <f t="shared" si="474"/>
        <v/>
      </c>
      <c r="H3829" s="12"/>
      <c r="I3829" s="22" t="str">
        <f>IFERROR(VLOOKUP('движение ДВС'!C3829,нормативы!$B$2:$C$32,2,FALSE),"")</f>
        <v/>
      </c>
      <c r="K3829" s="13" t="str">
        <f t="shared" si="478"/>
        <v/>
      </c>
      <c r="L3829" s="13"/>
      <c r="M3829" s="22" t="str">
        <f t="shared" si="475"/>
        <v/>
      </c>
      <c r="N3829" s="22" t="str">
        <f t="shared" si="479"/>
        <v/>
      </c>
      <c r="P3829" s="11" t="str">
        <f t="shared" si="480"/>
        <v xml:space="preserve"> </v>
      </c>
      <c r="Q3829" s="11" t="e">
        <f>VLOOKUP(B3829,'Комментарии к ремонту'!A:C,2,FALSE)</f>
        <v>#N/A</v>
      </c>
      <c r="R3829" s="21" t="str">
        <f t="shared" si="481"/>
        <v/>
      </c>
      <c r="T3829" s="44" t="str">
        <f t="shared" si="476"/>
        <v/>
      </c>
      <c r="W3829" s="18">
        <f t="shared" si="477"/>
        <v>0</v>
      </c>
    </row>
    <row r="3830" spans="7:23" ht="25.5" customHeight="1" x14ac:dyDescent="0.2">
      <c r="G3830" s="12" t="str">
        <f t="shared" si="474"/>
        <v/>
      </c>
      <c r="H3830" s="12"/>
      <c r="I3830" s="22" t="str">
        <f>IFERROR(VLOOKUP('движение ДВС'!C3830,нормативы!$B$2:$C$32,2,FALSE),"")</f>
        <v/>
      </c>
      <c r="K3830" s="13" t="str">
        <f t="shared" si="478"/>
        <v/>
      </c>
      <c r="L3830" s="13"/>
      <c r="M3830" s="22" t="str">
        <f t="shared" si="475"/>
        <v/>
      </c>
      <c r="N3830" s="22" t="str">
        <f t="shared" si="479"/>
        <v/>
      </c>
      <c r="P3830" s="11" t="str">
        <f t="shared" si="480"/>
        <v xml:space="preserve"> </v>
      </c>
      <c r="Q3830" s="11" t="e">
        <f>VLOOKUP(B3830,'Комментарии к ремонту'!A:C,2,FALSE)</f>
        <v>#N/A</v>
      </c>
      <c r="R3830" s="21" t="str">
        <f t="shared" si="481"/>
        <v/>
      </c>
      <c r="T3830" s="44" t="str">
        <f t="shared" si="476"/>
        <v/>
      </c>
      <c r="W3830" s="18">
        <f t="shared" si="477"/>
        <v>0</v>
      </c>
    </row>
    <row r="3831" spans="7:23" ht="25.5" customHeight="1" x14ac:dyDescent="0.2">
      <c r="G3831" s="12" t="str">
        <f t="shared" si="474"/>
        <v/>
      </c>
      <c r="H3831" s="12"/>
      <c r="I3831" s="22" t="str">
        <f>IFERROR(VLOOKUP('движение ДВС'!C3831,нормативы!$B$2:$C$32,2,FALSE),"")</f>
        <v/>
      </c>
      <c r="K3831" s="13" t="str">
        <f t="shared" si="478"/>
        <v/>
      </c>
      <c r="L3831" s="13"/>
      <c r="M3831" s="22" t="str">
        <f t="shared" si="475"/>
        <v/>
      </c>
      <c r="N3831" s="22" t="str">
        <f t="shared" si="479"/>
        <v/>
      </c>
      <c r="P3831" s="11" t="str">
        <f t="shared" si="480"/>
        <v xml:space="preserve"> </v>
      </c>
      <c r="Q3831" s="11" t="e">
        <f>VLOOKUP(B3831,'Комментарии к ремонту'!A:C,2,FALSE)</f>
        <v>#N/A</v>
      </c>
      <c r="R3831" s="21" t="str">
        <f t="shared" si="481"/>
        <v/>
      </c>
      <c r="T3831" s="44" t="str">
        <f t="shared" si="476"/>
        <v/>
      </c>
      <c r="W3831" s="18">
        <f t="shared" si="477"/>
        <v>0</v>
      </c>
    </row>
    <row r="3832" spans="7:23" ht="25.5" customHeight="1" x14ac:dyDescent="0.2">
      <c r="G3832" s="12" t="str">
        <f t="shared" si="474"/>
        <v/>
      </c>
      <c r="H3832" s="12"/>
      <c r="I3832" s="22" t="str">
        <f>IFERROR(VLOOKUP('движение ДВС'!C3832,нормативы!$B$2:$C$32,2,FALSE),"")</f>
        <v/>
      </c>
      <c r="K3832" s="13" t="str">
        <f t="shared" si="478"/>
        <v/>
      </c>
      <c r="L3832" s="13"/>
      <c r="M3832" s="22" t="str">
        <f t="shared" si="475"/>
        <v/>
      </c>
      <c r="N3832" s="22" t="str">
        <f t="shared" si="479"/>
        <v/>
      </c>
      <c r="P3832" s="11" t="str">
        <f t="shared" si="480"/>
        <v xml:space="preserve"> </v>
      </c>
      <c r="Q3832" s="11" t="e">
        <f>VLOOKUP(B3832,'Комментарии к ремонту'!A:C,2,FALSE)</f>
        <v>#N/A</v>
      </c>
      <c r="R3832" s="21" t="str">
        <f t="shared" si="481"/>
        <v/>
      </c>
      <c r="T3832" s="44" t="str">
        <f t="shared" si="476"/>
        <v/>
      </c>
      <c r="W3832" s="18">
        <f t="shared" si="477"/>
        <v>0</v>
      </c>
    </row>
    <row r="3833" spans="7:23" ht="25.5" customHeight="1" x14ac:dyDescent="0.2">
      <c r="G3833" s="12" t="str">
        <f t="shared" si="474"/>
        <v/>
      </c>
      <c r="H3833" s="12"/>
      <c r="I3833" s="22" t="str">
        <f>IFERROR(VLOOKUP('движение ДВС'!C3833,нормативы!$B$2:$C$32,2,FALSE),"")</f>
        <v/>
      </c>
      <c r="K3833" s="13" t="str">
        <f t="shared" si="478"/>
        <v/>
      </c>
      <c r="L3833" s="13"/>
      <c r="M3833" s="22" t="str">
        <f t="shared" si="475"/>
        <v/>
      </c>
      <c r="N3833" s="22" t="str">
        <f t="shared" si="479"/>
        <v/>
      </c>
      <c r="P3833" s="11" t="str">
        <f t="shared" si="480"/>
        <v xml:space="preserve"> </v>
      </c>
      <c r="Q3833" s="11" t="e">
        <f>VLOOKUP(B3833,'Комментарии к ремонту'!A:C,2,FALSE)</f>
        <v>#N/A</v>
      </c>
      <c r="R3833" s="21" t="str">
        <f t="shared" si="481"/>
        <v/>
      </c>
      <c r="T3833" s="44" t="str">
        <f t="shared" si="476"/>
        <v/>
      </c>
      <c r="W3833" s="18">
        <f t="shared" si="477"/>
        <v>0</v>
      </c>
    </row>
    <row r="3834" spans="7:23" ht="25.5" customHeight="1" x14ac:dyDescent="0.2">
      <c r="G3834" s="12" t="str">
        <f t="shared" si="474"/>
        <v/>
      </c>
      <c r="H3834" s="12"/>
      <c r="I3834" s="22" t="str">
        <f>IFERROR(VLOOKUP('движение ДВС'!C3834,нормативы!$B$2:$C$32,2,FALSE),"")</f>
        <v/>
      </c>
      <c r="K3834" s="13" t="str">
        <f t="shared" si="478"/>
        <v/>
      </c>
      <c r="L3834" s="13"/>
      <c r="M3834" s="22" t="str">
        <f t="shared" si="475"/>
        <v/>
      </c>
      <c r="N3834" s="22" t="str">
        <f t="shared" si="479"/>
        <v/>
      </c>
      <c r="P3834" s="11" t="str">
        <f t="shared" si="480"/>
        <v xml:space="preserve"> </v>
      </c>
      <c r="Q3834" s="11" t="e">
        <f>VLOOKUP(B3834,'Комментарии к ремонту'!A:C,2,FALSE)</f>
        <v>#N/A</v>
      </c>
      <c r="R3834" s="21" t="str">
        <f t="shared" si="481"/>
        <v/>
      </c>
      <c r="T3834" s="44" t="str">
        <f t="shared" si="476"/>
        <v/>
      </c>
      <c r="W3834" s="18">
        <f t="shared" si="477"/>
        <v>0</v>
      </c>
    </row>
    <row r="3835" spans="7:23" ht="25.5" customHeight="1" x14ac:dyDescent="0.2">
      <c r="G3835" s="12" t="str">
        <f t="shared" si="474"/>
        <v/>
      </c>
      <c r="H3835" s="12"/>
      <c r="I3835" s="22" t="str">
        <f>IFERROR(VLOOKUP('движение ДВС'!C3835,нормативы!$B$2:$C$32,2,FALSE),"")</f>
        <v/>
      </c>
      <c r="K3835" s="13" t="str">
        <f t="shared" si="478"/>
        <v/>
      </c>
      <c r="L3835" s="13"/>
      <c r="M3835" s="22" t="str">
        <f t="shared" si="475"/>
        <v/>
      </c>
      <c r="N3835" s="22" t="str">
        <f t="shared" si="479"/>
        <v/>
      </c>
      <c r="P3835" s="11" t="str">
        <f t="shared" si="480"/>
        <v xml:space="preserve"> </v>
      </c>
      <c r="Q3835" s="11" t="e">
        <f>VLOOKUP(B3835,'Комментарии к ремонту'!A:C,2,FALSE)</f>
        <v>#N/A</v>
      </c>
      <c r="R3835" s="21" t="str">
        <f t="shared" si="481"/>
        <v/>
      </c>
      <c r="T3835" s="44" t="str">
        <f t="shared" si="476"/>
        <v/>
      </c>
      <c r="W3835" s="18">
        <f t="shared" si="477"/>
        <v>0</v>
      </c>
    </row>
    <row r="3836" spans="7:23" ht="25.5" customHeight="1" x14ac:dyDescent="0.2">
      <c r="G3836" s="12" t="str">
        <f t="shared" si="474"/>
        <v/>
      </c>
      <c r="H3836" s="12"/>
      <c r="I3836" s="22" t="str">
        <f>IFERROR(VLOOKUP('движение ДВС'!C3836,нормативы!$B$2:$C$32,2,FALSE),"")</f>
        <v/>
      </c>
      <c r="K3836" s="13" t="str">
        <f t="shared" si="478"/>
        <v/>
      </c>
      <c r="L3836" s="13"/>
      <c r="M3836" s="22" t="str">
        <f t="shared" si="475"/>
        <v/>
      </c>
      <c r="N3836" s="22" t="str">
        <f t="shared" si="479"/>
        <v/>
      </c>
      <c r="P3836" s="11" t="str">
        <f t="shared" si="480"/>
        <v xml:space="preserve"> </v>
      </c>
      <c r="Q3836" s="11" t="e">
        <f>VLOOKUP(B3836,'Комментарии к ремонту'!A:C,2,FALSE)</f>
        <v>#N/A</v>
      </c>
      <c r="R3836" s="21" t="str">
        <f t="shared" si="481"/>
        <v/>
      </c>
      <c r="T3836" s="44" t="str">
        <f t="shared" si="476"/>
        <v/>
      </c>
      <c r="W3836" s="18">
        <f t="shared" si="477"/>
        <v>0</v>
      </c>
    </row>
    <row r="3837" spans="7:23" ht="25.5" customHeight="1" x14ac:dyDescent="0.2">
      <c r="G3837" s="12" t="str">
        <f t="shared" si="474"/>
        <v/>
      </c>
      <c r="H3837" s="12"/>
      <c r="I3837" s="22" t="str">
        <f>IFERROR(VLOOKUP('движение ДВС'!C3837,нормативы!$B$2:$C$32,2,FALSE),"")</f>
        <v/>
      </c>
      <c r="K3837" s="13" t="str">
        <f t="shared" si="478"/>
        <v/>
      </c>
      <c r="L3837" s="13"/>
      <c r="M3837" s="22" t="str">
        <f t="shared" si="475"/>
        <v/>
      </c>
      <c r="N3837" s="22" t="str">
        <f t="shared" si="479"/>
        <v/>
      </c>
      <c r="P3837" s="11" t="str">
        <f t="shared" si="480"/>
        <v xml:space="preserve"> </v>
      </c>
      <c r="Q3837" s="11" t="e">
        <f>VLOOKUP(B3837,'Комментарии к ремонту'!A:C,2,FALSE)</f>
        <v>#N/A</v>
      </c>
      <c r="R3837" s="21" t="str">
        <f t="shared" si="481"/>
        <v/>
      </c>
      <c r="T3837" s="44" t="str">
        <f t="shared" si="476"/>
        <v/>
      </c>
      <c r="W3837" s="18">
        <f t="shared" si="477"/>
        <v>0</v>
      </c>
    </row>
    <row r="3838" spans="7:23" ht="25.5" customHeight="1" x14ac:dyDescent="0.2">
      <c r="G3838" s="12" t="str">
        <f t="shared" si="474"/>
        <v/>
      </c>
      <c r="H3838" s="12"/>
      <c r="I3838" s="22" t="str">
        <f>IFERROR(VLOOKUP('движение ДВС'!C3838,нормативы!$B$2:$C$32,2,FALSE),"")</f>
        <v/>
      </c>
      <c r="K3838" s="13" t="str">
        <f t="shared" si="478"/>
        <v/>
      </c>
      <c r="L3838" s="13"/>
      <c r="M3838" s="22" t="str">
        <f t="shared" si="475"/>
        <v/>
      </c>
      <c r="N3838" s="22" t="str">
        <f t="shared" si="479"/>
        <v/>
      </c>
      <c r="P3838" s="11" t="str">
        <f t="shared" si="480"/>
        <v xml:space="preserve"> </v>
      </c>
      <c r="Q3838" s="11" t="e">
        <f>VLOOKUP(B3838,'Комментарии к ремонту'!A:C,2,FALSE)</f>
        <v>#N/A</v>
      </c>
      <c r="R3838" s="21" t="str">
        <f t="shared" si="481"/>
        <v/>
      </c>
      <c r="T3838" s="44" t="str">
        <f t="shared" si="476"/>
        <v/>
      </c>
      <c r="W3838" s="18">
        <f t="shared" si="477"/>
        <v>0</v>
      </c>
    </row>
    <row r="3839" spans="7:23" ht="25.5" customHeight="1" x14ac:dyDescent="0.2">
      <c r="G3839" s="12" t="str">
        <f t="shared" si="474"/>
        <v/>
      </c>
      <c r="H3839" s="12"/>
      <c r="I3839" s="22" t="str">
        <f>IFERROR(VLOOKUP('движение ДВС'!C3839,нормативы!$B$2:$C$32,2,FALSE),"")</f>
        <v/>
      </c>
      <c r="K3839" s="13" t="str">
        <f t="shared" si="478"/>
        <v/>
      </c>
      <c r="L3839" s="13"/>
      <c r="M3839" s="22" t="str">
        <f t="shared" si="475"/>
        <v/>
      </c>
      <c r="N3839" s="22" t="str">
        <f t="shared" si="479"/>
        <v/>
      </c>
      <c r="P3839" s="11" t="str">
        <f t="shared" si="480"/>
        <v xml:space="preserve"> </v>
      </c>
      <c r="Q3839" s="11" t="e">
        <f>VLOOKUP(B3839,'Комментарии к ремонту'!A:C,2,FALSE)</f>
        <v>#N/A</v>
      </c>
      <c r="R3839" s="21" t="str">
        <f t="shared" si="481"/>
        <v/>
      </c>
      <c r="T3839" s="44" t="str">
        <f t="shared" si="476"/>
        <v/>
      </c>
      <c r="W3839" s="18">
        <f t="shared" si="477"/>
        <v>0</v>
      </c>
    </row>
    <row r="3840" spans="7:23" ht="25.5" customHeight="1" x14ac:dyDescent="0.2">
      <c r="G3840" s="12" t="str">
        <f t="shared" si="474"/>
        <v/>
      </c>
      <c r="H3840" s="12"/>
      <c r="I3840" s="22" t="str">
        <f>IFERROR(VLOOKUP('движение ДВС'!C3840,нормативы!$B$2:$C$32,2,FALSE),"")</f>
        <v/>
      </c>
      <c r="K3840" s="13" t="str">
        <f t="shared" si="478"/>
        <v/>
      </c>
      <c r="L3840" s="13"/>
      <c r="M3840" s="22" t="str">
        <f t="shared" si="475"/>
        <v/>
      </c>
      <c r="N3840" s="22" t="str">
        <f t="shared" si="479"/>
        <v/>
      </c>
      <c r="P3840" s="11" t="str">
        <f t="shared" si="480"/>
        <v xml:space="preserve"> </v>
      </c>
      <c r="Q3840" s="11" t="e">
        <f>VLOOKUP(B3840,'Комментарии к ремонту'!A:C,2,FALSE)</f>
        <v>#N/A</v>
      </c>
      <c r="R3840" s="21" t="str">
        <f t="shared" si="481"/>
        <v/>
      </c>
      <c r="T3840" s="44" t="str">
        <f t="shared" si="476"/>
        <v/>
      </c>
      <c r="W3840" s="18">
        <f t="shared" si="477"/>
        <v>0</v>
      </c>
    </row>
    <row r="3841" spans="7:23" ht="25.5" customHeight="1" x14ac:dyDescent="0.2">
      <c r="G3841" s="12" t="str">
        <f t="shared" si="474"/>
        <v/>
      </c>
      <c r="H3841" s="12"/>
      <c r="I3841" s="22" t="str">
        <f>IFERROR(VLOOKUP('движение ДВС'!C3841,нормативы!$B$2:$C$32,2,FALSE),"")</f>
        <v/>
      </c>
      <c r="K3841" s="13" t="str">
        <f t="shared" si="478"/>
        <v/>
      </c>
      <c r="L3841" s="13"/>
      <c r="M3841" s="22" t="str">
        <f t="shared" si="475"/>
        <v/>
      </c>
      <c r="N3841" s="22" t="str">
        <f t="shared" si="479"/>
        <v/>
      </c>
      <c r="P3841" s="11" t="str">
        <f t="shared" si="480"/>
        <v xml:space="preserve"> </v>
      </c>
      <c r="Q3841" s="11" t="e">
        <f>VLOOKUP(B3841,'Комментарии к ремонту'!A:C,2,FALSE)</f>
        <v>#N/A</v>
      </c>
      <c r="R3841" s="21" t="str">
        <f t="shared" si="481"/>
        <v/>
      </c>
      <c r="T3841" s="44" t="str">
        <f t="shared" si="476"/>
        <v/>
      </c>
      <c r="W3841" s="18">
        <f t="shared" si="477"/>
        <v>0</v>
      </c>
    </row>
    <row r="3842" spans="7:23" ht="25.5" customHeight="1" x14ac:dyDescent="0.2">
      <c r="G3842" s="12" t="str">
        <f t="shared" si="474"/>
        <v/>
      </c>
      <c r="H3842" s="12"/>
      <c r="I3842" s="22" t="str">
        <f>IFERROR(VLOOKUP('движение ДВС'!C3842,нормативы!$B$2:$C$32,2,FALSE),"")</f>
        <v/>
      </c>
      <c r="K3842" s="13" t="str">
        <f t="shared" si="478"/>
        <v/>
      </c>
      <c r="L3842" s="13"/>
      <c r="M3842" s="22" t="str">
        <f t="shared" si="475"/>
        <v/>
      </c>
      <c r="N3842" s="22" t="str">
        <f t="shared" si="479"/>
        <v/>
      </c>
      <c r="P3842" s="11" t="str">
        <f t="shared" si="480"/>
        <v xml:space="preserve"> </v>
      </c>
      <c r="Q3842" s="11" t="e">
        <f>VLOOKUP(B3842,'Комментарии к ремонту'!A:C,2,FALSE)</f>
        <v>#N/A</v>
      </c>
      <c r="R3842" s="21" t="str">
        <f t="shared" si="481"/>
        <v/>
      </c>
      <c r="T3842" s="44" t="str">
        <f t="shared" si="476"/>
        <v/>
      </c>
      <c r="W3842" s="18">
        <f t="shared" si="477"/>
        <v>0</v>
      </c>
    </row>
    <row r="3843" spans="7:23" ht="25.5" customHeight="1" x14ac:dyDescent="0.2">
      <c r="G3843" s="12" t="str">
        <f t="shared" ref="G3843:G3906" si="482">IFERROR(IF(SEARCH("Ожидается",O3843),"введите дату",""),"")</f>
        <v/>
      </c>
      <c r="H3843" s="12"/>
      <c r="I3843" s="22" t="str">
        <f>IFERROR(VLOOKUP('движение ДВС'!C3843,нормативы!$B$2:$C$32,2,FALSE),"")</f>
        <v/>
      </c>
      <c r="K3843" s="13" t="str">
        <f t="shared" si="478"/>
        <v/>
      </c>
      <c r="L3843" s="13"/>
      <c r="M3843" s="22" t="str">
        <f t="shared" ref="M3843:M3906" si="483">IFERROR(IF(ISBLANK(G3843),"",_xlfn.ISOWEEKNUM(G3843)),"")</f>
        <v/>
      </c>
      <c r="N3843" s="22" t="str">
        <f t="shared" si="479"/>
        <v/>
      </c>
      <c r="P3843" s="11" t="str">
        <f t="shared" si="480"/>
        <v xml:space="preserve"> </v>
      </c>
      <c r="Q3843" s="11" t="e">
        <f>VLOOKUP(B3843,'Комментарии к ремонту'!A:C,2,FALSE)</f>
        <v>#N/A</v>
      </c>
      <c r="R3843" s="21" t="str">
        <f t="shared" si="481"/>
        <v/>
      </c>
      <c r="T3843" s="44" t="str">
        <f t="shared" ref="T3843:T3906" si="484">IF(O3843="Отказной","Опишите причину отказа",IF(O3843="Транзит","Опишите инф. о транзите",""))</f>
        <v/>
      </c>
      <c r="W3843" s="18">
        <f t="shared" ref="W3843:W3906" si="485">IFERROR(IF(SEARCH(", заказ",V3843),"укажите дату поставки зап. частей",""),0)</f>
        <v>0</v>
      </c>
    </row>
    <row r="3844" spans="7:23" ht="25.5" customHeight="1" x14ac:dyDescent="0.2">
      <c r="G3844" s="12" t="str">
        <f t="shared" si="482"/>
        <v/>
      </c>
      <c r="H3844" s="12"/>
      <c r="I3844" s="22" t="str">
        <f>IFERROR(VLOOKUP('движение ДВС'!C3844,нормативы!$B$2:$C$32,2,FALSE),"")</f>
        <v/>
      </c>
      <c r="K3844" s="13" t="str">
        <f t="shared" ref="K3844:K3907" si="486">IFERROR(IF(H3844&lt;&gt;0,H3844+(I3844/J3844)/8*7/5,""),IF(H3844&lt;&gt;0,H3844+I3844/8*7/5,""))</f>
        <v/>
      </c>
      <c r="L3844" s="13"/>
      <c r="M3844" s="22" t="str">
        <f t="shared" si="483"/>
        <v/>
      </c>
      <c r="N3844" s="22" t="str">
        <f t="shared" ref="N3844:N3907" si="487">IFERROR(INT((MONTH(G3844)+2)/3),"")</f>
        <v/>
      </c>
      <c r="P3844" s="11" t="str">
        <f t="shared" ref="P3844:P3907" si="488">B3844&amp;" "&amp;C3844</f>
        <v xml:space="preserve"> </v>
      </c>
      <c r="Q3844" s="11" t="e">
        <f>VLOOKUP(B3844,'Комментарии к ремонту'!A:C,2,FALSE)</f>
        <v>#N/A</v>
      </c>
      <c r="R3844" s="21" t="str">
        <f t="shared" ref="R3844:R3907" si="489">IF(ISBLANK(B3844),"",IF(O3844="Ремонт остановлен","Укажите причину остановки работ",IF(O3844="Отказной","Опишите причину отказа",IF(O3844="Транзит","Опишите инф. о транзите",IF(ISNA(Q3844),"НЕТ","ЕСТЬ")))))</f>
        <v/>
      </c>
      <c r="T3844" s="44" t="str">
        <f t="shared" si="484"/>
        <v/>
      </c>
      <c r="W3844" s="18">
        <f t="shared" si="485"/>
        <v>0</v>
      </c>
    </row>
    <row r="3845" spans="7:23" ht="25.5" customHeight="1" x14ac:dyDescent="0.2">
      <c r="G3845" s="12" t="str">
        <f t="shared" si="482"/>
        <v/>
      </c>
      <c r="H3845" s="12"/>
      <c r="I3845" s="22" t="str">
        <f>IFERROR(VLOOKUP('движение ДВС'!C3845,нормативы!$B$2:$C$32,2,FALSE),"")</f>
        <v/>
      </c>
      <c r="K3845" s="13" t="str">
        <f t="shared" si="486"/>
        <v/>
      </c>
      <c r="L3845" s="13"/>
      <c r="M3845" s="22" t="str">
        <f t="shared" si="483"/>
        <v/>
      </c>
      <c r="N3845" s="22" t="str">
        <f t="shared" si="487"/>
        <v/>
      </c>
      <c r="P3845" s="11" t="str">
        <f t="shared" si="488"/>
        <v xml:space="preserve"> </v>
      </c>
      <c r="Q3845" s="11" t="e">
        <f>VLOOKUP(B3845,'Комментарии к ремонту'!A:C,2,FALSE)</f>
        <v>#N/A</v>
      </c>
      <c r="R3845" s="21" t="str">
        <f t="shared" si="489"/>
        <v/>
      </c>
      <c r="T3845" s="44" t="str">
        <f t="shared" si="484"/>
        <v/>
      </c>
      <c r="W3845" s="18">
        <f t="shared" si="485"/>
        <v>0</v>
      </c>
    </row>
    <row r="3846" spans="7:23" ht="25.5" customHeight="1" x14ac:dyDescent="0.2">
      <c r="G3846" s="12" t="str">
        <f t="shared" si="482"/>
        <v/>
      </c>
      <c r="H3846" s="12"/>
      <c r="I3846" s="22" t="str">
        <f>IFERROR(VLOOKUP('движение ДВС'!C3846,нормативы!$B$2:$C$32,2,FALSE),"")</f>
        <v/>
      </c>
      <c r="K3846" s="13" t="str">
        <f t="shared" si="486"/>
        <v/>
      </c>
      <c r="L3846" s="13"/>
      <c r="M3846" s="22" t="str">
        <f t="shared" si="483"/>
        <v/>
      </c>
      <c r="N3846" s="22" t="str">
        <f t="shared" si="487"/>
        <v/>
      </c>
      <c r="P3846" s="11" t="str">
        <f t="shared" si="488"/>
        <v xml:space="preserve"> </v>
      </c>
      <c r="Q3846" s="11" t="e">
        <f>VLOOKUP(B3846,'Комментарии к ремонту'!A:C,2,FALSE)</f>
        <v>#N/A</v>
      </c>
      <c r="R3846" s="21" t="str">
        <f t="shared" si="489"/>
        <v/>
      </c>
      <c r="T3846" s="44" t="str">
        <f t="shared" si="484"/>
        <v/>
      </c>
      <c r="W3846" s="18">
        <f t="shared" si="485"/>
        <v>0</v>
      </c>
    </row>
    <row r="3847" spans="7:23" ht="25.5" customHeight="1" x14ac:dyDescent="0.2">
      <c r="G3847" s="12" t="str">
        <f t="shared" si="482"/>
        <v/>
      </c>
      <c r="H3847" s="12"/>
      <c r="I3847" s="22" t="str">
        <f>IFERROR(VLOOKUP('движение ДВС'!C3847,нормативы!$B$2:$C$32,2,FALSE),"")</f>
        <v/>
      </c>
      <c r="K3847" s="13" t="str">
        <f t="shared" si="486"/>
        <v/>
      </c>
      <c r="L3847" s="13"/>
      <c r="M3847" s="22" t="str">
        <f t="shared" si="483"/>
        <v/>
      </c>
      <c r="N3847" s="22" t="str">
        <f t="shared" si="487"/>
        <v/>
      </c>
      <c r="P3847" s="11" t="str">
        <f t="shared" si="488"/>
        <v xml:space="preserve"> </v>
      </c>
      <c r="Q3847" s="11" t="e">
        <f>VLOOKUP(B3847,'Комментарии к ремонту'!A:C,2,FALSE)</f>
        <v>#N/A</v>
      </c>
      <c r="R3847" s="21" t="str">
        <f t="shared" si="489"/>
        <v/>
      </c>
      <c r="T3847" s="44" t="str">
        <f t="shared" si="484"/>
        <v/>
      </c>
      <c r="W3847" s="18">
        <f t="shared" si="485"/>
        <v>0</v>
      </c>
    </row>
    <row r="3848" spans="7:23" ht="25.5" customHeight="1" x14ac:dyDescent="0.2">
      <c r="G3848" s="12" t="str">
        <f t="shared" si="482"/>
        <v/>
      </c>
      <c r="H3848" s="12"/>
      <c r="I3848" s="22" t="str">
        <f>IFERROR(VLOOKUP('движение ДВС'!C3848,нормативы!$B$2:$C$32,2,FALSE),"")</f>
        <v/>
      </c>
      <c r="K3848" s="13" t="str">
        <f t="shared" si="486"/>
        <v/>
      </c>
      <c r="L3848" s="13"/>
      <c r="M3848" s="22" t="str">
        <f t="shared" si="483"/>
        <v/>
      </c>
      <c r="N3848" s="22" t="str">
        <f t="shared" si="487"/>
        <v/>
      </c>
      <c r="P3848" s="11" t="str">
        <f t="shared" si="488"/>
        <v xml:space="preserve"> </v>
      </c>
      <c r="Q3848" s="11" t="e">
        <f>VLOOKUP(B3848,'Комментарии к ремонту'!A:C,2,FALSE)</f>
        <v>#N/A</v>
      </c>
      <c r="R3848" s="21" t="str">
        <f t="shared" si="489"/>
        <v/>
      </c>
      <c r="T3848" s="44" t="str">
        <f t="shared" si="484"/>
        <v/>
      </c>
      <c r="W3848" s="18">
        <f t="shared" si="485"/>
        <v>0</v>
      </c>
    </row>
    <row r="3849" spans="7:23" ht="25.5" customHeight="1" x14ac:dyDescent="0.2">
      <c r="G3849" s="12" t="str">
        <f t="shared" si="482"/>
        <v/>
      </c>
      <c r="H3849" s="12"/>
      <c r="I3849" s="22" t="str">
        <f>IFERROR(VLOOKUP('движение ДВС'!C3849,нормативы!$B$2:$C$32,2,FALSE),"")</f>
        <v/>
      </c>
      <c r="K3849" s="13" t="str">
        <f t="shared" si="486"/>
        <v/>
      </c>
      <c r="L3849" s="13"/>
      <c r="M3849" s="22" t="str">
        <f t="shared" si="483"/>
        <v/>
      </c>
      <c r="N3849" s="22" t="str">
        <f t="shared" si="487"/>
        <v/>
      </c>
      <c r="P3849" s="11" t="str">
        <f t="shared" si="488"/>
        <v xml:space="preserve"> </v>
      </c>
      <c r="Q3849" s="11" t="e">
        <f>VLOOKUP(B3849,'Комментарии к ремонту'!A:C,2,FALSE)</f>
        <v>#N/A</v>
      </c>
      <c r="R3849" s="21" t="str">
        <f t="shared" si="489"/>
        <v/>
      </c>
      <c r="T3849" s="44" t="str">
        <f t="shared" si="484"/>
        <v/>
      </c>
      <c r="W3849" s="18">
        <f t="shared" si="485"/>
        <v>0</v>
      </c>
    </row>
    <row r="3850" spans="7:23" ht="25.5" customHeight="1" x14ac:dyDescent="0.2">
      <c r="G3850" s="12" t="str">
        <f t="shared" si="482"/>
        <v/>
      </c>
      <c r="H3850" s="12"/>
      <c r="I3850" s="22" t="str">
        <f>IFERROR(VLOOKUP('движение ДВС'!C3850,нормативы!$B$2:$C$32,2,FALSE),"")</f>
        <v/>
      </c>
      <c r="K3850" s="13" t="str">
        <f t="shared" si="486"/>
        <v/>
      </c>
      <c r="L3850" s="13"/>
      <c r="M3850" s="22" t="str">
        <f t="shared" si="483"/>
        <v/>
      </c>
      <c r="N3850" s="22" t="str">
        <f t="shared" si="487"/>
        <v/>
      </c>
      <c r="P3850" s="11" t="str">
        <f t="shared" si="488"/>
        <v xml:space="preserve"> </v>
      </c>
      <c r="Q3850" s="11" t="e">
        <f>VLOOKUP(B3850,'Комментарии к ремонту'!A:C,2,FALSE)</f>
        <v>#N/A</v>
      </c>
      <c r="R3850" s="21" t="str">
        <f t="shared" si="489"/>
        <v/>
      </c>
      <c r="T3850" s="44" t="str">
        <f t="shared" si="484"/>
        <v/>
      </c>
      <c r="W3850" s="18">
        <f t="shared" si="485"/>
        <v>0</v>
      </c>
    </row>
    <row r="3851" spans="7:23" ht="25.5" customHeight="1" x14ac:dyDescent="0.2">
      <c r="G3851" s="12" t="str">
        <f t="shared" si="482"/>
        <v/>
      </c>
      <c r="H3851" s="12"/>
      <c r="I3851" s="22" t="str">
        <f>IFERROR(VLOOKUP('движение ДВС'!C3851,нормативы!$B$2:$C$32,2,FALSE),"")</f>
        <v/>
      </c>
      <c r="K3851" s="13" t="str">
        <f t="shared" si="486"/>
        <v/>
      </c>
      <c r="L3851" s="13"/>
      <c r="M3851" s="22" t="str">
        <f t="shared" si="483"/>
        <v/>
      </c>
      <c r="N3851" s="22" t="str">
        <f t="shared" si="487"/>
        <v/>
      </c>
      <c r="P3851" s="11" t="str">
        <f t="shared" si="488"/>
        <v xml:space="preserve"> </v>
      </c>
      <c r="Q3851" s="11" t="e">
        <f>VLOOKUP(B3851,'Комментарии к ремонту'!A:C,2,FALSE)</f>
        <v>#N/A</v>
      </c>
      <c r="R3851" s="21" t="str">
        <f t="shared" si="489"/>
        <v/>
      </c>
      <c r="T3851" s="44" t="str">
        <f t="shared" si="484"/>
        <v/>
      </c>
      <c r="W3851" s="18">
        <f t="shared" si="485"/>
        <v>0</v>
      </c>
    </row>
    <row r="3852" spans="7:23" ht="25.5" customHeight="1" x14ac:dyDescent="0.2">
      <c r="G3852" s="12" t="str">
        <f t="shared" si="482"/>
        <v/>
      </c>
      <c r="H3852" s="12"/>
      <c r="I3852" s="22" t="str">
        <f>IFERROR(VLOOKUP('движение ДВС'!C3852,нормативы!$B$2:$C$32,2,FALSE),"")</f>
        <v/>
      </c>
      <c r="K3852" s="13" t="str">
        <f t="shared" si="486"/>
        <v/>
      </c>
      <c r="L3852" s="13"/>
      <c r="M3852" s="22" t="str">
        <f t="shared" si="483"/>
        <v/>
      </c>
      <c r="N3852" s="22" t="str">
        <f t="shared" si="487"/>
        <v/>
      </c>
      <c r="P3852" s="11" t="str">
        <f t="shared" si="488"/>
        <v xml:space="preserve"> </v>
      </c>
      <c r="Q3852" s="11" t="e">
        <f>VLOOKUP(B3852,'Комментарии к ремонту'!A:C,2,FALSE)</f>
        <v>#N/A</v>
      </c>
      <c r="R3852" s="21" t="str">
        <f t="shared" si="489"/>
        <v/>
      </c>
      <c r="T3852" s="44" t="str">
        <f t="shared" si="484"/>
        <v/>
      </c>
      <c r="W3852" s="18">
        <f t="shared" si="485"/>
        <v>0</v>
      </c>
    </row>
    <row r="3853" spans="7:23" ht="25.5" customHeight="1" x14ac:dyDescent="0.2">
      <c r="G3853" s="12" t="str">
        <f t="shared" si="482"/>
        <v/>
      </c>
      <c r="H3853" s="12"/>
      <c r="I3853" s="22" t="str">
        <f>IFERROR(VLOOKUP('движение ДВС'!C3853,нормативы!$B$2:$C$32,2,FALSE),"")</f>
        <v/>
      </c>
      <c r="K3853" s="13" t="str">
        <f t="shared" si="486"/>
        <v/>
      </c>
      <c r="L3853" s="13"/>
      <c r="M3853" s="22" t="str">
        <f t="shared" si="483"/>
        <v/>
      </c>
      <c r="N3853" s="22" t="str">
        <f t="shared" si="487"/>
        <v/>
      </c>
      <c r="P3853" s="11" t="str">
        <f t="shared" si="488"/>
        <v xml:space="preserve"> </v>
      </c>
      <c r="Q3853" s="11" t="e">
        <f>VLOOKUP(B3853,'Комментарии к ремонту'!A:C,2,FALSE)</f>
        <v>#N/A</v>
      </c>
      <c r="R3853" s="21" t="str">
        <f t="shared" si="489"/>
        <v/>
      </c>
      <c r="T3853" s="44" t="str">
        <f t="shared" si="484"/>
        <v/>
      </c>
      <c r="W3853" s="18">
        <f t="shared" si="485"/>
        <v>0</v>
      </c>
    </row>
    <row r="3854" spans="7:23" ht="25.5" customHeight="1" x14ac:dyDescent="0.2">
      <c r="G3854" s="12" t="str">
        <f t="shared" si="482"/>
        <v/>
      </c>
      <c r="H3854" s="12"/>
      <c r="I3854" s="22" t="str">
        <f>IFERROR(VLOOKUP('движение ДВС'!C3854,нормативы!$B$2:$C$32,2,FALSE),"")</f>
        <v/>
      </c>
      <c r="K3854" s="13" t="str">
        <f t="shared" si="486"/>
        <v/>
      </c>
      <c r="L3854" s="13"/>
      <c r="M3854" s="22" t="str">
        <f t="shared" si="483"/>
        <v/>
      </c>
      <c r="N3854" s="22" t="str">
        <f t="shared" si="487"/>
        <v/>
      </c>
      <c r="P3854" s="11" t="str">
        <f t="shared" si="488"/>
        <v xml:space="preserve"> </v>
      </c>
      <c r="Q3854" s="11" t="e">
        <f>VLOOKUP(B3854,'Комментарии к ремонту'!A:C,2,FALSE)</f>
        <v>#N/A</v>
      </c>
      <c r="R3854" s="21" t="str">
        <f t="shared" si="489"/>
        <v/>
      </c>
      <c r="T3854" s="44" t="str">
        <f t="shared" si="484"/>
        <v/>
      </c>
      <c r="W3854" s="18">
        <f t="shared" si="485"/>
        <v>0</v>
      </c>
    </row>
    <row r="3855" spans="7:23" ht="25.5" customHeight="1" x14ac:dyDescent="0.2">
      <c r="G3855" s="12" t="str">
        <f t="shared" si="482"/>
        <v/>
      </c>
      <c r="H3855" s="12"/>
      <c r="I3855" s="22" t="str">
        <f>IFERROR(VLOOKUP('движение ДВС'!C3855,нормативы!$B$2:$C$32,2,FALSE),"")</f>
        <v/>
      </c>
      <c r="K3855" s="13" t="str">
        <f t="shared" si="486"/>
        <v/>
      </c>
      <c r="L3855" s="13"/>
      <c r="M3855" s="22" t="str">
        <f t="shared" si="483"/>
        <v/>
      </c>
      <c r="N3855" s="22" t="str">
        <f t="shared" si="487"/>
        <v/>
      </c>
      <c r="P3855" s="11" t="str">
        <f t="shared" si="488"/>
        <v xml:space="preserve"> </v>
      </c>
      <c r="Q3855" s="11" t="e">
        <f>VLOOKUP(B3855,'Комментарии к ремонту'!A:C,2,FALSE)</f>
        <v>#N/A</v>
      </c>
      <c r="R3855" s="21" t="str">
        <f t="shared" si="489"/>
        <v/>
      </c>
      <c r="T3855" s="44" t="str">
        <f t="shared" si="484"/>
        <v/>
      </c>
      <c r="W3855" s="18">
        <f t="shared" si="485"/>
        <v>0</v>
      </c>
    </row>
    <row r="3856" spans="7:23" ht="25.5" customHeight="1" x14ac:dyDescent="0.2">
      <c r="G3856" s="12" t="str">
        <f t="shared" si="482"/>
        <v/>
      </c>
      <c r="H3856" s="12"/>
      <c r="I3856" s="22" t="str">
        <f>IFERROR(VLOOKUP('движение ДВС'!C3856,нормативы!$B$2:$C$32,2,FALSE),"")</f>
        <v/>
      </c>
      <c r="K3856" s="13" t="str">
        <f t="shared" si="486"/>
        <v/>
      </c>
      <c r="L3856" s="13"/>
      <c r="M3856" s="22" t="str">
        <f t="shared" si="483"/>
        <v/>
      </c>
      <c r="N3856" s="22" t="str">
        <f t="shared" si="487"/>
        <v/>
      </c>
      <c r="P3856" s="11" t="str">
        <f t="shared" si="488"/>
        <v xml:space="preserve"> </v>
      </c>
      <c r="Q3856" s="11" t="e">
        <f>VLOOKUP(B3856,'Комментарии к ремонту'!A:C,2,FALSE)</f>
        <v>#N/A</v>
      </c>
      <c r="R3856" s="21" t="str">
        <f t="shared" si="489"/>
        <v/>
      </c>
      <c r="T3856" s="44" t="str">
        <f t="shared" si="484"/>
        <v/>
      </c>
      <c r="W3856" s="18">
        <f t="shared" si="485"/>
        <v>0</v>
      </c>
    </row>
    <row r="3857" spans="7:23" ht="25.5" customHeight="1" x14ac:dyDescent="0.2">
      <c r="G3857" s="12" t="str">
        <f t="shared" si="482"/>
        <v/>
      </c>
      <c r="H3857" s="12"/>
      <c r="I3857" s="22" t="str">
        <f>IFERROR(VLOOKUP('движение ДВС'!C3857,нормативы!$B$2:$C$32,2,FALSE),"")</f>
        <v/>
      </c>
      <c r="K3857" s="13" t="str">
        <f t="shared" si="486"/>
        <v/>
      </c>
      <c r="L3857" s="13"/>
      <c r="M3857" s="22" t="str">
        <f t="shared" si="483"/>
        <v/>
      </c>
      <c r="N3857" s="22" t="str">
        <f t="shared" si="487"/>
        <v/>
      </c>
      <c r="P3857" s="11" t="str">
        <f t="shared" si="488"/>
        <v xml:space="preserve"> </v>
      </c>
      <c r="Q3857" s="11" t="e">
        <f>VLOOKUP(B3857,'Комментарии к ремонту'!A:C,2,FALSE)</f>
        <v>#N/A</v>
      </c>
      <c r="R3857" s="21" t="str">
        <f t="shared" si="489"/>
        <v/>
      </c>
      <c r="T3857" s="44" t="str">
        <f t="shared" si="484"/>
        <v/>
      </c>
      <c r="W3857" s="18">
        <f t="shared" si="485"/>
        <v>0</v>
      </c>
    </row>
    <row r="3858" spans="7:23" ht="25.5" customHeight="1" x14ac:dyDescent="0.2">
      <c r="G3858" s="12" t="str">
        <f t="shared" si="482"/>
        <v/>
      </c>
      <c r="H3858" s="12"/>
      <c r="I3858" s="22" t="str">
        <f>IFERROR(VLOOKUP('движение ДВС'!C3858,нормативы!$B$2:$C$32,2,FALSE),"")</f>
        <v/>
      </c>
      <c r="K3858" s="13" t="str">
        <f t="shared" si="486"/>
        <v/>
      </c>
      <c r="L3858" s="13"/>
      <c r="M3858" s="22" t="str">
        <f t="shared" si="483"/>
        <v/>
      </c>
      <c r="N3858" s="22" t="str">
        <f t="shared" si="487"/>
        <v/>
      </c>
      <c r="P3858" s="11" t="str">
        <f t="shared" si="488"/>
        <v xml:space="preserve"> </v>
      </c>
      <c r="Q3858" s="11" t="e">
        <f>VLOOKUP(B3858,'Комментарии к ремонту'!A:C,2,FALSE)</f>
        <v>#N/A</v>
      </c>
      <c r="R3858" s="21" t="str">
        <f t="shared" si="489"/>
        <v/>
      </c>
      <c r="T3858" s="44" t="str">
        <f t="shared" si="484"/>
        <v/>
      </c>
      <c r="W3858" s="18">
        <f t="shared" si="485"/>
        <v>0</v>
      </c>
    </row>
    <row r="3859" spans="7:23" ht="25.5" customHeight="1" x14ac:dyDescent="0.2">
      <c r="G3859" s="12" t="str">
        <f t="shared" si="482"/>
        <v/>
      </c>
      <c r="H3859" s="12"/>
      <c r="I3859" s="22" t="str">
        <f>IFERROR(VLOOKUP('движение ДВС'!C3859,нормативы!$B$2:$C$32,2,FALSE),"")</f>
        <v/>
      </c>
      <c r="K3859" s="13" t="str">
        <f t="shared" si="486"/>
        <v/>
      </c>
      <c r="L3859" s="13"/>
      <c r="M3859" s="22" t="str">
        <f t="shared" si="483"/>
        <v/>
      </c>
      <c r="N3859" s="22" t="str">
        <f t="shared" si="487"/>
        <v/>
      </c>
      <c r="P3859" s="11" t="str">
        <f t="shared" si="488"/>
        <v xml:space="preserve"> </v>
      </c>
      <c r="Q3859" s="11" t="e">
        <f>VLOOKUP(B3859,'Комментарии к ремонту'!A:C,2,FALSE)</f>
        <v>#N/A</v>
      </c>
      <c r="R3859" s="21" t="str">
        <f t="shared" si="489"/>
        <v/>
      </c>
      <c r="T3859" s="44" t="str">
        <f t="shared" si="484"/>
        <v/>
      </c>
      <c r="W3859" s="18">
        <f t="shared" si="485"/>
        <v>0</v>
      </c>
    </row>
    <row r="3860" spans="7:23" ht="25.5" customHeight="1" x14ac:dyDescent="0.2">
      <c r="G3860" s="12" t="str">
        <f t="shared" si="482"/>
        <v/>
      </c>
      <c r="H3860" s="12"/>
      <c r="I3860" s="22" t="str">
        <f>IFERROR(VLOOKUP('движение ДВС'!C3860,нормативы!$B$2:$C$32,2,FALSE),"")</f>
        <v/>
      </c>
      <c r="K3860" s="13" t="str">
        <f t="shared" si="486"/>
        <v/>
      </c>
      <c r="L3860" s="13"/>
      <c r="M3860" s="22" t="str">
        <f t="shared" si="483"/>
        <v/>
      </c>
      <c r="N3860" s="22" t="str">
        <f t="shared" si="487"/>
        <v/>
      </c>
      <c r="P3860" s="11" t="str">
        <f t="shared" si="488"/>
        <v xml:space="preserve"> </v>
      </c>
      <c r="Q3860" s="11" t="e">
        <f>VLOOKUP(B3860,'Комментарии к ремонту'!A:C,2,FALSE)</f>
        <v>#N/A</v>
      </c>
      <c r="R3860" s="21" t="str">
        <f t="shared" si="489"/>
        <v/>
      </c>
      <c r="T3860" s="44" t="str">
        <f t="shared" si="484"/>
        <v/>
      </c>
      <c r="W3860" s="18">
        <f t="shared" si="485"/>
        <v>0</v>
      </c>
    </row>
    <row r="3861" spans="7:23" ht="25.5" customHeight="1" x14ac:dyDescent="0.2">
      <c r="G3861" s="12" t="str">
        <f t="shared" si="482"/>
        <v/>
      </c>
      <c r="H3861" s="12"/>
      <c r="I3861" s="22" t="str">
        <f>IFERROR(VLOOKUP('движение ДВС'!C3861,нормативы!$B$2:$C$32,2,FALSE),"")</f>
        <v/>
      </c>
      <c r="K3861" s="13" t="str">
        <f t="shared" si="486"/>
        <v/>
      </c>
      <c r="L3861" s="13"/>
      <c r="M3861" s="22" t="str">
        <f t="shared" si="483"/>
        <v/>
      </c>
      <c r="N3861" s="22" t="str">
        <f t="shared" si="487"/>
        <v/>
      </c>
      <c r="P3861" s="11" t="str">
        <f t="shared" si="488"/>
        <v xml:space="preserve"> </v>
      </c>
      <c r="Q3861" s="11" t="e">
        <f>VLOOKUP(B3861,'Комментарии к ремонту'!A:C,2,FALSE)</f>
        <v>#N/A</v>
      </c>
      <c r="R3861" s="21" t="str">
        <f t="shared" si="489"/>
        <v/>
      </c>
      <c r="T3861" s="44" t="str">
        <f t="shared" si="484"/>
        <v/>
      </c>
      <c r="W3861" s="18">
        <f t="shared" si="485"/>
        <v>0</v>
      </c>
    </row>
    <row r="3862" spans="7:23" ht="25.5" customHeight="1" x14ac:dyDescent="0.2">
      <c r="G3862" s="12" t="str">
        <f t="shared" si="482"/>
        <v/>
      </c>
      <c r="H3862" s="12"/>
      <c r="I3862" s="22" t="str">
        <f>IFERROR(VLOOKUP('движение ДВС'!C3862,нормативы!$B$2:$C$32,2,FALSE),"")</f>
        <v/>
      </c>
      <c r="K3862" s="13" t="str">
        <f t="shared" si="486"/>
        <v/>
      </c>
      <c r="L3862" s="13"/>
      <c r="M3862" s="22" t="str">
        <f t="shared" si="483"/>
        <v/>
      </c>
      <c r="N3862" s="22" t="str">
        <f t="shared" si="487"/>
        <v/>
      </c>
      <c r="P3862" s="11" t="str">
        <f t="shared" si="488"/>
        <v xml:space="preserve"> </v>
      </c>
      <c r="Q3862" s="11" t="e">
        <f>VLOOKUP(B3862,'Комментарии к ремонту'!A:C,2,FALSE)</f>
        <v>#N/A</v>
      </c>
      <c r="R3862" s="21" t="str">
        <f t="shared" si="489"/>
        <v/>
      </c>
      <c r="T3862" s="44" t="str">
        <f t="shared" si="484"/>
        <v/>
      </c>
      <c r="W3862" s="18">
        <f t="shared" si="485"/>
        <v>0</v>
      </c>
    </row>
    <row r="3863" spans="7:23" ht="25.5" customHeight="1" x14ac:dyDescent="0.2">
      <c r="G3863" s="12" t="str">
        <f t="shared" si="482"/>
        <v/>
      </c>
      <c r="H3863" s="12"/>
      <c r="I3863" s="22" t="str">
        <f>IFERROR(VLOOKUP('движение ДВС'!C3863,нормативы!$B$2:$C$32,2,FALSE),"")</f>
        <v/>
      </c>
      <c r="K3863" s="13" t="str">
        <f t="shared" si="486"/>
        <v/>
      </c>
      <c r="L3863" s="13"/>
      <c r="M3863" s="22" t="str">
        <f t="shared" si="483"/>
        <v/>
      </c>
      <c r="N3863" s="22" t="str">
        <f t="shared" si="487"/>
        <v/>
      </c>
      <c r="P3863" s="11" t="str">
        <f t="shared" si="488"/>
        <v xml:space="preserve"> </v>
      </c>
      <c r="Q3863" s="11" t="e">
        <f>VLOOKUP(B3863,'Комментарии к ремонту'!A:C,2,FALSE)</f>
        <v>#N/A</v>
      </c>
      <c r="R3863" s="21" t="str">
        <f t="shared" si="489"/>
        <v/>
      </c>
      <c r="T3863" s="44" t="str">
        <f t="shared" si="484"/>
        <v/>
      </c>
      <c r="W3863" s="18">
        <f t="shared" si="485"/>
        <v>0</v>
      </c>
    </row>
    <row r="3864" spans="7:23" ht="25.5" customHeight="1" x14ac:dyDescent="0.2">
      <c r="G3864" s="12" t="str">
        <f t="shared" si="482"/>
        <v/>
      </c>
      <c r="H3864" s="12"/>
      <c r="I3864" s="22" t="str">
        <f>IFERROR(VLOOKUP('движение ДВС'!C3864,нормативы!$B$2:$C$32,2,FALSE),"")</f>
        <v/>
      </c>
      <c r="K3864" s="13" t="str">
        <f t="shared" si="486"/>
        <v/>
      </c>
      <c r="L3864" s="13"/>
      <c r="M3864" s="22" t="str">
        <f t="shared" si="483"/>
        <v/>
      </c>
      <c r="N3864" s="22" t="str">
        <f t="shared" si="487"/>
        <v/>
      </c>
      <c r="P3864" s="11" t="str">
        <f t="shared" si="488"/>
        <v xml:space="preserve"> </v>
      </c>
      <c r="Q3864" s="11" t="e">
        <f>VLOOKUP(B3864,'Комментарии к ремонту'!A:C,2,FALSE)</f>
        <v>#N/A</v>
      </c>
      <c r="R3864" s="21" t="str">
        <f t="shared" si="489"/>
        <v/>
      </c>
      <c r="T3864" s="44" t="str">
        <f t="shared" si="484"/>
        <v/>
      </c>
      <c r="W3864" s="18">
        <f t="shared" si="485"/>
        <v>0</v>
      </c>
    </row>
    <row r="3865" spans="7:23" ht="25.5" customHeight="1" x14ac:dyDescent="0.2">
      <c r="G3865" s="12" t="str">
        <f t="shared" si="482"/>
        <v/>
      </c>
      <c r="H3865" s="12"/>
      <c r="I3865" s="22" t="str">
        <f>IFERROR(VLOOKUP('движение ДВС'!C3865,нормативы!$B$2:$C$32,2,FALSE),"")</f>
        <v/>
      </c>
      <c r="K3865" s="13" t="str">
        <f t="shared" si="486"/>
        <v/>
      </c>
      <c r="L3865" s="13"/>
      <c r="M3865" s="22" t="str">
        <f t="shared" si="483"/>
        <v/>
      </c>
      <c r="N3865" s="22" t="str">
        <f t="shared" si="487"/>
        <v/>
      </c>
      <c r="P3865" s="11" t="str">
        <f t="shared" si="488"/>
        <v xml:space="preserve"> </v>
      </c>
      <c r="Q3865" s="11" t="e">
        <f>VLOOKUP(B3865,'Комментарии к ремонту'!A:C,2,FALSE)</f>
        <v>#N/A</v>
      </c>
      <c r="R3865" s="21" t="str">
        <f t="shared" si="489"/>
        <v/>
      </c>
      <c r="T3865" s="44" t="str">
        <f t="shared" si="484"/>
        <v/>
      </c>
      <c r="W3865" s="18">
        <f t="shared" si="485"/>
        <v>0</v>
      </c>
    </row>
    <row r="3866" spans="7:23" ht="25.5" customHeight="1" x14ac:dyDescent="0.2">
      <c r="G3866" s="12" t="str">
        <f t="shared" si="482"/>
        <v/>
      </c>
      <c r="H3866" s="12"/>
      <c r="I3866" s="22" t="str">
        <f>IFERROR(VLOOKUP('движение ДВС'!C3866,нормативы!$B$2:$C$32,2,FALSE),"")</f>
        <v/>
      </c>
      <c r="K3866" s="13" t="str">
        <f t="shared" si="486"/>
        <v/>
      </c>
      <c r="L3866" s="13"/>
      <c r="M3866" s="22" t="str">
        <f t="shared" si="483"/>
        <v/>
      </c>
      <c r="N3866" s="22" t="str">
        <f t="shared" si="487"/>
        <v/>
      </c>
      <c r="P3866" s="11" t="str">
        <f t="shared" si="488"/>
        <v xml:space="preserve"> </v>
      </c>
      <c r="Q3866" s="11" t="e">
        <f>VLOOKUP(B3866,'Комментарии к ремонту'!A:C,2,FALSE)</f>
        <v>#N/A</v>
      </c>
      <c r="R3866" s="21" t="str">
        <f t="shared" si="489"/>
        <v/>
      </c>
      <c r="T3866" s="44" t="str">
        <f t="shared" si="484"/>
        <v/>
      </c>
      <c r="W3866" s="18">
        <f t="shared" si="485"/>
        <v>0</v>
      </c>
    </row>
    <row r="3867" spans="7:23" ht="25.5" customHeight="1" x14ac:dyDescent="0.2">
      <c r="G3867" s="12" t="str">
        <f t="shared" si="482"/>
        <v/>
      </c>
      <c r="H3867" s="12"/>
      <c r="I3867" s="22" t="str">
        <f>IFERROR(VLOOKUP('движение ДВС'!C3867,нормативы!$B$2:$C$32,2,FALSE),"")</f>
        <v/>
      </c>
      <c r="K3867" s="13" t="str">
        <f t="shared" si="486"/>
        <v/>
      </c>
      <c r="L3867" s="13"/>
      <c r="M3867" s="22" t="str">
        <f t="shared" si="483"/>
        <v/>
      </c>
      <c r="N3867" s="22" t="str">
        <f t="shared" si="487"/>
        <v/>
      </c>
      <c r="P3867" s="11" t="str">
        <f t="shared" si="488"/>
        <v xml:space="preserve"> </v>
      </c>
      <c r="Q3867" s="11" t="e">
        <f>VLOOKUP(B3867,'Комментарии к ремонту'!A:C,2,FALSE)</f>
        <v>#N/A</v>
      </c>
      <c r="R3867" s="21" t="str">
        <f t="shared" si="489"/>
        <v/>
      </c>
      <c r="T3867" s="44" t="str">
        <f t="shared" si="484"/>
        <v/>
      </c>
      <c r="W3867" s="18">
        <f t="shared" si="485"/>
        <v>0</v>
      </c>
    </row>
    <row r="3868" spans="7:23" ht="25.5" customHeight="1" x14ac:dyDescent="0.2">
      <c r="G3868" s="12" t="str">
        <f t="shared" si="482"/>
        <v/>
      </c>
      <c r="H3868" s="12"/>
      <c r="I3868" s="22" t="str">
        <f>IFERROR(VLOOKUP('движение ДВС'!C3868,нормативы!$B$2:$C$32,2,FALSE),"")</f>
        <v/>
      </c>
      <c r="K3868" s="13" t="str">
        <f t="shared" si="486"/>
        <v/>
      </c>
      <c r="L3868" s="13"/>
      <c r="M3868" s="22" t="str">
        <f t="shared" si="483"/>
        <v/>
      </c>
      <c r="N3868" s="22" t="str">
        <f t="shared" si="487"/>
        <v/>
      </c>
      <c r="P3868" s="11" t="str">
        <f t="shared" si="488"/>
        <v xml:space="preserve"> </v>
      </c>
      <c r="Q3868" s="11" t="e">
        <f>VLOOKUP(B3868,'Комментарии к ремонту'!A:C,2,FALSE)</f>
        <v>#N/A</v>
      </c>
      <c r="R3868" s="21" t="str">
        <f t="shared" si="489"/>
        <v/>
      </c>
      <c r="T3868" s="44" t="str">
        <f t="shared" si="484"/>
        <v/>
      </c>
      <c r="W3868" s="18">
        <f t="shared" si="485"/>
        <v>0</v>
      </c>
    </row>
    <row r="3869" spans="7:23" ht="25.5" customHeight="1" x14ac:dyDescent="0.2">
      <c r="G3869" s="12" t="str">
        <f t="shared" si="482"/>
        <v/>
      </c>
      <c r="H3869" s="12"/>
      <c r="I3869" s="22" t="str">
        <f>IFERROR(VLOOKUP('движение ДВС'!C3869,нормативы!$B$2:$C$32,2,FALSE),"")</f>
        <v/>
      </c>
      <c r="K3869" s="13" t="str">
        <f t="shared" si="486"/>
        <v/>
      </c>
      <c r="L3869" s="13"/>
      <c r="M3869" s="22" t="str">
        <f t="shared" si="483"/>
        <v/>
      </c>
      <c r="N3869" s="22" t="str">
        <f t="shared" si="487"/>
        <v/>
      </c>
      <c r="P3869" s="11" t="str">
        <f t="shared" si="488"/>
        <v xml:space="preserve"> </v>
      </c>
      <c r="Q3869" s="11" t="e">
        <f>VLOOKUP(B3869,'Комментарии к ремонту'!A:C,2,FALSE)</f>
        <v>#N/A</v>
      </c>
      <c r="R3869" s="21" t="str">
        <f t="shared" si="489"/>
        <v/>
      </c>
      <c r="T3869" s="44" t="str">
        <f t="shared" si="484"/>
        <v/>
      </c>
      <c r="W3869" s="18">
        <f t="shared" si="485"/>
        <v>0</v>
      </c>
    </row>
    <row r="3870" spans="7:23" ht="25.5" customHeight="1" x14ac:dyDescent="0.2">
      <c r="G3870" s="12" t="str">
        <f t="shared" si="482"/>
        <v/>
      </c>
      <c r="H3870" s="12"/>
      <c r="I3870" s="22" t="str">
        <f>IFERROR(VLOOKUP('движение ДВС'!C3870,нормативы!$B$2:$C$32,2,FALSE),"")</f>
        <v/>
      </c>
      <c r="K3870" s="13" t="str">
        <f t="shared" si="486"/>
        <v/>
      </c>
      <c r="L3870" s="13"/>
      <c r="M3870" s="22" t="str">
        <f t="shared" si="483"/>
        <v/>
      </c>
      <c r="N3870" s="22" t="str">
        <f t="shared" si="487"/>
        <v/>
      </c>
      <c r="P3870" s="11" t="str">
        <f t="shared" si="488"/>
        <v xml:space="preserve"> </v>
      </c>
      <c r="Q3870" s="11" t="e">
        <f>VLOOKUP(B3870,'Комментарии к ремонту'!A:C,2,FALSE)</f>
        <v>#N/A</v>
      </c>
      <c r="R3870" s="21" t="str">
        <f t="shared" si="489"/>
        <v/>
      </c>
      <c r="T3870" s="44" t="str">
        <f t="shared" si="484"/>
        <v/>
      </c>
      <c r="W3870" s="18">
        <f t="shared" si="485"/>
        <v>0</v>
      </c>
    </row>
    <row r="3871" spans="7:23" ht="25.5" customHeight="1" x14ac:dyDescent="0.2">
      <c r="G3871" s="12" t="str">
        <f t="shared" si="482"/>
        <v/>
      </c>
      <c r="H3871" s="12"/>
      <c r="I3871" s="22" t="str">
        <f>IFERROR(VLOOKUP('движение ДВС'!C3871,нормативы!$B$2:$C$32,2,FALSE),"")</f>
        <v/>
      </c>
      <c r="K3871" s="13" t="str">
        <f t="shared" si="486"/>
        <v/>
      </c>
      <c r="L3871" s="13"/>
      <c r="M3871" s="22" t="str">
        <f t="shared" si="483"/>
        <v/>
      </c>
      <c r="N3871" s="22" t="str">
        <f t="shared" si="487"/>
        <v/>
      </c>
      <c r="P3871" s="11" t="str">
        <f t="shared" si="488"/>
        <v xml:space="preserve"> </v>
      </c>
      <c r="Q3871" s="11" t="e">
        <f>VLOOKUP(B3871,'Комментарии к ремонту'!A:C,2,FALSE)</f>
        <v>#N/A</v>
      </c>
      <c r="R3871" s="21" t="str">
        <f t="shared" si="489"/>
        <v/>
      </c>
      <c r="T3871" s="44" t="str">
        <f t="shared" si="484"/>
        <v/>
      </c>
      <c r="W3871" s="18">
        <f t="shared" si="485"/>
        <v>0</v>
      </c>
    </row>
    <row r="3872" spans="7:23" ht="25.5" customHeight="1" x14ac:dyDescent="0.2">
      <c r="G3872" s="12" t="str">
        <f t="shared" si="482"/>
        <v/>
      </c>
      <c r="H3872" s="12"/>
      <c r="I3872" s="22" t="str">
        <f>IFERROR(VLOOKUP('движение ДВС'!C3872,нормативы!$B$2:$C$32,2,FALSE),"")</f>
        <v/>
      </c>
      <c r="K3872" s="13" t="str">
        <f t="shared" si="486"/>
        <v/>
      </c>
      <c r="L3872" s="13"/>
      <c r="M3872" s="22" t="str">
        <f t="shared" si="483"/>
        <v/>
      </c>
      <c r="N3872" s="22" t="str">
        <f t="shared" si="487"/>
        <v/>
      </c>
      <c r="P3872" s="11" t="str">
        <f t="shared" si="488"/>
        <v xml:space="preserve"> </v>
      </c>
      <c r="Q3872" s="11" t="e">
        <f>VLOOKUP(B3872,'Комментарии к ремонту'!A:C,2,FALSE)</f>
        <v>#N/A</v>
      </c>
      <c r="R3872" s="21" t="str">
        <f t="shared" si="489"/>
        <v/>
      </c>
      <c r="T3872" s="44" t="str">
        <f t="shared" si="484"/>
        <v/>
      </c>
      <c r="W3872" s="18">
        <f t="shared" si="485"/>
        <v>0</v>
      </c>
    </row>
    <row r="3873" spans="7:23" ht="25.5" customHeight="1" x14ac:dyDescent="0.2">
      <c r="G3873" s="12" t="str">
        <f t="shared" si="482"/>
        <v/>
      </c>
      <c r="H3873" s="12"/>
      <c r="I3873" s="22" t="str">
        <f>IFERROR(VLOOKUP('движение ДВС'!C3873,нормативы!$B$2:$C$32,2,FALSE),"")</f>
        <v/>
      </c>
      <c r="K3873" s="13" t="str">
        <f t="shared" si="486"/>
        <v/>
      </c>
      <c r="L3873" s="13"/>
      <c r="M3873" s="22" t="str">
        <f t="shared" si="483"/>
        <v/>
      </c>
      <c r="N3873" s="22" t="str">
        <f t="shared" si="487"/>
        <v/>
      </c>
      <c r="P3873" s="11" t="str">
        <f t="shared" si="488"/>
        <v xml:space="preserve"> </v>
      </c>
      <c r="Q3873" s="11" t="e">
        <f>VLOOKUP(B3873,'Комментарии к ремонту'!A:C,2,FALSE)</f>
        <v>#N/A</v>
      </c>
      <c r="R3873" s="21" t="str">
        <f t="shared" si="489"/>
        <v/>
      </c>
      <c r="T3873" s="44" t="str">
        <f t="shared" si="484"/>
        <v/>
      </c>
      <c r="W3873" s="18">
        <f t="shared" si="485"/>
        <v>0</v>
      </c>
    </row>
    <row r="3874" spans="7:23" ht="25.5" customHeight="1" x14ac:dyDescent="0.2">
      <c r="G3874" s="12" t="str">
        <f t="shared" si="482"/>
        <v/>
      </c>
      <c r="H3874" s="12"/>
      <c r="I3874" s="22" t="str">
        <f>IFERROR(VLOOKUP('движение ДВС'!C3874,нормативы!$B$2:$C$32,2,FALSE),"")</f>
        <v/>
      </c>
      <c r="K3874" s="13" t="str">
        <f t="shared" si="486"/>
        <v/>
      </c>
      <c r="L3874" s="13"/>
      <c r="M3874" s="22" t="str">
        <f t="shared" si="483"/>
        <v/>
      </c>
      <c r="N3874" s="22" t="str">
        <f t="shared" si="487"/>
        <v/>
      </c>
      <c r="P3874" s="11" t="str">
        <f t="shared" si="488"/>
        <v xml:space="preserve"> </v>
      </c>
      <c r="Q3874" s="11" t="e">
        <f>VLOOKUP(B3874,'Комментарии к ремонту'!A:C,2,FALSE)</f>
        <v>#N/A</v>
      </c>
      <c r="R3874" s="21" t="str">
        <f t="shared" si="489"/>
        <v/>
      </c>
      <c r="T3874" s="44" t="str">
        <f t="shared" si="484"/>
        <v/>
      </c>
      <c r="W3874" s="18">
        <f t="shared" si="485"/>
        <v>0</v>
      </c>
    </row>
    <row r="3875" spans="7:23" ht="25.5" customHeight="1" x14ac:dyDescent="0.2">
      <c r="G3875" s="12" t="str">
        <f t="shared" si="482"/>
        <v/>
      </c>
      <c r="H3875" s="12"/>
      <c r="I3875" s="22" t="str">
        <f>IFERROR(VLOOKUP('движение ДВС'!C3875,нормативы!$B$2:$C$32,2,FALSE),"")</f>
        <v/>
      </c>
      <c r="K3875" s="13" t="str">
        <f t="shared" si="486"/>
        <v/>
      </c>
      <c r="L3875" s="13"/>
      <c r="M3875" s="22" t="str">
        <f t="shared" si="483"/>
        <v/>
      </c>
      <c r="N3875" s="22" t="str">
        <f t="shared" si="487"/>
        <v/>
      </c>
      <c r="P3875" s="11" t="str">
        <f t="shared" si="488"/>
        <v xml:space="preserve"> </v>
      </c>
      <c r="Q3875" s="11" t="e">
        <f>VLOOKUP(B3875,'Комментарии к ремонту'!A:C,2,FALSE)</f>
        <v>#N/A</v>
      </c>
      <c r="R3875" s="21" t="str">
        <f t="shared" si="489"/>
        <v/>
      </c>
      <c r="T3875" s="44" t="str">
        <f t="shared" si="484"/>
        <v/>
      </c>
      <c r="W3875" s="18">
        <f t="shared" si="485"/>
        <v>0</v>
      </c>
    </row>
    <row r="3876" spans="7:23" ht="25.5" customHeight="1" x14ac:dyDescent="0.2">
      <c r="G3876" s="12" t="str">
        <f t="shared" si="482"/>
        <v/>
      </c>
      <c r="H3876" s="12"/>
      <c r="I3876" s="22" t="str">
        <f>IFERROR(VLOOKUP('движение ДВС'!C3876,нормативы!$B$2:$C$32,2,FALSE),"")</f>
        <v/>
      </c>
      <c r="K3876" s="13" t="str">
        <f t="shared" si="486"/>
        <v/>
      </c>
      <c r="L3876" s="13"/>
      <c r="M3876" s="22" t="str">
        <f t="shared" si="483"/>
        <v/>
      </c>
      <c r="N3876" s="22" t="str">
        <f t="shared" si="487"/>
        <v/>
      </c>
      <c r="P3876" s="11" t="str">
        <f t="shared" si="488"/>
        <v xml:space="preserve"> </v>
      </c>
      <c r="Q3876" s="11" t="e">
        <f>VLOOKUP(B3876,'Комментарии к ремонту'!A:C,2,FALSE)</f>
        <v>#N/A</v>
      </c>
      <c r="R3876" s="21" t="str">
        <f t="shared" si="489"/>
        <v/>
      </c>
      <c r="T3876" s="44" t="str">
        <f t="shared" si="484"/>
        <v/>
      </c>
      <c r="W3876" s="18">
        <f t="shared" si="485"/>
        <v>0</v>
      </c>
    </row>
    <row r="3877" spans="7:23" ht="25.5" customHeight="1" x14ac:dyDescent="0.2">
      <c r="G3877" s="12" t="str">
        <f t="shared" si="482"/>
        <v/>
      </c>
      <c r="H3877" s="12"/>
      <c r="I3877" s="22" t="str">
        <f>IFERROR(VLOOKUP('движение ДВС'!C3877,нормативы!$B$2:$C$32,2,FALSE),"")</f>
        <v/>
      </c>
      <c r="K3877" s="13" t="str">
        <f t="shared" si="486"/>
        <v/>
      </c>
      <c r="L3877" s="13"/>
      <c r="M3877" s="22" t="str">
        <f t="shared" si="483"/>
        <v/>
      </c>
      <c r="N3877" s="22" t="str">
        <f t="shared" si="487"/>
        <v/>
      </c>
      <c r="P3877" s="11" t="str">
        <f t="shared" si="488"/>
        <v xml:space="preserve"> </v>
      </c>
      <c r="Q3877" s="11" t="e">
        <f>VLOOKUP(B3877,'Комментарии к ремонту'!A:C,2,FALSE)</f>
        <v>#N/A</v>
      </c>
      <c r="R3877" s="21" t="str">
        <f t="shared" si="489"/>
        <v/>
      </c>
      <c r="T3877" s="44" t="str">
        <f t="shared" si="484"/>
        <v/>
      </c>
      <c r="W3877" s="18">
        <f t="shared" si="485"/>
        <v>0</v>
      </c>
    </row>
    <row r="3878" spans="7:23" ht="25.5" customHeight="1" x14ac:dyDescent="0.2">
      <c r="G3878" s="12" t="str">
        <f t="shared" si="482"/>
        <v/>
      </c>
      <c r="H3878" s="12"/>
      <c r="I3878" s="22" t="str">
        <f>IFERROR(VLOOKUP('движение ДВС'!C3878,нормативы!$B$2:$C$32,2,FALSE),"")</f>
        <v/>
      </c>
      <c r="K3878" s="13" t="str">
        <f t="shared" si="486"/>
        <v/>
      </c>
      <c r="L3878" s="13"/>
      <c r="M3878" s="22" t="str">
        <f t="shared" si="483"/>
        <v/>
      </c>
      <c r="N3878" s="22" t="str">
        <f t="shared" si="487"/>
        <v/>
      </c>
      <c r="P3878" s="11" t="str">
        <f t="shared" si="488"/>
        <v xml:space="preserve"> </v>
      </c>
      <c r="Q3878" s="11" t="e">
        <f>VLOOKUP(B3878,'Комментарии к ремонту'!A:C,2,FALSE)</f>
        <v>#N/A</v>
      </c>
      <c r="R3878" s="21" t="str">
        <f t="shared" si="489"/>
        <v/>
      </c>
      <c r="T3878" s="44" t="str">
        <f t="shared" si="484"/>
        <v/>
      </c>
      <c r="W3878" s="18">
        <f t="shared" si="485"/>
        <v>0</v>
      </c>
    </row>
    <row r="3879" spans="7:23" ht="25.5" customHeight="1" x14ac:dyDescent="0.2">
      <c r="G3879" s="12" t="str">
        <f t="shared" si="482"/>
        <v/>
      </c>
      <c r="H3879" s="12"/>
      <c r="I3879" s="22" t="str">
        <f>IFERROR(VLOOKUP('движение ДВС'!C3879,нормативы!$B$2:$C$32,2,FALSE),"")</f>
        <v/>
      </c>
      <c r="K3879" s="13" t="str">
        <f t="shared" si="486"/>
        <v/>
      </c>
      <c r="L3879" s="13"/>
      <c r="M3879" s="22" t="str">
        <f t="shared" si="483"/>
        <v/>
      </c>
      <c r="N3879" s="22" t="str">
        <f t="shared" si="487"/>
        <v/>
      </c>
      <c r="P3879" s="11" t="str">
        <f t="shared" si="488"/>
        <v xml:space="preserve"> </v>
      </c>
      <c r="Q3879" s="11" t="e">
        <f>VLOOKUP(B3879,'Комментарии к ремонту'!A:C,2,FALSE)</f>
        <v>#N/A</v>
      </c>
      <c r="R3879" s="21" t="str">
        <f t="shared" si="489"/>
        <v/>
      </c>
      <c r="T3879" s="44" t="str">
        <f t="shared" si="484"/>
        <v/>
      </c>
      <c r="W3879" s="18">
        <f t="shared" si="485"/>
        <v>0</v>
      </c>
    </row>
    <row r="3880" spans="7:23" ht="25.5" customHeight="1" x14ac:dyDescent="0.2">
      <c r="G3880" s="12" t="str">
        <f t="shared" si="482"/>
        <v/>
      </c>
      <c r="H3880" s="12"/>
      <c r="I3880" s="22" t="str">
        <f>IFERROR(VLOOKUP('движение ДВС'!C3880,нормативы!$B$2:$C$32,2,FALSE),"")</f>
        <v/>
      </c>
      <c r="K3880" s="13" t="str">
        <f t="shared" si="486"/>
        <v/>
      </c>
      <c r="L3880" s="13"/>
      <c r="M3880" s="22" t="str">
        <f t="shared" si="483"/>
        <v/>
      </c>
      <c r="N3880" s="22" t="str">
        <f t="shared" si="487"/>
        <v/>
      </c>
      <c r="P3880" s="11" t="str">
        <f t="shared" si="488"/>
        <v xml:space="preserve"> </v>
      </c>
      <c r="Q3880" s="11" t="e">
        <f>VLOOKUP(B3880,'Комментарии к ремонту'!A:C,2,FALSE)</f>
        <v>#N/A</v>
      </c>
      <c r="R3880" s="21" t="str">
        <f t="shared" si="489"/>
        <v/>
      </c>
      <c r="T3880" s="44" t="str">
        <f t="shared" si="484"/>
        <v/>
      </c>
      <c r="W3880" s="18">
        <f t="shared" si="485"/>
        <v>0</v>
      </c>
    </row>
    <row r="3881" spans="7:23" ht="25.5" customHeight="1" x14ac:dyDescent="0.2">
      <c r="G3881" s="12" t="str">
        <f t="shared" si="482"/>
        <v/>
      </c>
      <c r="H3881" s="12"/>
      <c r="I3881" s="22" t="str">
        <f>IFERROR(VLOOKUP('движение ДВС'!C3881,нормативы!$B$2:$C$32,2,FALSE),"")</f>
        <v/>
      </c>
      <c r="K3881" s="13" t="str">
        <f t="shared" si="486"/>
        <v/>
      </c>
      <c r="L3881" s="13"/>
      <c r="M3881" s="22" t="str">
        <f t="shared" si="483"/>
        <v/>
      </c>
      <c r="N3881" s="22" t="str">
        <f t="shared" si="487"/>
        <v/>
      </c>
      <c r="P3881" s="11" t="str">
        <f t="shared" si="488"/>
        <v xml:space="preserve"> </v>
      </c>
      <c r="Q3881" s="11" t="e">
        <f>VLOOKUP(B3881,'Комментарии к ремонту'!A:C,2,FALSE)</f>
        <v>#N/A</v>
      </c>
      <c r="R3881" s="21" t="str">
        <f t="shared" si="489"/>
        <v/>
      </c>
      <c r="T3881" s="44" t="str">
        <f t="shared" si="484"/>
        <v/>
      </c>
      <c r="W3881" s="18">
        <f t="shared" si="485"/>
        <v>0</v>
      </c>
    </row>
    <row r="3882" spans="7:23" ht="25.5" customHeight="1" x14ac:dyDescent="0.2">
      <c r="G3882" s="12" t="str">
        <f t="shared" si="482"/>
        <v/>
      </c>
      <c r="H3882" s="12"/>
      <c r="I3882" s="22" t="str">
        <f>IFERROR(VLOOKUP('движение ДВС'!C3882,нормативы!$B$2:$C$32,2,FALSE),"")</f>
        <v/>
      </c>
      <c r="K3882" s="13" t="str">
        <f t="shared" si="486"/>
        <v/>
      </c>
      <c r="L3882" s="13"/>
      <c r="M3882" s="22" t="str">
        <f t="shared" si="483"/>
        <v/>
      </c>
      <c r="N3882" s="22" t="str">
        <f t="shared" si="487"/>
        <v/>
      </c>
      <c r="P3882" s="11" t="str">
        <f t="shared" si="488"/>
        <v xml:space="preserve"> </v>
      </c>
      <c r="Q3882" s="11" t="e">
        <f>VLOOKUP(B3882,'Комментарии к ремонту'!A:C,2,FALSE)</f>
        <v>#N/A</v>
      </c>
      <c r="R3882" s="21" t="str">
        <f t="shared" si="489"/>
        <v/>
      </c>
      <c r="T3882" s="44" t="str">
        <f t="shared" si="484"/>
        <v/>
      </c>
      <c r="W3882" s="18">
        <f t="shared" si="485"/>
        <v>0</v>
      </c>
    </row>
    <row r="3883" spans="7:23" ht="25.5" customHeight="1" x14ac:dyDescent="0.2">
      <c r="G3883" s="12" t="str">
        <f t="shared" si="482"/>
        <v/>
      </c>
      <c r="H3883" s="12"/>
      <c r="I3883" s="22" t="str">
        <f>IFERROR(VLOOKUP('движение ДВС'!C3883,нормативы!$B$2:$C$32,2,FALSE),"")</f>
        <v/>
      </c>
      <c r="K3883" s="13" t="str">
        <f t="shared" si="486"/>
        <v/>
      </c>
      <c r="L3883" s="13"/>
      <c r="M3883" s="22" t="str">
        <f t="shared" si="483"/>
        <v/>
      </c>
      <c r="N3883" s="22" t="str">
        <f t="shared" si="487"/>
        <v/>
      </c>
      <c r="P3883" s="11" t="str">
        <f t="shared" si="488"/>
        <v xml:space="preserve"> </v>
      </c>
      <c r="Q3883" s="11" t="e">
        <f>VLOOKUP(B3883,'Комментарии к ремонту'!A:C,2,FALSE)</f>
        <v>#N/A</v>
      </c>
      <c r="R3883" s="21" t="str">
        <f t="shared" si="489"/>
        <v/>
      </c>
      <c r="T3883" s="44" t="str">
        <f t="shared" si="484"/>
        <v/>
      </c>
      <c r="W3883" s="18">
        <f t="shared" si="485"/>
        <v>0</v>
      </c>
    </row>
    <row r="3884" spans="7:23" ht="25.5" customHeight="1" x14ac:dyDescent="0.2">
      <c r="G3884" s="12" t="str">
        <f t="shared" si="482"/>
        <v/>
      </c>
      <c r="H3884" s="12"/>
      <c r="I3884" s="22" t="str">
        <f>IFERROR(VLOOKUP('движение ДВС'!C3884,нормативы!$B$2:$C$32,2,FALSE),"")</f>
        <v/>
      </c>
      <c r="K3884" s="13" t="str">
        <f t="shared" si="486"/>
        <v/>
      </c>
      <c r="L3884" s="13"/>
      <c r="M3884" s="22" t="str">
        <f t="shared" si="483"/>
        <v/>
      </c>
      <c r="N3884" s="22" t="str">
        <f t="shared" si="487"/>
        <v/>
      </c>
      <c r="P3884" s="11" t="str">
        <f t="shared" si="488"/>
        <v xml:space="preserve"> </v>
      </c>
      <c r="Q3884" s="11" t="e">
        <f>VLOOKUP(B3884,'Комментарии к ремонту'!A:C,2,FALSE)</f>
        <v>#N/A</v>
      </c>
      <c r="R3884" s="21" t="str">
        <f t="shared" si="489"/>
        <v/>
      </c>
      <c r="T3884" s="44" t="str">
        <f t="shared" si="484"/>
        <v/>
      </c>
      <c r="W3884" s="18">
        <f t="shared" si="485"/>
        <v>0</v>
      </c>
    </row>
    <row r="3885" spans="7:23" ht="25.5" customHeight="1" x14ac:dyDescent="0.2">
      <c r="G3885" s="12" t="str">
        <f t="shared" si="482"/>
        <v/>
      </c>
      <c r="H3885" s="12"/>
      <c r="I3885" s="22" t="str">
        <f>IFERROR(VLOOKUP('движение ДВС'!C3885,нормативы!$B$2:$C$32,2,FALSE),"")</f>
        <v/>
      </c>
      <c r="K3885" s="13" t="str">
        <f t="shared" si="486"/>
        <v/>
      </c>
      <c r="L3885" s="13"/>
      <c r="M3885" s="22" t="str">
        <f t="shared" si="483"/>
        <v/>
      </c>
      <c r="N3885" s="22" t="str">
        <f t="shared" si="487"/>
        <v/>
      </c>
      <c r="P3885" s="11" t="str">
        <f t="shared" si="488"/>
        <v xml:space="preserve"> </v>
      </c>
      <c r="Q3885" s="11" t="e">
        <f>VLOOKUP(B3885,'Комментарии к ремонту'!A:C,2,FALSE)</f>
        <v>#N/A</v>
      </c>
      <c r="R3885" s="21" t="str">
        <f t="shared" si="489"/>
        <v/>
      </c>
      <c r="T3885" s="44" t="str">
        <f t="shared" si="484"/>
        <v/>
      </c>
      <c r="W3885" s="18">
        <f t="shared" si="485"/>
        <v>0</v>
      </c>
    </row>
    <row r="3886" spans="7:23" ht="25.5" customHeight="1" x14ac:dyDescent="0.2">
      <c r="G3886" s="12" t="str">
        <f t="shared" si="482"/>
        <v/>
      </c>
      <c r="H3886" s="12"/>
      <c r="I3886" s="22" t="str">
        <f>IFERROR(VLOOKUP('движение ДВС'!C3886,нормативы!$B$2:$C$32,2,FALSE),"")</f>
        <v/>
      </c>
      <c r="K3886" s="13" t="str">
        <f t="shared" si="486"/>
        <v/>
      </c>
      <c r="L3886" s="13"/>
      <c r="M3886" s="22" t="str">
        <f t="shared" si="483"/>
        <v/>
      </c>
      <c r="N3886" s="22" t="str">
        <f t="shared" si="487"/>
        <v/>
      </c>
      <c r="P3886" s="11" t="str">
        <f t="shared" si="488"/>
        <v xml:space="preserve"> </v>
      </c>
      <c r="Q3886" s="11" t="e">
        <f>VLOOKUP(B3886,'Комментарии к ремонту'!A:C,2,FALSE)</f>
        <v>#N/A</v>
      </c>
      <c r="R3886" s="21" t="str">
        <f t="shared" si="489"/>
        <v/>
      </c>
      <c r="T3886" s="44" t="str">
        <f t="shared" si="484"/>
        <v/>
      </c>
      <c r="W3886" s="18">
        <f t="shared" si="485"/>
        <v>0</v>
      </c>
    </row>
    <row r="3887" spans="7:23" ht="25.5" customHeight="1" x14ac:dyDescent="0.2">
      <c r="G3887" s="12" t="str">
        <f t="shared" si="482"/>
        <v/>
      </c>
      <c r="H3887" s="12"/>
      <c r="I3887" s="22" t="str">
        <f>IFERROR(VLOOKUP('движение ДВС'!C3887,нормативы!$B$2:$C$32,2,FALSE),"")</f>
        <v/>
      </c>
      <c r="K3887" s="13" t="str">
        <f t="shared" si="486"/>
        <v/>
      </c>
      <c r="L3887" s="13"/>
      <c r="M3887" s="22" t="str">
        <f t="shared" si="483"/>
        <v/>
      </c>
      <c r="N3887" s="22" t="str">
        <f t="shared" si="487"/>
        <v/>
      </c>
      <c r="P3887" s="11" t="str">
        <f t="shared" si="488"/>
        <v xml:space="preserve"> </v>
      </c>
      <c r="Q3887" s="11" t="e">
        <f>VLOOKUP(B3887,'Комментарии к ремонту'!A:C,2,FALSE)</f>
        <v>#N/A</v>
      </c>
      <c r="R3887" s="21" t="str">
        <f t="shared" si="489"/>
        <v/>
      </c>
      <c r="T3887" s="44" t="str">
        <f t="shared" si="484"/>
        <v/>
      </c>
      <c r="W3887" s="18">
        <f t="shared" si="485"/>
        <v>0</v>
      </c>
    </row>
    <row r="3888" spans="7:23" ht="25.5" customHeight="1" x14ac:dyDescent="0.2">
      <c r="G3888" s="12" t="str">
        <f t="shared" si="482"/>
        <v/>
      </c>
      <c r="H3888" s="12"/>
      <c r="I3888" s="22" t="str">
        <f>IFERROR(VLOOKUP('движение ДВС'!C3888,нормативы!$B$2:$C$32,2,FALSE),"")</f>
        <v/>
      </c>
      <c r="K3888" s="13" t="str">
        <f t="shared" si="486"/>
        <v/>
      </c>
      <c r="L3888" s="13"/>
      <c r="M3888" s="22" t="str">
        <f t="shared" si="483"/>
        <v/>
      </c>
      <c r="N3888" s="22" t="str">
        <f t="shared" si="487"/>
        <v/>
      </c>
      <c r="P3888" s="11" t="str">
        <f t="shared" si="488"/>
        <v xml:space="preserve"> </v>
      </c>
      <c r="Q3888" s="11" t="e">
        <f>VLOOKUP(B3888,'Комментарии к ремонту'!A:C,2,FALSE)</f>
        <v>#N/A</v>
      </c>
      <c r="R3888" s="21" t="str">
        <f t="shared" si="489"/>
        <v/>
      </c>
      <c r="T3888" s="44" t="str">
        <f t="shared" si="484"/>
        <v/>
      </c>
      <c r="W3888" s="18">
        <f t="shared" si="485"/>
        <v>0</v>
      </c>
    </row>
    <row r="3889" spans="7:23" ht="25.5" customHeight="1" x14ac:dyDescent="0.2">
      <c r="G3889" s="12" t="str">
        <f t="shared" si="482"/>
        <v/>
      </c>
      <c r="H3889" s="12"/>
      <c r="I3889" s="22" t="str">
        <f>IFERROR(VLOOKUP('движение ДВС'!C3889,нормативы!$B$2:$C$32,2,FALSE),"")</f>
        <v/>
      </c>
      <c r="K3889" s="13" t="str">
        <f t="shared" si="486"/>
        <v/>
      </c>
      <c r="L3889" s="13"/>
      <c r="M3889" s="22" t="str">
        <f t="shared" si="483"/>
        <v/>
      </c>
      <c r="N3889" s="22" t="str">
        <f t="shared" si="487"/>
        <v/>
      </c>
      <c r="P3889" s="11" t="str">
        <f t="shared" si="488"/>
        <v xml:space="preserve"> </v>
      </c>
      <c r="Q3889" s="11" t="e">
        <f>VLOOKUP(B3889,'Комментарии к ремонту'!A:C,2,FALSE)</f>
        <v>#N/A</v>
      </c>
      <c r="R3889" s="21" t="str">
        <f t="shared" si="489"/>
        <v/>
      </c>
      <c r="T3889" s="44" t="str">
        <f t="shared" si="484"/>
        <v/>
      </c>
      <c r="W3889" s="18">
        <f t="shared" si="485"/>
        <v>0</v>
      </c>
    </row>
    <row r="3890" spans="7:23" ht="25.5" customHeight="1" x14ac:dyDescent="0.2">
      <c r="G3890" s="12" t="str">
        <f t="shared" si="482"/>
        <v/>
      </c>
      <c r="H3890" s="12"/>
      <c r="I3890" s="22" t="str">
        <f>IFERROR(VLOOKUP('движение ДВС'!C3890,нормативы!$B$2:$C$32,2,FALSE),"")</f>
        <v/>
      </c>
      <c r="K3890" s="13" t="str">
        <f t="shared" si="486"/>
        <v/>
      </c>
      <c r="L3890" s="13"/>
      <c r="M3890" s="22" t="str">
        <f t="shared" si="483"/>
        <v/>
      </c>
      <c r="N3890" s="22" t="str">
        <f t="shared" si="487"/>
        <v/>
      </c>
      <c r="P3890" s="11" t="str">
        <f t="shared" si="488"/>
        <v xml:space="preserve"> </v>
      </c>
      <c r="Q3890" s="11" t="e">
        <f>VLOOKUP(B3890,'Комментарии к ремонту'!A:C,2,FALSE)</f>
        <v>#N/A</v>
      </c>
      <c r="R3890" s="21" t="str">
        <f t="shared" si="489"/>
        <v/>
      </c>
      <c r="T3890" s="44" t="str">
        <f t="shared" si="484"/>
        <v/>
      </c>
      <c r="W3890" s="18">
        <f t="shared" si="485"/>
        <v>0</v>
      </c>
    </row>
    <row r="3891" spans="7:23" ht="25.5" customHeight="1" x14ac:dyDescent="0.2">
      <c r="G3891" s="12" t="str">
        <f t="shared" si="482"/>
        <v/>
      </c>
      <c r="H3891" s="12"/>
      <c r="I3891" s="22" t="str">
        <f>IFERROR(VLOOKUP('движение ДВС'!C3891,нормативы!$B$2:$C$32,2,FALSE),"")</f>
        <v/>
      </c>
      <c r="K3891" s="13" t="str">
        <f t="shared" si="486"/>
        <v/>
      </c>
      <c r="L3891" s="13"/>
      <c r="M3891" s="22" t="str">
        <f t="shared" si="483"/>
        <v/>
      </c>
      <c r="N3891" s="22" t="str">
        <f t="shared" si="487"/>
        <v/>
      </c>
      <c r="P3891" s="11" t="str">
        <f t="shared" si="488"/>
        <v xml:space="preserve"> </v>
      </c>
      <c r="Q3891" s="11" t="e">
        <f>VLOOKUP(B3891,'Комментарии к ремонту'!A:C,2,FALSE)</f>
        <v>#N/A</v>
      </c>
      <c r="R3891" s="21" t="str">
        <f t="shared" si="489"/>
        <v/>
      </c>
      <c r="T3891" s="44" t="str">
        <f t="shared" si="484"/>
        <v/>
      </c>
      <c r="W3891" s="18">
        <f t="shared" si="485"/>
        <v>0</v>
      </c>
    </row>
    <row r="3892" spans="7:23" ht="25.5" customHeight="1" x14ac:dyDescent="0.2">
      <c r="G3892" s="12" t="str">
        <f t="shared" si="482"/>
        <v/>
      </c>
      <c r="H3892" s="12"/>
      <c r="I3892" s="22" t="str">
        <f>IFERROR(VLOOKUP('движение ДВС'!C3892,нормативы!$B$2:$C$32,2,FALSE),"")</f>
        <v/>
      </c>
      <c r="K3892" s="13" t="str">
        <f t="shared" si="486"/>
        <v/>
      </c>
      <c r="L3892" s="13"/>
      <c r="M3892" s="22" t="str">
        <f t="shared" si="483"/>
        <v/>
      </c>
      <c r="N3892" s="22" t="str">
        <f t="shared" si="487"/>
        <v/>
      </c>
      <c r="P3892" s="11" t="str">
        <f t="shared" si="488"/>
        <v xml:space="preserve"> </v>
      </c>
      <c r="Q3892" s="11" t="e">
        <f>VLOOKUP(B3892,'Комментарии к ремонту'!A:C,2,FALSE)</f>
        <v>#N/A</v>
      </c>
      <c r="R3892" s="21" t="str">
        <f t="shared" si="489"/>
        <v/>
      </c>
      <c r="T3892" s="44" t="str">
        <f t="shared" si="484"/>
        <v/>
      </c>
      <c r="W3892" s="18">
        <f t="shared" si="485"/>
        <v>0</v>
      </c>
    </row>
    <row r="3893" spans="7:23" ht="25.5" customHeight="1" x14ac:dyDescent="0.2">
      <c r="G3893" s="12" t="str">
        <f t="shared" si="482"/>
        <v/>
      </c>
      <c r="H3893" s="12"/>
      <c r="I3893" s="22" t="str">
        <f>IFERROR(VLOOKUP('движение ДВС'!C3893,нормативы!$B$2:$C$32,2,FALSE),"")</f>
        <v/>
      </c>
      <c r="K3893" s="13" t="str">
        <f t="shared" si="486"/>
        <v/>
      </c>
      <c r="L3893" s="13"/>
      <c r="M3893" s="22" t="str">
        <f t="shared" si="483"/>
        <v/>
      </c>
      <c r="N3893" s="22" t="str">
        <f t="shared" si="487"/>
        <v/>
      </c>
      <c r="P3893" s="11" t="str">
        <f t="shared" si="488"/>
        <v xml:space="preserve"> </v>
      </c>
      <c r="Q3893" s="11" t="e">
        <f>VLOOKUP(B3893,'Комментарии к ремонту'!A:C,2,FALSE)</f>
        <v>#N/A</v>
      </c>
      <c r="R3893" s="21" t="str">
        <f t="shared" si="489"/>
        <v/>
      </c>
      <c r="T3893" s="44" t="str">
        <f t="shared" si="484"/>
        <v/>
      </c>
      <c r="W3893" s="18">
        <f t="shared" si="485"/>
        <v>0</v>
      </c>
    </row>
    <row r="3894" spans="7:23" ht="25.5" customHeight="1" x14ac:dyDescent="0.2">
      <c r="G3894" s="12" t="str">
        <f t="shared" si="482"/>
        <v/>
      </c>
      <c r="H3894" s="12"/>
      <c r="I3894" s="22" t="str">
        <f>IFERROR(VLOOKUP('движение ДВС'!C3894,нормативы!$B$2:$C$32,2,FALSE),"")</f>
        <v/>
      </c>
      <c r="K3894" s="13" t="str">
        <f t="shared" si="486"/>
        <v/>
      </c>
      <c r="L3894" s="13"/>
      <c r="M3894" s="22" t="str">
        <f t="shared" si="483"/>
        <v/>
      </c>
      <c r="N3894" s="22" t="str">
        <f t="shared" si="487"/>
        <v/>
      </c>
      <c r="P3894" s="11" t="str">
        <f t="shared" si="488"/>
        <v xml:space="preserve"> </v>
      </c>
      <c r="Q3894" s="11" t="e">
        <f>VLOOKUP(B3894,'Комментарии к ремонту'!A:C,2,FALSE)</f>
        <v>#N/A</v>
      </c>
      <c r="R3894" s="21" t="str">
        <f t="shared" si="489"/>
        <v/>
      </c>
      <c r="T3894" s="44" t="str">
        <f t="shared" si="484"/>
        <v/>
      </c>
      <c r="W3894" s="18">
        <f t="shared" si="485"/>
        <v>0</v>
      </c>
    </row>
    <row r="3895" spans="7:23" ht="25.5" customHeight="1" x14ac:dyDescent="0.2">
      <c r="G3895" s="12" t="str">
        <f t="shared" si="482"/>
        <v/>
      </c>
      <c r="H3895" s="12"/>
      <c r="I3895" s="22" t="str">
        <f>IFERROR(VLOOKUP('движение ДВС'!C3895,нормативы!$B$2:$C$32,2,FALSE),"")</f>
        <v/>
      </c>
      <c r="K3895" s="13" t="str">
        <f t="shared" si="486"/>
        <v/>
      </c>
      <c r="L3895" s="13"/>
      <c r="M3895" s="22" t="str">
        <f t="shared" si="483"/>
        <v/>
      </c>
      <c r="N3895" s="22" t="str">
        <f t="shared" si="487"/>
        <v/>
      </c>
      <c r="P3895" s="11" t="str">
        <f t="shared" si="488"/>
        <v xml:space="preserve"> </v>
      </c>
      <c r="Q3895" s="11" t="e">
        <f>VLOOKUP(B3895,'Комментарии к ремонту'!A:C,2,FALSE)</f>
        <v>#N/A</v>
      </c>
      <c r="R3895" s="21" t="str">
        <f t="shared" si="489"/>
        <v/>
      </c>
      <c r="T3895" s="44" t="str">
        <f t="shared" si="484"/>
        <v/>
      </c>
      <c r="W3895" s="18">
        <f t="shared" si="485"/>
        <v>0</v>
      </c>
    </row>
    <row r="3896" spans="7:23" ht="25.5" customHeight="1" x14ac:dyDescent="0.2">
      <c r="G3896" s="12" t="str">
        <f t="shared" si="482"/>
        <v/>
      </c>
      <c r="H3896" s="12"/>
      <c r="I3896" s="22" t="str">
        <f>IFERROR(VLOOKUP('движение ДВС'!C3896,нормативы!$B$2:$C$32,2,FALSE),"")</f>
        <v/>
      </c>
      <c r="K3896" s="13" t="str">
        <f t="shared" si="486"/>
        <v/>
      </c>
      <c r="L3896" s="13"/>
      <c r="M3896" s="22" t="str">
        <f t="shared" si="483"/>
        <v/>
      </c>
      <c r="N3896" s="22" t="str">
        <f t="shared" si="487"/>
        <v/>
      </c>
      <c r="P3896" s="11" t="str">
        <f t="shared" si="488"/>
        <v xml:space="preserve"> </v>
      </c>
      <c r="Q3896" s="11" t="e">
        <f>VLOOKUP(B3896,'Комментарии к ремонту'!A:C,2,FALSE)</f>
        <v>#N/A</v>
      </c>
      <c r="R3896" s="21" t="str">
        <f t="shared" si="489"/>
        <v/>
      </c>
      <c r="T3896" s="44" t="str">
        <f t="shared" si="484"/>
        <v/>
      </c>
      <c r="W3896" s="18">
        <f t="shared" si="485"/>
        <v>0</v>
      </c>
    </row>
    <row r="3897" spans="7:23" ht="25.5" customHeight="1" x14ac:dyDescent="0.2">
      <c r="G3897" s="12" t="str">
        <f t="shared" si="482"/>
        <v/>
      </c>
      <c r="H3897" s="12"/>
      <c r="I3897" s="22" t="str">
        <f>IFERROR(VLOOKUP('движение ДВС'!C3897,нормативы!$B$2:$C$32,2,FALSE),"")</f>
        <v/>
      </c>
      <c r="K3897" s="13" t="str">
        <f t="shared" si="486"/>
        <v/>
      </c>
      <c r="L3897" s="13"/>
      <c r="M3897" s="22" t="str">
        <f t="shared" si="483"/>
        <v/>
      </c>
      <c r="N3897" s="22" t="str">
        <f t="shared" si="487"/>
        <v/>
      </c>
      <c r="P3897" s="11" t="str">
        <f t="shared" si="488"/>
        <v xml:space="preserve"> </v>
      </c>
      <c r="Q3897" s="11" t="e">
        <f>VLOOKUP(B3897,'Комментарии к ремонту'!A:C,2,FALSE)</f>
        <v>#N/A</v>
      </c>
      <c r="R3897" s="21" t="str">
        <f t="shared" si="489"/>
        <v/>
      </c>
      <c r="T3897" s="44" t="str">
        <f t="shared" si="484"/>
        <v/>
      </c>
      <c r="W3897" s="18">
        <f t="shared" si="485"/>
        <v>0</v>
      </c>
    </row>
    <row r="3898" spans="7:23" ht="25.5" customHeight="1" x14ac:dyDescent="0.2">
      <c r="G3898" s="12" t="str">
        <f t="shared" si="482"/>
        <v/>
      </c>
      <c r="H3898" s="12"/>
      <c r="I3898" s="22" t="str">
        <f>IFERROR(VLOOKUP('движение ДВС'!C3898,нормативы!$B$2:$C$32,2,FALSE),"")</f>
        <v/>
      </c>
      <c r="K3898" s="13" t="str">
        <f t="shared" si="486"/>
        <v/>
      </c>
      <c r="L3898" s="13"/>
      <c r="M3898" s="22" t="str">
        <f t="shared" si="483"/>
        <v/>
      </c>
      <c r="N3898" s="22" t="str">
        <f t="shared" si="487"/>
        <v/>
      </c>
      <c r="P3898" s="11" t="str">
        <f t="shared" si="488"/>
        <v xml:space="preserve"> </v>
      </c>
      <c r="Q3898" s="11" t="e">
        <f>VLOOKUP(B3898,'Комментарии к ремонту'!A:C,2,FALSE)</f>
        <v>#N/A</v>
      </c>
      <c r="R3898" s="21" t="str">
        <f t="shared" si="489"/>
        <v/>
      </c>
      <c r="T3898" s="44" t="str">
        <f t="shared" si="484"/>
        <v/>
      </c>
      <c r="W3898" s="18">
        <f t="shared" si="485"/>
        <v>0</v>
      </c>
    </row>
    <row r="3899" spans="7:23" ht="25.5" customHeight="1" x14ac:dyDescent="0.2">
      <c r="G3899" s="12" t="str">
        <f t="shared" si="482"/>
        <v/>
      </c>
      <c r="H3899" s="12"/>
      <c r="I3899" s="22" t="str">
        <f>IFERROR(VLOOKUP('движение ДВС'!C3899,нормативы!$B$2:$C$32,2,FALSE),"")</f>
        <v/>
      </c>
      <c r="K3899" s="13" t="str">
        <f t="shared" si="486"/>
        <v/>
      </c>
      <c r="L3899" s="13"/>
      <c r="M3899" s="22" t="str">
        <f t="shared" si="483"/>
        <v/>
      </c>
      <c r="N3899" s="22" t="str">
        <f t="shared" si="487"/>
        <v/>
      </c>
      <c r="P3899" s="11" t="str">
        <f t="shared" si="488"/>
        <v xml:space="preserve"> </v>
      </c>
      <c r="Q3899" s="11" t="e">
        <f>VLOOKUP(B3899,'Комментарии к ремонту'!A:C,2,FALSE)</f>
        <v>#N/A</v>
      </c>
      <c r="R3899" s="21" t="str">
        <f t="shared" si="489"/>
        <v/>
      </c>
      <c r="T3899" s="44" t="str">
        <f t="shared" si="484"/>
        <v/>
      </c>
      <c r="W3899" s="18">
        <f t="shared" si="485"/>
        <v>0</v>
      </c>
    </row>
    <row r="3900" spans="7:23" ht="25.5" customHeight="1" x14ac:dyDescent="0.2">
      <c r="G3900" s="12" t="str">
        <f t="shared" si="482"/>
        <v/>
      </c>
      <c r="H3900" s="12"/>
      <c r="I3900" s="22" t="str">
        <f>IFERROR(VLOOKUP('движение ДВС'!C3900,нормативы!$B$2:$C$32,2,FALSE),"")</f>
        <v/>
      </c>
      <c r="K3900" s="13" t="str">
        <f t="shared" si="486"/>
        <v/>
      </c>
      <c r="L3900" s="13"/>
      <c r="M3900" s="22" t="str">
        <f t="shared" si="483"/>
        <v/>
      </c>
      <c r="N3900" s="22" t="str">
        <f t="shared" si="487"/>
        <v/>
      </c>
      <c r="P3900" s="11" t="str">
        <f t="shared" si="488"/>
        <v xml:space="preserve"> </v>
      </c>
      <c r="Q3900" s="11" t="e">
        <f>VLOOKUP(B3900,'Комментарии к ремонту'!A:C,2,FALSE)</f>
        <v>#N/A</v>
      </c>
      <c r="R3900" s="21" t="str">
        <f t="shared" si="489"/>
        <v/>
      </c>
      <c r="T3900" s="44" t="str">
        <f t="shared" si="484"/>
        <v/>
      </c>
      <c r="W3900" s="18">
        <f t="shared" si="485"/>
        <v>0</v>
      </c>
    </row>
    <row r="3901" spans="7:23" ht="25.5" customHeight="1" x14ac:dyDescent="0.2">
      <c r="G3901" s="12" t="str">
        <f t="shared" si="482"/>
        <v/>
      </c>
      <c r="H3901" s="12"/>
      <c r="I3901" s="22" t="str">
        <f>IFERROR(VLOOKUP('движение ДВС'!C3901,нормативы!$B$2:$C$32,2,FALSE),"")</f>
        <v/>
      </c>
      <c r="K3901" s="13" t="str">
        <f t="shared" si="486"/>
        <v/>
      </c>
      <c r="L3901" s="13"/>
      <c r="M3901" s="22" t="str">
        <f t="shared" si="483"/>
        <v/>
      </c>
      <c r="N3901" s="22" t="str">
        <f t="shared" si="487"/>
        <v/>
      </c>
      <c r="P3901" s="11" t="str">
        <f t="shared" si="488"/>
        <v xml:space="preserve"> </v>
      </c>
      <c r="Q3901" s="11" t="e">
        <f>VLOOKUP(B3901,'Комментарии к ремонту'!A:C,2,FALSE)</f>
        <v>#N/A</v>
      </c>
      <c r="R3901" s="21" t="str">
        <f t="shared" si="489"/>
        <v/>
      </c>
      <c r="T3901" s="44" t="str">
        <f t="shared" si="484"/>
        <v/>
      </c>
      <c r="W3901" s="18">
        <f t="shared" si="485"/>
        <v>0</v>
      </c>
    </row>
    <row r="3902" spans="7:23" ht="25.5" customHeight="1" x14ac:dyDescent="0.2">
      <c r="G3902" s="12" t="str">
        <f t="shared" si="482"/>
        <v/>
      </c>
      <c r="H3902" s="12"/>
      <c r="I3902" s="22" t="str">
        <f>IFERROR(VLOOKUP('движение ДВС'!C3902,нормативы!$B$2:$C$32,2,FALSE),"")</f>
        <v/>
      </c>
      <c r="K3902" s="13" t="str">
        <f t="shared" si="486"/>
        <v/>
      </c>
      <c r="L3902" s="13"/>
      <c r="M3902" s="22" t="str">
        <f t="shared" si="483"/>
        <v/>
      </c>
      <c r="N3902" s="22" t="str">
        <f t="shared" si="487"/>
        <v/>
      </c>
      <c r="P3902" s="11" t="str">
        <f t="shared" si="488"/>
        <v xml:space="preserve"> </v>
      </c>
      <c r="Q3902" s="11" t="e">
        <f>VLOOKUP(B3902,'Комментарии к ремонту'!A:C,2,FALSE)</f>
        <v>#N/A</v>
      </c>
      <c r="R3902" s="21" t="str">
        <f t="shared" si="489"/>
        <v/>
      </c>
      <c r="T3902" s="44" t="str">
        <f t="shared" si="484"/>
        <v/>
      </c>
      <c r="W3902" s="18">
        <f t="shared" si="485"/>
        <v>0</v>
      </c>
    </row>
    <row r="3903" spans="7:23" ht="25.5" customHeight="1" x14ac:dyDescent="0.2">
      <c r="G3903" s="12" t="str">
        <f t="shared" si="482"/>
        <v/>
      </c>
      <c r="H3903" s="12"/>
      <c r="I3903" s="22" t="str">
        <f>IFERROR(VLOOKUP('движение ДВС'!C3903,нормативы!$B$2:$C$32,2,FALSE),"")</f>
        <v/>
      </c>
      <c r="K3903" s="13" t="str">
        <f t="shared" si="486"/>
        <v/>
      </c>
      <c r="L3903" s="13"/>
      <c r="M3903" s="22" t="str">
        <f t="shared" si="483"/>
        <v/>
      </c>
      <c r="N3903" s="22" t="str">
        <f t="shared" si="487"/>
        <v/>
      </c>
      <c r="P3903" s="11" t="str">
        <f t="shared" si="488"/>
        <v xml:space="preserve"> </v>
      </c>
      <c r="Q3903" s="11" t="e">
        <f>VLOOKUP(B3903,'Комментарии к ремонту'!A:C,2,FALSE)</f>
        <v>#N/A</v>
      </c>
      <c r="R3903" s="21" t="str">
        <f t="shared" si="489"/>
        <v/>
      </c>
      <c r="T3903" s="44" t="str">
        <f t="shared" si="484"/>
        <v/>
      </c>
      <c r="W3903" s="18">
        <f t="shared" si="485"/>
        <v>0</v>
      </c>
    </row>
    <row r="3904" spans="7:23" ht="25.5" customHeight="1" x14ac:dyDescent="0.2">
      <c r="G3904" s="12" t="str">
        <f t="shared" si="482"/>
        <v/>
      </c>
      <c r="H3904" s="12"/>
      <c r="I3904" s="22" t="str">
        <f>IFERROR(VLOOKUP('движение ДВС'!C3904,нормативы!$B$2:$C$32,2,FALSE),"")</f>
        <v/>
      </c>
      <c r="K3904" s="13" t="str">
        <f t="shared" si="486"/>
        <v/>
      </c>
      <c r="L3904" s="13"/>
      <c r="M3904" s="22" t="str">
        <f t="shared" si="483"/>
        <v/>
      </c>
      <c r="N3904" s="22" t="str">
        <f t="shared" si="487"/>
        <v/>
      </c>
      <c r="P3904" s="11" t="str">
        <f t="shared" si="488"/>
        <v xml:space="preserve"> </v>
      </c>
      <c r="Q3904" s="11" t="e">
        <f>VLOOKUP(B3904,'Комментарии к ремонту'!A:C,2,FALSE)</f>
        <v>#N/A</v>
      </c>
      <c r="R3904" s="21" t="str">
        <f t="shared" si="489"/>
        <v/>
      </c>
      <c r="T3904" s="44" t="str">
        <f t="shared" si="484"/>
        <v/>
      </c>
      <c r="W3904" s="18">
        <f t="shared" si="485"/>
        <v>0</v>
      </c>
    </row>
    <row r="3905" spans="7:23" ht="25.5" customHeight="1" x14ac:dyDescent="0.2">
      <c r="G3905" s="12" t="str">
        <f t="shared" si="482"/>
        <v/>
      </c>
      <c r="H3905" s="12"/>
      <c r="I3905" s="22" t="str">
        <f>IFERROR(VLOOKUP('движение ДВС'!C3905,нормативы!$B$2:$C$32,2,FALSE),"")</f>
        <v/>
      </c>
      <c r="K3905" s="13" t="str">
        <f t="shared" si="486"/>
        <v/>
      </c>
      <c r="L3905" s="13"/>
      <c r="M3905" s="22" t="str">
        <f t="shared" si="483"/>
        <v/>
      </c>
      <c r="N3905" s="22" t="str">
        <f t="shared" si="487"/>
        <v/>
      </c>
      <c r="P3905" s="11" t="str">
        <f t="shared" si="488"/>
        <v xml:space="preserve"> </v>
      </c>
      <c r="Q3905" s="11" t="e">
        <f>VLOOKUP(B3905,'Комментарии к ремонту'!A:C,2,FALSE)</f>
        <v>#N/A</v>
      </c>
      <c r="R3905" s="21" t="str">
        <f t="shared" si="489"/>
        <v/>
      </c>
      <c r="T3905" s="44" t="str">
        <f t="shared" si="484"/>
        <v/>
      </c>
      <c r="W3905" s="18">
        <f t="shared" si="485"/>
        <v>0</v>
      </c>
    </row>
    <row r="3906" spans="7:23" ht="25.5" customHeight="1" x14ac:dyDescent="0.2">
      <c r="G3906" s="12" t="str">
        <f t="shared" si="482"/>
        <v/>
      </c>
      <c r="H3906" s="12"/>
      <c r="I3906" s="22" t="str">
        <f>IFERROR(VLOOKUP('движение ДВС'!C3906,нормативы!$B$2:$C$32,2,FALSE),"")</f>
        <v/>
      </c>
      <c r="K3906" s="13" t="str">
        <f t="shared" si="486"/>
        <v/>
      </c>
      <c r="L3906" s="13"/>
      <c r="M3906" s="22" t="str">
        <f t="shared" si="483"/>
        <v/>
      </c>
      <c r="N3906" s="22" t="str">
        <f t="shared" si="487"/>
        <v/>
      </c>
      <c r="P3906" s="11" t="str">
        <f t="shared" si="488"/>
        <v xml:space="preserve"> </v>
      </c>
      <c r="Q3906" s="11" t="e">
        <f>VLOOKUP(B3906,'Комментарии к ремонту'!A:C,2,FALSE)</f>
        <v>#N/A</v>
      </c>
      <c r="R3906" s="21" t="str">
        <f t="shared" si="489"/>
        <v/>
      </c>
      <c r="T3906" s="44" t="str">
        <f t="shared" si="484"/>
        <v/>
      </c>
      <c r="W3906" s="18">
        <f t="shared" si="485"/>
        <v>0</v>
      </c>
    </row>
    <row r="3907" spans="7:23" ht="25.5" customHeight="1" x14ac:dyDescent="0.2">
      <c r="G3907" s="12" t="str">
        <f t="shared" ref="G3907:G3970" si="490">IFERROR(IF(SEARCH("Ожидается",O3907),"введите дату",""),"")</f>
        <v/>
      </c>
      <c r="H3907" s="12"/>
      <c r="I3907" s="22" t="str">
        <f>IFERROR(VLOOKUP('движение ДВС'!C3907,нормативы!$B$2:$C$32,2,FALSE),"")</f>
        <v/>
      </c>
      <c r="K3907" s="13" t="str">
        <f t="shared" si="486"/>
        <v/>
      </c>
      <c r="L3907" s="13"/>
      <c r="M3907" s="22" t="str">
        <f t="shared" ref="M3907:M3970" si="491">IFERROR(IF(ISBLANK(G3907),"",_xlfn.ISOWEEKNUM(G3907)),"")</f>
        <v/>
      </c>
      <c r="N3907" s="22" t="str">
        <f t="shared" si="487"/>
        <v/>
      </c>
      <c r="P3907" s="11" t="str">
        <f t="shared" si="488"/>
        <v xml:space="preserve"> </v>
      </c>
      <c r="Q3907" s="11" t="e">
        <f>VLOOKUP(B3907,'Комментарии к ремонту'!A:C,2,FALSE)</f>
        <v>#N/A</v>
      </c>
      <c r="R3907" s="21" t="str">
        <f t="shared" si="489"/>
        <v/>
      </c>
      <c r="T3907" s="44" t="str">
        <f t="shared" ref="T3907:T3970" si="492">IF(O3907="Отказной","Опишите причину отказа",IF(O3907="Транзит","Опишите инф. о транзите",""))</f>
        <v/>
      </c>
      <c r="W3907" s="18">
        <f t="shared" ref="W3907:W3970" si="493">IFERROR(IF(SEARCH(", заказ",V3907),"укажите дату поставки зап. частей",""),0)</f>
        <v>0</v>
      </c>
    </row>
    <row r="3908" spans="7:23" ht="25.5" customHeight="1" x14ac:dyDescent="0.2">
      <c r="G3908" s="12" t="str">
        <f t="shared" si="490"/>
        <v/>
      </c>
      <c r="H3908" s="12"/>
      <c r="I3908" s="22" t="str">
        <f>IFERROR(VLOOKUP('движение ДВС'!C3908,нормативы!$B$2:$C$32,2,FALSE),"")</f>
        <v/>
      </c>
      <c r="K3908" s="13" t="str">
        <f t="shared" ref="K3908:K3971" si="494">IFERROR(IF(H3908&lt;&gt;0,H3908+(I3908/J3908)/8*7/5,""),IF(H3908&lt;&gt;0,H3908+I3908/8*7/5,""))</f>
        <v/>
      </c>
      <c r="L3908" s="13"/>
      <c r="M3908" s="22" t="str">
        <f t="shared" si="491"/>
        <v/>
      </c>
      <c r="N3908" s="22" t="str">
        <f t="shared" ref="N3908:N3971" si="495">IFERROR(INT((MONTH(G3908)+2)/3),"")</f>
        <v/>
      </c>
      <c r="P3908" s="11" t="str">
        <f t="shared" ref="P3908:P3971" si="496">B3908&amp;" "&amp;C3908</f>
        <v xml:space="preserve"> </v>
      </c>
      <c r="Q3908" s="11" t="e">
        <f>VLOOKUP(B3908,'Комментарии к ремонту'!A:C,2,FALSE)</f>
        <v>#N/A</v>
      </c>
      <c r="R3908" s="21" t="str">
        <f t="shared" ref="R3908:R3971" si="497">IF(ISBLANK(B3908),"",IF(O3908="Ремонт остановлен","Укажите причину остановки работ",IF(O3908="Отказной","Опишите причину отказа",IF(O3908="Транзит","Опишите инф. о транзите",IF(ISNA(Q3908),"НЕТ","ЕСТЬ")))))</f>
        <v/>
      </c>
      <c r="T3908" s="44" t="str">
        <f t="shared" si="492"/>
        <v/>
      </c>
      <c r="W3908" s="18">
        <f t="shared" si="493"/>
        <v>0</v>
      </c>
    </row>
    <row r="3909" spans="7:23" ht="25.5" customHeight="1" x14ac:dyDescent="0.2">
      <c r="G3909" s="12" t="str">
        <f t="shared" si="490"/>
        <v/>
      </c>
      <c r="H3909" s="12"/>
      <c r="I3909" s="22" t="str">
        <f>IFERROR(VLOOKUP('движение ДВС'!C3909,нормативы!$B$2:$C$32,2,FALSE),"")</f>
        <v/>
      </c>
      <c r="K3909" s="13" t="str">
        <f t="shared" si="494"/>
        <v/>
      </c>
      <c r="L3909" s="13"/>
      <c r="M3909" s="22" t="str">
        <f t="shared" si="491"/>
        <v/>
      </c>
      <c r="N3909" s="22" t="str">
        <f t="shared" si="495"/>
        <v/>
      </c>
      <c r="P3909" s="11" t="str">
        <f t="shared" si="496"/>
        <v xml:space="preserve"> </v>
      </c>
      <c r="Q3909" s="11" t="e">
        <f>VLOOKUP(B3909,'Комментарии к ремонту'!A:C,2,FALSE)</f>
        <v>#N/A</v>
      </c>
      <c r="R3909" s="21" t="str">
        <f t="shared" si="497"/>
        <v/>
      </c>
      <c r="T3909" s="44" t="str">
        <f t="shared" si="492"/>
        <v/>
      </c>
      <c r="W3909" s="18">
        <f t="shared" si="493"/>
        <v>0</v>
      </c>
    </row>
    <row r="3910" spans="7:23" ht="25.5" customHeight="1" x14ac:dyDescent="0.2">
      <c r="G3910" s="12" t="str">
        <f t="shared" si="490"/>
        <v/>
      </c>
      <c r="H3910" s="12"/>
      <c r="I3910" s="22" t="str">
        <f>IFERROR(VLOOKUP('движение ДВС'!C3910,нормативы!$B$2:$C$32,2,FALSE),"")</f>
        <v/>
      </c>
      <c r="K3910" s="13" t="str">
        <f t="shared" si="494"/>
        <v/>
      </c>
      <c r="L3910" s="13"/>
      <c r="M3910" s="22" t="str">
        <f t="shared" si="491"/>
        <v/>
      </c>
      <c r="N3910" s="22" t="str">
        <f t="shared" si="495"/>
        <v/>
      </c>
      <c r="P3910" s="11" t="str">
        <f t="shared" si="496"/>
        <v xml:space="preserve"> </v>
      </c>
      <c r="Q3910" s="11" t="e">
        <f>VLOOKUP(B3910,'Комментарии к ремонту'!A:C,2,FALSE)</f>
        <v>#N/A</v>
      </c>
      <c r="R3910" s="21" t="str">
        <f t="shared" si="497"/>
        <v/>
      </c>
      <c r="T3910" s="44" t="str">
        <f t="shared" si="492"/>
        <v/>
      </c>
      <c r="W3910" s="18">
        <f t="shared" si="493"/>
        <v>0</v>
      </c>
    </row>
    <row r="3911" spans="7:23" ht="25.5" customHeight="1" x14ac:dyDescent="0.2">
      <c r="G3911" s="12" t="str">
        <f t="shared" si="490"/>
        <v/>
      </c>
      <c r="H3911" s="12"/>
      <c r="I3911" s="22" t="str">
        <f>IFERROR(VLOOKUP('движение ДВС'!C3911,нормативы!$B$2:$C$32,2,FALSE),"")</f>
        <v/>
      </c>
      <c r="K3911" s="13" t="str">
        <f t="shared" si="494"/>
        <v/>
      </c>
      <c r="L3911" s="13"/>
      <c r="M3911" s="22" t="str">
        <f t="shared" si="491"/>
        <v/>
      </c>
      <c r="N3911" s="22" t="str">
        <f t="shared" si="495"/>
        <v/>
      </c>
      <c r="P3911" s="11" t="str">
        <f t="shared" si="496"/>
        <v xml:space="preserve"> </v>
      </c>
      <c r="Q3911" s="11" t="e">
        <f>VLOOKUP(B3911,'Комментарии к ремонту'!A:C,2,FALSE)</f>
        <v>#N/A</v>
      </c>
      <c r="R3911" s="21" t="str">
        <f t="shared" si="497"/>
        <v/>
      </c>
      <c r="T3911" s="44" t="str">
        <f t="shared" si="492"/>
        <v/>
      </c>
      <c r="W3911" s="18">
        <f t="shared" si="493"/>
        <v>0</v>
      </c>
    </row>
    <row r="3912" spans="7:23" ht="25.5" customHeight="1" x14ac:dyDescent="0.2">
      <c r="G3912" s="12" t="str">
        <f t="shared" si="490"/>
        <v/>
      </c>
      <c r="H3912" s="12"/>
      <c r="I3912" s="22" t="str">
        <f>IFERROR(VLOOKUP('движение ДВС'!C3912,нормативы!$B$2:$C$32,2,FALSE),"")</f>
        <v/>
      </c>
      <c r="K3912" s="13" t="str">
        <f t="shared" si="494"/>
        <v/>
      </c>
      <c r="L3912" s="13"/>
      <c r="M3912" s="22" t="str">
        <f t="shared" si="491"/>
        <v/>
      </c>
      <c r="N3912" s="22" t="str">
        <f t="shared" si="495"/>
        <v/>
      </c>
      <c r="P3912" s="11" t="str">
        <f t="shared" si="496"/>
        <v xml:space="preserve"> </v>
      </c>
      <c r="Q3912" s="11" t="e">
        <f>VLOOKUP(B3912,'Комментарии к ремонту'!A:C,2,FALSE)</f>
        <v>#N/A</v>
      </c>
      <c r="R3912" s="21" t="str">
        <f t="shared" si="497"/>
        <v/>
      </c>
      <c r="T3912" s="44" t="str">
        <f t="shared" si="492"/>
        <v/>
      </c>
      <c r="W3912" s="18">
        <f t="shared" si="493"/>
        <v>0</v>
      </c>
    </row>
    <row r="3913" spans="7:23" ht="25.5" customHeight="1" x14ac:dyDescent="0.2">
      <c r="G3913" s="12" t="str">
        <f t="shared" si="490"/>
        <v/>
      </c>
      <c r="H3913" s="12"/>
      <c r="I3913" s="22" t="str">
        <f>IFERROR(VLOOKUP('движение ДВС'!C3913,нормативы!$B$2:$C$32,2,FALSE),"")</f>
        <v/>
      </c>
      <c r="K3913" s="13" t="str">
        <f t="shared" si="494"/>
        <v/>
      </c>
      <c r="L3913" s="13"/>
      <c r="M3913" s="22" t="str">
        <f t="shared" si="491"/>
        <v/>
      </c>
      <c r="N3913" s="22" t="str">
        <f t="shared" si="495"/>
        <v/>
      </c>
      <c r="P3913" s="11" t="str">
        <f t="shared" si="496"/>
        <v xml:space="preserve"> </v>
      </c>
      <c r="Q3913" s="11" t="e">
        <f>VLOOKUP(B3913,'Комментарии к ремонту'!A:C,2,FALSE)</f>
        <v>#N/A</v>
      </c>
      <c r="R3913" s="21" t="str">
        <f t="shared" si="497"/>
        <v/>
      </c>
      <c r="T3913" s="44" t="str">
        <f t="shared" si="492"/>
        <v/>
      </c>
      <c r="W3913" s="18">
        <f t="shared" si="493"/>
        <v>0</v>
      </c>
    </row>
    <row r="3914" spans="7:23" ht="25.5" customHeight="1" x14ac:dyDescent="0.2">
      <c r="G3914" s="12" t="str">
        <f t="shared" si="490"/>
        <v/>
      </c>
      <c r="H3914" s="12"/>
      <c r="I3914" s="22" t="str">
        <f>IFERROR(VLOOKUP('движение ДВС'!C3914,нормативы!$B$2:$C$32,2,FALSE),"")</f>
        <v/>
      </c>
      <c r="K3914" s="13" t="str">
        <f t="shared" si="494"/>
        <v/>
      </c>
      <c r="L3914" s="13"/>
      <c r="M3914" s="22" t="str">
        <f t="shared" si="491"/>
        <v/>
      </c>
      <c r="N3914" s="22" t="str">
        <f t="shared" si="495"/>
        <v/>
      </c>
      <c r="P3914" s="11" t="str">
        <f t="shared" si="496"/>
        <v xml:space="preserve"> </v>
      </c>
      <c r="Q3914" s="11" t="e">
        <f>VLOOKUP(B3914,'Комментарии к ремонту'!A:C,2,FALSE)</f>
        <v>#N/A</v>
      </c>
      <c r="R3914" s="21" t="str">
        <f t="shared" si="497"/>
        <v/>
      </c>
      <c r="T3914" s="44" t="str">
        <f t="shared" si="492"/>
        <v/>
      </c>
      <c r="W3914" s="18">
        <f t="shared" si="493"/>
        <v>0</v>
      </c>
    </row>
    <row r="3915" spans="7:23" ht="25.5" customHeight="1" x14ac:dyDescent="0.2">
      <c r="G3915" s="12" t="str">
        <f t="shared" si="490"/>
        <v/>
      </c>
      <c r="H3915" s="12"/>
      <c r="I3915" s="22" t="str">
        <f>IFERROR(VLOOKUP('движение ДВС'!C3915,нормативы!$B$2:$C$32,2,FALSE),"")</f>
        <v/>
      </c>
      <c r="K3915" s="13" t="str">
        <f t="shared" si="494"/>
        <v/>
      </c>
      <c r="L3915" s="13"/>
      <c r="M3915" s="22" t="str">
        <f t="shared" si="491"/>
        <v/>
      </c>
      <c r="N3915" s="22" t="str">
        <f t="shared" si="495"/>
        <v/>
      </c>
      <c r="P3915" s="11" t="str">
        <f t="shared" si="496"/>
        <v xml:space="preserve"> </v>
      </c>
      <c r="Q3915" s="11" t="e">
        <f>VLOOKUP(B3915,'Комментарии к ремонту'!A:C,2,FALSE)</f>
        <v>#N/A</v>
      </c>
      <c r="R3915" s="21" t="str">
        <f t="shared" si="497"/>
        <v/>
      </c>
      <c r="T3915" s="44" t="str">
        <f t="shared" si="492"/>
        <v/>
      </c>
      <c r="W3915" s="18">
        <f t="shared" si="493"/>
        <v>0</v>
      </c>
    </row>
    <row r="3916" spans="7:23" ht="25.5" customHeight="1" x14ac:dyDescent="0.2">
      <c r="G3916" s="12" t="str">
        <f t="shared" si="490"/>
        <v/>
      </c>
      <c r="H3916" s="12"/>
      <c r="I3916" s="22" t="str">
        <f>IFERROR(VLOOKUP('движение ДВС'!C3916,нормативы!$B$2:$C$32,2,FALSE),"")</f>
        <v/>
      </c>
      <c r="K3916" s="13" t="str">
        <f t="shared" si="494"/>
        <v/>
      </c>
      <c r="L3916" s="13"/>
      <c r="M3916" s="22" t="str">
        <f t="shared" si="491"/>
        <v/>
      </c>
      <c r="N3916" s="22" t="str">
        <f t="shared" si="495"/>
        <v/>
      </c>
      <c r="P3916" s="11" t="str">
        <f t="shared" si="496"/>
        <v xml:space="preserve"> </v>
      </c>
      <c r="Q3916" s="11" t="e">
        <f>VLOOKUP(B3916,'Комментарии к ремонту'!A:C,2,FALSE)</f>
        <v>#N/A</v>
      </c>
      <c r="R3916" s="21" t="str">
        <f t="shared" si="497"/>
        <v/>
      </c>
      <c r="T3916" s="44" t="str">
        <f t="shared" si="492"/>
        <v/>
      </c>
      <c r="W3916" s="18">
        <f t="shared" si="493"/>
        <v>0</v>
      </c>
    </row>
    <row r="3917" spans="7:23" ht="25.5" customHeight="1" x14ac:dyDescent="0.2">
      <c r="G3917" s="12" t="str">
        <f t="shared" si="490"/>
        <v/>
      </c>
      <c r="H3917" s="12"/>
      <c r="I3917" s="22" t="str">
        <f>IFERROR(VLOOKUP('движение ДВС'!C3917,нормативы!$B$2:$C$32,2,FALSE),"")</f>
        <v/>
      </c>
      <c r="K3917" s="13" t="str">
        <f t="shared" si="494"/>
        <v/>
      </c>
      <c r="L3917" s="13"/>
      <c r="M3917" s="22" t="str">
        <f t="shared" si="491"/>
        <v/>
      </c>
      <c r="N3917" s="22" t="str">
        <f t="shared" si="495"/>
        <v/>
      </c>
      <c r="P3917" s="11" t="str">
        <f t="shared" si="496"/>
        <v xml:space="preserve"> </v>
      </c>
      <c r="Q3917" s="11" t="e">
        <f>VLOOKUP(B3917,'Комментарии к ремонту'!A:C,2,FALSE)</f>
        <v>#N/A</v>
      </c>
      <c r="R3917" s="21" t="str">
        <f t="shared" si="497"/>
        <v/>
      </c>
      <c r="T3917" s="44" t="str">
        <f t="shared" si="492"/>
        <v/>
      </c>
      <c r="W3917" s="18">
        <f t="shared" si="493"/>
        <v>0</v>
      </c>
    </row>
    <row r="3918" spans="7:23" ht="25.5" customHeight="1" x14ac:dyDescent="0.2">
      <c r="G3918" s="12" t="str">
        <f t="shared" si="490"/>
        <v/>
      </c>
      <c r="H3918" s="12"/>
      <c r="I3918" s="22" t="str">
        <f>IFERROR(VLOOKUP('движение ДВС'!C3918,нормативы!$B$2:$C$32,2,FALSE),"")</f>
        <v/>
      </c>
      <c r="K3918" s="13" t="str">
        <f t="shared" si="494"/>
        <v/>
      </c>
      <c r="L3918" s="13"/>
      <c r="M3918" s="22" t="str">
        <f t="shared" si="491"/>
        <v/>
      </c>
      <c r="N3918" s="22" t="str">
        <f t="shared" si="495"/>
        <v/>
      </c>
      <c r="P3918" s="11" t="str">
        <f t="shared" si="496"/>
        <v xml:space="preserve"> </v>
      </c>
      <c r="Q3918" s="11" t="e">
        <f>VLOOKUP(B3918,'Комментарии к ремонту'!A:C,2,FALSE)</f>
        <v>#N/A</v>
      </c>
      <c r="R3918" s="21" t="str">
        <f t="shared" si="497"/>
        <v/>
      </c>
      <c r="T3918" s="44" t="str">
        <f t="shared" si="492"/>
        <v/>
      </c>
      <c r="W3918" s="18">
        <f t="shared" si="493"/>
        <v>0</v>
      </c>
    </row>
    <row r="3919" spans="7:23" ht="25.5" customHeight="1" x14ac:dyDescent="0.2">
      <c r="G3919" s="12" t="str">
        <f t="shared" si="490"/>
        <v/>
      </c>
      <c r="H3919" s="12"/>
      <c r="I3919" s="22" t="str">
        <f>IFERROR(VLOOKUP('движение ДВС'!C3919,нормативы!$B$2:$C$32,2,FALSE),"")</f>
        <v/>
      </c>
      <c r="K3919" s="13" t="str">
        <f t="shared" si="494"/>
        <v/>
      </c>
      <c r="L3919" s="13"/>
      <c r="M3919" s="22" t="str">
        <f t="shared" si="491"/>
        <v/>
      </c>
      <c r="N3919" s="22" t="str">
        <f t="shared" si="495"/>
        <v/>
      </c>
      <c r="P3919" s="11" t="str">
        <f t="shared" si="496"/>
        <v xml:space="preserve"> </v>
      </c>
      <c r="Q3919" s="11" t="e">
        <f>VLOOKUP(B3919,'Комментарии к ремонту'!A:C,2,FALSE)</f>
        <v>#N/A</v>
      </c>
      <c r="R3919" s="21" t="str">
        <f t="shared" si="497"/>
        <v/>
      </c>
      <c r="T3919" s="44" t="str">
        <f t="shared" si="492"/>
        <v/>
      </c>
      <c r="W3919" s="18">
        <f t="shared" si="493"/>
        <v>0</v>
      </c>
    </row>
    <row r="3920" spans="7:23" ht="25.5" customHeight="1" x14ac:dyDescent="0.2">
      <c r="G3920" s="12" t="str">
        <f t="shared" si="490"/>
        <v/>
      </c>
      <c r="H3920" s="12"/>
      <c r="I3920" s="22" t="str">
        <f>IFERROR(VLOOKUP('движение ДВС'!C3920,нормативы!$B$2:$C$32,2,FALSE),"")</f>
        <v/>
      </c>
      <c r="K3920" s="13" t="str">
        <f t="shared" si="494"/>
        <v/>
      </c>
      <c r="L3920" s="13"/>
      <c r="M3920" s="22" t="str">
        <f t="shared" si="491"/>
        <v/>
      </c>
      <c r="N3920" s="22" t="str">
        <f t="shared" si="495"/>
        <v/>
      </c>
      <c r="P3920" s="11" t="str">
        <f t="shared" si="496"/>
        <v xml:space="preserve"> </v>
      </c>
      <c r="Q3920" s="11" t="e">
        <f>VLOOKUP(B3920,'Комментарии к ремонту'!A:C,2,FALSE)</f>
        <v>#N/A</v>
      </c>
      <c r="R3920" s="21" t="str">
        <f t="shared" si="497"/>
        <v/>
      </c>
      <c r="T3920" s="44" t="str">
        <f t="shared" si="492"/>
        <v/>
      </c>
      <c r="W3920" s="18">
        <f t="shared" si="493"/>
        <v>0</v>
      </c>
    </row>
    <row r="3921" spans="7:23" ht="25.5" customHeight="1" x14ac:dyDescent="0.2">
      <c r="G3921" s="12" t="str">
        <f t="shared" si="490"/>
        <v/>
      </c>
      <c r="H3921" s="12"/>
      <c r="I3921" s="22" t="str">
        <f>IFERROR(VLOOKUP('движение ДВС'!C3921,нормативы!$B$2:$C$32,2,FALSE),"")</f>
        <v/>
      </c>
      <c r="K3921" s="13" t="str">
        <f t="shared" si="494"/>
        <v/>
      </c>
      <c r="L3921" s="13"/>
      <c r="M3921" s="22" t="str">
        <f t="shared" si="491"/>
        <v/>
      </c>
      <c r="N3921" s="22" t="str">
        <f t="shared" si="495"/>
        <v/>
      </c>
      <c r="P3921" s="11" t="str">
        <f t="shared" si="496"/>
        <v xml:space="preserve"> </v>
      </c>
      <c r="Q3921" s="11" t="e">
        <f>VLOOKUP(B3921,'Комментарии к ремонту'!A:C,2,FALSE)</f>
        <v>#N/A</v>
      </c>
      <c r="R3921" s="21" t="str">
        <f t="shared" si="497"/>
        <v/>
      </c>
      <c r="T3921" s="44" t="str">
        <f t="shared" si="492"/>
        <v/>
      </c>
      <c r="W3921" s="18">
        <f t="shared" si="493"/>
        <v>0</v>
      </c>
    </row>
    <row r="3922" spans="7:23" ht="25.5" customHeight="1" x14ac:dyDescent="0.2">
      <c r="G3922" s="12" t="str">
        <f t="shared" si="490"/>
        <v/>
      </c>
      <c r="H3922" s="12"/>
      <c r="I3922" s="22" t="str">
        <f>IFERROR(VLOOKUP('движение ДВС'!C3922,нормативы!$B$2:$C$32,2,FALSE),"")</f>
        <v/>
      </c>
      <c r="K3922" s="13" t="str">
        <f t="shared" si="494"/>
        <v/>
      </c>
      <c r="L3922" s="13"/>
      <c r="M3922" s="22" t="str">
        <f t="shared" si="491"/>
        <v/>
      </c>
      <c r="N3922" s="22" t="str">
        <f t="shared" si="495"/>
        <v/>
      </c>
      <c r="P3922" s="11" t="str">
        <f t="shared" si="496"/>
        <v xml:space="preserve"> </v>
      </c>
      <c r="Q3922" s="11" t="e">
        <f>VLOOKUP(B3922,'Комментарии к ремонту'!A:C,2,FALSE)</f>
        <v>#N/A</v>
      </c>
      <c r="R3922" s="21" t="str">
        <f t="shared" si="497"/>
        <v/>
      </c>
      <c r="T3922" s="44" t="str">
        <f t="shared" si="492"/>
        <v/>
      </c>
      <c r="W3922" s="18">
        <f t="shared" si="493"/>
        <v>0</v>
      </c>
    </row>
    <row r="3923" spans="7:23" ht="25.5" customHeight="1" x14ac:dyDescent="0.2">
      <c r="G3923" s="12" t="str">
        <f t="shared" si="490"/>
        <v/>
      </c>
      <c r="H3923" s="12"/>
      <c r="I3923" s="22" t="str">
        <f>IFERROR(VLOOKUP('движение ДВС'!C3923,нормативы!$B$2:$C$32,2,FALSE),"")</f>
        <v/>
      </c>
      <c r="K3923" s="13" t="str">
        <f t="shared" si="494"/>
        <v/>
      </c>
      <c r="L3923" s="13"/>
      <c r="M3923" s="22" t="str">
        <f t="shared" si="491"/>
        <v/>
      </c>
      <c r="N3923" s="22" t="str">
        <f t="shared" si="495"/>
        <v/>
      </c>
      <c r="P3923" s="11" t="str">
        <f t="shared" si="496"/>
        <v xml:space="preserve"> </v>
      </c>
      <c r="Q3923" s="11" t="e">
        <f>VLOOKUP(B3923,'Комментарии к ремонту'!A:C,2,FALSE)</f>
        <v>#N/A</v>
      </c>
      <c r="R3923" s="21" t="str">
        <f t="shared" si="497"/>
        <v/>
      </c>
      <c r="T3923" s="44" t="str">
        <f t="shared" si="492"/>
        <v/>
      </c>
      <c r="W3923" s="18">
        <f t="shared" si="493"/>
        <v>0</v>
      </c>
    </row>
    <row r="3924" spans="7:23" ht="25.5" customHeight="1" x14ac:dyDescent="0.2">
      <c r="G3924" s="12" t="str">
        <f t="shared" si="490"/>
        <v/>
      </c>
      <c r="H3924" s="12"/>
      <c r="I3924" s="22" t="str">
        <f>IFERROR(VLOOKUP('движение ДВС'!C3924,нормативы!$B$2:$C$32,2,FALSE),"")</f>
        <v/>
      </c>
      <c r="K3924" s="13" t="str">
        <f t="shared" si="494"/>
        <v/>
      </c>
      <c r="L3924" s="13"/>
      <c r="M3924" s="22" t="str">
        <f t="shared" si="491"/>
        <v/>
      </c>
      <c r="N3924" s="22" t="str">
        <f t="shared" si="495"/>
        <v/>
      </c>
      <c r="P3924" s="11" t="str">
        <f t="shared" si="496"/>
        <v xml:space="preserve"> </v>
      </c>
      <c r="Q3924" s="11" t="e">
        <f>VLOOKUP(B3924,'Комментарии к ремонту'!A:C,2,FALSE)</f>
        <v>#N/A</v>
      </c>
      <c r="R3924" s="21" t="str">
        <f t="shared" si="497"/>
        <v/>
      </c>
      <c r="T3924" s="44" t="str">
        <f t="shared" si="492"/>
        <v/>
      </c>
      <c r="W3924" s="18">
        <f t="shared" si="493"/>
        <v>0</v>
      </c>
    </row>
    <row r="3925" spans="7:23" ht="25.5" customHeight="1" x14ac:dyDescent="0.2">
      <c r="G3925" s="12" t="str">
        <f t="shared" si="490"/>
        <v/>
      </c>
      <c r="H3925" s="12"/>
      <c r="I3925" s="22" t="str">
        <f>IFERROR(VLOOKUP('движение ДВС'!C3925,нормативы!$B$2:$C$32,2,FALSE),"")</f>
        <v/>
      </c>
      <c r="K3925" s="13" t="str">
        <f t="shared" si="494"/>
        <v/>
      </c>
      <c r="L3925" s="13"/>
      <c r="M3925" s="22" t="str">
        <f t="shared" si="491"/>
        <v/>
      </c>
      <c r="N3925" s="22" t="str">
        <f t="shared" si="495"/>
        <v/>
      </c>
      <c r="P3925" s="11" t="str">
        <f t="shared" si="496"/>
        <v xml:space="preserve"> </v>
      </c>
      <c r="Q3925" s="11" t="e">
        <f>VLOOKUP(B3925,'Комментарии к ремонту'!A:C,2,FALSE)</f>
        <v>#N/A</v>
      </c>
      <c r="R3925" s="21" t="str">
        <f t="shared" si="497"/>
        <v/>
      </c>
      <c r="T3925" s="44" t="str">
        <f t="shared" si="492"/>
        <v/>
      </c>
      <c r="W3925" s="18">
        <f t="shared" si="493"/>
        <v>0</v>
      </c>
    </row>
    <row r="3926" spans="7:23" ht="25.5" customHeight="1" x14ac:dyDescent="0.2">
      <c r="G3926" s="12" t="str">
        <f t="shared" si="490"/>
        <v/>
      </c>
      <c r="H3926" s="12"/>
      <c r="I3926" s="22" t="str">
        <f>IFERROR(VLOOKUP('движение ДВС'!C3926,нормативы!$B$2:$C$32,2,FALSE),"")</f>
        <v/>
      </c>
      <c r="K3926" s="13" t="str">
        <f t="shared" si="494"/>
        <v/>
      </c>
      <c r="L3926" s="13"/>
      <c r="M3926" s="22" t="str">
        <f t="shared" si="491"/>
        <v/>
      </c>
      <c r="N3926" s="22" t="str">
        <f t="shared" si="495"/>
        <v/>
      </c>
      <c r="P3926" s="11" t="str">
        <f t="shared" si="496"/>
        <v xml:space="preserve"> </v>
      </c>
      <c r="Q3926" s="11" t="e">
        <f>VLOOKUP(B3926,'Комментарии к ремонту'!A:C,2,FALSE)</f>
        <v>#N/A</v>
      </c>
      <c r="R3926" s="21" t="str">
        <f t="shared" si="497"/>
        <v/>
      </c>
      <c r="T3926" s="44" t="str">
        <f t="shared" si="492"/>
        <v/>
      </c>
      <c r="W3926" s="18">
        <f t="shared" si="493"/>
        <v>0</v>
      </c>
    </row>
    <row r="3927" spans="7:23" ht="25.5" customHeight="1" x14ac:dyDescent="0.2">
      <c r="G3927" s="12" t="str">
        <f t="shared" si="490"/>
        <v/>
      </c>
      <c r="H3927" s="12"/>
      <c r="I3927" s="22" t="str">
        <f>IFERROR(VLOOKUP('движение ДВС'!C3927,нормативы!$B$2:$C$32,2,FALSE),"")</f>
        <v/>
      </c>
      <c r="K3927" s="13" t="str">
        <f t="shared" si="494"/>
        <v/>
      </c>
      <c r="L3927" s="13"/>
      <c r="M3927" s="22" t="str">
        <f t="shared" si="491"/>
        <v/>
      </c>
      <c r="N3927" s="22" t="str">
        <f t="shared" si="495"/>
        <v/>
      </c>
      <c r="P3927" s="11" t="str">
        <f t="shared" si="496"/>
        <v xml:space="preserve"> </v>
      </c>
      <c r="Q3927" s="11" t="e">
        <f>VLOOKUP(B3927,'Комментарии к ремонту'!A:C,2,FALSE)</f>
        <v>#N/A</v>
      </c>
      <c r="R3927" s="21" t="str">
        <f t="shared" si="497"/>
        <v/>
      </c>
      <c r="T3927" s="44" t="str">
        <f t="shared" si="492"/>
        <v/>
      </c>
      <c r="W3927" s="18">
        <f t="shared" si="493"/>
        <v>0</v>
      </c>
    </row>
    <row r="3928" spans="7:23" ht="25.5" customHeight="1" x14ac:dyDescent="0.2">
      <c r="G3928" s="12" t="str">
        <f t="shared" si="490"/>
        <v/>
      </c>
      <c r="H3928" s="12"/>
      <c r="I3928" s="22" t="str">
        <f>IFERROR(VLOOKUP('движение ДВС'!C3928,нормативы!$B$2:$C$32,2,FALSE),"")</f>
        <v/>
      </c>
      <c r="K3928" s="13" t="str">
        <f t="shared" si="494"/>
        <v/>
      </c>
      <c r="L3928" s="13"/>
      <c r="M3928" s="22" t="str">
        <f t="shared" si="491"/>
        <v/>
      </c>
      <c r="N3928" s="22" t="str">
        <f t="shared" si="495"/>
        <v/>
      </c>
      <c r="P3928" s="11" t="str">
        <f t="shared" si="496"/>
        <v xml:space="preserve"> </v>
      </c>
      <c r="Q3928" s="11" t="e">
        <f>VLOOKUP(B3928,'Комментарии к ремонту'!A:C,2,FALSE)</f>
        <v>#N/A</v>
      </c>
      <c r="R3928" s="21" t="str">
        <f t="shared" si="497"/>
        <v/>
      </c>
      <c r="T3928" s="44" t="str">
        <f t="shared" si="492"/>
        <v/>
      </c>
      <c r="W3928" s="18">
        <f t="shared" si="493"/>
        <v>0</v>
      </c>
    </row>
    <row r="3929" spans="7:23" ht="25.5" customHeight="1" x14ac:dyDescent="0.2">
      <c r="G3929" s="12" t="str">
        <f t="shared" si="490"/>
        <v/>
      </c>
      <c r="H3929" s="12"/>
      <c r="I3929" s="22" t="str">
        <f>IFERROR(VLOOKUP('движение ДВС'!C3929,нормативы!$B$2:$C$32,2,FALSE),"")</f>
        <v/>
      </c>
      <c r="K3929" s="13" t="str">
        <f t="shared" si="494"/>
        <v/>
      </c>
      <c r="L3929" s="13"/>
      <c r="M3929" s="22" t="str">
        <f t="shared" si="491"/>
        <v/>
      </c>
      <c r="N3929" s="22" t="str">
        <f t="shared" si="495"/>
        <v/>
      </c>
      <c r="P3929" s="11" t="str">
        <f t="shared" si="496"/>
        <v xml:space="preserve"> </v>
      </c>
      <c r="Q3929" s="11" t="e">
        <f>VLOOKUP(B3929,'Комментарии к ремонту'!A:C,2,FALSE)</f>
        <v>#N/A</v>
      </c>
      <c r="R3929" s="21" t="str">
        <f t="shared" si="497"/>
        <v/>
      </c>
      <c r="T3929" s="44" t="str">
        <f t="shared" si="492"/>
        <v/>
      </c>
      <c r="W3929" s="18">
        <f t="shared" si="493"/>
        <v>0</v>
      </c>
    </row>
    <row r="3930" spans="7:23" ht="25.5" customHeight="1" x14ac:dyDescent="0.2">
      <c r="G3930" s="12" t="str">
        <f t="shared" si="490"/>
        <v/>
      </c>
      <c r="H3930" s="12"/>
      <c r="I3930" s="22" t="str">
        <f>IFERROR(VLOOKUP('движение ДВС'!C3930,нормативы!$B$2:$C$32,2,FALSE),"")</f>
        <v/>
      </c>
      <c r="K3930" s="13" t="str">
        <f t="shared" si="494"/>
        <v/>
      </c>
      <c r="L3930" s="13"/>
      <c r="M3930" s="22" t="str">
        <f t="shared" si="491"/>
        <v/>
      </c>
      <c r="N3930" s="22" t="str">
        <f t="shared" si="495"/>
        <v/>
      </c>
      <c r="P3930" s="11" t="str">
        <f t="shared" si="496"/>
        <v xml:space="preserve"> </v>
      </c>
      <c r="Q3930" s="11" t="e">
        <f>VLOOKUP(B3930,'Комментарии к ремонту'!A:C,2,FALSE)</f>
        <v>#N/A</v>
      </c>
      <c r="R3930" s="21" t="str">
        <f t="shared" si="497"/>
        <v/>
      </c>
      <c r="T3930" s="44" t="str">
        <f t="shared" si="492"/>
        <v/>
      </c>
      <c r="W3930" s="18">
        <f t="shared" si="493"/>
        <v>0</v>
      </c>
    </row>
    <row r="3931" spans="7:23" ht="25.5" customHeight="1" x14ac:dyDescent="0.2">
      <c r="G3931" s="12" t="str">
        <f t="shared" si="490"/>
        <v/>
      </c>
      <c r="H3931" s="12"/>
      <c r="I3931" s="22" t="str">
        <f>IFERROR(VLOOKUP('движение ДВС'!C3931,нормативы!$B$2:$C$32,2,FALSE),"")</f>
        <v/>
      </c>
      <c r="K3931" s="13" t="str">
        <f t="shared" si="494"/>
        <v/>
      </c>
      <c r="L3931" s="13"/>
      <c r="M3931" s="22" t="str">
        <f t="shared" si="491"/>
        <v/>
      </c>
      <c r="N3931" s="22" t="str">
        <f t="shared" si="495"/>
        <v/>
      </c>
      <c r="P3931" s="11" t="str">
        <f t="shared" si="496"/>
        <v xml:space="preserve"> </v>
      </c>
      <c r="Q3931" s="11" t="e">
        <f>VLOOKUP(B3931,'Комментарии к ремонту'!A:C,2,FALSE)</f>
        <v>#N/A</v>
      </c>
      <c r="R3931" s="21" t="str">
        <f t="shared" si="497"/>
        <v/>
      </c>
      <c r="T3931" s="44" t="str">
        <f t="shared" si="492"/>
        <v/>
      </c>
      <c r="W3931" s="18">
        <f t="shared" si="493"/>
        <v>0</v>
      </c>
    </row>
    <row r="3932" spans="7:23" ht="25.5" customHeight="1" x14ac:dyDescent="0.2">
      <c r="G3932" s="12" t="str">
        <f t="shared" si="490"/>
        <v/>
      </c>
      <c r="H3932" s="12"/>
      <c r="I3932" s="22" t="str">
        <f>IFERROR(VLOOKUP('движение ДВС'!C3932,нормативы!$B$2:$C$32,2,FALSE),"")</f>
        <v/>
      </c>
      <c r="K3932" s="13" t="str">
        <f t="shared" si="494"/>
        <v/>
      </c>
      <c r="L3932" s="13"/>
      <c r="M3932" s="22" t="str">
        <f t="shared" si="491"/>
        <v/>
      </c>
      <c r="N3932" s="22" t="str">
        <f t="shared" si="495"/>
        <v/>
      </c>
      <c r="P3932" s="11" t="str">
        <f t="shared" si="496"/>
        <v xml:space="preserve"> </v>
      </c>
      <c r="Q3932" s="11" t="e">
        <f>VLOOKUP(B3932,'Комментарии к ремонту'!A:C,2,FALSE)</f>
        <v>#N/A</v>
      </c>
      <c r="R3932" s="21" t="str">
        <f t="shared" si="497"/>
        <v/>
      </c>
      <c r="T3932" s="44" t="str">
        <f t="shared" si="492"/>
        <v/>
      </c>
      <c r="W3932" s="18">
        <f t="shared" si="493"/>
        <v>0</v>
      </c>
    </row>
    <row r="3933" spans="7:23" ht="25.5" customHeight="1" x14ac:dyDescent="0.2">
      <c r="G3933" s="12" t="str">
        <f t="shared" si="490"/>
        <v/>
      </c>
      <c r="H3933" s="12"/>
      <c r="I3933" s="22" t="str">
        <f>IFERROR(VLOOKUP('движение ДВС'!C3933,нормативы!$B$2:$C$32,2,FALSE),"")</f>
        <v/>
      </c>
      <c r="K3933" s="13" t="str">
        <f t="shared" si="494"/>
        <v/>
      </c>
      <c r="L3933" s="13"/>
      <c r="M3933" s="22" t="str">
        <f t="shared" si="491"/>
        <v/>
      </c>
      <c r="N3933" s="22" t="str">
        <f t="shared" si="495"/>
        <v/>
      </c>
      <c r="P3933" s="11" t="str">
        <f t="shared" si="496"/>
        <v xml:space="preserve"> </v>
      </c>
      <c r="Q3933" s="11" t="e">
        <f>VLOOKUP(B3933,'Комментарии к ремонту'!A:C,2,FALSE)</f>
        <v>#N/A</v>
      </c>
      <c r="R3933" s="21" t="str">
        <f t="shared" si="497"/>
        <v/>
      </c>
      <c r="T3933" s="44" t="str">
        <f t="shared" si="492"/>
        <v/>
      </c>
      <c r="W3933" s="18">
        <f t="shared" si="493"/>
        <v>0</v>
      </c>
    </row>
    <row r="3934" spans="7:23" ht="25.5" customHeight="1" x14ac:dyDescent="0.2">
      <c r="G3934" s="12" t="str">
        <f t="shared" si="490"/>
        <v/>
      </c>
      <c r="H3934" s="12"/>
      <c r="I3934" s="22" t="str">
        <f>IFERROR(VLOOKUP('движение ДВС'!C3934,нормативы!$B$2:$C$32,2,FALSE),"")</f>
        <v/>
      </c>
      <c r="K3934" s="13" t="str">
        <f t="shared" si="494"/>
        <v/>
      </c>
      <c r="L3934" s="13"/>
      <c r="M3934" s="22" t="str">
        <f t="shared" si="491"/>
        <v/>
      </c>
      <c r="N3934" s="22" t="str">
        <f t="shared" si="495"/>
        <v/>
      </c>
      <c r="P3934" s="11" t="str">
        <f t="shared" si="496"/>
        <v xml:space="preserve"> </v>
      </c>
      <c r="Q3934" s="11" t="e">
        <f>VLOOKUP(B3934,'Комментарии к ремонту'!A:C,2,FALSE)</f>
        <v>#N/A</v>
      </c>
      <c r="R3934" s="21" t="str">
        <f t="shared" si="497"/>
        <v/>
      </c>
      <c r="T3934" s="44" t="str">
        <f t="shared" si="492"/>
        <v/>
      </c>
      <c r="W3934" s="18">
        <f t="shared" si="493"/>
        <v>0</v>
      </c>
    </row>
    <row r="3935" spans="7:23" ht="25.5" customHeight="1" x14ac:dyDescent="0.2">
      <c r="G3935" s="12" t="str">
        <f t="shared" si="490"/>
        <v/>
      </c>
      <c r="H3935" s="12"/>
      <c r="I3935" s="22" t="str">
        <f>IFERROR(VLOOKUP('движение ДВС'!C3935,нормативы!$B$2:$C$32,2,FALSE),"")</f>
        <v/>
      </c>
      <c r="K3935" s="13" t="str">
        <f t="shared" si="494"/>
        <v/>
      </c>
      <c r="L3935" s="13"/>
      <c r="M3935" s="22" t="str">
        <f t="shared" si="491"/>
        <v/>
      </c>
      <c r="N3935" s="22" t="str">
        <f t="shared" si="495"/>
        <v/>
      </c>
      <c r="P3935" s="11" t="str">
        <f t="shared" si="496"/>
        <v xml:space="preserve"> </v>
      </c>
      <c r="Q3935" s="11" t="e">
        <f>VLOOKUP(B3935,'Комментарии к ремонту'!A:C,2,FALSE)</f>
        <v>#N/A</v>
      </c>
      <c r="R3935" s="21" t="str">
        <f t="shared" si="497"/>
        <v/>
      </c>
      <c r="T3935" s="44" t="str">
        <f t="shared" si="492"/>
        <v/>
      </c>
      <c r="W3935" s="18">
        <f t="shared" si="493"/>
        <v>0</v>
      </c>
    </row>
    <row r="3936" spans="7:23" ht="25.5" customHeight="1" x14ac:dyDescent="0.2">
      <c r="G3936" s="12" t="str">
        <f t="shared" si="490"/>
        <v/>
      </c>
      <c r="H3936" s="12"/>
      <c r="I3936" s="22" t="str">
        <f>IFERROR(VLOOKUP('движение ДВС'!C3936,нормативы!$B$2:$C$32,2,FALSE),"")</f>
        <v/>
      </c>
      <c r="K3936" s="13" t="str">
        <f t="shared" si="494"/>
        <v/>
      </c>
      <c r="L3936" s="13"/>
      <c r="M3936" s="22" t="str">
        <f t="shared" si="491"/>
        <v/>
      </c>
      <c r="N3936" s="22" t="str">
        <f t="shared" si="495"/>
        <v/>
      </c>
      <c r="P3936" s="11" t="str">
        <f t="shared" si="496"/>
        <v xml:space="preserve"> </v>
      </c>
      <c r="Q3936" s="11" t="e">
        <f>VLOOKUP(B3936,'Комментарии к ремонту'!A:C,2,FALSE)</f>
        <v>#N/A</v>
      </c>
      <c r="R3936" s="21" t="str">
        <f t="shared" si="497"/>
        <v/>
      </c>
      <c r="T3936" s="44" t="str">
        <f t="shared" si="492"/>
        <v/>
      </c>
      <c r="W3936" s="18">
        <f t="shared" si="493"/>
        <v>0</v>
      </c>
    </row>
    <row r="3937" spans="7:23" ht="25.5" customHeight="1" x14ac:dyDescent="0.2">
      <c r="G3937" s="12" t="str">
        <f t="shared" si="490"/>
        <v/>
      </c>
      <c r="H3937" s="12"/>
      <c r="I3937" s="22" t="str">
        <f>IFERROR(VLOOKUP('движение ДВС'!C3937,нормативы!$B$2:$C$32,2,FALSE),"")</f>
        <v/>
      </c>
      <c r="K3937" s="13" t="str">
        <f t="shared" si="494"/>
        <v/>
      </c>
      <c r="L3937" s="13"/>
      <c r="M3937" s="22" t="str">
        <f t="shared" si="491"/>
        <v/>
      </c>
      <c r="N3937" s="22" t="str">
        <f t="shared" si="495"/>
        <v/>
      </c>
      <c r="P3937" s="11" t="str">
        <f t="shared" si="496"/>
        <v xml:space="preserve"> </v>
      </c>
      <c r="Q3937" s="11" t="e">
        <f>VLOOKUP(B3937,'Комментарии к ремонту'!A:C,2,FALSE)</f>
        <v>#N/A</v>
      </c>
      <c r="R3937" s="21" t="str">
        <f t="shared" si="497"/>
        <v/>
      </c>
      <c r="T3937" s="44" t="str">
        <f t="shared" si="492"/>
        <v/>
      </c>
      <c r="W3937" s="18">
        <f t="shared" si="493"/>
        <v>0</v>
      </c>
    </row>
    <row r="3938" spans="7:23" ht="25.5" customHeight="1" x14ac:dyDescent="0.2">
      <c r="G3938" s="12" t="str">
        <f t="shared" si="490"/>
        <v/>
      </c>
      <c r="H3938" s="12"/>
      <c r="I3938" s="22" t="str">
        <f>IFERROR(VLOOKUP('движение ДВС'!C3938,нормативы!$B$2:$C$32,2,FALSE),"")</f>
        <v/>
      </c>
      <c r="K3938" s="13" t="str">
        <f t="shared" si="494"/>
        <v/>
      </c>
      <c r="L3938" s="13"/>
      <c r="M3938" s="22" t="str">
        <f t="shared" si="491"/>
        <v/>
      </c>
      <c r="N3938" s="22" t="str">
        <f t="shared" si="495"/>
        <v/>
      </c>
      <c r="P3938" s="11" t="str">
        <f t="shared" si="496"/>
        <v xml:space="preserve"> </v>
      </c>
      <c r="Q3938" s="11" t="e">
        <f>VLOOKUP(B3938,'Комментарии к ремонту'!A:C,2,FALSE)</f>
        <v>#N/A</v>
      </c>
      <c r="R3938" s="21" t="str">
        <f t="shared" si="497"/>
        <v/>
      </c>
      <c r="T3938" s="44" t="str">
        <f t="shared" si="492"/>
        <v/>
      </c>
      <c r="W3938" s="18">
        <f t="shared" si="493"/>
        <v>0</v>
      </c>
    </row>
    <row r="3939" spans="7:23" ht="25.5" customHeight="1" x14ac:dyDescent="0.2">
      <c r="G3939" s="12" t="str">
        <f t="shared" si="490"/>
        <v/>
      </c>
      <c r="H3939" s="12"/>
      <c r="I3939" s="22" t="str">
        <f>IFERROR(VLOOKUP('движение ДВС'!C3939,нормативы!$B$2:$C$32,2,FALSE),"")</f>
        <v/>
      </c>
      <c r="K3939" s="13" t="str">
        <f t="shared" si="494"/>
        <v/>
      </c>
      <c r="L3939" s="13"/>
      <c r="M3939" s="22" t="str">
        <f t="shared" si="491"/>
        <v/>
      </c>
      <c r="N3939" s="22" t="str">
        <f t="shared" si="495"/>
        <v/>
      </c>
      <c r="P3939" s="11" t="str">
        <f t="shared" si="496"/>
        <v xml:space="preserve"> </v>
      </c>
      <c r="Q3939" s="11" t="e">
        <f>VLOOKUP(B3939,'Комментарии к ремонту'!A:C,2,FALSE)</f>
        <v>#N/A</v>
      </c>
      <c r="R3939" s="21" t="str">
        <f t="shared" si="497"/>
        <v/>
      </c>
      <c r="T3939" s="44" t="str">
        <f t="shared" si="492"/>
        <v/>
      </c>
      <c r="W3939" s="18">
        <f t="shared" si="493"/>
        <v>0</v>
      </c>
    </row>
    <row r="3940" spans="7:23" ht="25.5" customHeight="1" x14ac:dyDescent="0.2">
      <c r="G3940" s="12" t="str">
        <f t="shared" si="490"/>
        <v/>
      </c>
      <c r="H3940" s="12"/>
      <c r="I3940" s="22" t="str">
        <f>IFERROR(VLOOKUP('движение ДВС'!C3940,нормативы!$B$2:$C$32,2,FALSE),"")</f>
        <v/>
      </c>
      <c r="K3940" s="13" t="str">
        <f t="shared" si="494"/>
        <v/>
      </c>
      <c r="L3940" s="13"/>
      <c r="M3940" s="22" t="str">
        <f t="shared" si="491"/>
        <v/>
      </c>
      <c r="N3940" s="22" t="str">
        <f t="shared" si="495"/>
        <v/>
      </c>
      <c r="P3940" s="11" t="str">
        <f t="shared" si="496"/>
        <v xml:space="preserve"> </v>
      </c>
      <c r="Q3940" s="11" t="e">
        <f>VLOOKUP(B3940,'Комментарии к ремонту'!A:C,2,FALSE)</f>
        <v>#N/A</v>
      </c>
      <c r="R3940" s="21" t="str">
        <f t="shared" si="497"/>
        <v/>
      </c>
      <c r="T3940" s="44" t="str">
        <f t="shared" si="492"/>
        <v/>
      </c>
      <c r="W3940" s="18">
        <f t="shared" si="493"/>
        <v>0</v>
      </c>
    </row>
    <row r="3941" spans="7:23" ht="25.5" customHeight="1" x14ac:dyDescent="0.2">
      <c r="G3941" s="12" t="str">
        <f t="shared" si="490"/>
        <v/>
      </c>
      <c r="H3941" s="12"/>
      <c r="I3941" s="22" t="str">
        <f>IFERROR(VLOOKUP('движение ДВС'!C3941,нормативы!$B$2:$C$32,2,FALSE),"")</f>
        <v/>
      </c>
      <c r="K3941" s="13" t="str">
        <f t="shared" si="494"/>
        <v/>
      </c>
      <c r="L3941" s="13"/>
      <c r="M3941" s="22" t="str">
        <f t="shared" si="491"/>
        <v/>
      </c>
      <c r="N3941" s="22" t="str">
        <f t="shared" si="495"/>
        <v/>
      </c>
      <c r="P3941" s="11" t="str">
        <f t="shared" si="496"/>
        <v xml:space="preserve"> </v>
      </c>
      <c r="Q3941" s="11" t="e">
        <f>VLOOKUP(B3941,'Комментарии к ремонту'!A:C,2,FALSE)</f>
        <v>#N/A</v>
      </c>
      <c r="R3941" s="21" t="str">
        <f t="shared" si="497"/>
        <v/>
      </c>
      <c r="T3941" s="44" t="str">
        <f t="shared" si="492"/>
        <v/>
      </c>
      <c r="W3941" s="18">
        <f t="shared" si="493"/>
        <v>0</v>
      </c>
    </row>
    <row r="3942" spans="7:23" ht="25.5" customHeight="1" x14ac:dyDescent="0.2">
      <c r="G3942" s="12" t="str">
        <f t="shared" si="490"/>
        <v/>
      </c>
      <c r="H3942" s="12"/>
      <c r="I3942" s="22" t="str">
        <f>IFERROR(VLOOKUP('движение ДВС'!C3942,нормативы!$B$2:$C$32,2,FALSE),"")</f>
        <v/>
      </c>
      <c r="K3942" s="13" t="str">
        <f t="shared" si="494"/>
        <v/>
      </c>
      <c r="L3942" s="13"/>
      <c r="M3942" s="22" t="str">
        <f t="shared" si="491"/>
        <v/>
      </c>
      <c r="N3942" s="22" t="str">
        <f t="shared" si="495"/>
        <v/>
      </c>
      <c r="P3942" s="11" t="str">
        <f t="shared" si="496"/>
        <v xml:space="preserve"> </v>
      </c>
      <c r="Q3942" s="11" t="e">
        <f>VLOOKUP(B3942,'Комментарии к ремонту'!A:C,2,FALSE)</f>
        <v>#N/A</v>
      </c>
      <c r="R3942" s="21" t="str">
        <f t="shared" si="497"/>
        <v/>
      </c>
      <c r="T3942" s="44" t="str">
        <f t="shared" si="492"/>
        <v/>
      </c>
      <c r="W3942" s="18">
        <f t="shared" si="493"/>
        <v>0</v>
      </c>
    </row>
    <row r="3943" spans="7:23" ht="25.5" customHeight="1" x14ac:dyDescent="0.2">
      <c r="G3943" s="12" t="str">
        <f t="shared" si="490"/>
        <v/>
      </c>
      <c r="H3943" s="12"/>
      <c r="I3943" s="22" t="str">
        <f>IFERROR(VLOOKUP('движение ДВС'!C3943,нормативы!$B$2:$C$32,2,FALSE),"")</f>
        <v/>
      </c>
      <c r="K3943" s="13" t="str">
        <f t="shared" si="494"/>
        <v/>
      </c>
      <c r="L3943" s="13"/>
      <c r="M3943" s="22" t="str">
        <f t="shared" si="491"/>
        <v/>
      </c>
      <c r="N3943" s="22" t="str">
        <f t="shared" si="495"/>
        <v/>
      </c>
      <c r="P3943" s="11" t="str">
        <f t="shared" si="496"/>
        <v xml:space="preserve"> </v>
      </c>
      <c r="Q3943" s="11" t="e">
        <f>VLOOKUP(B3943,'Комментарии к ремонту'!A:C,2,FALSE)</f>
        <v>#N/A</v>
      </c>
      <c r="R3943" s="21" t="str">
        <f t="shared" si="497"/>
        <v/>
      </c>
      <c r="T3943" s="44" t="str">
        <f t="shared" si="492"/>
        <v/>
      </c>
      <c r="W3943" s="18">
        <f t="shared" si="493"/>
        <v>0</v>
      </c>
    </row>
    <row r="3944" spans="7:23" ht="25.5" customHeight="1" x14ac:dyDescent="0.2">
      <c r="G3944" s="12" t="str">
        <f t="shared" si="490"/>
        <v/>
      </c>
      <c r="H3944" s="12"/>
      <c r="I3944" s="22" t="str">
        <f>IFERROR(VLOOKUP('движение ДВС'!C3944,нормативы!$B$2:$C$32,2,FALSE),"")</f>
        <v/>
      </c>
      <c r="K3944" s="13" t="str">
        <f t="shared" si="494"/>
        <v/>
      </c>
      <c r="L3944" s="13"/>
      <c r="M3944" s="22" t="str">
        <f t="shared" si="491"/>
        <v/>
      </c>
      <c r="N3944" s="22" t="str">
        <f t="shared" si="495"/>
        <v/>
      </c>
      <c r="P3944" s="11" t="str">
        <f t="shared" si="496"/>
        <v xml:space="preserve"> </v>
      </c>
      <c r="Q3944" s="11" t="e">
        <f>VLOOKUP(B3944,'Комментарии к ремонту'!A:C,2,FALSE)</f>
        <v>#N/A</v>
      </c>
      <c r="R3944" s="21" t="str">
        <f t="shared" si="497"/>
        <v/>
      </c>
      <c r="T3944" s="44" t="str">
        <f t="shared" si="492"/>
        <v/>
      </c>
      <c r="W3944" s="18">
        <f t="shared" si="493"/>
        <v>0</v>
      </c>
    </row>
    <row r="3945" spans="7:23" ht="25.5" customHeight="1" x14ac:dyDescent="0.2">
      <c r="G3945" s="12" t="str">
        <f t="shared" si="490"/>
        <v/>
      </c>
      <c r="H3945" s="12"/>
      <c r="I3945" s="22" t="str">
        <f>IFERROR(VLOOKUP('движение ДВС'!C3945,нормативы!$B$2:$C$32,2,FALSE),"")</f>
        <v/>
      </c>
      <c r="K3945" s="13" t="str">
        <f t="shared" si="494"/>
        <v/>
      </c>
      <c r="L3945" s="13"/>
      <c r="M3945" s="22" t="str">
        <f t="shared" si="491"/>
        <v/>
      </c>
      <c r="N3945" s="22" t="str">
        <f t="shared" si="495"/>
        <v/>
      </c>
      <c r="P3945" s="11" t="str">
        <f t="shared" si="496"/>
        <v xml:space="preserve"> </v>
      </c>
      <c r="Q3945" s="11" t="e">
        <f>VLOOKUP(B3945,'Комментарии к ремонту'!A:C,2,FALSE)</f>
        <v>#N/A</v>
      </c>
      <c r="R3945" s="21" t="str">
        <f t="shared" si="497"/>
        <v/>
      </c>
      <c r="T3945" s="44" t="str">
        <f t="shared" si="492"/>
        <v/>
      </c>
      <c r="W3945" s="18">
        <f t="shared" si="493"/>
        <v>0</v>
      </c>
    </row>
    <row r="3946" spans="7:23" ht="25.5" customHeight="1" x14ac:dyDescent="0.2">
      <c r="G3946" s="12" t="str">
        <f t="shared" si="490"/>
        <v/>
      </c>
      <c r="H3946" s="12"/>
      <c r="I3946" s="22" t="str">
        <f>IFERROR(VLOOKUP('движение ДВС'!C3946,нормативы!$B$2:$C$32,2,FALSE),"")</f>
        <v/>
      </c>
      <c r="K3946" s="13" t="str">
        <f t="shared" si="494"/>
        <v/>
      </c>
      <c r="L3946" s="13"/>
      <c r="M3946" s="22" t="str">
        <f t="shared" si="491"/>
        <v/>
      </c>
      <c r="N3946" s="22" t="str">
        <f t="shared" si="495"/>
        <v/>
      </c>
      <c r="P3946" s="11" t="str">
        <f t="shared" si="496"/>
        <v xml:space="preserve"> </v>
      </c>
      <c r="Q3946" s="11" t="e">
        <f>VLOOKUP(B3946,'Комментарии к ремонту'!A:C,2,FALSE)</f>
        <v>#N/A</v>
      </c>
      <c r="R3946" s="21" t="str">
        <f t="shared" si="497"/>
        <v/>
      </c>
      <c r="T3946" s="44" t="str">
        <f t="shared" si="492"/>
        <v/>
      </c>
      <c r="W3946" s="18">
        <f t="shared" si="493"/>
        <v>0</v>
      </c>
    </row>
    <row r="3947" spans="7:23" ht="25.5" customHeight="1" x14ac:dyDescent="0.2">
      <c r="G3947" s="12" t="str">
        <f t="shared" si="490"/>
        <v/>
      </c>
      <c r="H3947" s="12"/>
      <c r="I3947" s="22" t="str">
        <f>IFERROR(VLOOKUP('движение ДВС'!C3947,нормативы!$B$2:$C$32,2,FALSE),"")</f>
        <v/>
      </c>
      <c r="K3947" s="13" t="str">
        <f t="shared" si="494"/>
        <v/>
      </c>
      <c r="L3947" s="13"/>
      <c r="M3947" s="22" t="str">
        <f t="shared" si="491"/>
        <v/>
      </c>
      <c r="N3947" s="22" t="str">
        <f t="shared" si="495"/>
        <v/>
      </c>
      <c r="P3947" s="11" t="str">
        <f t="shared" si="496"/>
        <v xml:space="preserve"> </v>
      </c>
      <c r="Q3947" s="11" t="e">
        <f>VLOOKUP(B3947,'Комментарии к ремонту'!A:C,2,FALSE)</f>
        <v>#N/A</v>
      </c>
      <c r="R3947" s="21" t="str">
        <f t="shared" si="497"/>
        <v/>
      </c>
      <c r="T3947" s="44" t="str">
        <f t="shared" si="492"/>
        <v/>
      </c>
      <c r="W3947" s="18">
        <f t="shared" si="493"/>
        <v>0</v>
      </c>
    </row>
    <row r="3948" spans="7:23" ht="25.5" customHeight="1" x14ac:dyDescent="0.2">
      <c r="G3948" s="12" t="str">
        <f t="shared" si="490"/>
        <v/>
      </c>
      <c r="H3948" s="12"/>
      <c r="I3948" s="22" t="str">
        <f>IFERROR(VLOOKUP('движение ДВС'!C3948,нормативы!$B$2:$C$32,2,FALSE),"")</f>
        <v/>
      </c>
      <c r="K3948" s="13" t="str">
        <f t="shared" si="494"/>
        <v/>
      </c>
      <c r="L3948" s="13"/>
      <c r="M3948" s="22" t="str">
        <f t="shared" si="491"/>
        <v/>
      </c>
      <c r="N3948" s="22" t="str">
        <f t="shared" si="495"/>
        <v/>
      </c>
      <c r="P3948" s="11" t="str">
        <f t="shared" si="496"/>
        <v xml:space="preserve"> </v>
      </c>
      <c r="Q3948" s="11" t="e">
        <f>VLOOKUP(B3948,'Комментарии к ремонту'!A:C,2,FALSE)</f>
        <v>#N/A</v>
      </c>
      <c r="R3948" s="21" t="str">
        <f t="shared" si="497"/>
        <v/>
      </c>
      <c r="T3948" s="44" t="str">
        <f t="shared" si="492"/>
        <v/>
      </c>
      <c r="W3948" s="18">
        <f t="shared" si="493"/>
        <v>0</v>
      </c>
    </row>
    <row r="3949" spans="7:23" ht="25.5" customHeight="1" x14ac:dyDescent="0.2">
      <c r="G3949" s="12" t="str">
        <f t="shared" si="490"/>
        <v/>
      </c>
      <c r="H3949" s="12"/>
      <c r="I3949" s="22" t="str">
        <f>IFERROR(VLOOKUP('движение ДВС'!C3949,нормативы!$B$2:$C$32,2,FALSE),"")</f>
        <v/>
      </c>
      <c r="K3949" s="13" t="str">
        <f t="shared" si="494"/>
        <v/>
      </c>
      <c r="L3949" s="13"/>
      <c r="M3949" s="22" t="str">
        <f t="shared" si="491"/>
        <v/>
      </c>
      <c r="N3949" s="22" t="str">
        <f t="shared" si="495"/>
        <v/>
      </c>
      <c r="P3949" s="11" t="str">
        <f t="shared" si="496"/>
        <v xml:space="preserve"> </v>
      </c>
      <c r="Q3949" s="11" t="e">
        <f>VLOOKUP(B3949,'Комментарии к ремонту'!A:C,2,FALSE)</f>
        <v>#N/A</v>
      </c>
      <c r="R3949" s="21" t="str">
        <f t="shared" si="497"/>
        <v/>
      </c>
      <c r="T3949" s="44" t="str">
        <f t="shared" si="492"/>
        <v/>
      </c>
      <c r="W3949" s="18">
        <f t="shared" si="493"/>
        <v>0</v>
      </c>
    </row>
    <row r="3950" spans="7:23" ht="25.5" customHeight="1" x14ac:dyDescent="0.2">
      <c r="G3950" s="12" t="str">
        <f t="shared" si="490"/>
        <v/>
      </c>
      <c r="H3950" s="12"/>
      <c r="I3950" s="22" t="str">
        <f>IFERROR(VLOOKUP('движение ДВС'!C3950,нормативы!$B$2:$C$32,2,FALSE),"")</f>
        <v/>
      </c>
      <c r="K3950" s="13" t="str">
        <f t="shared" si="494"/>
        <v/>
      </c>
      <c r="L3950" s="13"/>
      <c r="M3950" s="22" t="str">
        <f t="shared" si="491"/>
        <v/>
      </c>
      <c r="N3950" s="22" t="str">
        <f t="shared" si="495"/>
        <v/>
      </c>
      <c r="P3950" s="11" t="str">
        <f t="shared" si="496"/>
        <v xml:space="preserve"> </v>
      </c>
      <c r="Q3950" s="11" t="e">
        <f>VLOOKUP(B3950,'Комментарии к ремонту'!A:C,2,FALSE)</f>
        <v>#N/A</v>
      </c>
      <c r="R3950" s="21" t="str">
        <f t="shared" si="497"/>
        <v/>
      </c>
      <c r="T3950" s="44" t="str">
        <f t="shared" si="492"/>
        <v/>
      </c>
      <c r="W3950" s="18">
        <f t="shared" si="493"/>
        <v>0</v>
      </c>
    </row>
    <row r="3951" spans="7:23" ht="25.5" customHeight="1" x14ac:dyDescent="0.2">
      <c r="G3951" s="12" t="str">
        <f t="shared" si="490"/>
        <v/>
      </c>
      <c r="H3951" s="12"/>
      <c r="I3951" s="22" t="str">
        <f>IFERROR(VLOOKUP('движение ДВС'!C3951,нормативы!$B$2:$C$32,2,FALSE),"")</f>
        <v/>
      </c>
      <c r="K3951" s="13" t="str">
        <f t="shared" si="494"/>
        <v/>
      </c>
      <c r="L3951" s="13"/>
      <c r="M3951" s="22" t="str">
        <f t="shared" si="491"/>
        <v/>
      </c>
      <c r="N3951" s="22" t="str">
        <f t="shared" si="495"/>
        <v/>
      </c>
      <c r="P3951" s="11" t="str">
        <f t="shared" si="496"/>
        <v xml:space="preserve"> </v>
      </c>
      <c r="Q3951" s="11" t="e">
        <f>VLOOKUP(B3951,'Комментарии к ремонту'!A:C,2,FALSE)</f>
        <v>#N/A</v>
      </c>
      <c r="R3951" s="21" t="str">
        <f t="shared" si="497"/>
        <v/>
      </c>
      <c r="T3951" s="44" t="str">
        <f t="shared" si="492"/>
        <v/>
      </c>
      <c r="W3951" s="18">
        <f t="shared" si="493"/>
        <v>0</v>
      </c>
    </row>
    <row r="3952" spans="7:23" ht="25.5" customHeight="1" x14ac:dyDescent="0.2">
      <c r="G3952" s="12" t="str">
        <f t="shared" si="490"/>
        <v/>
      </c>
      <c r="H3952" s="12"/>
      <c r="I3952" s="22" t="str">
        <f>IFERROR(VLOOKUP('движение ДВС'!C3952,нормативы!$B$2:$C$32,2,FALSE),"")</f>
        <v/>
      </c>
      <c r="K3952" s="13" t="str">
        <f t="shared" si="494"/>
        <v/>
      </c>
      <c r="L3952" s="13"/>
      <c r="M3952" s="22" t="str">
        <f t="shared" si="491"/>
        <v/>
      </c>
      <c r="N3952" s="22" t="str">
        <f t="shared" si="495"/>
        <v/>
      </c>
      <c r="P3952" s="11" t="str">
        <f t="shared" si="496"/>
        <v xml:space="preserve"> </v>
      </c>
      <c r="Q3952" s="11" t="e">
        <f>VLOOKUP(B3952,'Комментарии к ремонту'!A:C,2,FALSE)</f>
        <v>#N/A</v>
      </c>
      <c r="R3952" s="21" t="str">
        <f t="shared" si="497"/>
        <v/>
      </c>
      <c r="T3952" s="44" t="str">
        <f t="shared" si="492"/>
        <v/>
      </c>
      <c r="W3952" s="18">
        <f t="shared" si="493"/>
        <v>0</v>
      </c>
    </row>
    <row r="3953" spans="7:23" ht="25.5" customHeight="1" x14ac:dyDescent="0.2">
      <c r="G3953" s="12" t="str">
        <f t="shared" si="490"/>
        <v/>
      </c>
      <c r="H3953" s="12"/>
      <c r="I3953" s="22" t="str">
        <f>IFERROR(VLOOKUP('движение ДВС'!C3953,нормативы!$B$2:$C$32,2,FALSE),"")</f>
        <v/>
      </c>
      <c r="K3953" s="13" t="str">
        <f t="shared" si="494"/>
        <v/>
      </c>
      <c r="L3953" s="13"/>
      <c r="M3953" s="22" t="str">
        <f t="shared" si="491"/>
        <v/>
      </c>
      <c r="N3953" s="22" t="str">
        <f t="shared" si="495"/>
        <v/>
      </c>
      <c r="P3953" s="11" t="str">
        <f t="shared" si="496"/>
        <v xml:space="preserve"> </v>
      </c>
      <c r="Q3953" s="11" t="e">
        <f>VLOOKUP(B3953,'Комментарии к ремонту'!A:C,2,FALSE)</f>
        <v>#N/A</v>
      </c>
      <c r="R3953" s="21" t="str">
        <f t="shared" si="497"/>
        <v/>
      </c>
      <c r="T3953" s="44" t="str">
        <f t="shared" si="492"/>
        <v/>
      </c>
      <c r="W3953" s="18">
        <f t="shared" si="493"/>
        <v>0</v>
      </c>
    </row>
    <row r="3954" spans="7:23" ht="25.5" customHeight="1" x14ac:dyDescent="0.2">
      <c r="G3954" s="12" t="str">
        <f t="shared" si="490"/>
        <v/>
      </c>
      <c r="H3954" s="12"/>
      <c r="I3954" s="22" t="str">
        <f>IFERROR(VLOOKUP('движение ДВС'!C3954,нормативы!$B$2:$C$32,2,FALSE),"")</f>
        <v/>
      </c>
      <c r="K3954" s="13" t="str">
        <f t="shared" si="494"/>
        <v/>
      </c>
      <c r="L3954" s="13"/>
      <c r="M3954" s="22" t="str">
        <f t="shared" si="491"/>
        <v/>
      </c>
      <c r="N3954" s="22" t="str">
        <f t="shared" si="495"/>
        <v/>
      </c>
      <c r="P3954" s="11" t="str">
        <f t="shared" si="496"/>
        <v xml:space="preserve"> </v>
      </c>
      <c r="Q3954" s="11" t="e">
        <f>VLOOKUP(B3954,'Комментарии к ремонту'!A:C,2,FALSE)</f>
        <v>#N/A</v>
      </c>
      <c r="R3954" s="21" t="str">
        <f t="shared" si="497"/>
        <v/>
      </c>
      <c r="T3954" s="44" t="str">
        <f t="shared" si="492"/>
        <v/>
      </c>
      <c r="W3954" s="18">
        <f t="shared" si="493"/>
        <v>0</v>
      </c>
    </row>
    <row r="3955" spans="7:23" ht="25.5" customHeight="1" x14ac:dyDescent="0.2">
      <c r="G3955" s="12" t="str">
        <f t="shared" si="490"/>
        <v/>
      </c>
      <c r="H3955" s="12"/>
      <c r="I3955" s="22" t="str">
        <f>IFERROR(VLOOKUP('движение ДВС'!C3955,нормативы!$B$2:$C$32,2,FALSE),"")</f>
        <v/>
      </c>
      <c r="K3955" s="13" t="str">
        <f t="shared" si="494"/>
        <v/>
      </c>
      <c r="L3955" s="13"/>
      <c r="M3955" s="22" t="str">
        <f t="shared" si="491"/>
        <v/>
      </c>
      <c r="N3955" s="22" t="str">
        <f t="shared" si="495"/>
        <v/>
      </c>
      <c r="P3955" s="11" t="str">
        <f t="shared" si="496"/>
        <v xml:space="preserve"> </v>
      </c>
      <c r="Q3955" s="11" t="e">
        <f>VLOOKUP(B3955,'Комментарии к ремонту'!A:C,2,FALSE)</f>
        <v>#N/A</v>
      </c>
      <c r="R3955" s="21" t="str">
        <f t="shared" si="497"/>
        <v/>
      </c>
      <c r="T3955" s="44" t="str">
        <f t="shared" si="492"/>
        <v/>
      </c>
      <c r="W3955" s="18">
        <f t="shared" si="493"/>
        <v>0</v>
      </c>
    </row>
    <row r="3956" spans="7:23" ht="25.5" customHeight="1" x14ac:dyDescent="0.2">
      <c r="G3956" s="12" t="str">
        <f t="shared" si="490"/>
        <v/>
      </c>
      <c r="H3956" s="12"/>
      <c r="I3956" s="22" t="str">
        <f>IFERROR(VLOOKUP('движение ДВС'!C3956,нормативы!$B$2:$C$32,2,FALSE),"")</f>
        <v/>
      </c>
      <c r="K3956" s="13" t="str">
        <f t="shared" si="494"/>
        <v/>
      </c>
      <c r="L3956" s="13"/>
      <c r="M3956" s="22" t="str">
        <f t="shared" si="491"/>
        <v/>
      </c>
      <c r="N3956" s="22" t="str">
        <f t="shared" si="495"/>
        <v/>
      </c>
      <c r="P3956" s="11" t="str">
        <f t="shared" si="496"/>
        <v xml:space="preserve"> </v>
      </c>
      <c r="Q3956" s="11" t="e">
        <f>VLOOKUP(B3956,'Комментарии к ремонту'!A:C,2,FALSE)</f>
        <v>#N/A</v>
      </c>
      <c r="R3956" s="21" t="str">
        <f t="shared" si="497"/>
        <v/>
      </c>
      <c r="T3956" s="44" t="str">
        <f t="shared" si="492"/>
        <v/>
      </c>
      <c r="W3956" s="18">
        <f t="shared" si="493"/>
        <v>0</v>
      </c>
    </row>
    <row r="3957" spans="7:23" ht="25.5" customHeight="1" x14ac:dyDescent="0.2">
      <c r="G3957" s="12" t="str">
        <f t="shared" si="490"/>
        <v/>
      </c>
      <c r="H3957" s="12"/>
      <c r="I3957" s="22" t="str">
        <f>IFERROR(VLOOKUP('движение ДВС'!C3957,нормативы!$B$2:$C$32,2,FALSE),"")</f>
        <v/>
      </c>
      <c r="K3957" s="13" t="str">
        <f t="shared" si="494"/>
        <v/>
      </c>
      <c r="L3957" s="13"/>
      <c r="M3957" s="22" t="str">
        <f t="shared" si="491"/>
        <v/>
      </c>
      <c r="N3957" s="22" t="str">
        <f t="shared" si="495"/>
        <v/>
      </c>
      <c r="P3957" s="11" t="str">
        <f t="shared" si="496"/>
        <v xml:space="preserve"> </v>
      </c>
      <c r="Q3957" s="11" t="e">
        <f>VLOOKUP(B3957,'Комментарии к ремонту'!A:C,2,FALSE)</f>
        <v>#N/A</v>
      </c>
      <c r="R3957" s="21" t="str">
        <f t="shared" si="497"/>
        <v/>
      </c>
      <c r="T3957" s="44" t="str">
        <f t="shared" si="492"/>
        <v/>
      </c>
      <c r="W3957" s="18">
        <f t="shared" si="493"/>
        <v>0</v>
      </c>
    </row>
    <row r="3958" spans="7:23" ht="25.5" customHeight="1" x14ac:dyDescent="0.2">
      <c r="G3958" s="12" t="str">
        <f t="shared" si="490"/>
        <v/>
      </c>
      <c r="H3958" s="12"/>
      <c r="I3958" s="22" t="str">
        <f>IFERROR(VLOOKUP('движение ДВС'!C3958,нормативы!$B$2:$C$32,2,FALSE),"")</f>
        <v/>
      </c>
      <c r="K3958" s="13" t="str">
        <f t="shared" si="494"/>
        <v/>
      </c>
      <c r="L3958" s="13"/>
      <c r="M3958" s="22" t="str">
        <f t="shared" si="491"/>
        <v/>
      </c>
      <c r="N3958" s="22" t="str">
        <f t="shared" si="495"/>
        <v/>
      </c>
      <c r="P3958" s="11" t="str">
        <f t="shared" si="496"/>
        <v xml:space="preserve"> </v>
      </c>
      <c r="Q3958" s="11" t="e">
        <f>VLOOKUP(B3958,'Комментарии к ремонту'!A:C,2,FALSE)</f>
        <v>#N/A</v>
      </c>
      <c r="R3958" s="21" t="str">
        <f t="shared" si="497"/>
        <v/>
      </c>
      <c r="T3958" s="44" t="str">
        <f t="shared" si="492"/>
        <v/>
      </c>
      <c r="W3958" s="18">
        <f t="shared" si="493"/>
        <v>0</v>
      </c>
    </row>
    <row r="3959" spans="7:23" ht="25.5" customHeight="1" x14ac:dyDescent="0.2">
      <c r="G3959" s="12" t="str">
        <f t="shared" si="490"/>
        <v/>
      </c>
      <c r="H3959" s="12"/>
      <c r="I3959" s="22" t="str">
        <f>IFERROR(VLOOKUP('движение ДВС'!C3959,нормативы!$B$2:$C$32,2,FALSE),"")</f>
        <v/>
      </c>
      <c r="K3959" s="13" t="str">
        <f t="shared" si="494"/>
        <v/>
      </c>
      <c r="L3959" s="13"/>
      <c r="M3959" s="22" t="str">
        <f t="shared" si="491"/>
        <v/>
      </c>
      <c r="N3959" s="22" t="str">
        <f t="shared" si="495"/>
        <v/>
      </c>
      <c r="P3959" s="11" t="str">
        <f t="shared" si="496"/>
        <v xml:space="preserve"> </v>
      </c>
      <c r="Q3959" s="11" t="e">
        <f>VLOOKUP(B3959,'Комментарии к ремонту'!A:C,2,FALSE)</f>
        <v>#N/A</v>
      </c>
      <c r="R3959" s="21" t="str">
        <f t="shared" si="497"/>
        <v/>
      </c>
      <c r="T3959" s="44" t="str">
        <f t="shared" si="492"/>
        <v/>
      </c>
      <c r="W3959" s="18">
        <f t="shared" si="493"/>
        <v>0</v>
      </c>
    </row>
    <row r="3960" spans="7:23" ht="25.5" customHeight="1" x14ac:dyDescent="0.2">
      <c r="G3960" s="12" t="str">
        <f t="shared" si="490"/>
        <v/>
      </c>
      <c r="H3960" s="12"/>
      <c r="I3960" s="22" t="str">
        <f>IFERROR(VLOOKUP('движение ДВС'!C3960,нормативы!$B$2:$C$32,2,FALSE),"")</f>
        <v/>
      </c>
      <c r="K3960" s="13" t="str">
        <f t="shared" si="494"/>
        <v/>
      </c>
      <c r="L3960" s="13"/>
      <c r="M3960" s="22" t="str">
        <f t="shared" si="491"/>
        <v/>
      </c>
      <c r="N3960" s="22" t="str">
        <f t="shared" si="495"/>
        <v/>
      </c>
      <c r="P3960" s="11" t="str">
        <f t="shared" si="496"/>
        <v xml:space="preserve"> </v>
      </c>
      <c r="Q3960" s="11" t="e">
        <f>VLOOKUP(B3960,'Комментарии к ремонту'!A:C,2,FALSE)</f>
        <v>#N/A</v>
      </c>
      <c r="R3960" s="21" t="str">
        <f t="shared" si="497"/>
        <v/>
      </c>
      <c r="T3960" s="44" t="str">
        <f t="shared" si="492"/>
        <v/>
      </c>
      <c r="W3960" s="18">
        <f t="shared" si="493"/>
        <v>0</v>
      </c>
    </row>
    <row r="3961" spans="7:23" ht="25.5" customHeight="1" x14ac:dyDescent="0.2">
      <c r="G3961" s="12" t="str">
        <f t="shared" si="490"/>
        <v/>
      </c>
      <c r="H3961" s="12"/>
      <c r="I3961" s="22" t="str">
        <f>IFERROR(VLOOKUP('движение ДВС'!C3961,нормативы!$B$2:$C$32,2,FALSE),"")</f>
        <v/>
      </c>
      <c r="K3961" s="13" t="str">
        <f t="shared" si="494"/>
        <v/>
      </c>
      <c r="L3961" s="13"/>
      <c r="M3961" s="22" t="str">
        <f t="shared" si="491"/>
        <v/>
      </c>
      <c r="N3961" s="22" t="str">
        <f t="shared" si="495"/>
        <v/>
      </c>
      <c r="P3961" s="11" t="str">
        <f t="shared" si="496"/>
        <v xml:space="preserve"> </v>
      </c>
      <c r="Q3961" s="11" t="e">
        <f>VLOOKUP(B3961,'Комментарии к ремонту'!A:C,2,FALSE)</f>
        <v>#N/A</v>
      </c>
      <c r="R3961" s="21" t="str">
        <f t="shared" si="497"/>
        <v/>
      </c>
      <c r="T3961" s="44" t="str">
        <f t="shared" si="492"/>
        <v/>
      </c>
      <c r="W3961" s="18">
        <f t="shared" si="493"/>
        <v>0</v>
      </c>
    </row>
    <row r="3962" spans="7:23" ht="25.5" customHeight="1" x14ac:dyDescent="0.2">
      <c r="G3962" s="12" t="str">
        <f t="shared" si="490"/>
        <v/>
      </c>
      <c r="H3962" s="12"/>
      <c r="I3962" s="22" t="str">
        <f>IFERROR(VLOOKUP('движение ДВС'!C3962,нормативы!$B$2:$C$32,2,FALSE),"")</f>
        <v/>
      </c>
      <c r="K3962" s="13" t="str">
        <f t="shared" si="494"/>
        <v/>
      </c>
      <c r="L3962" s="13"/>
      <c r="M3962" s="22" t="str">
        <f t="shared" si="491"/>
        <v/>
      </c>
      <c r="N3962" s="22" t="str">
        <f t="shared" si="495"/>
        <v/>
      </c>
      <c r="P3962" s="11" t="str">
        <f t="shared" si="496"/>
        <v xml:space="preserve"> </v>
      </c>
      <c r="Q3962" s="11" t="e">
        <f>VLOOKUP(B3962,'Комментарии к ремонту'!A:C,2,FALSE)</f>
        <v>#N/A</v>
      </c>
      <c r="R3962" s="21" t="str">
        <f t="shared" si="497"/>
        <v/>
      </c>
      <c r="T3962" s="44" t="str">
        <f t="shared" si="492"/>
        <v/>
      </c>
      <c r="W3962" s="18">
        <f t="shared" si="493"/>
        <v>0</v>
      </c>
    </row>
    <row r="3963" spans="7:23" ht="25.5" customHeight="1" x14ac:dyDescent="0.2">
      <c r="G3963" s="12" t="str">
        <f t="shared" si="490"/>
        <v/>
      </c>
      <c r="H3963" s="12"/>
      <c r="I3963" s="22" t="str">
        <f>IFERROR(VLOOKUP('движение ДВС'!C3963,нормативы!$B$2:$C$32,2,FALSE),"")</f>
        <v/>
      </c>
      <c r="K3963" s="13" t="str">
        <f t="shared" si="494"/>
        <v/>
      </c>
      <c r="L3963" s="13"/>
      <c r="M3963" s="22" t="str">
        <f t="shared" si="491"/>
        <v/>
      </c>
      <c r="N3963" s="22" t="str">
        <f t="shared" si="495"/>
        <v/>
      </c>
      <c r="P3963" s="11" t="str">
        <f t="shared" si="496"/>
        <v xml:space="preserve"> </v>
      </c>
      <c r="Q3963" s="11" t="e">
        <f>VLOOKUP(B3963,'Комментарии к ремонту'!A:C,2,FALSE)</f>
        <v>#N/A</v>
      </c>
      <c r="R3963" s="21" t="str">
        <f t="shared" si="497"/>
        <v/>
      </c>
      <c r="T3963" s="44" t="str">
        <f t="shared" si="492"/>
        <v/>
      </c>
      <c r="W3963" s="18">
        <f t="shared" si="493"/>
        <v>0</v>
      </c>
    </row>
    <row r="3964" spans="7:23" ht="25.5" customHeight="1" x14ac:dyDescent="0.2">
      <c r="G3964" s="12" t="str">
        <f t="shared" si="490"/>
        <v/>
      </c>
      <c r="H3964" s="12"/>
      <c r="I3964" s="22" t="str">
        <f>IFERROR(VLOOKUP('движение ДВС'!C3964,нормативы!$B$2:$C$32,2,FALSE),"")</f>
        <v/>
      </c>
      <c r="K3964" s="13" t="str">
        <f t="shared" si="494"/>
        <v/>
      </c>
      <c r="L3964" s="13"/>
      <c r="M3964" s="22" t="str">
        <f t="shared" si="491"/>
        <v/>
      </c>
      <c r="N3964" s="22" t="str">
        <f t="shared" si="495"/>
        <v/>
      </c>
      <c r="P3964" s="11" t="str">
        <f t="shared" si="496"/>
        <v xml:space="preserve"> </v>
      </c>
      <c r="Q3964" s="11" t="e">
        <f>VLOOKUP(B3964,'Комментарии к ремонту'!A:C,2,FALSE)</f>
        <v>#N/A</v>
      </c>
      <c r="R3964" s="21" t="str">
        <f t="shared" si="497"/>
        <v/>
      </c>
      <c r="T3964" s="44" t="str">
        <f t="shared" si="492"/>
        <v/>
      </c>
      <c r="W3964" s="18">
        <f t="shared" si="493"/>
        <v>0</v>
      </c>
    </row>
    <row r="3965" spans="7:23" ht="25.5" customHeight="1" x14ac:dyDescent="0.2">
      <c r="G3965" s="12" t="str">
        <f t="shared" si="490"/>
        <v/>
      </c>
      <c r="H3965" s="12"/>
      <c r="I3965" s="22" t="str">
        <f>IFERROR(VLOOKUP('движение ДВС'!C3965,нормативы!$B$2:$C$32,2,FALSE),"")</f>
        <v/>
      </c>
      <c r="K3965" s="13" t="str">
        <f t="shared" si="494"/>
        <v/>
      </c>
      <c r="L3965" s="13"/>
      <c r="M3965" s="22" t="str">
        <f t="shared" si="491"/>
        <v/>
      </c>
      <c r="N3965" s="22" t="str">
        <f t="shared" si="495"/>
        <v/>
      </c>
      <c r="P3965" s="11" t="str">
        <f t="shared" si="496"/>
        <v xml:space="preserve"> </v>
      </c>
      <c r="Q3965" s="11" t="e">
        <f>VLOOKUP(B3965,'Комментарии к ремонту'!A:C,2,FALSE)</f>
        <v>#N/A</v>
      </c>
      <c r="R3965" s="21" t="str">
        <f t="shared" si="497"/>
        <v/>
      </c>
      <c r="T3965" s="44" t="str">
        <f t="shared" si="492"/>
        <v/>
      </c>
      <c r="W3965" s="18">
        <f t="shared" si="493"/>
        <v>0</v>
      </c>
    </row>
    <row r="3966" spans="7:23" ht="25.5" customHeight="1" x14ac:dyDescent="0.2">
      <c r="G3966" s="12" t="str">
        <f t="shared" si="490"/>
        <v/>
      </c>
      <c r="H3966" s="12"/>
      <c r="I3966" s="22" t="str">
        <f>IFERROR(VLOOKUP('движение ДВС'!C3966,нормативы!$B$2:$C$32,2,FALSE),"")</f>
        <v/>
      </c>
      <c r="K3966" s="13" t="str">
        <f t="shared" si="494"/>
        <v/>
      </c>
      <c r="L3966" s="13"/>
      <c r="M3966" s="22" t="str">
        <f t="shared" si="491"/>
        <v/>
      </c>
      <c r="N3966" s="22" t="str">
        <f t="shared" si="495"/>
        <v/>
      </c>
      <c r="P3966" s="11" t="str">
        <f t="shared" si="496"/>
        <v xml:space="preserve"> </v>
      </c>
      <c r="Q3966" s="11" t="e">
        <f>VLOOKUP(B3966,'Комментарии к ремонту'!A:C,2,FALSE)</f>
        <v>#N/A</v>
      </c>
      <c r="R3966" s="21" t="str">
        <f t="shared" si="497"/>
        <v/>
      </c>
      <c r="T3966" s="44" t="str">
        <f t="shared" si="492"/>
        <v/>
      </c>
      <c r="W3966" s="18">
        <f t="shared" si="493"/>
        <v>0</v>
      </c>
    </row>
    <row r="3967" spans="7:23" ht="25.5" customHeight="1" x14ac:dyDescent="0.2">
      <c r="G3967" s="12" t="str">
        <f t="shared" si="490"/>
        <v/>
      </c>
      <c r="H3967" s="12"/>
      <c r="I3967" s="22" t="str">
        <f>IFERROR(VLOOKUP('движение ДВС'!C3967,нормативы!$B$2:$C$32,2,FALSE),"")</f>
        <v/>
      </c>
      <c r="K3967" s="13" t="str">
        <f t="shared" si="494"/>
        <v/>
      </c>
      <c r="L3967" s="13"/>
      <c r="M3967" s="22" t="str">
        <f t="shared" si="491"/>
        <v/>
      </c>
      <c r="N3967" s="22" t="str">
        <f t="shared" si="495"/>
        <v/>
      </c>
      <c r="P3967" s="11" t="str">
        <f t="shared" si="496"/>
        <v xml:space="preserve"> </v>
      </c>
      <c r="Q3967" s="11" t="e">
        <f>VLOOKUP(B3967,'Комментарии к ремонту'!A:C,2,FALSE)</f>
        <v>#N/A</v>
      </c>
      <c r="R3967" s="21" t="str">
        <f t="shared" si="497"/>
        <v/>
      </c>
      <c r="T3967" s="44" t="str">
        <f t="shared" si="492"/>
        <v/>
      </c>
      <c r="W3967" s="18">
        <f t="shared" si="493"/>
        <v>0</v>
      </c>
    </row>
    <row r="3968" spans="7:23" ht="25.5" customHeight="1" x14ac:dyDescent="0.2">
      <c r="G3968" s="12" t="str">
        <f t="shared" si="490"/>
        <v/>
      </c>
      <c r="H3968" s="12"/>
      <c r="I3968" s="22" t="str">
        <f>IFERROR(VLOOKUP('движение ДВС'!C3968,нормативы!$B$2:$C$32,2,FALSE),"")</f>
        <v/>
      </c>
      <c r="K3968" s="13" t="str">
        <f t="shared" si="494"/>
        <v/>
      </c>
      <c r="L3968" s="13"/>
      <c r="M3968" s="22" t="str">
        <f t="shared" si="491"/>
        <v/>
      </c>
      <c r="N3968" s="22" t="str">
        <f t="shared" si="495"/>
        <v/>
      </c>
      <c r="P3968" s="11" t="str">
        <f t="shared" si="496"/>
        <v xml:space="preserve"> </v>
      </c>
      <c r="Q3968" s="11" t="e">
        <f>VLOOKUP(B3968,'Комментарии к ремонту'!A:C,2,FALSE)</f>
        <v>#N/A</v>
      </c>
      <c r="R3968" s="21" t="str">
        <f t="shared" si="497"/>
        <v/>
      </c>
      <c r="T3968" s="44" t="str">
        <f t="shared" si="492"/>
        <v/>
      </c>
      <c r="W3968" s="18">
        <f t="shared" si="493"/>
        <v>0</v>
      </c>
    </row>
    <row r="3969" spans="7:23" ht="25.5" customHeight="1" x14ac:dyDescent="0.2">
      <c r="G3969" s="12" t="str">
        <f t="shared" si="490"/>
        <v/>
      </c>
      <c r="H3969" s="12"/>
      <c r="I3969" s="22" t="str">
        <f>IFERROR(VLOOKUP('движение ДВС'!C3969,нормативы!$B$2:$C$32,2,FALSE),"")</f>
        <v/>
      </c>
      <c r="K3969" s="13" t="str">
        <f t="shared" si="494"/>
        <v/>
      </c>
      <c r="L3969" s="13"/>
      <c r="M3969" s="22" t="str">
        <f t="shared" si="491"/>
        <v/>
      </c>
      <c r="N3969" s="22" t="str">
        <f t="shared" si="495"/>
        <v/>
      </c>
      <c r="P3969" s="11" t="str">
        <f t="shared" si="496"/>
        <v xml:space="preserve"> </v>
      </c>
      <c r="Q3969" s="11" t="e">
        <f>VLOOKUP(B3969,'Комментарии к ремонту'!A:C,2,FALSE)</f>
        <v>#N/A</v>
      </c>
      <c r="R3969" s="21" t="str">
        <f t="shared" si="497"/>
        <v/>
      </c>
      <c r="T3969" s="44" t="str">
        <f t="shared" si="492"/>
        <v/>
      </c>
      <c r="W3969" s="18">
        <f t="shared" si="493"/>
        <v>0</v>
      </c>
    </row>
    <row r="3970" spans="7:23" ht="25.5" customHeight="1" x14ac:dyDescent="0.2">
      <c r="G3970" s="12" t="str">
        <f t="shared" si="490"/>
        <v/>
      </c>
      <c r="H3970" s="12"/>
      <c r="I3970" s="22" t="str">
        <f>IFERROR(VLOOKUP('движение ДВС'!C3970,нормативы!$B$2:$C$32,2,FALSE),"")</f>
        <v/>
      </c>
      <c r="K3970" s="13" t="str">
        <f t="shared" si="494"/>
        <v/>
      </c>
      <c r="L3970" s="13"/>
      <c r="M3970" s="22" t="str">
        <f t="shared" si="491"/>
        <v/>
      </c>
      <c r="N3970" s="22" t="str">
        <f t="shared" si="495"/>
        <v/>
      </c>
      <c r="P3970" s="11" t="str">
        <f t="shared" si="496"/>
        <v xml:space="preserve"> </v>
      </c>
      <c r="Q3970" s="11" t="e">
        <f>VLOOKUP(B3970,'Комментарии к ремонту'!A:C,2,FALSE)</f>
        <v>#N/A</v>
      </c>
      <c r="R3970" s="21" t="str">
        <f t="shared" si="497"/>
        <v/>
      </c>
      <c r="T3970" s="44" t="str">
        <f t="shared" si="492"/>
        <v/>
      </c>
      <c r="W3970" s="18">
        <f t="shared" si="493"/>
        <v>0</v>
      </c>
    </row>
    <row r="3971" spans="7:23" ht="25.5" customHeight="1" x14ac:dyDescent="0.2">
      <c r="G3971" s="12" t="str">
        <f t="shared" ref="G3971:G4006" si="498">IFERROR(IF(SEARCH("Ожидается",O3971),"введите дату",""),"")</f>
        <v/>
      </c>
      <c r="H3971" s="12"/>
      <c r="I3971" s="22" t="str">
        <f>IFERROR(VLOOKUP('движение ДВС'!C3971,нормативы!$B$2:$C$32,2,FALSE),"")</f>
        <v/>
      </c>
      <c r="K3971" s="13" t="str">
        <f t="shared" si="494"/>
        <v/>
      </c>
      <c r="L3971" s="13"/>
      <c r="M3971" s="22" t="str">
        <f t="shared" ref="M3971:M4006" si="499">IFERROR(IF(ISBLANK(G3971),"",_xlfn.ISOWEEKNUM(G3971)),"")</f>
        <v/>
      </c>
      <c r="N3971" s="22" t="str">
        <f t="shared" si="495"/>
        <v/>
      </c>
      <c r="P3971" s="11" t="str">
        <f t="shared" si="496"/>
        <v xml:space="preserve"> </v>
      </c>
      <c r="Q3971" s="11" t="e">
        <f>VLOOKUP(B3971,'Комментарии к ремонту'!A:C,2,FALSE)</f>
        <v>#N/A</v>
      </c>
      <c r="R3971" s="21" t="str">
        <f t="shared" si="497"/>
        <v/>
      </c>
      <c r="T3971" s="44" t="str">
        <f t="shared" ref="T3971:T4006" si="500">IF(O3971="Отказной","Опишите причину отказа",IF(O3971="Транзит","Опишите инф. о транзите",""))</f>
        <v/>
      </c>
      <c r="W3971" s="18">
        <f t="shared" ref="W3971:W4006" si="501">IFERROR(IF(SEARCH(", заказ",V3971),"укажите дату поставки зап. частей",""),0)</f>
        <v>0</v>
      </c>
    </row>
    <row r="3972" spans="7:23" ht="25.5" customHeight="1" x14ac:dyDescent="0.2">
      <c r="G3972" s="12" t="str">
        <f t="shared" si="498"/>
        <v/>
      </c>
      <c r="H3972" s="12"/>
      <c r="I3972" s="22" t="str">
        <f>IFERROR(VLOOKUP('движение ДВС'!C3972,нормативы!$B$2:$C$32,2,FALSE),"")</f>
        <v/>
      </c>
      <c r="K3972" s="13" t="str">
        <f t="shared" ref="K3972:K4006" si="502">IFERROR(IF(H3972&lt;&gt;0,H3972+(I3972/J3972)/8*7/5,""),IF(H3972&lt;&gt;0,H3972+I3972/8*7/5,""))</f>
        <v/>
      </c>
      <c r="L3972" s="13"/>
      <c r="M3972" s="22" t="str">
        <f t="shared" si="499"/>
        <v/>
      </c>
      <c r="N3972" s="22" t="str">
        <f t="shared" ref="N3972:N4006" si="503">IFERROR(INT((MONTH(G3972)+2)/3),"")</f>
        <v/>
      </c>
      <c r="P3972" s="11" t="str">
        <f t="shared" ref="P3972:P4006" si="504">B3972&amp;" "&amp;C3972</f>
        <v xml:space="preserve"> </v>
      </c>
      <c r="Q3972" s="11" t="e">
        <f>VLOOKUP(B3972,'Комментарии к ремонту'!A:C,2,FALSE)</f>
        <v>#N/A</v>
      </c>
      <c r="R3972" s="21" t="str">
        <f t="shared" ref="R3972:R4006" si="505">IF(ISBLANK(B3972),"",IF(O3972="Ремонт остановлен","Укажите причину остановки работ",IF(O3972="Отказной","Опишите причину отказа",IF(O3972="Транзит","Опишите инф. о транзите",IF(ISNA(Q3972),"НЕТ","ЕСТЬ")))))</f>
        <v/>
      </c>
      <c r="T3972" s="44" t="str">
        <f t="shared" si="500"/>
        <v/>
      </c>
      <c r="W3972" s="18">
        <f t="shared" si="501"/>
        <v>0</v>
      </c>
    </row>
    <row r="3973" spans="7:23" ht="25.5" customHeight="1" x14ac:dyDescent="0.2">
      <c r="G3973" s="12" t="str">
        <f t="shared" si="498"/>
        <v/>
      </c>
      <c r="H3973" s="12"/>
      <c r="I3973" s="22" t="str">
        <f>IFERROR(VLOOKUP('движение ДВС'!C3973,нормативы!$B$2:$C$32,2,FALSE),"")</f>
        <v/>
      </c>
      <c r="K3973" s="13" t="str">
        <f t="shared" si="502"/>
        <v/>
      </c>
      <c r="L3973" s="13"/>
      <c r="M3973" s="22" t="str">
        <f t="shared" si="499"/>
        <v/>
      </c>
      <c r="N3973" s="22" t="str">
        <f t="shared" si="503"/>
        <v/>
      </c>
      <c r="P3973" s="11" t="str">
        <f t="shared" si="504"/>
        <v xml:space="preserve"> </v>
      </c>
      <c r="Q3973" s="11" t="e">
        <f>VLOOKUP(B3973,'Комментарии к ремонту'!A:C,2,FALSE)</f>
        <v>#N/A</v>
      </c>
      <c r="R3973" s="21" t="str">
        <f t="shared" si="505"/>
        <v/>
      </c>
      <c r="T3973" s="44" t="str">
        <f t="shared" si="500"/>
        <v/>
      </c>
      <c r="W3973" s="18">
        <f t="shared" si="501"/>
        <v>0</v>
      </c>
    </row>
    <row r="3974" spans="7:23" ht="25.5" customHeight="1" x14ac:dyDescent="0.2">
      <c r="G3974" s="12" t="str">
        <f t="shared" si="498"/>
        <v/>
      </c>
      <c r="H3974" s="12"/>
      <c r="I3974" s="22" t="str">
        <f>IFERROR(VLOOKUP('движение ДВС'!C3974,нормативы!$B$2:$C$32,2,FALSE),"")</f>
        <v/>
      </c>
      <c r="K3974" s="13" t="str">
        <f t="shared" si="502"/>
        <v/>
      </c>
      <c r="L3974" s="13"/>
      <c r="M3974" s="22" t="str">
        <f t="shared" si="499"/>
        <v/>
      </c>
      <c r="N3974" s="22" t="str">
        <f t="shared" si="503"/>
        <v/>
      </c>
      <c r="P3974" s="11" t="str">
        <f t="shared" si="504"/>
        <v xml:space="preserve"> </v>
      </c>
      <c r="Q3974" s="11" t="e">
        <f>VLOOKUP(B3974,'Комментарии к ремонту'!A:C,2,FALSE)</f>
        <v>#N/A</v>
      </c>
      <c r="R3974" s="21" t="str">
        <f t="shared" si="505"/>
        <v/>
      </c>
      <c r="T3974" s="44" t="str">
        <f t="shared" si="500"/>
        <v/>
      </c>
      <c r="W3974" s="18">
        <f t="shared" si="501"/>
        <v>0</v>
      </c>
    </row>
    <row r="3975" spans="7:23" ht="25.5" customHeight="1" x14ac:dyDescent="0.2">
      <c r="G3975" s="12" t="str">
        <f t="shared" si="498"/>
        <v/>
      </c>
      <c r="H3975" s="12"/>
      <c r="I3975" s="22" t="str">
        <f>IFERROR(VLOOKUP('движение ДВС'!C3975,нормативы!$B$2:$C$32,2,FALSE),"")</f>
        <v/>
      </c>
      <c r="K3975" s="13" t="str">
        <f t="shared" si="502"/>
        <v/>
      </c>
      <c r="L3975" s="13"/>
      <c r="M3975" s="22" t="str">
        <f t="shared" si="499"/>
        <v/>
      </c>
      <c r="N3975" s="22" t="str">
        <f t="shared" si="503"/>
        <v/>
      </c>
      <c r="P3975" s="11" t="str">
        <f t="shared" si="504"/>
        <v xml:space="preserve"> </v>
      </c>
      <c r="Q3975" s="11" t="e">
        <f>VLOOKUP(B3975,'Комментарии к ремонту'!A:C,2,FALSE)</f>
        <v>#N/A</v>
      </c>
      <c r="R3975" s="21" t="str">
        <f t="shared" si="505"/>
        <v/>
      </c>
      <c r="T3975" s="44" t="str">
        <f t="shared" si="500"/>
        <v/>
      </c>
      <c r="W3975" s="18">
        <f t="shared" si="501"/>
        <v>0</v>
      </c>
    </row>
    <row r="3976" spans="7:23" ht="25.5" customHeight="1" x14ac:dyDescent="0.2">
      <c r="G3976" s="12" t="str">
        <f t="shared" si="498"/>
        <v/>
      </c>
      <c r="H3976" s="12"/>
      <c r="I3976" s="22" t="str">
        <f>IFERROR(VLOOKUP('движение ДВС'!C3976,нормативы!$B$2:$C$32,2,FALSE),"")</f>
        <v/>
      </c>
      <c r="K3976" s="13" t="str">
        <f t="shared" si="502"/>
        <v/>
      </c>
      <c r="L3976" s="13"/>
      <c r="M3976" s="22" t="str">
        <f t="shared" si="499"/>
        <v/>
      </c>
      <c r="N3976" s="22" t="str">
        <f t="shared" si="503"/>
        <v/>
      </c>
      <c r="P3976" s="11" t="str">
        <f t="shared" si="504"/>
        <v xml:space="preserve"> </v>
      </c>
      <c r="Q3976" s="11" t="e">
        <f>VLOOKUP(B3976,'Комментарии к ремонту'!A:C,2,FALSE)</f>
        <v>#N/A</v>
      </c>
      <c r="R3976" s="21" t="str">
        <f t="shared" si="505"/>
        <v/>
      </c>
      <c r="T3976" s="44" t="str">
        <f t="shared" si="500"/>
        <v/>
      </c>
      <c r="W3976" s="18">
        <f t="shared" si="501"/>
        <v>0</v>
      </c>
    </row>
    <row r="3977" spans="7:23" ht="25.5" customHeight="1" x14ac:dyDescent="0.2">
      <c r="G3977" s="12" t="str">
        <f t="shared" si="498"/>
        <v/>
      </c>
      <c r="H3977" s="12"/>
      <c r="I3977" s="22" t="str">
        <f>IFERROR(VLOOKUP('движение ДВС'!C3977,нормативы!$B$2:$C$32,2,FALSE),"")</f>
        <v/>
      </c>
      <c r="K3977" s="13" t="str">
        <f t="shared" si="502"/>
        <v/>
      </c>
      <c r="L3977" s="13"/>
      <c r="M3977" s="22" t="str">
        <f t="shared" si="499"/>
        <v/>
      </c>
      <c r="N3977" s="22" t="str">
        <f t="shared" si="503"/>
        <v/>
      </c>
      <c r="P3977" s="11" t="str">
        <f t="shared" si="504"/>
        <v xml:space="preserve"> </v>
      </c>
      <c r="Q3977" s="11" t="e">
        <f>VLOOKUP(B3977,'Комментарии к ремонту'!A:C,2,FALSE)</f>
        <v>#N/A</v>
      </c>
      <c r="R3977" s="21" t="str">
        <f t="shared" si="505"/>
        <v/>
      </c>
      <c r="T3977" s="44" t="str">
        <f t="shared" si="500"/>
        <v/>
      </c>
      <c r="W3977" s="18">
        <f t="shared" si="501"/>
        <v>0</v>
      </c>
    </row>
    <row r="3978" spans="7:23" ht="25.5" customHeight="1" x14ac:dyDescent="0.2">
      <c r="G3978" s="12" t="str">
        <f t="shared" si="498"/>
        <v/>
      </c>
      <c r="H3978" s="12"/>
      <c r="I3978" s="22" t="str">
        <f>IFERROR(VLOOKUP('движение ДВС'!C3978,нормативы!$B$2:$C$32,2,FALSE),"")</f>
        <v/>
      </c>
      <c r="K3978" s="13" t="str">
        <f t="shared" si="502"/>
        <v/>
      </c>
      <c r="L3978" s="13"/>
      <c r="M3978" s="22" t="str">
        <f t="shared" si="499"/>
        <v/>
      </c>
      <c r="N3978" s="22" t="str">
        <f t="shared" si="503"/>
        <v/>
      </c>
      <c r="P3978" s="11" t="str">
        <f t="shared" si="504"/>
        <v xml:space="preserve"> </v>
      </c>
      <c r="Q3978" s="11" t="e">
        <f>VLOOKUP(B3978,'Комментарии к ремонту'!A:C,2,FALSE)</f>
        <v>#N/A</v>
      </c>
      <c r="R3978" s="21" t="str">
        <f t="shared" si="505"/>
        <v/>
      </c>
      <c r="T3978" s="44" t="str">
        <f t="shared" si="500"/>
        <v/>
      </c>
      <c r="W3978" s="18">
        <f t="shared" si="501"/>
        <v>0</v>
      </c>
    </row>
    <row r="3979" spans="7:23" ht="25.5" customHeight="1" x14ac:dyDescent="0.2">
      <c r="G3979" s="12" t="str">
        <f t="shared" si="498"/>
        <v/>
      </c>
      <c r="H3979" s="12"/>
      <c r="I3979" s="22" t="str">
        <f>IFERROR(VLOOKUP('движение ДВС'!C3979,нормативы!$B$2:$C$32,2,FALSE),"")</f>
        <v/>
      </c>
      <c r="K3979" s="13" t="str">
        <f t="shared" si="502"/>
        <v/>
      </c>
      <c r="L3979" s="13"/>
      <c r="M3979" s="22" t="str">
        <f t="shared" si="499"/>
        <v/>
      </c>
      <c r="N3979" s="22" t="str">
        <f t="shared" si="503"/>
        <v/>
      </c>
      <c r="P3979" s="11" t="str">
        <f t="shared" si="504"/>
        <v xml:space="preserve"> </v>
      </c>
      <c r="Q3979" s="11" t="e">
        <f>VLOOKUP(B3979,'Комментарии к ремонту'!A:C,2,FALSE)</f>
        <v>#N/A</v>
      </c>
      <c r="R3979" s="21" t="str">
        <f t="shared" si="505"/>
        <v/>
      </c>
      <c r="T3979" s="44" t="str">
        <f t="shared" si="500"/>
        <v/>
      </c>
      <c r="W3979" s="18">
        <f t="shared" si="501"/>
        <v>0</v>
      </c>
    </row>
    <row r="3980" spans="7:23" ht="25.5" customHeight="1" x14ac:dyDescent="0.2">
      <c r="G3980" s="12" t="str">
        <f t="shared" si="498"/>
        <v/>
      </c>
      <c r="H3980" s="12"/>
      <c r="I3980" s="22" t="str">
        <f>IFERROR(VLOOKUP('движение ДВС'!C3980,нормативы!$B$2:$C$32,2,FALSE),"")</f>
        <v/>
      </c>
      <c r="K3980" s="13" t="str">
        <f t="shared" si="502"/>
        <v/>
      </c>
      <c r="L3980" s="13"/>
      <c r="M3980" s="22" t="str">
        <f t="shared" si="499"/>
        <v/>
      </c>
      <c r="N3980" s="22" t="str">
        <f t="shared" si="503"/>
        <v/>
      </c>
      <c r="P3980" s="11" t="str">
        <f t="shared" si="504"/>
        <v xml:space="preserve"> </v>
      </c>
      <c r="Q3980" s="11" t="e">
        <f>VLOOKUP(B3980,'Комментарии к ремонту'!A:C,2,FALSE)</f>
        <v>#N/A</v>
      </c>
      <c r="R3980" s="21" t="str">
        <f t="shared" si="505"/>
        <v/>
      </c>
      <c r="T3980" s="44" t="str">
        <f t="shared" si="500"/>
        <v/>
      </c>
      <c r="W3980" s="18">
        <f t="shared" si="501"/>
        <v>0</v>
      </c>
    </row>
    <row r="3981" spans="7:23" ht="25.5" customHeight="1" x14ac:dyDescent="0.2">
      <c r="G3981" s="12" t="str">
        <f t="shared" si="498"/>
        <v/>
      </c>
      <c r="H3981" s="12"/>
      <c r="I3981" s="22" t="str">
        <f>IFERROR(VLOOKUP('движение ДВС'!C3981,нормативы!$B$2:$C$32,2,FALSE),"")</f>
        <v/>
      </c>
      <c r="K3981" s="13" t="str">
        <f t="shared" si="502"/>
        <v/>
      </c>
      <c r="L3981" s="13"/>
      <c r="M3981" s="22" t="str">
        <f t="shared" si="499"/>
        <v/>
      </c>
      <c r="N3981" s="22" t="str">
        <f t="shared" si="503"/>
        <v/>
      </c>
      <c r="P3981" s="11" t="str">
        <f t="shared" si="504"/>
        <v xml:space="preserve"> </v>
      </c>
      <c r="Q3981" s="11" t="e">
        <f>VLOOKUP(B3981,'Комментарии к ремонту'!A:C,2,FALSE)</f>
        <v>#N/A</v>
      </c>
      <c r="R3981" s="21" t="str">
        <f t="shared" si="505"/>
        <v/>
      </c>
      <c r="T3981" s="44" t="str">
        <f t="shared" si="500"/>
        <v/>
      </c>
      <c r="W3981" s="18">
        <f t="shared" si="501"/>
        <v>0</v>
      </c>
    </row>
    <row r="3982" spans="7:23" ht="25.5" customHeight="1" x14ac:dyDescent="0.2">
      <c r="G3982" s="12" t="str">
        <f t="shared" si="498"/>
        <v/>
      </c>
      <c r="H3982" s="12"/>
      <c r="I3982" s="22" t="str">
        <f>IFERROR(VLOOKUP('движение ДВС'!C3982,нормативы!$B$2:$C$32,2,FALSE),"")</f>
        <v/>
      </c>
      <c r="K3982" s="13" t="str">
        <f t="shared" si="502"/>
        <v/>
      </c>
      <c r="L3982" s="13"/>
      <c r="M3982" s="22" t="str">
        <f t="shared" si="499"/>
        <v/>
      </c>
      <c r="N3982" s="22" t="str">
        <f t="shared" si="503"/>
        <v/>
      </c>
      <c r="P3982" s="11" t="str">
        <f t="shared" si="504"/>
        <v xml:space="preserve"> </v>
      </c>
      <c r="Q3982" s="11" t="e">
        <f>VLOOKUP(B3982,'Комментарии к ремонту'!A:C,2,FALSE)</f>
        <v>#N/A</v>
      </c>
      <c r="R3982" s="21" t="str">
        <f t="shared" si="505"/>
        <v/>
      </c>
      <c r="T3982" s="44" t="str">
        <f t="shared" si="500"/>
        <v/>
      </c>
      <c r="W3982" s="18">
        <f t="shared" si="501"/>
        <v>0</v>
      </c>
    </row>
    <row r="3983" spans="7:23" ht="25.5" customHeight="1" x14ac:dyDescent="0.2">
      <c r="G3983" s="12" t="str">
        <f t="shared" si="498"/>
        <v/>
      </c>
      <c r="H3983" s="12"/>
      <c r="I3983" s="22" t="str">
        <f>IFERROR(VLOOKUP('движение ДВС'!C3983,нормативы!$B$2:$C$32,2,FALSE),"")</f>
        <v/>
      </c>
      <c r="K3983" s="13" t="str">
        <f t="shared" si="502"/>
        <v/>
      </c>
      <c r="L3983" s="13"/>
      <c r="M3983" s="22" t="str">
        <f t="shared" si="499"/>
        <v/>
      </c>
      <c r="N3983" s="22" t="str">
        <f t="shared" si="503"/>
        <v/>
      </c>
      <c r="P3983" s="11" t="str">
        <f t="shared" si="504"/>
        <v xml:space="preserve"> </v>
      </c>
      <c r="Q3983" s="11" t="e">
        <f>VLOOKUP(B3983,'Комментарии к ремонту'!A:C,2,FALSE)</f>
        <v>#N/A</v>
      </c>
      <c r="R3983" s="21" t="str">
        <f t="shared" si="505"/>
        <v/>
      </c>
      <c r="T3983" s="44" t="str">
        <f t="shared" si="500"/>
        <v/>
      </c>
      <c r="W3983" s="18">
        <f t="shared" si="501"/>
        <v>0</v>
      </c>
    </row>
    <row r="3984" spans="7:23" ht="25.5" customHeight="1" x14ac:dyDescent="0.2">
      <c r="G3984" s="12" t="str">
        <f t="shared" si="498"/>
        <v/>
      </c>
      <c r="H3984" s="12"/>
      <c r="I3984" s="22" t="str">
        <f>IFERROR(VLOOKUP('движение ДВС'!C3984,нормативы!$B$2:$C$32,2,FALSE),"")</f>
        <v/>
      </c>
      <c r="K3984" s="13" t="str">
        <f t="shared" si="502"/>
        <v/>
      </c>
      <c r="L3984" s="13"/>
      <c r="M3984" s="22" t="str">
        <f t="shared" si="499"/>
        <v/>
      </c>
      <c r="N3984" s="22" t="str">
        <f t="shared" si="503"/>
        <v/>
      </c>
      <c r="P3984" s="11" t="str">
        <f t="shared" si="504"/>
        <v xml:space="preserve"> </v>
      </c>
      <c r="Q3984" s="11" t="e">
        <f>VLOOKUP(B3984,'Комментарии к ремонту'!A:C,2,FALSE)</f>
        <v>#N/A</v>
      </c>
      <c r="R3984" s="21" t="str">
        <f t="shared" si="505"/>
        <v/>
      </c>
      <c r="T3984" s="44" t="str">
        <f t="shared" si="500"/>
        <v/>
      </c>
      <c r="W3984" s="18">
        <f t="shared" si="501"/>
        <v>0</v>
      </c>
    </row>
    <row r="3985" spans="7:23" ht="25.5" customHeight="1" x14ac:dyDescent="0.2">
      <c r="G3985" s="12" t="str">
        <f t="shared" si="498"/>
        <v/>
      </c>
      <c r="H3985" s="12"/>
      <c r="I3985" s="22" t="str">
        <f>IFERROR(VLOOKUP('движение ДВС'!C3985,нормативы!$B$2:$C$32,2,FALSE),"")</f>
        <v/>
      </c>
      <c r="K3985" s="13" t="str">
        <f t="shared" si="502"/>
        <v/>
      </c>
      <c r="L3985" s="13"/>
      <c r="M3985" s="22" t="str">
        <f t="shared" si="499"/>
        <v/>
      </c>
      <c r="N3985" s="22" t="str">
        <f t="shared" si="503"/>
        <v/>
      </c>
      <c r="P3985" s="11" t="str">
        <f t="shared" si="504"/>
        <v xml:space="preserve"> </v>
      </c>
      <c r="Q3985" s="11" t="e">
        <f>VLOOKUP(B3985,'Комментарии к ремонту'!A:C,2,FALSE)</f>
        <v>#N/A</v>
      </c>
      <c r="R3985" s="21" t="str">
        <f t="shared" si="505"/>
        <v/>
      </c>
      <c r="T3985" s="44" t="str">
        <f t="shared" si="500"/>
        <v/>
      </c>
      <c r="W3985" s="18">
        <f t="shared" si="501"/>
        <v>0</v>
      </c>
    </row>
    <row r="3986" spans="7:23" ht="25.5" customHeight="1" x14ac:dyDescent="0.2">
      <c r="G3986" s="12" t="str">
        <f t="shared" si="498"/>
        <v/>
      </c>
      <c r="H3986" s="12"/>
      <c r="I3986" s="22" t="str">
        <f>IFERROR(VLOOKUP('движение ДВС'!C3986,нормативы!$B$2:$C$32,2,FALSE),"")</f>
        <v/>
      </c>
      <c r="K3986" s="13" t="str">
        <f t="shared" si="502"/>
        <v/>
      </c>
      <c r="L3986" s="13"/>
      <c r="M3986" s="22" t="str">
        <f t="shared" si="499"/>
        <v/>
      </c>
      <c r="N3986" s="22" t="str">
        <f t="shared" si="503"/>
        <v/>
      </c>
      <c r="P3986" s="11" t="str">
        <f t="shared" si="504"/>
        <v xml:space="preserve"> </v>
      </c>
      <c r="Q3986" s="11" t="e">
        <f>VLOOKUP(B3986,'Комментарии к ремонту'!A:C,2,FALSE)</f>
        <v>#N/A</v>
      </c>
      <c r="R3986" s="21" t="str">
        <f t="shared" si="505"/>
        <v/>
      </c>
      <c r="T3986" s="44" t="str">
        <f t="shared" si="500"/>
        <v/>
      </c>
      <c r="W3986" s="18">
        <f t="shared" si="501"/>
        <v>0</v>
      </c>
    </row>
    <row r="3987" spans="7:23" ht="25.5" customHeight="1" x14ac:dyDescent="0.2">
      <c r="G3987" s="12" t="str">
        <f t="shared" si="498"/>
        <v/>
      </c>
      <c r="H3987" s="12"/>
      <c r="I3987" s="22" t="str">
        <f>IFERROR(VLOOKUP('движение ДВС'!C3987,нормативы!$B$2:$C$32,2,FALSE),"")</f>
        <v/>
      </c>
      <c r="K3987" s="13" t="str">
        <f t="shared" si="502"/>
        <v/>
      </c>
      <c r="L3987" s="13"/>
      <c r="M3987" s="22" t="str">
        <f t="shared" si="499"/>
        <v/>
      </c>
      <c r="N3987" s="22" t="str">
        <f t="shared" si="503"/>
        <v/>
      </c>
      <c r="P3987" s="11" t="str">
        <f t="shared" si="504"/>
        <v xml:space="preserve"> </v>
      </c>
      <c r="Q3987" s="11" t="e">
        <f>VLOOKUP(B3987,'Комментарии к ремонту'!A:C,2,FALSE)</f>
        <v>#N/A</v>
      </c>
      <c r="R3987" s="21" t="str">
        <f t="shared" si="505"/>
        <v/>
      </c>
      <c r="T3987" s="44" t="str">
        <f t="shared" si="500"/>
        <v/>
      </c>
      <c r="W3987" s="18">
        <f t="shared" si="501"/>
        <v>0</v>
      </c>
    </row>
    <row r="3988" spans="7:23" ht="25.5" customHeight="1" x14ac:dyDescent="0.2">
      <c r="G3988" s="12" t="str">
        <f t="shared" si="498"/>
        <v/>
      </c>
      <c r="H3988" s="12"/>
      <c r="I3988" s="22" t="str">
        <f>IFERROR(VLOOKUP('движение ДВС'!C3988,нормативы!$B$2:$C$32,2,FALSE),"")</f>
        <v/>
      </c>
      <c r="K3988" s="13" t="str">
        <f t="shared" si="502"/>
        <v/>
      </c>
      <c r="L3988" s="13"/>
      <c r="M3988" s="22" t="str">
        <f t="shared" si="499"/>
        <v/>
      </c>
      <c r="N3988" s="22" t="str">
        <f t="shared" si="503"/>
        <v/>
      </c>
      <c r="P3988" s="11" t="str">
        <f t="shared" si="504"/>
        <v xml:space="preserve"> </v>
      </c>
      <c r="Q3988" s="11" t="e">
        <f>VLOOKUP(B3988,'Комментарии к ремонту'!A:C,2,FALSE)</f>
        <v>#N/A</v>
      </c>
      <c r="R3988" s="21" t="str">
        <f t="shared" si="505"/>
        <v/>
      </c>
      <c r="T3988" s="44" t="str">
        <f t="shared" si="500"/>
        <v/>
      </c>
      <c r="W3988" s="18">
        <f t="shared" si="501"/>
        <v>0</v>
      </c>
    </row>
    <row r="3989" spans="7:23" ht="25.5" customHeight="1" x14ac:dyDescent="0.2">
      <c r="G3989" s="12" t="str">
        <f t="shared" si="498"/>
        <v/>
      </c>
      <c r="H3989" s="12"/>
      <c r="I3989" s="22" t="str">
        <f>IFERROR(VLOOKUP('движение ДВС'!C3989,нормативы!$B$2:$C$32,2,FALSE),"")</f>
        <v/>
      </c>
      <c r="K3989" s="13" t="str">
        <f t="shared" si="502"/>
        <v/>
      </c>
      <c r="L3989" s="13"/>
      <c r="M3989" s="22" t="str">
        <f t="shared" si="499"/>
        <v/>
      </c>
      <c r="N3989" s="22" t="str">
        <f t="shared" si="503"/>
        <v/>
      </c>
      <c r="P3989" s="11" t="str">
        <f t="shared" si="504"/>
        <v xml:space="preserve"> </v>
      </c>
      <c r="Q3989" s="11" t="e">
        <f>VLOOKUP(B3989,'Комментарии к ремонту'!A:C,2,FALSE)</f>
        <v>#N/A</v>
      </c>
      <c r="R3989" s="21" t="str">
        <f t="shared" si="505"/>
        <v/>
      </c>
      <c r="T3989" s="44" t="str">
        <f t="shared" si="500"/>
        <v/>
      </c>
      <c r="W3989" s="18">
        <f t="shared" si="501"/>
        <v>0</v>
      </c>
    </row>
    <row r="3990" spans="7:23" ht="25.5" customHeight="1" x14ac:dyDescent="0.2">
      <c r="G3990" s="12" t="str">
        <f t="shared" si="498"/>
        <v/>
      </c>
      <c r="H3990" s="12"/>
      <c r="I3990" s="22" t="str">
        <f>IFERROR(VLOOKUP('движение ДВС'!C3990,нормативы!$B$2:$C$32,2,FALSE),"")</f>
        <v/>
      </c>
      <c r="K3990" s="13" t="str">
        <f t="shared" si="502"/>
        <v/>
      </c>
      <c r="L3990" s="13"/>
      <c r="M3990" s="22" t="str">
        <f t="shared" si="499"/>
        <v/>
      </c>
      <c r="N3990" s="22" t="str">
        <f t="shared" si="503"/>
        <v/>
      </c>
      <c r="P3990" s="11" t="str">
        <f t="shared" si="504"/>
        <v xml:space="preserve"> </v>
      </c>
      <c r="Q3990" s="11" t="e">
        <f>VLOOKUP(B3990,'Комментарии к ремонту'!A:C,2,FALSE)</f>
        <v>#N/A</v>
      </c>
      <c r="R3990" s="21" t="str">
        <f t="shared" si="505"/>
        <v/>
      </c>
      <c r="T3990" s="44" t="str">
        <f t="shared" si="500"/>
        <v/>
      </c>
      <c r="W3990" s="18">
        <f t="shared" si="501"/>
        <v>0</v>
      </c>
    </row>
    <row r="3991" spans="7:23" ht="25.5" customHeight="1" x14ac:dyDescent="0.2">
      <c r="G3991" s="12" t="str">
        <f t="shared" si="498"/>
        <v/>
      </c>
      <c r="H3991" s="12"/>
      <c r="I3991" s="22" t="str">
        <f>IFERROR(VLOOKUP('движение ДВС'!C3991,нормативы!$B$2:$C$32,2,FALSE),"")</f>
        <v/>
      </c>
      <c r="K3991" s="13" t="str">
        <f t="shared" si="502"/>
        <v/>
      </c>
      <c r="L3991" s="13"/>
      <c r="M3991" s="22" t="str">
        <f t="shared" si="499"/>
        <v/>
      </c>
      <c r="N3991" s="22" t="str">
        <f t="shared" si="503"/>
        <v/>
      </c>
      <c r="P3991" s="11" t="str">
        <f t="shared" si="504"/>
        <v xml:space="preserve"> </v>
      </c>
      <c r="Q3991" s="11" t="e">
        <f>VLOOKUP(B3991,'Комментарии к ремонту'!A:C,2,FALSE)</f>
        <v>#N/A</v>
      </c>
      <c r="R3991" s="21" t="str">
        <f t="shared" si="505"/>
        <v/>
      </c>
      <c r="T3991" s="44" t="str">
        <f t="shared" si="500"/>
        <v/>
      </c>
      <c r="W3991" s="18">
        <f t="shared" si="501"/>
        <v>0</v>
      </c>
    </row>
    <row r="3992" spans="7:23" ht="25.5" customHeight="1" x14ac:dyDescent="0.2">
      <c r="G3992" s="12" t="str">
        <f t="shared" si="498"/>
        <v/>
      </c>
      <c r="H3992" s="12"/>
      <c r="I3992" s="22" t="str">
        <f>IFERROR(VLOOKUP('движение ДВС'!C3992,нормативы!$B$2:$C$32,2,FALSE),"")</f>
        <v/>
      </c>
      <c r="K3992" s="13" t="str">
        <f t="shared" si="502"/>
        <v/>
      </c>
      <c r="L3992" s="13"/>
      <c r="M3992" s="22" t="str">
        <f t="shared" si="499"/>
        <v/>
      </c>
      <c r="N3992" s="22" t="str">
        <f t="shared" si="503"/>
        <v/>
      </c>
      <c r="P3992" s="11" t="str">
        <f t="shared" si="504"/>
        <v xml:space="preserve"> </v>
      </c>
      <c r="Q3992" s="11" t="e">
        <f>VLOOKUP(B3992,'Комментарии к ремонту'!A:C,2,FALSE)</f>
        <v>#N/A</v>
      </c>
      <c r="R3992" s="21" t="str">
        <f t="shared" si="505"/>
        <v/>
      </c>
      <c r="T3992" s="44" t="str">
        <f t="shared" si="500"/>
        <v/>
      </c>
      <c r="W3992" s="18">
        <f t="shared" si="501"/>
        <v>0</v>
      </c>
    </row>
    <row r="3993" spans="7:23" ht="25.5" customHeight="1" x14ac:dyDescent="0.2">
      <c r="G3993" s="12" t="str">
        <f t="shared" si="498"/>
        <v/>
      </c>
      <c r="H3993" s="12"/>
      <c r="I3993" s="22" t="str">
        <f>IFERROR(VLOOKUP('движение ДВС'!C3993,нормативы!$B$2:$C$32,2,FALSE),"")</f>
        <v/>
      </c>
      <c r="K3993" s="13" t="str">
        <f t="shared" si="502"/>
        <v/>
      </c>
      <c r="L3993" s="13"/>
      <c r="M3993" s="22" t="str">
        <f t="shared" si="499"/>
        <v/>
      </c>
      <c r="N3993" s="22" t="str">
        <f t="shared" si="503"/>
        <v/>
      </c>
      <c r="P3993" s="11" t="str">
        <f t="shared" si="504"/>
        <v xml:space="preserve"> </v>
      </c>
      <c r="Q3993" s="11" t="e">
        <f>VLOOKUP(B3993,'Комментарии к ремонту'!A:C,2,FALSE)</f>
        <v>#N/A</v>
      </c>
      <c r="R3993" s="21" t="str">
        <f t="shared" si="505"/>
        <v/>
      </c>
      <c r="T3993" s="44" t="str">
        <f t="shared" si="500"/>
        <v/>
      </c>
      <c r="W3993" s="18">
        <f t="shared" si="501"/>
        <v>0</v>
      </c>
    </row>
    <row r="3994" spans="7:23" ht="25.5" customHeight="1" x14ac:dyDescent="0.2">
      <c r="G3994" s="12" t="str">
        <f t="shared" si="498"/>
        <v/>
      </c>
      <c r="H3994" s="12"/>
      <c r="I3994" s="22" t="str">
        <f>IFERROR(VLOOKUP('движение ДВС'!C3994,нормативы!$B$2:$C$32,2,FALSE),"")</f>
        <v/>
      </c>
      <c r="K3994" s="13" t="str">
        <f t="shared" si="502"/>
        <v/>
      </c>
      <c r="L3994" s="13"/>
      <c r="M3994" s="22" t="str">
        <f t="shared" si="499"/>
        <v/>
      </c>
      <c r="N3994" s="22" t="str">
        <f t="shared" si="503"/>
        <v/>
      </c>
      <c r="P3994" s="11" t="str">
        <f t="shared" si="504"/>
        <v xml:space="preserve"> </v>
      </c>
      <c r="Q3994" s="11" t="e">
        <f>VLOOKUP(B3994,'Комментарии к ремонту'!A:C,2,FALSE)</f>
        <v>#N/A</v>
      </c>
      <c r="R3994" s="21" t="str">
        <f t="shared" si="505"/>
        <v/>
      </c>
      <c r="T3994" s="44" t="str">
        <f t="shared" si="500"/>
        <v/>
      </c>
      <c r="W3994" s="18">
        <f t="shared" si="501"/>
        <v>0</v>
      </c>
    </row>
    <row r="3995" spans="7:23" ht="25.5" customHeight="1" x14ac:dyDescent="0.2">
      <c r="G3995" s="12" t="str">
        <f t="shared" si="498"/>
        <v/>
      </c>
      <c r="H3995" s="12"/>
      <c r="I3995" s="22" t="str">
        <f>IFERROR(VLOOKUP('движение ДВС'!C3995,нормативы!$B$2:$C$32,2,FALSE),"")</f>
        <v/>
      </c>
      <c r="K3995" s="13" t="str">
        <f t="shared" si="502"/>
        <v/>
      </c>
      <c r="L3995" s="13"/>
      <c r="M3995" s="22" t="str">
        <f t="shared" si="499"/>
        <v/>
      </c>
      <c r="N3995" s="22" t="str">
        <f t="shared" si="503"/>
        <v/>
      </c>
      <c r="P3995" s="11" t="str">
        <f t="shared" si="504"/>
        <v xml:space="preserve"> </v>
      </c>
      <c r="Q3995" s="11" t="e">
        <f>VLOOKUP(B3995,'Комментарии к ремонту'!A:C,2,FALSE)</f>
        <v>#N/A</v>
      </c>
      <c r="R3995" s="21" t="str">
        <f t="shared" si="505"/>
        <v/>
      </c>
      <c r="T3995" s="44" t="str">
        <f t="shared" si="500"/>
        <v/>
      </c>
      <c r="W3995" s="18">
        <f t="shared" si="501"/>
        <v>0</v>
      </c>
    </row>
    <row r="3996" spans="7:23" ht="25.5" customHeight="1" x14ac:dyDescent="0.2">
      <c r="G3996" s="12" t="str">
        <f t="shared" si="498"/>
        <v/>
      </c>
      <c r="H3996" s="12"/>
      <c r="I3996" s="22" t="str">
        <f>IFERROR(VLOOKUP('движение ДВС'!C3996,нормативы!$B$2:$C$32,2,FALSE),"")</f>
        <v/>
      </c>
      <c r="K3996" s="13" t="str">
        <f t="shared" si="502"/>
        <v/>
      </c>
      <c r="L3996" s="13"/>
      <c r="M3996" s="22" t="str">
        <f t="shared" si="499"/>
        <v/>
      </c>
      <c r="N3996" s="22" t="str">
        <f t="shared" si="503"/>
        <v/>
      </c>
      <c r="P3996" s="11" t="str">
        <f t="shared" si="504"/>
        <v xml:space="preserve"> </v>
      </c>
      <c r="Q3996" s="11" t="e">
        <f>VLOOKUP(B3996,'Комментарии к ремонту'!A:C,2,FALSE)</f>
        <v>#N/A</v>
      </c>
      <c r="R3996" s="21" t="str">
        <f t="shared" si="505"/>
        <v/>
      </c>
      <c r="T3996" s="44" t="str">
        <f t="shared" si="500"/>
        <v/>
      </c>
      <c r="W3996" s="18">
        <f t="shared" si="501"/>
        <v>0</v>
      </c>
    </row>
    <row r="3997" spans="7:23" ht="25.5" customHeight="1" x14ac:dyDescent="0.2">
      <c r="G3997" s="12" t="str">
        <f t="shared" si="498"/>
        <v/>
      </c>
      <c r="H3997" s="12"/>
      <c r="I3997" s="22" t="str">
        <f>IFERROR(VLOOKUP('движение ДВС'!C3997,нормативы!$B$2:$C$32,2,FALSE),"")</f>
        <v/>
      </c>
      <c r="K3997" s="13" t="str">
        <f t="shared" si="502"/>
        <v/>
      </c>
      <c r="L3997" s="13"/>
      <c r="M3997" s="22" t="str">
        <f t="shared" si="499"/>
        <v/>
      </c>
      <c r="N3997" s="22" t="str">
        <f t="shared" si="503"/>
        <v/>
      </c>
      <c r="P3997" s="11" t="str">
        <f t="shared" si="504"/>
        <v xml:space="preserve"> </v>
      </c>
      <c r="Q3997" s="11" t="e">
        <f>VLOOKUP(B3997,'Комментарии к ремонту'!A:C,2,FALSE)</f>
        <v>#N/A</v>
      </c>
      <c r="R3997" s="21" t="str">
        <f t="shared" si="505"/>
        <v/>
      </c>
      <c r="T3997" s="44" t="str">
        <f t="shared" si="500"/>
        <v/>
      </c>
      <c r="W3997" s="18">
        <f t="shared" si="501"/>
        <v>0</v>
      </c>
    </row>
    <row r="3998" spans="7:23" ht="25.5" customHeight="1" x14ac:dyDescent="0.2">
      <c r="G3998" s="12" t="str">
        <f t="shared" si="498"/>
        <v/>
      </c>
      <c r="H3998" s="12"/>
      <c r="I3998" s="22" t="str">
        <f>IFERROR(VLOOKUP('движение ДВС'!C3998,нормативы!$B$2:$C$32,2,FALSE),"")</f>
        <v/>
      </c>
      <c r="K3998" s="13" t="str">
        <f t="shared" si="502"/>
        <v/>
      </c>
      <c r="L3998" s="13"/>
      <c r="M3998" s="22" t="str">
        <f t="shared" si="499"/>
        <v/>
      </c>
      <c r="N3998" s="22" t="str">
        <f t="shared" si="503"/>
        <v/>
      </c>
      <c r="P3998" s="11" t="str">
        <f t="shared" si="504"/>
        <v xml:space="preserve"> </v>
      </c>
      <c r="Q3998" s="11" t="e">
        <f>VLOOKUP(B3998,'Комментарии к ремонту'!A:C,2,FALSE)</f>
        <v>#N/A</v>
      </c>
      <c r="R3998" s="21" t="str">
        <f t="shared" si="505"/>
        <v/>
      </c>
      <c r="T3998" s="44" t="str">
        <f t="shared" si="500"/>
        <v/>
      </c>
      <c r="W3998" s="18">
        <f t="shared" si="501"/>
        <v>0</v>
      </c>
    </row>
    <row r="3999" spans="7:23" ht="25.5" customHeight="1" x14ac:dyDescent="0.2">
      <c r="G3999" s="12" t="str">
        <f t="shared" si="498"/>
        <v/>
      </c>
      <c r="H3999" s="12"/>
      <c r="I3999" s="22" t="str">
        <f>IFERROR(VLOOKUP('движение ДВС'!C3999,нормативы!$B$2:$C$32,2,FALSE),"")</f>
        <v/>
      </c>
      <c r="K3999" s="13" t="str">
        <f t="shared" si="502"/>
        <v/>
      </c>
      <c r="L3999" s="13"/>
      <c r="M3999" s="22" t="str">
        <f t="shared" si="499"/>
        <v/>
      </c>
      <c r="N3999" s="22" t="str">
        <f t="shared" si="503"/>
        <v/>
      </c>
      <c r="P3999" s="11" t="str">
        <f t="shared" si="504"/>
        <v xml:space="preserve"> </v>
      </c>
      <c r="Q3999" s="11" t="e">
        <f>VLOOKUP(B3999,'Комментарии к ремонту'!A:C,2,FALSE)</f>
        <v>#N/A</v>
      </c>
      <c r="R3999" s="21" t="str">
        <f t="shared" si="505"/>
        <v/>
      </c>
      <c r="T3999" s="44" t="str">
        <f t="shared" si="500"/>
        <v/>
      </c>
      <c r="W3999" s="18">
        <f t="shared" si="501"/>
        <v>0</v>
      </c>
    </row>
    <row r="4000" spans="7:23" ht="25.5" customHeight="1" x14ac:dyDescent="0.2">
      <c r="G4000" s="12" t="str">
        <f t="shared" si="498"/>
        <v/>
      </c>
      <c r="H4000" s="12"/>
      <c r="I4000" s="22" t="str">
        <f>IFERROR(VLOOKUP('движение ДВС'!C4000,нормативы!$B$2:$C$32,2,FALSE),"")</f>
        <v/>
      </c>
      <c r="K4000" s="13" t="str">
        <f t="shared" si="502"/>
        <v/>
      </c>
      <c r="L4000" s="13"/>
      <c r="M4000" s="22" t="str">
        <f t="shared" si="499"/>
        <v/>
      </c>
      <c r="N4000" s="22" t="str">
        <f t="shared" si="503"/>
        <v/>
      </c>
      <c r="P4000" s="11" t="str">
        <f t="shared" si="504"/>
        <v xml:space="preserve"> </v>
      </c>
      <c r="Q4000" s="11" t="e">
        <f>VLOOKUP(B4000,'Комментарии к ремонту'!A:C,2,FALSE)</f>
        <v>#N/A</v>
      </c>
      <c r="R4000" s="21" t="str">
        <f t="shared" si="505"/>
        <v/>
      </c>
      <c r="T4000" s="44" t="str">
        <f t="shared" si="500"/>
        <v/>
      </c>
      <c r="W4000" s="18">
        <f t="shared" si="501"/>
        <v>0</v>
      </c>
    </row>
    <row r="4001" spans="7:23" ht="25.5" customHeight="1" x14ac:dyDescent="0.2">
      <c r="G4001" s="12" t="str">
        <f t="shared" si="498"/>
        <v/>
      </c>
      <c r="H4001" s="12"/>
      <c r="I4001" s="22" t="str">
        <f>IFERROR(VLOOKUP('движение ДВС'!C4001,нормативы!$B$2:$C$32,2,FALSE),"")</f>
        <v/>
      </c>
      <c r="K4001" s="13" t="str">
        <f t="shared" si="502"/>
        <v/>
      </c>
      <c r="L4001" s="13"/>
      <c r="M4001" s="22" t="str">
        <f t="shared" si="499"/>
        <v/>
      </c>
      <c r="N4001" s="22" t="str">
        <f t="shared" si="503"/>
        <v/>
      </c>
      <c r="P4001" s="11" t="str">
        <f t="shared" si="504"/>
        <v xml:space="preserve"> </v>
      </c>
      <c r="Q4001" s="11" t="e">
        <f>VLOOKUP(B4001,'Комментарии к ремонту'!A:C,2,FALSE)</f>
        <v>#N/A</v>
      </c>
      <c r="R4001" s="21" t="str">
        <f t="shared" si="505"/>
        <v/>
      </c>
      <c r="T4001" s="44" t="str">
        <f t="shared" si="500"/>
        <v/>
      </c>
      <c r="W4001" s="18">
        <f t="shared" si="501"/>
        <v>0</v>
      </c>
    </row>
    <row r="4002" spans="7:23" ht="25.5" customHeight="1" x14ac:dyDescent="0.2">
      <c r="G4002" s="12" t="str">
        <f t="shared" si="498"/>
        <v/>
      </c>
      <c r="H4002" s="12"/>
      <c r="I4002" s="22" t="str">
        <f>IFERROR(VLOOKUP('движение ДВС'!C4002,нормативы!$B$2:$C$32,2,FALSE),"")</f>
        <v/>
      </c>
      <c r="K4002" s="13" t="str">
        <f t="shared" si="502"/>
        <v/>
      </c>
      <c r="L4002" s="13"/>
      <c r="M4002" s="22" t="str">
        <f t="shared" si="499"/>
        <v/>
      </c>
      <c r="N4002" s="22" t="str">
        <f t="shared" si="503"/>
        <v/>
      </c>
      <c r="P4002" s="11" t="str">
        <f t="shared" si="504"/>
        <v xml:space="preserve"> </v>
      </c>
      <c r="Q4002" s="11" t="e">
        <f>VLOOKUP(B4002,'Комментарии к ремонту'!A:C,2,FALSE)</f>
        <v>#N/A</v>
      </c>
      <c r="R4002" s="21" t="str">
        <f t="shared" si="505"/>
        <v/>
      </c>
      <c r="T4002" s="44" t="str">
        <f t="shared" si="500"/>
        <v/>
      </c>
      <c r="W4002" s="18">
        <f t="shared" si="501"/>
        <v>0</v>
      </c>
    </row>
    <row r="4003" spans="7:23" ht="25.5" customHeight="1" x14ac:dyDescent="0.2">
      <c r="G4003" s="12" t="str">
        <f t="shared" si="498"/>
        <v/>
      </c>
      <c r="H4003" s="12"/>
      <c r="I4003" s="22" t="str">
        <f>IFERROR(VLOOKUP('движение ДВС'!C4003,нормативы!$B$2:$C$32,2,FALSE),"")</f>
        <v/>
      </c>
      <c r="K4003" s="13" t="str">
        <f t="shared" si="502"/>
        <v/>
      </c>
      <c r="L4003" s="13"/>
      <c r="M4003" s="22" t="str">
        <f t="shared" si="499"/>
        <v/>
      </c>
      <c r="N4003" s="22" t="str">
        <f t="shared" si="503"/>
        <v/>
      </c>
      <c r="P4003" s="11" t="str">
        <f t="shared" si="504"/>
        <v xml:space="preserve"> </v>
      </c>
      <c r="Q4003" s="11" t="e">
        <f>VLOOKUP(B4003,'Комментарии к ремонту'!A:C,2,FALSE)</f>
        <v>#N/A</v>
      </c>
      <c r="R4003" s="21" t="str">
        <f t="shared" si="505"/>
        <v/>
      </c>
      <c r="T4003" s="44" t="str">
        <f t="shared" si="500"/>
        <v/>
      </c>
      <c r="W4003" s="18">
        <f t="shared" si="501"/>
        <v>0</v>
      </c>
    </row>
    <row r="4004" spans="7:23" ht="25.5" customHeight="1" x14ac:dyDescent="0.2">
      <c r="G4004" s="12" t="str">
        <f t="shared" si="498"/>
        <v/>
      </c>
      <c r="H4004" s="12"/>
      <c r="I4004" s="22" t="str">
        <f>IFERROR(VLOOKUP('движение ДВС'!C4004,нормативы!$B$2:$C$32,2,FALSE),"")</f>
        <v/>
      </c>
      <c r="K4004" s="13" t="str">
        <f t="shared" si="502"/>
        <v/>
      </c>
      <c r="L4004" s="13"/>
      <c r="M4004" s="22" t="str">
        <f t="shared" si="499"/>
        <v/>
      </c>
      <c r="N4004" s="22" t="str">
        <f t="shared" si="503"/>
        <v/>
      </c>
      <c r="P4004" s="11" t="str">
        <f t="shared" si="504"/>
        <v xml:space="preserve"> </v>
      </c>
      <c r="Q4004" s="11" t="e">
        <f>VLOOKUP(B4004,'Комментарии к ремонту'!A:C,2,FALSE)</f>
        <v>#N/A</v>
      </c>
      <c r="R4004" s="21" t="str">
        <f t="shared" si="505"/>
        <v/>
      </c>
      <c r="T4004" s="44" t="str">
        <f t="shared" si="500"/>
        <v/>
      </c>
      <c r="W4004" s="18">
        <f t="shared" si="501"/>
        <v>0</v>
      </c>
    </row>
    <row r="4005" spans="7:23" ht="25.5" customHeight="1" x14ac:dyDescent="0.2">
      <c r="G4005" s="12" t="str">
        <f t="shared" si="498"/>
        <v/>
      </c>
      <c r="H4005" s="12"/>
      <c r="I4005" s="22" t="str">
        <f>IFERROR(VLOOKUP('движение ДВС'!C4005,нормативы!$B$2:$C$32,2,FALSE),"")</f>
        <v/>
      </c>
      <c r="K4005" s="13" t="str">
        <f t="shared" si="502"/>
        <v/>
      </c>
      <c r="L4005" s="13"/>
      <c r="M4005" s="22" t="str">
        <f t="shared" si="499"/>
        <v/>
      </c>
      <c r="N4005" s="22" t="str">
        <f t="shared" si="503"/>
        <v/>
      </c>
      <c r="P4005" s="11" t="str">
        <f t="shared" si="504"/>
        <v xml:space="preserve"> </v>
      </c>
      <c r="Q4005" s="11" t="e">
        <f>VLOOKUP(B4005,'Комментарии к ремонту'!A:C,2,FALSE)</f>
        <v>#N/A</v>
      </c>
      <c r="R4005" s="21" t="str">
        <f t="shared" si="505"/>
        <v/>
      </c>
      <c r="T4005" s="44" t="str">
        <f t="shared" si="500"/>
        <v/>
      </c>
      <c r="W4005" s="18">
        <f t="shared" si="501"/>
        <v>0</v>
      </c>
    </row>
    <row r="4006" spans="7:23" ht="25.5" customHeight="1" x14ac:dyDescent="0.2">
      <c r="G4006" s="12" t="str">
        <f t="shared" si="498"/>
        <v/>
      </c>
      <c r="H4006" s="12"/>
      <c r="I4006" s="22" t="str">
        <f>IFERROR(VLOOKUP('движение ДВС'!C4006,нормативы!$B$2:$C$32,2,FALSE),"")</f>
        <v/>
      </c>
      <c r="K4006" s="13" t="str">
        <f t="shared" si="502"/>
        <v/>
      </c>
      <c r="L4006" s="13"/>
      <c r="M4006" s="22" t="str">
        <f t="shared" si="499"/>
        <v/>
      </c>
      <c r="N4006" s="22" t="str">
        <f t="shared" si="503"/>
        <v/>
      </c>
      <c r="P4006" s="11" t="str">
        <f t="shared" si="504"/>
        <v xml:space="preserve"> </v>
      </c>
      <c r="Q4006" s="11" t="e">
        <f>VLOOKUP(B4006,'Комментарии к ремонту'!A:C,2,FALSE)</f>
        <v>#N/A</v>
      </c>
      <c r="R4006" s="21" t="str">
        <f t="shared" si="505"/>
        <v/>
      </c>
      <c r="T4006" s="44" t="str">
        <f t="shared" si="500"/>
        <v/>
      </c>
      <c r="W4006" s="18">
        <f t="shared" si="501"/>
        <v>0</v>
      </c>
    </row>
    <row r="4007" spans="7:23" ht="25.5" customHeight="1" x14ac:dyDescent="0.2">
      <c r="H4007" s="12"/>
      <c r="I4007" s="17"/>
      <c r="J4007" s="17"/>
      <c r="K4007" s="11"/>
      <c r="L4007" s="11"/>
      <c r="M4007" s="17"/>
      <c r="N4007" s="17"/>
    </row>
    <row r="4008" spans="7:23" ht="25.5" customHeight="1" x14ac:dyDescent="0.2">
      <c r="H4008" s="12"/>
    </row>
  </sheetData>
  <sheetProtection sort="0" autoFilter="0"/>
  <autoFilter ref="A1:W4006" xr:uid="{00000000-0001-0000-0000-000000000000}"/>
  <conditionalFormatting sqref="G1:G1048576 W1:W1048576">
    <cfRule type="cellIs" dxfId="30" priority="1" operator="equal">
      <formula>0</formula>
    </cfRule>
  </conditionalFormatting>
  <conditionalFormatting sqref="G1:G1048576">
    <cfRule type="containsText" dxfId="29" priority="21" operator="containsText" text="введите">
      <formula>NOT(ISERROR(SEARCH("введите",G1)))</formula>
    </cfRule>
  </conditionalFormatting>
  <conditionalFormatting sqref="O1:O1048576">
    <cfRule type="containsText" dxfId="28" priority="4" operator="containsText" text="Отказной">
      <formula>NOT(ISERROR(SEARCH("Отказной",O1)))</formula>
    </cfRule>
    <cfRule type="containsText" dxfId="27" priority="26" operator="containsText" text="Ремонт остановлен">
      <formula>NOT(ISERROR(SEARCH("Ремонт остановлен",O1)))</formula>
    </cfRule>
    <cfRule type="containsText" dxfId="26" priority="27" operator="containsText" text="Ожидается">
      <formula>NOT(ISERROR(SEARCH("Ожидается",O1)))</formula>
    </cfRule>
    <cfRule type="containsText" dxfId="25" priority="36" operator="containsText" text="Отдан">
      <formula>NOT(ISERROR(SEARCH("Отдан",O1)))</formula>
    </cfRule>
    <cfRule type="containsText" dxfId="24" priority="37" operator="containsText" text="Готов к отгрузке">
      <formula>NOT(ISERROR(SEARCH("Готов к отгрузке",O1)))</formula>
    </cfRule>
  </conditionalFormatting>
  <conditionalFormatting sqref="P1:W1 S2:V2 T3:T4006">
    <cfRule type="containsText" dxfId="23" priority="10" operator="containsText" text="Ремонт остановлен">
      <formula>NOT(ISERROR(SEARCH("Ремонт остановлен",P1)))</formula>
    </cfRule>
    <cfRule type="containsText" dxfId="22" priority="11" operator="containsText" text="Ожидается">
      <formula>NOT(ISERROR(SEARCH("Ожидается",P1)))</formula>
    </cfRule>
    <cfRule type="containsText" dxfId="21" priority="12" operator="containsText" text="Калькуляция не согласована">
      <formula>NOT(ISERROR(SEARCH("Калькуляция не согласована",P1)))</formula>
    </cfRule>
    <cfRule type="containsText" dxfId="20" priority="13" operator="containsText" text="Двигатель не разобран, в очереди">
      <formula>NOT(ISERROR(SEARCH("Двигатель не разобран, в очереди",P1)))</formula>
    </cfRule>
    <cfRule type="containsText" dxfId="19" priority="14" operator="containsText" text="Ремонт не согласован">
      <formula>NOT(ISERROR(SEARCH("Ремонт не согласован",P1)))</formula>
    </cfRule>
    <cfRule type="containsText" dxfId="18" priority="15" operator="containsText" text="Калькуляция и ведомость согласована">
      <formula>NOT(ISERROR(SEARCH("Калькуляция и ведомость согласована",P1)))</formula>
    </cfRule>
    <cfRule type="containsText" dxfId="17" priority="16" operator="containsText" text="Запасные части в заказе у поставщиков">
      <formula>NOT(ISERROR(SEARCH("Запасные части в заказе у поставщиков",P1)))</formula>
    </cfRule>
    <cfRule type="containsText" dxfId="16" priority="17" operator="containsText" text="Разобран. Отд">
      <formula>NOT(ISERROR(SEARCH("Разобран. Отд",P1)))</formula>
    </cfRule>
    <cfRule type="containsText" dxfId="15" priority="18" operator="containsText" text="На сборке">
      <formula>NOT(ISERROR(SEARCH("На сборке",P1)))</formula>
    </cfRule>
    <cfRule type="containsText" dxfId="14" priority="19" operator="containsText" text="Отдан">
      <formula>NOT(ISERROR(SEARCH("Отдан",P1)))</formula>
    </cfRule>
    <cfRule type="containsText" dxfId="13" priority="20" operator="containsText" text="Готов к отгрузке">
      <formula>NOT(ISERROR(SEARCH("Готов к отгрузке",P1)))</formula>
    </cfRule>
  </conditionalFormatting>
  <conditionalFormatting sqref="R1:R1048576">
    <cfRule type="containsText" dxfId="12" priority="3" operator="containsText" text="Опишите">
      <formula>NOT(ISERROR(SEARCH("Опишите",R1)))</formula>
    </cfRule>
    <cfRule type="containsText" dxfId="11" priority="5" operator="containsText" text="есть">
      <formula>NOT(ISERROR(SEARCH("есть",R1)))</formula>
    </cfRule>
    <cfRule type="containsText" dxfId="10" priority="6" operator="containsText" text="нет">
      <formula>NOT(ISERROR(SEARCH("нет",R1)))</formula>
    </cfRule>
  </conditionalFormatting>
  <conditionalFormatting sqref="R2:R1048576">
    <cfRule type="containsText" dxfId="9" priority="24" operator="containsText" text="Укажите причину остановки работ">
      <formula>NOT(ISERROR(SEARCH("Укажите причину остановки работ",R2)))</formula>
    </cfRule>
  </conditionalFormatting>
  <conditionalFormatting sqref="T1:T1048576">
    <cfRule type="containsText" dxfId="8" priority="2" operator="containsText" text="Опишите">
      <formula>NOT(ISERROR(SEARCH("Опишите",T1)))</formula>
    </cfRule>
  </conditionalFormatting>
  <conditionalFormatting sqref="V1:V1048576">
    <cfRule type="containsText" dxfId="7" priority="9" operator="containsText" text="не заказаны">
      <formula>NOT(ISERROR(SEARCH("не заказаны",V1)))</formula>
    </cfRule>
  </conditionalFormatting>
  <conditionalFormatting sqref="W1">
    <cfRule type="containsText" dxfId="6" priority="8" operator="containsText" text="не заказаны">
      <formula>NOT(ISERROR(SEARCH("не заказаны",W1)))</formula>
    </cfRule>
  </conditionalFormatting>
  <conditionalFormatting sqref="W1:W1048576">
    <cfRule type="containsText" dxfId="5" priority="7" operator="containsText" text="укажите">
      <formula>NOT(ISERROR(SEARCH("укажите",W1)))</formula>
    </cfRule>
  </conditionalFormatting>
  <dataValidations xWindow="589" yWindow="371" count="10">
    <dataValidation type="custom" allowBlank="1" showInputMessage="1" showErrorMessage="1" errorTitle="Повторяющееся значение" error="Номер дефектной ведомости уже существует." sqref="F1:F2 F4009:F1048576" xr:uid="{2AABD2E4-8F53-4CF3-BE61-44D5A3959E46}">
      <formula1>COUNTIF($F$3:$F$4008,F1)&lt;=1</formula1>
    </dataValidation>
    <dataValidation allowBlank="1" showInputMessage="1" showErrorMessage="1" promptTitle="Серийный номер ДВС" prompt="Введите серийный номер ДВС или выберите из списка." sqref="B3:B4008" xr:uid="{55F1716E-E741-48D2-95B7-E53902A60E40}"/>
    <dataValidation allowBlank="1" showInputMessage="1" showErrorMessage="1" promptTitle="Заказчик" prompt="Введите имя контрагента." sqref="D3:D4008" xr:uid="{053D735A-BEB6-4DE7-AC2D-A1D4057B132A}"/>
    <dataValidation allowBlank="1" showInputMessage="1" showErrorMessage="1" promptTitle="Модель оборудования" prompt="Введите модель оборудования, на котором установлен данный двигатель." sqref="E3:E4008" xr:uid="{D0E1AADD-FC23-4A94-AD25-783534480027}"/>
    <dataValidation type="custom" allowBlank="1" showInputMessage="1" showErrorMessage="1" errorTitle="Повторяющееся значение" error="Номер завки уже существует." promptTitle="Номер заявки" prompt="Введите номер заявки на ремонт как он записан в 1С:ERP." sqref="F3:F4008" xr:uid="{8502C3F3-8B1B-49B2-A11E-49EA5A7D6A29}">
      <formula1>COUNTIF($F$3:$F$4008,F3)&lt;=1</formula1>
    </dataValidation>
    <dataValidation allowBlank="1" showInputMessage="1" showErrorMessage="1" promptTitle="Дата начала ремонта" prompt="Введите дату начала ремонта двигателя." sqref="H3:H4008" xr:uid="{643F1783-C45D-4D1A-B860-B88BD7E15876}"/>
    <dataValidation allowBlank="1" showInputMessage="1" showErrorMessage="1" promptTitle="Плановая дата" prompt="Введите дату начала ремонта, если запланирована поставка ДВС или ДВС находится в ожидании ремонта." sqref="G2:G4008" xr:uid="{003E3B02-40BB-4BC2-99BB-4A8BA203CD70}"/>
    <dataValidation allowBlank="1" showInputMessage="1" showErrorMessage="1" promptTitle="Дата поставки запасных частей" prompt="Если запасные части заказаны, введите дату их поступления." sqref="W4007:W4008" xr:uid="{EFC110F9-C099-44C6-9890-061E251EDFA0}"/>
    <dataValidation allowBlank="1" showInputMessage="1" showErrorMessage="1" promptTitle="Отказ или Транзит" prompt="Опишите информацию об отказе или Транзите." sqref="T3:T4008" xr:uid="{66311850-EFFB-4B1A-8F1B-1D86D9C7D467}"/>
    <dataValidation type="whole" allowBlank="1" showInputMessage="1" showErrorMessage="1" promptTitle="Количество специалистов" prompt="Введите количество специалистов, выполняющих работу на данном двигателе" sqref="J3:J4008" xr:uid="{A9BDB869-B5D7-4E82-B106-63D0D9558EA5}">
      <formula1>1</formula1>
      <formula2>8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xWindow="589" yWindow="371" count="6">
        <x14:dataValidation type="list" allowBlank="1" showInputMessage="1" showErrorMessage="1" errorTitle="Ошибка" error="Такого подразделениея нет. Проверьте правильность ввода." promptTitle="Подразделение" prompt="Введите подразделение или выберите из списка." xr:uid="{E312D431-2F5C-4468-AED2-6254574F81C3}">
          <x14:formula1>
            <xm:f>специалист!$F$2:$F$20</xm:f>
          </x14:formula1>
          <xm:sqref>A3:A4008</xm:sqref>
        </x14:dataValidation>
        <x14:dataValidation type="list" allowBlank="1" showInputMessage="1" showErrorMessage="1" promptTitle="Причина остановки ремонта" prompt="Если ремонт двигателя пиостановлен, выберите из списка причину остановки." xr:uid="{E16F7EAF-8D2C-41B5-B802-28213590C575}">
          <x14:formula1>
            <xm:f>нормативы!$E$2:$E$5</xm:f>
          </x14:formula1>
          <xm:sqref>S3:S4008</xm:sqref>
        </x14:dataValidation>
        <x14:dataValidation type="list" allowBlank="1" showInputMessage="1" showErrorMessage="1" promptTitle="Вид оплаты" prompt="Выберите вид оплаты." xr:uid="{97BA9CFA-7BDC-4126-AB1A-48B5BBA095EA}">
          <x14:formula1>
            <xm:f>нормативы!$E$8:$E$12</xm:f>
          </x14:formula1>
          <xm:sqref>U3:U4008</xm:sqref>
        </x14:dataValidation>
        <x14:dataValidation type="list" allowBlank="1" showInputMessage="1" showErrorMessage="1" promptTitle="Запасные части" prompt="Выберите из списка статус поставки запасных частей для ремонта." xr:uid="{B6D06AC2-C9B4-4AB5-8FA8-F162B19DFEBD}">
          <x14:formula1>
            <xm:f>нормативы!$E$16:$E$19</xm:f>
          </x14:formula1>
          <xm:sqref>V3:V4008</xm:sqref>
        </x14:dataValidation>
        <x14:dataValidation type="list" allowBlank="1" showInputMessage="1" showErrorMessage="1" errorTitle="Ошибка" error="Такой модели в списке нет. Выберите из списка подходящую." promptTitle="Модель двигателя" prompt="Введите или выберите из списка модель двигателя." xr:uid="{8AE74792-5056-4C3C-A87F-87109C35758D}">
          <x14:formula1>
            <xm:f>нормативы!$B$2:$B$32</xm:f>
          </x14:formula1>
          <xm:sqref>C3:C4008</xm:sqref>
        </x14:dataValidation>
        <x14:dataValidation type="list" allowBlank="1" showInputMessage="1" showErrorMessage="1" errorTitle="Статус отсутствует" error="Выберите текущий статус из списка." promptTitle="Статус двигателя" prompt="Выберите текущий статус из списка." xr:uid="{FAF70ABD-2148-455B-A32D-01B0EC800631}">
          <x14:formula1>
            <xm:f>нормативы!$A$2:$A$18</xm:f>
          </x14:formula1>
          <xm:sqref>O3:O4008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A884-D3D0-4380-8BF9-C25068A73578}">
  <sheetPr codeName="Лист2" filterMode="1"/>
  <dimension ref="A1:T1913"/>
  <sheetViews>
    <sheetView zoomScaleNormal="100" workbookViewId="0">
      <pane ySplit="3" topLeftCell="A4" activePane="bottomLeft" state="frozen"/>
      <selection pane="bottomLeft" activeCell="E1936" sqref="E1936"/>
    </sheetView>
  </sheetViews>
  <sheetFormatPr defaultRowHeight="15" x14ac:dyDescent="0.25"/>
  <cols>
    <col min="1" max="1" width="12" style="38" customWidth="1"/>
    <col min="2" max="2" width="16.85546875" style="32" customWidth="1"/>
    <col min="3" max="3" width="24.140625" customWidth="1"/>
    <col min="4" max="4" width="14.7109375" style="38" customWidth="1"/>
    <col min="5" max="5" width="13" style="27" customWidth="1"/>
    <col min="6" max="6" width="47.85546875" style="32" customWidth="1"/>
    <col min="7" max="8" width="5.42578125" style="27" customWidth="1"/>
    <col min="9" max="9" width="31.140625" style="32" customWidth="1"/>
    <col min="10" max="10" width="16" style="33" customWidth="1"/>
    <col min="11" max="11" width="15.7109375" hidden="1" customWidth="1"/>
    <col min="12" max="12" width="9.140625" hidden="1" customWidth="1"/>
    <col min="13" max="13" width="21.7109375" hidden="1" customWidth="1"/>
    <col min="14" max="14" width="12.85546875" hidden="1" customWidth="1"/>
    <col min="15" max="16" width="12.7109375" hidden="1" customWidth="1"/>
    <col min="17" max="18" width="9.140625" hidden="1" customWidth="1"/>
    <col min="19" max="19" width="10.42578125" hidden="1" customWidth="1"/>
    <col min="20" max="20" width="18.140625" hidden="1" customWidth="1"/>
  </cols>
  <sheetData>
    <row r="1" spans="1:20" ht="30.75" thickBot="1" x14ac:dyDescent="0.3">
      <c r="B1" s="39" t="s">
        <v>76</v>
      </c>
      <c r="C1" s="28" t="s">
        <v>69</v>
      </c>
      <c r="D1" s="40" t="s">
        <v>185</v>
      </c>
      <c r="E1" s="42">
        <v>37267044</v>
      </c>
      <c r="F1" s="41" t="str">
        <f>IFERROR(VLOOKUP(E1,'движение ДВС'!B3:O4008,12,FALSE),"")</f>
        <v/>
      </c>
      <c r="G1" s="31"/>
      <c r="H1" s="31"/>
    </row>
    <row r="3" spans="1:20" s="26" customFormat="1" ht="32.25" customHeight="1" x14ac:dyDescent="0.25">
      <c r="A3" s="34" t="s">
        <v>15</v>
      </c>
      <c r="B3" s="34" t="s">
        <v>14</v>
      </c>
      <c r="C3" s="25" t="s">
        <v>5</v>
      </c>
      <c r="D3" s="34" t="s">
        <v>176</v>
      </c>
      <c r="E3" s="25" t="s">
        <v>2</v>
      </c>
      <c r="F3" s="34" t="s">
        <v>182</v>
      </c>
      <c r="G3" s="25" t="s">
        <v>226</v>
      </c>
      <c r="H3" s="25" t="s">
        <v>227</v>
      </c>
      <c r="I3" s="34" t="s">
        <v>183</v>
      </c>
      <c r="J3" s="34" t="s">
        <v>6</v>
      </c>
      <c r="K3" s="26" t="s">
        <v>13</v>
      </c>
    </row>
    <row r="4" spans="1:20" s="29" customFormat="1" ht="25.5" hidden="1" customHeight="1" x14ac:dyDescent="0.25">
      <c r="A4" s="36">
        <v>45323</v>
      </c>
      <c r="B4" s="35" t="s">
        <v>244</v>
      </c>
      <c r="C4" s="29" t="str">
        <f>IFERROR(VLOOKUP(B4,специалист!$B$3:$C$45,2,FALSE),)</f>
        <v>техник 3 категории</v>
      </c>
      <c r="D4" s="17">
        <v>33215045</v>
      </c>
      <c r="E4" s="30" t="str">
        <f>IFERROR(VLOOKUP(D4,'движение ДВС'!B3:C4008,2,FALSE),"")</f>
        <v>KTA50</v>
      </c>
      <c r="F4" s="35" t="s">
        <v>221</v>
      </c>
      <c r="G4" s="30">
        <f>IFERROR(VLOOKUP(F4,нормативы!G4:H43,2,FALSE),"")</f>
        <v>35</v>
      </c>
      <c r="H4" s="30">
        <f>IF(ISBLANK(D4),"",нормативы!$H$2)</f>
        <v>40</v>
      </c>
      <c r="I4" s="35" t="s">
        <v>258</v>
      </c>
      <c r="J4" s="36">
        <f>IFERROR(VLOOKUP(D4,'движение ДВС'!B3:K4008,9,FALSE),"")</f>
        <v>0</v>
      </c>
      <c r="K4" s="29" t="str">
        <f>IFERROR(INDEX('движение ДВС'!B:P,MATCH('наряд-задание'!D4,'движение ДВС'!P:P,0),1),"")</f>
        <v/>
      </c>
      <c r="M4" s="29" t="s">
        <v>57</v>
      </c>
      <c r="N4" s="29" t="s">
        <v>58</v>
      </c>
      <c r="O4" s="29" t="s">
        <v>59</v>
      </c>
      <c r="P4" s="29" t="s">
        <v>60</v>
      </c>
      <c r="Q4" s="29" t="s">
        <v>77</v>
      </c>
      <c r="R4" s="29" t="s">
        <v>78</v>
      </c>
      <c r="S4" s="29" t="s">
        <v>111</v>
      </c>
    </row>
    <row r="5" spans="1:20" s="29" customFormat="1" ht="25.5" customHeight="1" x14ac:dyDescent="0.25">
      <c r="A5" s="36">
        <v>45323</v>
      </c>
      <c r="B5" s="35" t="s">
        <v>245</v>
      </c>
      <c r="C5" s="29" t="str">
        <f>IFERROR(VLOOKUP(B5,специалист!$B$3:$C$45,2,FALSE),)</f>
        <v>техник 3 категории</v>
      </c>
      <c r="D5" s="37">
        <v>33189811</v>
      </c>
      <c r="E5" s="30" t="str">
        <f>IFERROR(VLOOKUP(D5,'движение ДВС'!B4:C4009,2,FALSE),"")</f>
        <v>QSK60</v>
      </c>
      <c r="F5" s="35" t="s">
        <v>217</v>
      </c>
      <c r="G5" s="30">
        <f>IFERROR(VLOOKUP(F5,нормативы!G5:H44,2,FALSE),"")</f>
        <v>31</v>
      </c>
      <c r="H5" s="30">
        <f>IF(ISBLANK(D5),"",нормативы!$H$2)</f>
        <v>40</v>
      </c>
      <c r="I5" s="35"/>
      <c r="J5" s="36">
        <f>IFERROR(VLOOKUP(D5,'движение ДВС'!B4:K4009,9,FALSE),"")</f>
        <v>0</v>
      </c>
      <c r="K5" s="29" t="str">
        <f>IFERROR(INDEX('движение ДВС'!B:P,MATCH('наряд-задание'!D5,'движение ДВС'!P:P,0),1),"")</f>
        <v/>
      </c>
      <c r="M5" s="29" t="str">
        <f>IFERROR(INDEX(специалист!$B$3:$B$1000,'наряд-задание'!O5),"")</f>
        <v>Врублевский М.Н.</v>
      </c>
      <c r="N5" s="29">
        <f>IF(специалист!A3=$C$1,ROW(специалист!A3)-2)</f>
        <v>1</v>
      </c>
      <c r="O5" s="29">
        <f>SMALL($N$5:$N$159,Q5)</f>
        <v>1</v>
      </c>
      <c r="P5" s="29" t="str">
        <f>IFERROR(INDEX(специалист!$B$3:$B$1000,'наряд-задание'!O5),"")</f>
        <v>Врублевский М.Н.</v>
      </c>
      <c r="Q5" s="29">
        <v>1</v>
      </c>
      <c r="R5" s="29" t="s">
        <v>79</v>
      </c>
      <c r="S5" s="29">
        <f>CODE(R5)</f>
        <v>224</v>
      </c>
      <c r="T5" s="29" t="str">
        <f>REPLACE(P5,1,1,INDEX($S$5:$S$38,MATCH(LEFT(P5,1),$R$5:$R$38,0)))</f>
        <v>226рублевский М.Н.</v>
      </c>
    </row>
    <row r="6" spans="1:20" s="29" customFormat="1" ht="25.5" hidden="1" customHeight="1" x14ac:dyDescent="0.25">
      <c r="A6" s="36">
        <v>45323</v>
      </c>
      <c r="B6" s="35" t="s">
        <v>246</v>
      </c>
      <c r="C6" s="29" t="str">
        <f>IFERROR(VLOOKUP(B6,специалист!$B$3:$C$45,2,FALSE),)</f>
        <v>техник 4 категории</v>
      </c>
      <c r="D6" s="37">
        <v>33215045</v>
      </c>
      <c r="E6" s="30" t="str">
        <f>IFERROR(VLOOKUP(D6,'движение ДВС'!B5:C4010,2,FALSE),"")</f>
        <v>KTA50</v>
      </c>
      <c r="F6" s="35" t="s">
        <v>221</v>
      </c>
      <c r="G6" s="30">
        <f>IFERROR(VLOOKUP(F6,нормативы!G6:H45,2,FALSE),"")</f>
        <v>35</v>
      </c>
      <c r="H6" s="30">
        <f>IF(ISBLANK(D6),"",нормативы!$H$2)</f>
        <v>40</v>
      </c>
      <c r="I6" s="35" t="s">
        <v>258</v>
      </c>
      <c r="J6" s="36">
        <f>IFERROR(VLOOKUP(D6,'движение ДВС'!B5:K4010,9,FALSE),"")</f>
        <v>0</v>
      </c>
      <c r="K6" s="29" t="str">
        <f>IFERROR(INDEX('движение ДВС'!B:P,MATCH('наряд-задание'!D6,'движение ДВС'!P:P,0),1),"")</f>
        <v/>
      </c>
      <c r="M6" s="29" t="str">
        <f>IFERROR(INDEX(специалист!$B$3:$B$1000,'наряд-задание'!O6),"")</f>
        <v>Курмазов Н.Н.</v>
      </c>
      <c r="N6" s="29">
        <f>IF(специалист!A4=$C$1,ROW(специалист!A4)-2)</f>
        <v>2</v>
      </c>
      <c r="O6" s="29">
        <f t="shared" ref="O6:O30" si="0">SMALL($N$5:$N$159,Q6)</f>
        <v>2</v>
      </c>
      <c r="P6" s="29" t="str">
        <f>IFERROR(INDEX(специалист!$B$3:$B$1000,'наряд-задание'!O6),"")</f>
        <v>Курмазов Н.Н.</v>
      </c>
      <c r="Q6" s="29">
        <v>2</v>
      </c>
      <c r="R6" s="29" t="s">
        <v>80</v>
      </c>
      <c r="S6" s="29">
        <f t="shared" ref="S6:S37" si="1">CODE(R6)</f>
        <v>225</v>
      </c>
      <c r="T6" s="29" t="str">
        <f t="shared" ref="T6:T16" si="2">REPLACE(P6,1,1,INDEX($S$5:$S$38,MATCH(LEFT(P6,1),$R$5:$R$38,0)))</f>
        <v>234урмазов Н.Н.</v>
      </c>
    </row>
    <row r="7" spans="1:20" s="29" customFormat="1" ht="25.5" hidden="1" customHeight="1" x14ac:dyDescent="0.25">
      <c r="A7" s="36">
        <v>45324</v>
      </c>
      <c r="B7" s="35" t="s">
        <v>125</v>
      </c>
      <c r="C7" s="29" t="str">
        <f>IFERROR(VLOOKUP(B7,специалист!$B$3:$C$45,2,FALSE),)</f>
        <v>техник 3 категории</v>
      </c>
      <c r="D7" s="37">
        <v>37267044</v>
      </c>
      <c r="E7" s="30" t="str">
        <f>IFERROR(VLOOKUP(D7,'движение ДВС'!B6:C4011,2,FALSE),"")</f>
        <v>KTTA19</v>
      </c>
      <c r="F7" s="35"/>
      <c r="G7" s="30" t="str">
        <f>IFERROR(VLOOKUP(F7,нормативы!G7:H46,2,FALSE),"")</f>
        <v/>
      </c>
      <c r="H7" s="30">
        <f>IF(ISBLANK(D7),"",нормативы!$H$2)</f>
        <v>40</v>
      </c>
      <c r="I7" s="35"/>
      <c r="J7" s="36">
        <f>IFERROR(VLOOKUP(D7,'движение ДВС'!B6:K4011,9,FALSE),"")</f>
        <v>0</v>
      </c>
      <c r="K7" s="29" t="str">
        <f>IFERROR(INDEX('движение ДВС'!B:P,MATCH('наряд-задание'!D7,'движение ДВС'!P:P,0),1),"")</f>
        <v/>
      </c>
      <c r="M7" s="29" t="str">
        <f>IFERROR(INDEX(специалист!$B$3:$B$1000,'наряд-задание'!O7),"")</f>
        <v>Суханов Д.В.</v>
      </c>
      <c r="N7" s="29">
        <f>IF(специалист!A5=$C$1,ROW(специалист!A5)-2)</f>
        <v>3</v>
      </c>
      <c r="O7" s="29">
        <f t="shared" si="0"/>
        <v>3</v>
      </c>
      <c r="P7" s="29" t="str">
        <f>IFERROR(INDEX(специалист!$B$3:$B$1000,'наряд-задание'!O7),"")</f>
        <v>Суханов Д.В.</v>
      </c>
      <c r="Q7" s="29">
        <v>3</v>
      </c>
      <c r="R7" s="29" t="s">
        <v>81</v>
      </c>
      <c r="S7" s="29">
        <f t="shared" si="1"/>
        <v>226</v>
      </c>
      <c r="T7" s="29" t="str">
        <f t="shared" si="2"/>
        <v>241уханов Д.В.</v>
      </c>
    </row>
    <row r="8" spans="1:20" s="29" customFormat="1" ht="25.5" hidden="1" customHeight="1" x14ac:dyDescent="0.25">
      <c r="A8" s="36"/>
      <c r="B8" s="35" t="s">
        <v>113</v>
      </c>
      <c r="C8" s="29">
        <f>IFERROR(VLOOKUP(B8,специалист!$B$3:$C$45,2,FALSE),)</f>
        <v>0</v>
      </c>
      <c r="D8" s="37">
        <v>37267044</v>
      </c>
      <c r="E8" s="30" t="str">
        <f>IFERROR(VLOOKUP(D8,'движение ДВС'!B7:C4012,2,FALSE),"")</f>
        <v>KTTA19</v>
      </c>
      <c r="F8" s="35" t="s">
        <v>188</v>
      </c>
      <c r="G8" s="30">
        <f>IFERROR(VLOOKUP(F8,нормативы!G8:H47,2,FALSE),"")</f>
        <v>3</v>
      </c>
      <c r="H8" s="30">
        <f>IF(ISBLANK(D8),"",нормативы!$H$2)</f>
        <v>40</v>
      </c>
      <c r="I8" s="35"/>
      <c r="J8" s="36">
        <f>IFERROR(VLOOKUP(D8,'движение ДВС'!B7:K4012,9,FALSE),"")</f>
        <v>0</v>
      </c>
      <c r="K8" s="29" t="str">
        <f>IFERROR(INDEX('движение ДВС'!B:P,MATCH('наряд-задание'!D8,'движение ДВС'!P:P,0),1),"")</f>
        <v/>
      </c>
      <c r="M8" s="29" t="str">
        <f>IFERROR(INDEX(специалист!$B$3:$B$1000,'наряд-задание'!O8),"")</f>
        <v>Караваев В.А.</v>
      </c>
      <c r="N8" s="29">
        <f>IF(специалист!A6=$C$1,ROW(специалист!A6)-2)</f>
        <v>4</v>
      </c>
      <c r="O8" s="29">
        <f t="shared" si="0"/>
        <v>4</v>
      </c>
      <c r="P8" s="29" t="str">
        <f>IFERROR(INDEX(специалист!$B$3:$B$1000,'наряд-задание'!O8),"")</f>
        <v>Караваев В.А.</v>
      </c>
      <c r="Q8" s="29">
        <v>4</v>
      </c>
      <c r="R8" s="29" t="s">
        <v>82</v>
      </c>
      <c r="S8" s="29">
        <f t="shared" si="1"/>
        <v>227</v>
      </c>
      <c r="T8" s="29" t="str">
        <f t="shared" si="2"/>
        <v>234араваев В.А.</v>
      </c>
    </row>
    <row r="9" spans="1:20" s="29" customFormat="1" ht="25.5" hidden="1" customHeight="1" x14ac:dyDescent="0.25">
      <c r="A9" s="36"/>
      <c r="B9" s="35"/>
      <c r="C9" s="29">
        <f>IFERROR(VLOOKUP(B9,специалист!$B$3:$C$45,2,FALSE),)</f>
        <v>0</v>
      </c>
      <c r="D9" s="37"/>
      <c r="E9" s="30" t="str">
        <f>IFERROR(VLOOKUP(D9,'движение ДВС'!B8:C4013,2,FALSE),"")</f>
        <v/>
      </c>
      <c r="F9" s="35"/>
      <c r="G9" s="30" t="str">
        <f>IFERROR(VLOOKUP(F9,нормативы!G9:H48,2,FALSE),"")</f>
        <v/>
      </c>
      <c r="H9" s="30" t="str">
        <f>IF(ISBLANK(D9),"",нормативы!$H$2)</f>
        <v/>
      </c>
      <c r="I9" s="35"/>
      <c r="J9" s="36" t="str">
        <f>IFERROR(VLOOKUP(D9,'движение ДВС'!B8:K4013,9,FALSE),"")</f>
        <v/>
      </c>
      <c r="K9" s="29" t="str">
        <f>IFERROR(INDEX('движение ДВС'!B:P,MATCH('наряд-задание'!D9,'движение ДВС'!P:P,0),1),"")</f>
        <v/>
      </c>
      <c r="M9" s="29" t="str">
        <f>IFERROR(INDEX(специалист!$B$3:$B$1000,'наряд-задание'!O9),"")</f>
        <v>Караваев С.</v>
      </c>
      <c r="N9" s="29">
        <f>IF(специалист!A7=$C$1,ROW(специалист!A7)-2)</f>
        <v>5</v>
      </c>
      <c r="O9" s="29">
        <f t="shared" si="0"/>
        <v>5</v>
      </c>
      <c r="P9" s="29" t="str">
        <f>IFERROR(INDEX(специалист!$B$3:$B$1000,'наряд-задание'!O9),"")</f>
        <v>Караваев С.</v>
      </c>
      <c r="Q9" s="29">
        <v>5</v>
      </c>
      <c r="R9" s="29" t="s">
        <v>83</v>
      </c>
      <c r="S9" s="29">
        <f t="shared" si="1"/>
        <v>228</v>
      </c>
      <c r="T9" s="29" t="str">
        <f t="shared" si="2"/>
        <v>234араваев С.</v>
      </c>
    </row>
    <row r="10" spans="1:20" s="29" customFormat="1" ht="25.5" hidden="1" customHeight="1" x14ac:dyDescent="0.25">
      <c r="A10" s="36"/>
      <c r="B10" s="35"/>
      <c r="C10" s="29">
        <f>IFERROR(VLOOKUP(B10,специалист!$B$3:$C$45,2,FALSE),)</f>
        <v>0</v>
      </c>
      <c r="D10" s="37"/>
      <c r="E10" s="30" t="str">
        <f>IFERROR(VLOOKUP(D10,'движение ДВС'!B9:C4014,2,FALSE),"")</f>
        <v/>
      </c>
      <c r="F10" s="35"/>
      <c r="G10" s="30" t="str">
        <f>IFERROR(VLOOKUP(F10,нормативы!G10:H49,2,FALSE),"")</f>
        <v/>
      </c>
      <c r="H10" s="30" t="str">
        <f>IF(ISBLANK(D10),"",нормативы!$H$2)</f>
        <v/>
      </c>
      <c r="I10" s="35"/>
      <c r="J10" s="36" t="str">
        <f>IFERROR(VLOOKUP(D10,'движение ДВС'!B9:K4014,9,FALSE),"")</f>
        <v/>
      </c>
      <c r="K10" s="29" t="str">
        <f>IFERROR(INDEX('движение ДВС'!B:P,MATCH('наряд-задание'!D10,'движение ДВС'!P:P,0),1),"")</f>
        <v/>
      </c>
      <c r="M10" s="29" t="str">
        <f>IFERROR(INDEX(специалист!$B$3:$B$1000,'наряд-задание'!O10),"")</f>
        <v>Лоскутников А.В.</v>
      </c>
      <c r="N10" s="29">
        <f>IF(специалист!A8=$C$1,ROW(специалист!A8)-2)</f>
        <v>6</v>
      </c>
      <c r="O10" s="29">
        <f t="shared" si="0"/>
        <v>6</v>
      </c>
      <c r="P10" s="29" t="str">
        <f>IFERROR(INDEX(специалист!$B$3:$B$1000,'наряд-задание'!O10),"")</f>
        <v>Лоскутников А.В.</v>
      </c>
      <c r="Q10" s="29">
        <v>6</v>
      </c>
      <c r="R10" s="29" t="s">
        <v>84</v>
      </c>
      <c r="S10" s="29">
        <f t="shared" si="1"/>
        <v>229</v>
      </c>
      <c r="T10" s="29" t="str">
        <f t="shared" si="2"/>
        <v>235оскутников А.В.</v>
      </c>
    </row>
    <row r="11" spans="1:20" s="29" customFormat="1" ht="25.5" hidden="1" customHeight="1" x14ac:dyDescent="0.25">
      <c r="A11" s="36"/>
      <c r="B11" s="35"/>
      <c r="C11" s="29">
        <f>IFERROR(VLOOKUP(B11,специалист!$B$3:$C$45,2,FALSE),)</f>
        <v>0</v>
      </c>
      <c r="D11" s="37"/>
      <c r="E11" s="30" t="str">
        <f>IFERROR(VLOOKUP(D11,'движение ДВС'!B10:C4015,2,FALSE),"")</f>
        <v/>
      </c>
      <c r="F11" s="35"/>
      <c r="G11" s="30" t="str">
        <f>IFERROR(VLOOKUP(F11,нормативы!G11:H50,2,FALSE),"")</f>
        <v/>
      </c>
      <c r="H11" s="30" t="str">
        <f>IF(ISBLANK(D11),"",нормативы!$H$2)</f>
        <v/>
      </c>
      <c r="I11" s="35"/>
      <c r="J11" s="36" t="str">
        <f>IFERROR(VLOOKUP(D11,'движение ДВС'!B10:K4015,9,FALSE),"")</f>
        <v/>
      </c>
      <c r="K11" s="29" t="str">
        <f>IFERROR(INDEX('движение ДВС'!B:P,MATCH('наряд-задание'!D11,'движение ДВС'!P:P,0),1),"")</f>
        <v/>
      </c>
      <c r="M11" s="29" t="str">
        <f>IFERROR(INDEX(специалист!$B$3:$B$1000,'наряд-задание'!O11),"")</f>
        <v>Проценко К.С.</v>
      </c>
      <c r="N11" s="29">
        <f>IF(специалист!A9=$C$1,ROW(специалист!A9)-2)</f>
        <v>7</v>
      </c>
      <c r="O11" s="29">
        <f t="shared" si="0"/>
        <v>7</v>
      </c>
      <c r="P11" s="29" t="str">
        <f>IFERROR(INDEX(специалист!$B$3:$B$1000,'наряд-задание'!O11),"")</f>
        <v>Проценко К.С.</v>
      </c>
      <c r="Q11" s="29">
        <v>7</v>
      </c>
      <c r="R11" s="29" t="s">
        <v>85</v>
      </c>
      <c r="S11" s="29">
        <f t="shared" si="1"/>
        <v>184</v>
      </c>
      <c r="T11" s="29" t="str">
        <f t="shared" si="2"/>
        <v>239роценко К.С.</v>
      </c>
    </row>
    <row r="12" spans="1:20" s="29" customFormat="1" ht="25.5" hidden="1" customHeight="1" x14ac:dyDescent="0.25">
      <c r="A12" s="36"/>
      <c r="B12" s="35"/>
      <c r="C12" s="29">
        <f>IFERROR(VLOOKUP(B12,специалист!$B$3:$C$45,2,FALSE),)</f>
        <v>0</v>
      </c>
      <c r="D12" s="37"/>
      <c r="E12" s="30" t="str">
        <f>IFERROR(VLOOKUP(D12,'движение ДВС'!B11:C4016,2,FALSE),"")</f>
        <v/>
      </c>
      <c r="F12" s="35"/>
      <c r="G12" s="30" t="str">
        <f>IFERROR(VLOOKUP(F12,нормативы!G12:H51,2,FALSE),"")</f>
        <v/>
      </c>
      <c r="H12" s="30" t="str">
        <f>IF(ISBLANK(D12),"",нормативы!$H$2)</f>
        <v/>
      </c>
      <c r="I12" s="35"/>
      <c r="J12" s="36" t="str">
        <f>IFERROR(VLOOKUP(D12,'движение ДВС'!B11:K4016,9,FALSE),"")</f>
        <v/>
      </c>
      <c r="K12" s="29" t="str">
        <f>IFERROR(INDEX('движение ДВС'!B:P,MATCH('наряд-задание'!D12,'движение ДВС'!P:P,0),1),"")</f>
        <v/>
      </c>
      <c r="M12" s="29" t="str">
        <f>IFERROR(INDEX(специалист!$B$3:$B$1000,'наряд-задание'!O12),"")</f>
        <v>Лутай В.В.</v>
      </c>
      <c r="N12" s="29">
        <f>IF(специалист!A10=$C$1,ROW(специалист!A10)-2)</f>
        <v>8</v>
      </c>
      <c r="O12" s="29">
        <f t="shared" si="0"/>
        <v>8</v>
      </c>
      <c r="P12" s="29" t="str">
        <f>IFERROR(INDEX(специалист!$B$3:$B$1000,'наряд-задание'!O12),"")</f>
        <v>Лутай В.В.</v>
      </c>
      <c r="Q12" s="29">
        <v>8</v>
      </c>
      <c r="R12" s="29" t="s">
        <v>86</v>
      </c>
      <c r="S12" s="29">
        <f t="shared" si="1"/>
        <v>230</v>
      </c>
      <c r="T12" s="29" t="str">
        <f t="shared" si="2"/>
        <v>235утай В.В.</v>
      </c>
    </row>
    <row r="13" spans="1:20" s="29" customFormat="1" ht="25.5" hidden="1" customHeight="1" x14ac:dyDescent="0.25">
      <c r="A13" s="36"/>
      <c r="B13" s="35"/>
      <c r="C13" s="29">
        <f>IFERROR(VLOOKUP(B13,специалист!$B$3:$C$45,2,FALSE),)</f>
        <v>0</v>
      </c>
      <c r="D13" s="37"/>
      <c r="E13" s="30" t="str">
        <f>IFERROR(VLOOKUP(D13,'движение ДВС'!B12:C4017,2,FALSE),"")</f>
        <v/>
      </c>
      <c r="F13" s="35"/>
      <c r="G13" s="30" t="str">
        <f>IFERROR(VLOOKUP(F13,нормативы!G13:H52,2,FALSE),"")</f>
        <v/>
      </c>
      <c r="H13" s="30" t="str">
        <f>IF(ISBLANK(D13),"",нормативы!$H$2)</f>
        <v/>
      </c>
      <c r="I13" s="35"/>
      <c r="J13" s="36" t="str">
        <f>IFERROR(VLOOKUP(D13,'движение ДВС'!B12:K4017,9,FALSE),"")</f>
        <v/>
      </c>
      <c r="K13" s="29" t="str">
        <f>IFERROR(INDEX('движение ДВС'!B:P,MATCH('наряд-задание'!D13,'движение ДВС'!P:P,0),1),"")</f>
        <v/>
      </c>
      <c r="M13" s="29" t="str">
        <f>IFERROR(INDEX(специалист!$B$3:$B$1000,'наряд-задание'!O13),"")</f>
        <v>Крицан В.</v>
      </c>
      <c r="N13" s="29">
        <f>IF(специалист!A11=$C$1,ROW(специалист!A11)-2)</f>
        <v>9</v>
      </c>
      <c r="O13" s="29">
        <f t="shared" si="0"/>
        <v>9</v>
      </c>
      <c r="P13" s="29" t="str">
        <f>IFERROR(INDEX(специалист!$B$3:$B$1000,'наряд-задание'!O13),"")</f>
        <v>Крицан В.</v>
      </c>
      <c r="Q13" s="29">
        <v>9</v>
      </c>
      <c r="R13" s="29" t="s">
        <v>87</v>
      </c>
      <c r="S13" s="29">
        <f t="shared" si="1"/>
        <v>231</v>
      </c>
      <c r="T13" s="29" t="str">
        <f t="shared" si="2"/>
        <v>234рицан В.</v>
      </c>
    </row>
    <row r="14" spans="1:20" s="29" customFormat="1" ht="25.5" hidden="1" customHeight="1" x14ac:dyDescent="0.25">
      <c r="A14" s="36"/>
      <c r="B14" s="35"/>
      <c r="C14" s="29">
        <f>IFERROR(VLOOKUP(B14,специалист!$B$3:$C$45,2,FALSE),)</f>
        <v>0</v>
      </c>
      <c r="D14" s="37"/>
      <c r="E14" s="30" t="str">
        <f>IFERROR(VLOOKUP(D14,'движение ДВС'!B13:C4018,2,FALSE),"")</f>
        <v/>
      </c>
      <c r="F14" s="35"/>
      <c r="G14" s="30" t="str">
        <f>IFERROR(VLOOKUP(F14,нормативы!G14:H53,2,FALSE),"")</f>
        <v/>
      </c>
      <c r="H14" s="30" t="str">
        <f>IF(ISBLANK(D14),"",нормативы!$H$2)</f>
        <v/>
      </c>
      <c r="I14" s="35"/>
      <c r="J14" s="36" t="str">
        <f>IFERROR(VLOOKUP(D14,'движение ДВС'!B13:K4018,9,FALSE),"")</f>
        <v/>
      </c>
      <c r="K14" s="29" t="str">
        <f>IFERROR(INDEX('движение ДВС'!B:P,MATCH('наряд-задание'!D14,'движение ДВС'!P:P,0),1),"")</f>
        <v/>
      </c>
      <c r="M14" s="29" t="str">
        <f>IFERROR(INDEX(специалист!$B$3:$B$1000,'наряд-задание'!O14),"")</f>
        <v>Сержанков К.Н.</v>
      </c>
      <c r="N14" s="29">
        <f>IF(специалист!A12=$C$1,ROW(специалист!A12)-2)</f>
        <v>10</v>
      </c>
      <c r="O14" s="29">
        <f t="shared" si="0"/>
        <v>10</v>
      </c>
      <c r="P14" s="29" t="str">
        <f>IFERROR(INDEX(специалист!$B$3:$B$1000,'наряд-задание'!O14),"")</f>
        <v>Сержанков К.Н.</v>
      </c>
      <c r="Q14" s="29">
        <v>10</v>
      </c>
      <c r="R14" s="29" t="s">
        <v>88</v>
      </c>
      <c r="S14" s="29">
        <f t="shared" si="1"/>
        <v>232</v>
      </c>
      <c r="T14" s="29" t="str">
        <f t="shared" si="2"/>
        <v>241ержанков К.Н.</v>
      </c>
    </row>
    <row r="15" spans="1:20" s="29" customFormat="1" ht="25.5" hidden="1" customHeight="1" x14ac:dyDescent="0.25">
      <c r="A15" s="36"/>
      <c r="B15" s="35"/>
      <c r="C15" s="29">
        <f>IFERROR(VLOOKUP(B15,специалист!$B$3:$C$45,2,FALSE),)</f>
        <v>0</v>
      </c>
      <c r="D15" s="37"/>
      <c r="E15" s="30" t="str">
        <f>IFERROR(VLOOKUP(D15,'движение ДВС'!B14:C4019,2,FALSE),"")</f>
        <v/>
      </c>
      <c r="F15" s="35"/>
      <c r="G15" s="30" t="str">
        <f>IFERROR(VLOOKUP(F15,нормативы!G15:H54,2,FALSE),"")</f>
        <v/>
      </c>
      <c r="H15" s="30" t="str">
        <f>IF(ISBLANK(D15),"",нормативы!$H$2)</f>
        <v/>
      </c>
      <c r="I15" s="35"/>
      <c r="J15" s="36" t="str">
        <f>IFERROR(VLOOKUP(D15,'движение ДВС'!B14:K4019,9,FALSE),"")</f>
        <v/>
      </c>
      <c r="K15" s="29" t="str">
        <f>IFERROR(INDEX('движение ДВС'!B:P,MATCH('наряд-задание'!D15,'движение ДВС'!P:P,0),1),"")</f>
        <v/>
      </c>
      <c r="M15" s="29" t="str">
        <f>IFERROR(INDEX(специалист!$B$3:$B$1000,'наряд-задание'!O15),"")</f>
        <v>Панаев Е.А.</v>
      </c>
      <c r="N15" s="29">
        <f>IF(специалист!A13=$C$1,ROW(специалист!A13)-2)</f>
        <v>11</v>
      </c>
      <c r="O15" s="29">
        <f t="shared" si="0"/>
        <v>11</v>
      </c>
      <c r="P15" s="29" t="str">
        <f>IFERROR(INDEX(специалист!$B$3:$B$1000,'наряд-задание'!O15),"")</f>
        <v>Панаев Е.А.</v>
      </c>
      <c r="Q15" s="29">
        <v>11</v>
      </c>
      <c r="R15" s="29" t="s">
        <v>89</v>
      </c>
      <c r="S15" s="29">
        <f t="shared" si="1"/>
        <v>233</v>
      </c>
      <c r="T15" s="29" t="str">
        <f t="shared" si="2"/>
        <v>239анаев Е.А.</v>
      </c>
    </row>
    <row r="16" spans="1:20" s="29" customFormat="1" ht="25.5" hidden="1" customHeight="1" x14ac:dyDescent="0.25">
      <c r="A16" s="37"/>
      <c r="B16" s="35"/>
      <c r="C16" s="29">
        <f>IFERROR(VLOOKUP(B16,специалист!$B$3:$C$45,2,FALSE),)</f>
        <v>0</v>
      </c>
      <c r="D16" s="37"/>
      <c r="E16" s="30" t="str">
        <f>IFERROR(VLOOKUP(D16,'движение ДВС'!B15:C4020,2,FALSE),"")</f>
        <v/>
      </c>
      <c r="F16" s="35"/>
      <c r="G16" s="30" t="str">
        <f>IFERROR(VLOOKUP(F16,нормативы!G16:H55,2,FALSE),"")</f>
        <v/>
      </c>
      <c r="H16" s="30" t="str">
        <f>IF(ISBLANK(D16),"",нормативы!$H$2)</f>
        <v/>
      </c>
      <c r="I16" s="35"/>
      <c r="J16" s="36" t="str">
        <f>IFERROR(VLOOKUP(D16,'движение ДВС'!B15:K4020,9,FALSE),"")</f>
        <v/>
      </c>
      <c r="K16" s="29" t="str">
        <f>IFERROR(INDEX('движение ДВС'!B:P,MATCH('наряд-задание'!D16,'движение ДВС'!P:P,0),1),"")</f>
        <v/>
      </c>
      <c r="M16" s="29" t="str">
        <f>IFERROR(INDEX(специалист!$B$3:$B$1000,'наряд-задание'!O16),"")</f>
        <v>Лукин Н.Н.</v>
      </c>
      <c r="N16" s="29">
        <f>IF(специалист!A14=$C$1,ROW(специалист!A14)-2)</f>
        <v>12</v>
      </c>
      <c r="O16" s="29">
        <f t="shared" si="0"/>
        <v>12</v>
      </c>
      <c r="P16" s="29" t="str">
        <f>IFERROR(INDEX(специалист!$B$3:$B$1000,'наряд-задание'!O16),"")</f>
        <v>Лукин Н.Н.</v>
      </c>
      <c r="Q16" s="29">
        <v>12</v>
      </c>
      <c r="R16" s="29" t="s">
        <v>90</v>
      </c>
      <c r="S16" s="29">
        <f t="shared" si="1"/>
        <v>234</v>
      </c>
      <c r="T16" s="29" t="str">
        <f t="shared" si="2"/>
        <v>235укин Н.Н.</v>
      </c>
    </row>
    <row r="17" spans="1:19" s="29" customFormat="1" ht="25.5" hidden="1" customHeight="1" x14ac:dyDescent="0.25">
      <c r="A17" s="37"/>
      <c r="B17" s="35"/>
      <c r="C17" s="29">
        <f>IFERROR(VLOOKUP(B17,специалист!$B$3:$C$45,2,FALSE),)</f>
        <v>0</v>
      </c>
      <c r="D17" s="37"/>
      <c r="E17" s="30" t="str">
        <f>IFERROR(VLOOKUP(D17,'движение ДВС'!B16:C4021,2,FALSE),"")</f>
        <v/>
      </c>
      <c r="F17" s="35"/>
      <c r="G17" s="30" t="str">
        <f>IFERROR(VLOOKUP(F17,нормативы!G17:H56,2,FALSE),"")</f>
        <v/>
      </c>
      <c r="H17" s="30" t="str">
        <f>IF(ISBLANK(D17),"",нормативы!$H$2)</f>
        <v/>
      </c>
      <c r="I17" s="35"/>
      <c r="J17" s="36" t="str">
        <f>IFERROR(VLOOKUP(D17,'движение ДВС'!B16:K4021,9,FALSE),"")</f>
        <v/>
      </c>
      <c r="K17" s="29" t="str">
        <f>IFERROR(INDEX('движение ДВС'!B:P,MATCH('наряд-задание'!D17,'движение ДВС'!P:P,0),1),"")</f>
        <v/>
      </c>
      <c r="M17" s="29" t="str">
        <f>IFERROR(INDEX(специалист!$B$3:$B$1000,'наряд-задание'!O17),"")</f>
        <v>Нечаев С.В.</v>
      </c>
      <c r="N17" s="29">
        <f>IF(специалист!A15=$C$1,ROW(специалист!A15)-2)</f>
        <v>13</v>
      </c>
      <c r="O17" s="29">
        <f t="shared" si="0"/>
        <v>13</v>
      </c>
      <c r="P17" s="29" t="str">
        <f>IFERROR(INDEX(специалист!$B$3:$B$1000,'наряд-задание'!O17),"")</f>
        <v>Нечаев С.В.</v>
      </c>
      <c r="Q17" s="29">
        <v>13</v>
      </c>
      <c r="R17" s="29" t="s">
        <v>91</v>
      </c>
      <c r="S17" s="29">
        <f t="shared" si="1"/>
        <v>235</v>
      </c>
    </row>
    <row r="18" spans="1:19" s="29" customFormat="1" ht="25.5" hidden="1" customHeight="1" x14ac:dyDescent="0.25">
      <c r="A18" s="37"/>
      <c r="B18" s="35"/>
      <c r="C18" s="29">
        <f>IFERROR(VLOOKUP(B18,специалист!$B$3:$C$45,2,FALSE),)</f>
        <v>0</v>
      </c>
      <c r="D18" s="37"/>
      <c r="E18" s="30" t="str">
        <f>IFERROR(VLOOKUP(D18,'движение ДВС'!B17:C4022,2,FALSE),"")</f>
        <v/>
      </c>
      <c r="F18" s="35"/>
      <c r="G18" s="30" t="str">
        <f>IFERROR(VLOOKUP(F18,нормативы!G18:H57,2,FALSE),"")</f>
        <v/>
      </c>
      <c r="H18" s="30" t="str">
        <f>IF(ISBLANK(D18),"",нормативы!$H$2)</f>
        <v/>
      </c>
      <c r="I18" s="35"/>
      <c r="J18" s="36" t="str">
        <f>IFERROR(VLOOKUP(D18,'движение ДВС'!B17:K4022,9,FALSE),"")</f>
        <v/>
      </c>
      <c r="K18" s="29" t="str">
        <f>IFERROR(INDEX('движение ДВС'!B:P,MATCH('наряд-задание'!D18,'движение ДВС'!P:P,0),1),"")</f>
        <v/>
      </c>
      <c r="M18" s="29" t="str">
        <f>IFERROR(INDEX(специалист!$B$3:$B$1000,'наряд-задание'!O18),"")</f>
        <v/>
      </c>
      <c r="N18" s="29" t="b">
        <f>IF(специалист!A16=$C$1,ROW(специалист!A16)-2)</f>
        <v>0</v>
      </c>
      <c r="O18" s="29" t="e">
        <f t="shared" si="0"/>
        <v>#NUM!</v>
      </c>
      <c r="P18" s="29" t="str">
        <f>IFERROR(INDEX(специалист!$B$3:$B$1000,'наряд-задание'!O18),"")</f>
        <v/>
      </c>
      <c r="Q18" s="29">
        <v>14</v>
      </c>
      <c r="R18" s="29" t="s">
        <v>92</v>
      </c>
      <c r="S18" s="29">
        <f t="shared" si="1"/>
        <v>236</v>
      </c>
    </row>
    <row r="19" spans="1:19" s="29" customFormat="1" ht="25.5" hidden="1" customHeight="1" x14ac:dyDescent="0.25">
      <c r="A19" s="37"/>
      <c r="B19" s="35"/>
      <c r="C19" s="29">
        <f>IFERROR(VLOOKUP(B19,специалист!$B$3:$C$45,2,FALSE),)</f>
        <v>0</v>
      </c>
      <c r="D19" s="37"/>
      <c r="E19" s="30" t="str">
        <f>IFERROR(VLOOKUP(D19,'движение ДВС'!B18:C4023,2,FALSE),"")</f>
        <v/>
      </c>
      <c r="F19" s="35"/>
      <c r="G19" s="30" t="str">
        <f>IFERROR(VLOOKUP(F19,нормативы!G19:H58,2,FALSE),"")</f>
        <v/>
      </c>
      <c r="H19" s="30" t="str">
        <f>IF(ISBLANK(D19),"",нормативы!$H$2)</f>
        <v/>
      </c>
      <c r="I19" s="35"/>
      <c r="J19" s="36" t="str">
        <f>IFERROR(VLOOKUP(D19,'движение ДВС'!B18:K4023,9,FALSE),"")</f>
        <v/>
      </c>
      <c r="K19" s="29" t="str">
        <f>IFERROR(INDEX('движение ДВС'!B:P,MATCH('наряд-задание'!D19,'движение ДВС'!P:P,0),1),"")</f>
        <v/>
      </c>
      <c r="M19" s="29" t="str">
        <f>IFERROR(INDEX(специалист!$B$3:$B$1000,'наряд-задание'!O19),"")</f>
        <v/>
      </c>
      <c r="N19" s="29" t="b">
        <f>IF(специалист!A17=$C$1,ROW(специалист!A17)-2)</f>
        <v>0</v>
      </c>
      <c r="O19" s="29" t="e">
        <f t="shared" si="0"/>
        <v>#NUM!</v>
      </c>
      <c r="P19" s="29" t="str">
        <f>IFERROR(INDEX(специалист!$B$3:$B$1000,'наряд-задание'!O19),"")</f>
        <v/>
      </c>
      <c r="Q19" s="29">
        <v>15</v>
      </c>
      <c r="R19" s="29" t="s">
        <v>93</v>
      </c>
      <c r="S19" s="29">
        <f t="shared" si="1"/>
        <v>237</v>
      </c>
    </row>
    <row r="20" spans="1:19" s="29" customFormat="1" ht="25.5" hidden="1" customHeight="1" x14ac:dyDescent="0.25">
      <c r="A20" s="37"/>
      <c r="B20" s="35"/>
      <c r="C20" s="29">
        <f>IFERROR(VLOOKUP(B20,специалист!$B$3:$C$45,2,FALSE),)</f>
        <v>0</v>
      </c>
      <c r="D20" s="37"/>
      <c r="E20" s="30" t="str">
        <f>IFERROR(VLOOKUP(D20,'движение ДВС'!B19:C4024,2,FALSE),"")</f>
        <v/>
      </c>
      <c r="F20" s="35"/>
      <c r="G20" s="30" t="str">
        <f>IFERROR(VLOOKUP(F20,нормативы!G20:H59,2,FALSE),"")</f>
        <v/>
      </c>
      <c r="H20" s="30" t="str">
        <f>IF(ISBLANK(D20),"",нормативы!$H$2)</f>
        <v/>
      </c>
      <c r="I20" s="35"/>
      <c r="J20" s="36" t="str">
        <f>IFERROR(VLOOKUP(D20,'движение ДВС'!B19:K4024,9,FALSE),"")</f>
        <v/>
      </c>
      <c r="K20" s="29" t="str">
        <f>IFERROR(INDEX('движение ДВС'!B:P,MATCH('наряд-задание'!D20,'движение ДВС'!P:P,0),1),"")</f>
        <v/>
      </c>
      <c r="M20" s="29" t="str">
        <f>IFERROR(INDEX(специалист!$B$3:$B$1000,'наряд-задание'!O20),"")</f>
        <v/>
      </c>
      <c r="N20" s="29" t="b">
        <f>IF(специалист!A18=$C$1,ROW(специалист!A18)-2)</f>
        <v>0</v>
      </c>
      <c r="O20" s="29" t="e">
        <f t="shared" si="0"/>
        <v>#NUM!</v>
      </c>
      <c r="P20" s="29" t="str">
        <f>IFERROR(INDEX(специалист!$B$3:$B$1000,'наряд-задание'!O20),"")</f>
        <v/>
      </c>
      <c r="Q20" s="29">
        <v>16</v>
      </c>
      <c r="R20" s="29" t="s">
        <v>94</v>
      </c>
      <c r="S20" s="29">
        <f t="shared" si="1"/>
        <v>238</v>
      </c>
    </row>
    <row r="21" spans="1:19" s="29" customFormat="1" ht="25.5" hidden="1" customHeight="1" x14ac:dyDescent="0.25">
      <c r="A21" s="37"/>
      <c r="B21" s="35"/>
      <c r="C21" s="29">
        <f>IFERROR(VLOOKUP(B21,специалист!$B$3:$C$45,2,FALSE),)</f>
        <v>0</v>
      </c>
      <c r="D21" s="37"/>
      <c r="E21" s="30" t="str">
        <f>IFERROR(VLOOKUP(D21,'движение ДВС'!B20:C4025,2,FALSE),"")</f>
        <v/>
      </c>
      <c r="F21" s="35"/>
      <c r="G21" s="30" t="str">
        <f>IFERROR(VLOOKUP(F21,нормативы!G21:H60,2,FALSE),"")</f>
        <v/>
      </c>
      <c r="H21" s="30" t="str">
        <f>IF(ISBLANK(D21),"",нормативы!$H$2)</f>
        <v/>
      </c>
      <c r="I21" s="35"/>
      <c r="J21" s="36" t="str">
        <f>IFERROR(VLOOKUP(D21,'движение ДВС'!B20:K4025,9,FALSE),"")</f>
        <v/>
      </c>
      <c r="K21" s="29" t="str">
        <f>IFERROR(INDEX('движение ДВС'!B:P,MATCH('наряд-задание'!D21,'движение ДВС'!P:P,0),1),"")</f>
        <v/>
      </c>
      <c r="M21" s="29" t="str">
        <f>IFERROR(INDEX(специалист!$B$3:$B$1000,'наряд-задание'!O21),"")</f>
        <v/>
      </c>
      <c r="N21" s="29" t="b">
        <f>IF(специалист!A19=$C$1,ROW(специалист!A19)-2)</f>
        <v>0</v>
      </c>
      <c r="O21" s="29" t="e">
        <f t="shared" si="0"/>
        <v>#NUM!</v>
      </c>
      <c r="P21" s="29" t="str">
        <f>IFERROR(INDEX(специалист!$B$3:$B$1000,'наряд-задание'!O21),"")</f>
        <v/>
      </c>
      <c r="Q21" s="29">
        <v>17</v>
      </c>
      <c r="R21" s="29" t="s">
        <v>95</v>
      </c>
      <c r="S21" s="29">
        <f t="shared" si="1"/>
        <v>239</v>
      </c>
    </row>
    <row r="22" spans="1:19" s="29" customFormat="1" ht="25.5" hidden="1" customHeight="1" x14ac:dyDescent="0.25">
      <c r="A22" s="37"/>
      <c r="B22" s="35"/>
      <c r="C22" s="29">
        <f>IFERROR(VLOOKUP(B22,специалист!$B$3:$C$45,2,FALSE),)</f>
        <v>0</v>
      </c>
      <c r="D22" s="37"/>
      <c r="E22" s="30" t="str">
        <f>IFERROR(VLOOKUP(D22,'движение ДВС'!B21:C4026,2,FALSE),"")</f>
        <v/>
      </c>
      <c r="F22" s="35"/>
      <c r="G22" s="30" t="str">
        <f>IFERROR(VLOOKUP(F22,нормативы!G22:H61,2,FALSE),"")</f>
        <v/>
      </c>
      <c r="H22" s="30" t="str">
        <f>IF(ISBLANK(D22),"",нормативы!$H$2)</f>
        <v/>
      </c>
      <c r="I22" s="35"/>
      <c r="J22" s="36" t="str">
        <f>IFERROR(VLOOKUP(D22,'движение ДВС'!B21:K4026,9,FALSE),"")</f>
        <v/>
      </c>
      <c r="K22" s="29" t="str">
        <f>IFERROR(INDEX('движение ДВС'!B:P,MATCH('наряд-задание'!D22,'движение ДВС'!P:P,0),1),"")</f>
        <v/>
      </c>
      <c r="M22" s="29" t="str">
        <f>IFERROR(INDEX(специалист!$B$3:$B$1000,'наряд-задание'!O22),"")</f>
        <v/>
      </c>
      <c r="N22" s="29" t="b">
        <f>IF(специалист!A20=$C$1,ROW(специалист!A20)-2)</f>
        <v>0</v>
      </c>
      <c r="O22" s="29" t="e">
        <f t="shared" si="0"/>
        <v>#NUM!</v>
      </c>
      <c r="P22" s="29" t="str">
        <f>IFERROR(INDEX(специалист!$B$3:$B$1000,'наряд-задание'!O22),"")</f>
        <v/>
      </c>
      <c r="Q22" s="29">
        <v>18</v>
      </c>
      <c r="R22" s="29" t="s">
        <v>96</v>
      </c>
      <c r="S22" s="29">
        <f t="shared" si="1"/>
        <v>240</v>
      </c>
    </row>
    <row r="23" spans="1:19" s="29" customFormat="1" ht="25.5" hidden="1" customHeight="1" x14ac:dyDescent="0.25">
      <c r="A23" s="37"/>
      <c r="B23" s="35"/>
      <c r="C23" s="29">
        <f>IFERROR(VLOOKUP(B23,специалист!$B$3:$C$45,2,FALSE),)</f>
        <v>0</v>
      </c>
      <c r="D23" s="37"/>
      <c r="E23" s="30" t="str">
        <f>IFERROR(VLOOKUP(D23,'движение ДВС'!B22:C4027,2,FALSE),"")</f>
        <v/>
      </c>
      <c r="F23" s="35"/>
      <c r="G23" s="30" t="str">
        <f>IFERROR(VLOOKUP(F23,нормативы!G23:H62,2,FALSE),"")</f>
        <v/>
      </c>
      <c r="H23" s="30" t="str">
        <f>IF(ISBLANK(D23),"",нормативы!$H$2)</f>
        <v/>
      </c>
      <c r="I23" s="35"/>
      <c r="J23" s="36" t="str">
        <f>IFERROR(VLOOKUP(D23,'движение ДВС'!B22:K4027,9,FALSE),"")</f>
        <v/>
      </c>
      <c r="K23" s="29" t="str">
        <f>IFERROR(INDEX('движение ДВС'!B:P,MATCH('наряд-задание'!D23,'движение ДВС'!P:P,0),1),"")</f>
        <v/>
      </c>
      <c r="M23" s="29" t="str">
        <f>IFERROR(INDEX(специалист!$B$3:$B$1000,'наряд-задание'!O23),"")</f>
        <v/>
      </c>
      <c r="N23" s="29" t="b">
        <f>IF(специалист!A21=$C$1,ROW(специалист!A21)-2)</f>
        <v>0</v>
      </c>
      <c r="O23" s="29" t="e">
        <f t="shared" si="0"/>
        <v>#NUM!</v>
      </c>
      <c r="P23" s="29" t="str">
        <f>IFERROR(INDEX(специалист!$B$3:$B$1000,'наряд-задание'!O23),"")</f>
        <v/>
      </c>
      <c r="Q23" s="29">
        <v>19</v>
      </c>
      <c r="R23" s="29" t="s">
        <v>112</v>
      </c>
      <c r="S23" s="29">
        <f t="shared" si="1"/>
        <v>241</v>
      </c>
    </row>
    <row r="24" spans="1:19" s="29" customFormat="1" ht="25.5" hidden="1" customHeight="1" x14ac:dyDescent="0.25">
      <c r="A24" s="37"/>
      <c r="B24" s="35"/>
      <c r="C24" s="29">
        <f>IFERROR(VLOOKUP(B24,специалист!$B$3:$C$45,2,FALSE),)</f>
        <v>0</v>
      </c>
      <c r="D24" s="37"/>
      <c r="E24" s="30" t="str">
        <f>IFERROR(VLOOKUP(D24,'движение ДВС'!B23:C4028,2,FALSE),"")</f>
        <v/>
      </c>
      <c r="F24" s="35"/>
      <c r="G24" s="30" t="str">
        <f>IFERROR(VLOOKUP(F24,нормативы!G24:H63,2,FALSE),"")</f>
        <v/>
      </c>
      <c r="H24" s="30" t="str">
        <f>IF(ISBLANK(D24),"",нормативы!$H$2)</f>
        <v/>
      </c>
      <c r="I24" s="35"/>
      <c r="J24" s="36" t="str">
        <f>IFERROR(VLOOKUP(D24,'движение ДВС'!B23:K4028,9,FALSE),"")</f>
        <v/>
      </c>
      <c r="K24" s="29" t="str">
        <f>IFERROR(INDEX('движение ДВС'!B:P,MATCH('наряд-задание'!D24,'движение ДВС'!P:P,0),1),"")</f>
        <v/>
      </c>
      <c r="M24" s="29" t="str">
        <f>IFERROR(INDEX(специалист!$B$3:$B$1000,'наряд-задание'!O24),"")</f>
        <v/>
      </c>
      <c r="N24" s="29" t="b">
        <f>IF(специалист!A22=$C$1,ROW(специалист!A22)-2)</f>
        <v>0</v>
      </c>
      <c r="O24" s="29" t="e">
        <f t="shared" si="0"/>
        <v>#NUM!</v>
      </c>
      <c r="P24" s="29" t="str">
        <f>IFERROR(INDEX(специалист!$B$3:$B$1000,'наряд-задание'!O24),"")</f>
        <v/>
      </c>
      <c r="Q24" s="29">
        <v>20</v>
      </c>
      <c r="R24" s="29" t="s">
        <v>97</v>
      </c>
      <c r="S24" s="29">
        <f t="shared" si="1"/>
        <v>242</v>
      </c>
    </row>
    <row r="25" spans="1:19" s="29" customFormat="1" ht="25.5" hidden="1" customHeight="1" x14ac:dyDescent="0.25">
      <c r="A25" s="37"/>
      <c r="B25" s="35"/>
      <c r="C25" s="29">
        <f>IFERROR(VLOOKUP(B25,специалист!$B$3:$C$45,2,FALSE),)</f>
        <v>0</v>
      </c>
      <c r="D25" s="37"/>
      <c r="E25" s="30" t="str">
        <f>IFERROR(VLOOKUP(D25,'движение ДВС'!B24:C4029,2,FALSE),"")</f>
        <v/>
      </c>
      <c r="F25" s="35"/>
      <c r="G25" s="30" t="str">
        <f>IFERROR(VLOOKUP(F25,нормативы!G25:H64,2,FALSE),"")</f>
        <v/>
      </c>
      <c r="H25" s="30" t="str">
        <f>IF(ISBLANK(D25),"",нормативы!$H$2)</f>
        <v/>
      </c>
      <c r="I25" s="35"/>
      <c r="J25" s="36" t="str">
        <f>IFERROR(VLOOKUP(D25,'движение ДВС'!B24:K4029,9,FALSE),"")</f>
        <v/>
      </c>
      <c r="K25" s="29" t="str">
        <f>IFERROR(INDEX('движение ДВС'!B:P,MATCH('наряд-задание'!D25,'движение ДВС'!P:P,0),1),"")</f>
        <v/>
      </c>
      <c r="M25" s="29" t="str">
        <f>IFERROR(INDEX(специалист!$B$3:$B$1000,'наряд-задание'!O25),"")</f>
        <v/>
      </c>
      <c r="N25" s="29" t="b">
        <f>IF(специалист!A23=$C$1,ROW(специалист!A23)-2)</f>
        <v>0</v>
      </c>
      <c r="O25" s="29" t="e">
        <f t="shared" si="0"/>
        <v>#NUM!</v>
      </c>
      <c r="P25" s="29" t="str">
        <f>IFERROR(INDEX(специалист!$B$3:$B$1000,'наряд-задание'!O25),"")</f>
        <v/>
      </c>
      <c r="Q25" s="29">
        <v>21</v>
      </c>
      <c r="R25" s="29" t="s">
        <v>98</v>
      </c>
      <c r="S25" s="29">
        <f t="shared" si="1"/>
        <v>243</v>
      </c>
    </row>
    <row r="26" spans="1:19" s="29" customFormat="1" ht="25.5" hidden="1" customHeight="1" x14ac:dyDescent="0.25">
      <c r="A26" s="37"/>
      <c r="B26" s="35"/>
      <c r="C26" s="29">
        <f>IFERROR(VLOOKUP(B26,специалист!$B$3:$C$45,2,FALSE),)</f>
        <v>0</v>
      </c>
      <c r="D26" s="37"/>
      <c r="E26" s="30" t="str">
        <f>IFERROR(VLOOKUP(D26,'движение ДВС'!B25:C4030,2,FALSE),"")</f>
        <v/>
      </c>
      <c r="F26" s="35"/>
      <c r="G26" s="30" t="str">
        <f>IFERROR(VLOOKUP(F26,нормативы!G26:H65,2,FALSE),"")</f>
        <v/>
      </c>
      <c r="H26" s="30" t="str">
        <f>IF(ISBLANK(D26),"",нормативы!$H$2)</f>
        <v/>
      </c>
      <c r="I26" s="35"/>
      <c r="J26" s="36" t="str">
        <f>IFERROR(VLOOKUP(D26,'движение ДВС'!B25:K4030,9,FALSE),"")</f>
        <v/>
      </c>
      <c r="K26" s="29" t="str">
        <f>IFERROR(INDEX('движение ДВС'!B:P,MATCH('наряд-задание'!D26,'движение ДВС'!P:P,0),1),"")</f>
        <v/>
      </c>
      <c r="M26" s="29" t="str">
        <f>IFERROR(INDEX(специалист!$B$3:$B$1000,'наряд-задание'!O26),"")</f>
        <v/>
      </c>
      <c r="N26" s="29" t="b">
        <f>IF(специалист!A24=$C$1,ROW(специалист!A24)-2)</f>
        <v>0</v>
      </c>
      <c r="O26" s="29" t="e">
        <f t="shared" si="0"/>
        <v>#NUM!</v>
      </c>
      <c r="P26" s="29" t="str">
        <f>IFERROR(INDEX(специалист!$B$3:$B$1000,'наряд-задание'!O26),"")</f>
        <v/>
      </c>
      <c r="Q26" s="29">
        <v>22</v>
      </c>
      <c r="R26" s="29" t="s">
        <v>99</v>
      </c>
      <c r="S26" s="29">
        <f t="shared" si="1"/>
        <v>244</v>
      </c>
    </row>
    <row r="27" spans="1:19" s="29" customFormat="1" ht="25.5" hidden="1" customHeight="1" x14ac:dyDescent="0.25">
      <c r="A27" s="37"/>
      <c r="B27" s="35"/>
      <c r="C27" s="29">
        <f>IFERROR(VLOOKUP(B27,специалист!$B$3:$C$45,2,FALSE),)</f>
        <v>0</v>
      </c>
      <c r="D27" s="37"/>
      <c r="E27" s="30" t="str">
        <f>IFERROR(VLOOKUP(D27,'движение ДВС'!B26:C4031,2,FALSE),"")</f>
        <v/>
      </c>
      <c r="F27" s="35"/>
      <c r="G27" s="30" t="str">
        <f>IFERROR(VLOOKUP(F27,нормативы!G27:H66,2,FALSE),"")</f>
        <v/>
      </c>
      <c r="H27" s="30" t="str">
        <f>IF(ISBLANK(D27),"",нормативы!$H$2)</f>
        <v/>
      </c>
      <c r="I27" s="35"/>
      <c r="J27" s="36" t="str">
        <f>IFERROR(VLOOKUP(D27,'движение ДВС'!B26:K4031,9,FALSE),"")</f>
        <v/>
      </c>
      <c r="K27" s="29" t="str">
        <f>IFERROR(INDEX('движение ДВС'!B:P,MATCH('наряд-задание'!D27,'движение ДВС'!P:P,0),1),"")</f>
        <v/>
      </c>
      <c r="M27" s="29" t="str">
        <f>IFERROR(INDEX(специалист!$B$3:$B$1000,'наряд-задание'!O27),"")</f>
        <v/>
      </c>
      <c r="N27" s="29" t="b">
        <f>IF(специалист!A25=$C$1,ROW(специалист!A25)-2)</f>
        <v>0</v>
      </c>
      <c r="O27" s="29" t="e">
        <f t="shared" si="0"/>
        <v>#NUM!</v>
      </c>
      <c r="P27" s="29" t="str">
        <f>IFERROR(INDEX(специалист!$B$3:$B$1000,'наряд-задание'!O27),"")</f>
        <v/>
      </c>
      <c r="Q27" s="29">
        <v>23</v>
      </c>
      <c r="R27" s="29" t="s">
        <v>100</v>
      </c>
      <c r="S27" s="29">
        <f t="shared" si="1"/>
        <v>245</v>
      </c>
    </row>
    <row r="28" spans="1:19" s="29" customFormat="1" ht="25.5" hidden="1" customHeight="1" x14ac:dyDescent="0.25">
      <c r="A28" s="37"/>
      <c r="B28" s="35"/>
      <c r="C28" s="29">
        <f>IFERROR(VLOOKUP(B28,специалист!$B$3:$C$45,2,FALSE),)</f>
        <v>0</v>
      </c>
      <c r="D28" s="37"/>
      <c r="E28" s="30" t="str">
        <f>IFERROR(VLOOKUP(D28,'движение ДВС'!B27:C4032,2,FALSE),"")</f>
        <v/>
      </c>
      <c r="F28" s="35"/>
      <c r="G28" s="30" t="str">
        <f>IFERROR(VLOOKUP(F28,нормативы!G28:H67,2,FALSE),"")</f>
        <v/>
      </c>
      <c r="H28" s="30" t="str">
        <f>IF(ISBLANK(D28),"",нормативы!$H$2)</f>
        <v/>
      </c>
      <c r="I28" s="35"/>
      <c r="J28" s="36" t="str">
        <f>IFERROR(VLOOKUP(D28,'движение ДВС'!B27:K4032,9,FALSE),"")</f>
        <v/>
      </c>
      <c r="K28" s="29" t="str">
        <f>IFERROR(INDEX('движение ДВС'!B:P,MATCH('наряд-задание'!D28,'движение ДВС'!P:P,0),1),"")</f>
        <v/>
      </c>
      <c r="M28" s="29" t="str">
        <f>IFERROR(INDEX(специалист!$B$3:$B$1000,'наряд-задание'!O28),"")</f>
        <v/>
      </c>
      <c r="N28" s="29" t="b">
        <f>IF(специалист!A26=$C$1,ROW(специалист!A26)-2)</f>
        <v>0</v>
      </c>
      <c r="O28" s="29" t="e">
        <f t="shared" si="0"/>
        <v>#NUM!</v>
      </c>
      <c r="P28" s="29" t="str">
        <f>IFERROR(INDEX(специалист!$B$3:$B$1000,'наряд-задание'!O28),"")</f>
        <v/>
      </c>
      <c r="Q28" s="29">
        <v>24</v>
      </c>
      <c r="R28" s="29" t="s">
        <v>101</v>
      </c>
      <c r="S28" s="29">
        <f t="shared" si="1"/>
        <v>246</v>
      </c>
    </row>
    <row r="29" spans="1:19" s="29" customFormat="1" ht="25.5" hidden="1" customHeight="1" x14ac:dyDescent="0.25">
      <c r="A29" s="37"/>
      <c r="B29" s="35"/>
      <c r="C29" s="29">
        <f>IFERROR(VLOOKUP(B29,специалист!$B$3:$C$45,2,FALSE),)</f>
        <v>0</v>
      </c>
      <c r="D29" s="37"/>
      <c r="E29" s="30" t="str">
        <f>IFERROR(VLOOKUP(D29,'движение ДВС'!B28:C4033,2,FALSE),"")</f>
        <v/>
      </c>
      <c r="F29" s="35"/>
      <c r="G29" s="30" t="str">
        <f>IFERROR(VLOOKUP(F29,нормативы!G29:H68,2,FALSE),"")</f>
        <v/>
      </c>
      <c r="H29" s="30" t="str">
        <f>IF(ISBLANK(D29),"",нормативы!$H$2)</f>
        <v/>
      </c>
      <c r="I29" s="35"/>
      <c r="J29" s="36" t="str">
        <f>IFERROR(VLOOKUP(D29,'движение ДВС'!B28:K4033,9,FALSE),"")</f>
        <v/>
      </c>
      <c r="K29" s="29" t="str">
        <f>IFERROR(INDEX('движение ДВС'!B:P,MATCH('наряд-задание'!D29,'движение ДВС'!P:P,0),1),"")</f>
        <v/>
      </c>
      <c r="M29" s="29" t="str">
        <f>IFERROR(INDEX(специалист!$B$3:$B$1000,'наряд-задание'!O29),"")</f>
        <v/>
      </c>
      <c r="N29" s="29" t="b">
        <f>IF(специалист!A27=$C$1,ROW(специалист!A27)-2)</f>
        <v>0</v>
      </c>
      <c r="O29" s="29" t="e">
        <f t="shared" si="0"/>
        <v>#NUM!</v>
      </c>
      <c r="P29" s="29" t="str">
        <f>IFERROR(INDEX(специалист!$B$3:$B$1000,'наряд-задание'!O29),"")</f>
        <v/>
      </c>
      <c r="Q29" s="29">
        <v>25</v>
      </c>
      <c r="R29" s="29" t="s">
        <v>102</v>
      </c>
      <c r="S29" s="29">
        <f t="shared" si="1"/>
        <v>247</v>
      </c>
    </row>
    <row r="30" spans="1:19" s="29" customFormat="1" ht="25.5" hidden="1" customHeight="1" x14ac:dyDescent="0.25">
      <c r="A30" s="37"/>
      <c r="B30" s="35"/>
      <c r="C30" s="29">
        <f>IFERROR(VLOOKUP(B30,специалист!$B$3:$C$45,2,FALSE),)</f>
        <v>0</v>
      </c>
      <c r="D30" s="37"/>
      <c r="E30" s="30" t="str">
        <f>IFERROR(VLOOKUP(D30,'движение ДВС'!B29:C4034,2,FALSE),"")</f>
        <v/>
      </c>
      <c r="F30" s="35"/>
      <c r="G30" s="30" t="str">
        <f>IFERROR(VLOOKUP(F30,нормативы!G30:H69,2,FALSE),"")</f>
        <v/>
      </c>
      <c r="H30" s="30" t="str">
        <f>IF(ISBLANK(D30),"",нормативы!$H$2)</f>
        <v/>
      </c>
      <c r="I30" s="35"/>
      <c r="J30" s="36" t="str">
        <f>IFERROR(VLOOKUP(D30,'движение ДВС'!B29:K4034,9,FALSE),"")</f>
        <v/>
      </c>
      <c r="K30" s="29" t="str">
        <f>IFERROR(INDEX('движение ДВС'!B:P,MATCH('наряд-задание'!D30,'движение ДВС'!P:P,0),1),"")</f>
        <v/>
      </c>
      <c r="M30" s="29" t="str">
        <f>IFERROR(INDEX(специалист!$B$3:$B$1000,'наряд-задание'!O30),"")</f>
        <v/>
      </c>
      <c r="N30" s="29" t="b">
        <f>IF(специалист!A28=$C$1,ROW(специалист!A28)-2)</f>
        <v>0</v>
      </c>
      <c r="O30" s="29" t="e">
        <f t="shared" si="0"/>
        <v>#NUM!</v>
      </c>
      <c r="P30" s="29" t="str">
        <f>IFERROR(INDEX(специалист!$B$3:$B$1000,'наряд-задание'!O30),"")</f>
        <v/>
      </c>
      <c r="Q30" s="29">
        <v>26</v>
      </c>
      <c r="R30" s="29" t="s">
        <v>103</v>
      </c>
      <c r="S30" s="29">
        <f t="shared" si="1"/>
        <v>248</v>
      </c>
    </row>
    <row r="31" spans="1:19" s="29" customFormat="1" ht="25.5" hidden="1" customHeight="1" x14ac:dyDescent="0.25">
      <c r="A31" s="37"/>
      <c r="B31" s="35"/>
      <c r="C31" s="29">
        <f>IFERROR(VLOOKUP(B31,специалист!$B$3:$C$45,2,FALSE),)</f>
        <v>0</v>
      </c>
      <c r="D31" s="37"/>
      <c r="E31" s="30" t="str">
        <f>IFERROR(VLOOKUP(D31,'движение ДВС'!B30:C4035,2,FALSE),"")</f>
        <v/>
      </c>
      <c r="F31" s="35"/>
      <c r="G31" s="30" t="str">
        <f>IFERROR(VLOOKUP(F31,нормативы!G31:H70,2,FALSE),"")</f>
        <v/>
      </c>
      <c r="H31" s="30" t="str">
        <f>IF(ISBLANK(D31),"",нормативы!$H$2)</f>
        <v/>
      </c>
      <c r="I31" s="35"/>
      <c r="J31" s="36" t="str">
        <f>IFERROR(VLOOKUP(D31,'движение ДВС'!B30:K4035,9,FALSE),"")</f>
        <v/>
      </c>
      <c r="K31" s="29" t="str">
        <f>IFERROR(INDEX('движение ДВС'!B:P,MATCH('наряд-задание'!D31,'движение ДВС'!P:P,0),1),"")</f>
        <v/>
      </c>
      <c r="M31" s="29" t="str">
        <f>IFERROR(INDEX(специалист!$B$3:$B$1000,'наряд-задание'!O31),"")</f>
        <v/>
      </c>
      <c r="N31" s="29" t="b">
        <f>IF(специалист!A29=$C$1,ROW(специалист!A29)-2)</f>
        <v>0</v>
      </c>
      <c r="O31" s="29" t="e">
        <f t="shared" ref="O31:O37" si="3">SMALL($N$5:$N$159,Q31)</f>
        <v>#NUM!</v>
      </c>
      <c r="P31" s="29" t="str">
        <f>IFERROR(INDEX(специалист!$B$3:$B$1000,'наряд-задание'!O31),"")</f>
        <v/>
      </c>
      <c r="R31" s="29" t="s">
        <v>104</v>
      </c>
      <c r="S31" s="29">
        <f t="shared" si="1"/>
        <v>249</v>
      </c>
    </row>
    <row r="32" spans="1:19" s="29" customFormat="1" ht="25.5" hidden="1" customHeight="1" x14ac:dyDescent="0.25">
      <c r="A32" s="37"/>
      <c r="B32" s="35"/>
      <c r="C32" s="29">
        <f>IFERROR(VLOOKUP(B32,специалист!$B$3:$C$45,2,FALSE),)</f>
        <v>0</v>
      </c>
      <c r="D32" s="37"/>
      <c r="E32" s="30" t="str">
        <f>IFERROR(VLOOKUP(D32,'движение ДВС'!B31:C4036,2,FALSE),"")</f>
        <v/>
      </c>
      <c r="F32" s="35"/>
      <c r="G32" s="30" t="str">
        <f>IFERROR(VLOOKUP(F32,нормативы!G32:H71,2,FALSE),"")</f>
        <v/>
      </c>
      <c r="H32" s="30" t="str">
        <f>IF(ISBLANK(D32),"",нормативы!$H$2)</f>
        <v/>
      </c>
      <c r="I32" s="35"/>
      <c r="J32" s="36" t="str">
        <f>IFERROR(VLOOKUP(D32,'движение ДВС'!B31:K4036,9,FALSE),"")</f>
        <v/>
      </c>
      <c r="K32" s="29" t="str">
        <f>IFERROR(INDEX('движение ДВС'!B:P,MATCH('наряд-задание'!D32,'движение ДВС'!P:P,0),1),"")</f>
        <v/>
      </c>
      <c r="M32" s="29" t="str">
        <f>IFERROR(INDEX(специалист!$B$3:$B$1000,'наряд-задание'!O32),"")</f>
        <v/>
      </c>
      <c r="N32" s="29" t="b">
        <f>IF(специалист!A30=$C$1,ROW(специалист!A30)-2)</f>
        <v>0</v>
      </c>
      <c r="O32" s="29" t="e">
        <f t="shared" si="3"/>
        <v>#NUM!</v>
      </c>
      <c r="P32" s="29" t="str">
        <f>IFERROR(INDEX(специалист!$B$3:$B$1000,'наряд-задание'!O32),"")</f>
        <v/>
      </c>
      <c r="R32" s="29" t="s">
        <v>105</v>
      </c>
      <c r="S32" s="29">
        <f t="shared" si="1"/>
        <v>250</v>
      </c>
    </row>
    <row r="33" spans="1:19" s="29" customFormat="1" ht="25.5" hidden="1" customHeight="1" x14ac:dyDescent="0.25">
      <c r="A33" s="37"/>
      <c r="B33" s="35"/>
      <c r="C33" s="29">
        <f>IFERROR(VLOOKUP(B33,специалист!$B$3:$C$45,2,FALSE),)</f>
        <v>0</v>
      </c>
      <c r="D33" s="37"/>
      <c r="E33" s="30" t="str">
        <f>IFERROR(VLOOKUP(D33,'движение ДВС'!B32:C4037,2,FALSE),"")</f>
        <v/>
      </c>
      <c r="F33" s="35"/>
      <c r="G33" s="30" t="str">
        <f>IFERROR(VLOOKUP(F33,нормативы!G33:H72,2,FALSE),"")</f>
        <v/>
      </c>
      <c r="H33" s="30" t="str">
        <f>IF(ISBLANK(D33),"",нормативы!$H$2)</f>
        <v/>
      </c>
      <c r="I33" s="35"/>
      <c r="J33" s="36" t="str">
        <f>IFERROR(VLOOKUP(D33,'движение ДВС'!B32:K4037,9,FALSE),"")</f>
        <v/>
      </c>
      <c r="K33" s="29" t="str">
        <f>IFERROR(INDEX('движение ДВС'!B:P,MATCH('наряд-задание'!D33,'движение ДВС'!P:P,0),1),"")</f>
        <v/>
      </c>
      <c r="M33" s="29" t="str">
        <f>IFERROR(INDEX(специалист!$B$3:$B$1000,'наряд-задание'!O33),"")</f>
        <v/>
      </c>
      <c r="N33" s="29" t="b">
        <f>IF(специалист!A31=$C$1,ROW(специалист!A31)-2)</f>
        <v>0</v>
      </c>
      <c r="O33" s="29" t="e">
        <f t="shared" si="3"/>
        <v>#NUM!</v>
      </c>
      <c r="P33" s="29" t="str">
        <f>IFERROR(INDEX(специалист!$B$3:$B$1000,'наряд-задание'!O33),"")</f>
        <v/>
      </c>
      <c r="R33" s="29" t="s">
        <v>106</v>
      </c>
      <c r="S33" s="29">
        <f t="shared" si="1"/>
        <v>251</v>
      </c>
    </row>
    <row r="34" spans="1:19" s="29" customFormat="1" ht="25.5" hidden="1" customHeight="1" x14ac:dyDescent="0.25">
      <c r="A34" s="37"/>
      <c r="B34" s="35"/>
      <c r="C34" s="29">
        <f>IFERROR(VLOOKUP(B34,специалист!$B$3:$C$45,2,FALSE),)</f>
        <v>0</v>
      </c>
      <c r="D34" s="37"/>
      <c r="E34" s="30" t="str">
        <f>IFERROR(VLOOKUP(D34,'движение ДВС'!B33:C4038,2,FALSE),"")</f>
        <v/>
      </c>
      <c r="F34" s="35"/>
      <c r="G34" s="30" t="str">
        <f>IFERROR(VLOOKUP(F34,нормативы!G34:H73,2,FALSE),"")</f>
        <v/>
      </c>
      <c r="H34" s="30" t="str">
        <f>IF(ISBLANK(D34),"",нормативы!$H$2)</f>
        <v/>
      </c>
      <c r="I34" s="35"/>
      <c r="J34" s="36" t="str">
        <f>IFERROR(VLOOKUP(D34,'движение ДВС'!B33:K4038,9,FALSE),"")</f>
        <v/>
      </c>
      <c r="K34" s="29" t="str">
        <f>IFERROR(INDEX('движение ДВС'!B:P,MATCH('наряд-задание'!D34,'движение ДВС'!P:P,0),1),"")</f>
        <v/>
      </c>
      <c r="M34" s="29" t="str">
        <f>IFERROR(INDEX(специалист!$B$3:$B$1000,'наряд-задание'!O34),"")</f>
        <v/>
      </c>
      <c r="N34" s="29" t="b">
        <f>IF(специалист!A32=$C$1,ROW(специалист!A32)-2)</f>
        <v>0</v>
      </c>
      <c r="O34" s="29" t="e">
        <f t="shared" si="3"/>
        <v>#NUM!</v>
      </c>
      <c r="P34" s="29" t="str">
        <f>IFERROR(INDEX(специалист!$B$3:$B$1000,'наряд-задание'!O34),"")</f>
        <v/>
      </c>
      <c r="R34" s="29" t="s">
        <v>107</v>
      </c>
      <c r="S34" s="29">
        <f t="shared" si="1"/>
        <v>252</v>
      </c>
    </row>
    <row r="35" spans="1:19" s="29" customFormat="1" ht="25.5" hidden="1" customHeight="1" x14ac:dyDescent="0.25">
      <c r="A35" s="37"/>
      <c r="B35" s="35"/>
      <c r="C35" s="29">
        <f>IFERROR(VLOOKUP(B35,специалист!$B$3:$C$45,2,FALSE),)</f>
        <v>0</v>
      </c>
      <c r="D35" s="37"/>
      <c r="E35" s="30" t="str">
        <f>IFERROR(VLOOKUP(D35,'движение ДВС'!B34:C4039,2,FALSE),"")</f>
        <v/>
      </c>
      <c r="F35" s="35"/>
      <c r="G35" s="30" t="str">
        <f>IFERROR(VLOOKUP(F35,нормативы!G35:H74,2,FALSE),"")</f>
        <v/>
      </c>
      <c r="H35" s="30" t="str">
        <f>IF(ISBLANK(D35),"",нормативы!$H$2)</f>
        <v/>
      </c>
      <c r="I35" s="35"/>
      <c r="J35" s="36" t="str">
        <f>IFERROR(VLOOKUP(D35,'движение ДВС'!B34:K4039,9,FALSE),"")</f>
        <v/>
      </c>
      <c r="K35" s="29" t="str">
        <f>IFERROR(INDEX('движение ДВС'!B:P,MATCH('наряд-задание'!D35,'движение ДВС'!P:P,0),1),"")</f>
        <v/>
      </c>
      <c r="M35" s="29" t="str">
        <f>IFERROR(INDEX(специалист!$B$3:$B$1000,'наряд-задание'!O35),"")</f>
        <v/>
      </c>
      <c r="N35" s="29" t="b">
        <f>IF(специалист!A33=$C$1,ROW(специалист!A33)-2)</f>
        <v>0</v>
      </c>
      <c r="O35" s="29" t="e">
        <f t="shared" si="3"/>
        <v>#NUM!</v>
      </c>
      <c r="P35" s="29" t="str">
        <f>IFERROR(INDEX(специалист!$B$3:$B$1000,'наряд-задание'!O35),"")</f>
        <v/>
      </c>
      <c r="R35" s="29" t="s">
        <v>108</v>
      </c>
      <c r="S35" s="29">
        <f t="shared" si="1"/>
        <v>253</v>
      </c>
    </row>
    <row r="36" spans="1:19" s="29" customFormat="1" ht="25.5" hidden="1" customHeight="1" x14ac:dyDescent="0.25">
      <c r="A36" s="37"/>
      <c r="B36" s="35"/>
      <c r="C36" s="29">
        <f>IFERROR(VLOOKUP(B36,специалист!$B$3:$C$45,2,FALSE),)</f>
        <v>0</v>
      </c>
      <c r="D36" s="37"/>
      <c r="E36" s="30" t="str">
        <f>IFERROR(VLOOKUP(D36,'движение ДВС'!B35:C4040,2,FALSE),"")</f>
        <v/>
      </c>
      <c r="F36" s="35"/>
      <c r="G36" s="30" t="str">
        <f>IFERROR(VLOOKUP(F36,нормативы!G36:H75,2,FALSE),"")</f>
        <v/>
      </c>
      <c r="H36" s="30" t="str">
        <f>IF(ISBLANK(D36),"",нормативы!$H$2)</f>
        <v/>
      </c>
      <c r="I36" s="35"/>
      <c r="J36" s="36" t="str">
        <f>IFERROR(VLOOKUP(D36,'движение ДВС'!B35:K4040,9,FALSE),"")</f>
        <v/>
      </c>
      <c r="K36" s="29" t="str">
        <f>IFERROR(INDEX('движение ДВС'!B:P,MATCH('наряд-задание'!D36,'движение ДВС'!P:P,0),1),"")</f>
        <v/>
      </c>
      <c r="M36" s="29" t="str">
        <f>IFERROR(INDEX(специалист!$B$3:$B$1000,'наряд-задание'!O36),"")</f>
        <v/>
      </c>
      <c r="N36" s="29" t="b">
        <f>IF(специалист!A34=$C$1,ROW(специалист!A34)-2)</f>
        <v>0</v>
      </c>
      <c r="O36" s="29" t="e">
        <f t="shared" si="3"/>
        <v>#NUM!</v>
      </c>
      <c r="P36" s="29" t="str">
        <f>IFERROR(INDEX(специалист!$B$3:$B$1000,'наряд-задание'!O36),"")</f>
        <v/>
      </c>
      <c r="R36" s="29" t="s">
        <v>109</v>
      </c>
      <c r="S36" s="29">
        <f t="shared" si="1"/>
        <v>254</v>
      </c>
    </row>
    <row r="37" spans="1:19" s="29" customFormat="1" ht="25.5" hidden="1" customHeight="1" x14ac:dyDescent="0.25">
      <c r="A37" s="37"/>
      <c r="B37" s="35"/>
      <c r="C37" s="29">
        <f>IFERROR(VLOOKUP(B37,специалист!$B$3:$C$45,2,FALSE),)</f>
        <v>0</v>
      </c>
      <c r="D37" s="37"/>
      <c r="E37" s="30" t="str">
        <f>IFERROR(VLOOKUP(D37,'движение ДВС'!B36:C4041,2,FALSE),"")</f>
        <v/>
      </c>
      <c r="F37" s="35"/>
      <c r="G37" s="30" t="str">
        <f>IFERROR(VLOOKUP(F37,нормативы!G37:H76,2,FALSE),"")</f>
        <v/>
      </c>
      <c r="H37" s="30" t="str">
        <f>IF(ISBLANK(D37),"",нормативы!$H$2)</f>
        <v/>
      </c>
      <c r="I37" s="35"/>
      <c r="J37" s="36" t="str">
        <f>IFERROR(VLOOKUP(D37,'движение ДВС'!B36:K4041,9,FALSE),"")</f>
        <v/>
      </c>
      <c r="K37" s="29" t="str">
        <f>IFERROR(INDEX('движение ДВС'!B:P,MATCH('наряд-задание'!D37,'движение ДВС'!P:P,0),1),"")</f>
        <v/>
      </c>
      <c r="M37" s="29" t="str">
        <f>IFERROR(INDEX(специалист!$B$3:$B$1000,'наряд-задание'!O37),"")</f>
        <v/>
      </c>
      <c r="N37" s="29" t="b">
        <f>IF(специалист!A35=$C$1,ROW(специалист!A35)-2)</f>
        <v>0</v>
      </c>
      <c r="O37" s="29" t="e">
        <f t="shared" si="3"/>
        <v>#NUM!</v>
      </c>
      <c r="P37" s="29" t="str">
        <f>IFERROR(INDEX(специалист!$B$3:$B$1000,'наряд-задание'!O37),"")</f>
        <v/>
      </c>
      <c r="R37" s="29" t="s">
        <v>110</v>
      </c>
      <c r="S37" s="29">
        <f t="shared" si="1"/>
        <v>255</v>
      </c>
    </row>
    <row r="38" spans="1:19" s="29" customFormat="1" ht="25.5" hidden="1" customHeight="1" x14ac:dyDescent="0.25">
      <c r="A38" s="37"/>
      <c r="B38" s="35"/>
      <c r="C38" s="29">
        <f>IFERROR(VLOOKUP(B38,специалист!$B$3:$C$45,2,FALSE),)</f>
        <v>0</v>
      </c>
      <c r="D38" s="37"/>
      <c r="E38" s="30" t="str">
        <f>IFERROR(VLOOKUP(D38,'движение ДВС'!B37:C4042,2,FALSE),"")</f>
        <v/>
      </c>
      <c r="F38" s="35"/>
      <c r="G38" s="30" t="str">
        <f>IFERROR(VLOOKUP(F38,нормативы!G38:H77,2,FALSE),"")</f>
        <v/>
      </c>
      <c r="H38" s="30" t="str">
        <f>IF(ISBLANK(D38),"",нормативы!$H$2)</f>
        <v/>
      </c>
      <c r="I38" s="35"/>
      <c r="J38" s="36" t="str">
        <f>IFERROR(VLOOKUP(D38,'движение ДВС'!B37:K4042,9,FALSE),"")</f>
        <v/>
      </c>
      <c r="K38" s="29" t="str">
        <f>IFERROR(INDEX('движение ДВС'!B:P,MATCH('наряд-задание'!D38,'движение ДВС'!P:P,0),1),"")</f>
        <v/>
      </c>
    </row>
    <row r="39" spans="1:19" s="29" customFormat="1" ht="25.5" hidden="1" customHeight="1" x14ac:dyDescent="0.25">
      <c r="A39" s="37"/>
      <c r="B39" s="35"/>
      <c r="C39" s="29">
        <f>IFERROR(VLOOKUP(B39,специалист!$B$3:$C$45,2,FALSE),)</f>
        <v>0</v>
      </c>
      <c r="D39" s="37"/>
      <c r="E39" s="30" t="str">
        <f>IFERROR(VLOOKUP(D39,'движение ДВС'!B38:C4043,2,FALSE),"")</f>
        <v/>
      </c>
      <c r="F39" s="35"/>
      <c r="G39" s="30" t="str">
        <f>IFERROR(VLOOKUP(F39,нормативы!G39:H78,2,FALSE),"")</f>
        <v/>
      </c>
      <c r="H39" s="30" t="str">
        <f>IF(ISBLANK(D39),"",нормативы!$H$2)</f>
        <v/>
      </c>
      <c r="I39" s="35"/>
      <c r="J39" s="36" t="str">
        <f>IFERROR(VLOOKUP(D39,'движение ДВС'!B38:K4043,9,FALSE),"")</f>
        <v/>
      </c>
      <c r="K39" s="29" t="str">
        <f>IFERROR(INDEX('движение ДВС'!B:P,MATCH('наряд-задание'!D39,'движение ДВС'!P:P,0),1),"")</f>
        <v/>
      </c>
    </row>
    <row r="40" spans="1:19" s="29" customFormat="1" ht="25.5" hidden="1" customHeight="1" x14ac:dyDescent="0.25">
      <c r="A40" s="37"/>
      <c r="B40" s="35"/>
      <c r="C40" s="29">
        <f>IFERROR(VLOOKUP(B40,специалист!$B$3:$C$45,2,FALSE),)</f>
        <v>0</v>
      </c>
      <c r="D40" s="37"/>
      <c r="E40" s="30" t="str">
        <f>IFERROR(VLOOKUP(D40,'движение ДВС'!B39:C4044,2,FALSE),"")</f>
        <v/>
      </c>
      <c r="F40" s="35"/>
      <c r="G40" s="30" t="str">
        <f>IFERROR(VLOOKUP(F40,нормативы!G40:H79,2,FALSE),"")</f>
        <v/>
      </c>
      <c r="H40" s="30" t="str">
        <f>IF(ISBLANK(D40),"",нормативы!$H$2)</f>
        <v/>
      </c>
      <c r="I40" s="35"/>
      <c r="J40" s="36" t="str">
        <f>IFERROR(VLOOKUP(D40,'движение ДВС'!B39:K4044,9,FALSE),"")</f>
        <v/>
      </c>
      <c r="K40" s="29" t="str">
        <f>IFERROR(INDEX('движение ДВС'!B:P,MATCH('наряд-задание'!D40,'движение ДВС'!P:P,0),1),"")</f>
        <v/>
      </c>
    </row>
    <row r="41" spans="1:19" s="29" customFormat="1" ht="25.5" hidden="1" customHeight="1" x14ac:dyDescent="0.25">
      <c r="A41" s="37"/>
      <c r="B41" s="35"/>
      <c r="C41" s="29">
        <f>IFERROR(VLOOKUP(B41,специалист!$B$3:$C$45,2,FALSE),)</f>
        <v>0</v>
      </c>
      <c r="D41" s="37"/>
      <c r="E41" s="30" t="str">
        <f>IFERROR(VLOOKUP(D41,'движение ДВС'!B40:C4045,2,FALSE),"")</f>
        <v/>
      </c>
      <c r="F41" s="35"/>
      <c r="G41" s="30" t="str">
        <f>IFERROR(VLOOKUP(F41,нормативы!G41:H80,2,FALSE),"")</f>
        <v/>
      </c>
      <c r="H41" s="30" t="str">
        <f>IF(ISBLANK(D41),"",нормативы!$H$2)</f>
        <v/>
      </c>
      <c r="I41" s="35"/>
      <c r="J41" s="36" t="str">
        <f>IFERROR(VLOOKUP(D41,'движение ДВС'!B40:K4045,9,FALSE),"")</f>
        <v/>
      </c>
      <c r="K41" s="29" t="str">
        <f>IFERROR(INDEX('движение ДВС'!B:P,MATCH('наряд-задание'!D41,'движение ДВС'!P:P,0),1),"")</f>
        <v/>
      </c>
    </row>
    <row r="42" spans="1:19" s="29" customFormat="1" ht="25.5" hidden="1" customHeight="1" x14ac:dyDescent="0.25">
      <c r="A42" s="37"/>
      <c r="B42" s="35"/>
      <c r="C42" s="29">
        <f>IFERROR(VLOOKUP(B42,специалист!$B$3:$C$45,2,FALSE),)</f>
        <v>0</v>
      </c>
      <c r="D42" s="37"/>
      <c r="E42" s="30" t="str">
        <f>IFERROR(VLOOKUP(D42,'движение ДВС'!B41:C4046,2,FALSE),"")</f>
        <v/>
      </c>
      <c r="F42" s="35"/>
      <c r="G42" s="30" t="str">
        <f>IFERROR(VLOOKUP(F42,нормативы!G42:H81,2,FALSE),"")</f>
        <v/>
      </c>
      <c r="H42" s="30" t="str">
        <f>IF(ISBLANK(D42),"",нормативы!$H$2)</f>
        <v/>
      </c>
      <c r="I42" s="35"/>
      <c r="J42" s="36" t="str">
        <f>IFERROR(VLOOKUP(D42,'движение ДВС'!B41:K4046,9,FALSE),"")</f>
        <v/>
      </c>
      <c r="K42" s="29" t="str">
        <f>IFERROR(INDEX('движение ДВС'!B:P,MATCH('наряд-задание'!D42,'движение ДВС'!P:P,0),1),"")</f>
        <v/>
      </c>
    </row>
    <row r="43" spans="1:19" s="29" customFormat="1" ht="25.5" hidden="1" customHeight="1" x14ac:dyDescent="0.25">
      <c r="A43" s="37"/>
      <c r="B43" s="35"/>
      <c r="C43" s="29">
        <f>IFERROR(VLOOKUP(B43,специалист!$B$3:$C$45,2,FALSE),)</f>
        <v>0</v>
      </c>
      <c r="D43" s="37"/>
      <c r="E43" s="30" t="str">
        <f>IFERROR(VLOOKUP(D43,'движение ДВС'!B42:C4047,2,FALSE),"")</f>
        <v/>
      </c>
      <c r="F43" s="35"/>
      <c r="G43" s="30" t="str">
        <f>IFERROR(VLOOKUP(F43,нормативы!G43:H82,2,FALSE),"")</f>
        <v/>
      </c>
      <c r="H43" s="30" t="str">
        <f>IF(ISBLANK(D43),"",нормативы!$H$2)</f>
        <v/>
      </c>
      <c r="I43" s="35"/>
      <c r="J43" s="36" t="str">
        <f>IFERROR(VLOOKUP(D43,'движение ДВС'!B42:K4047,9,FALSE),"")</f>
        <v/>
      </c>
      <c r="K43" s="29" t="str">
        <f>IFERROR(INDEX('движение ДВС'!B:P,MATCH('наряд-задание'!D43,'движение ДВС'!P:P,0),1),"")</f>
        <v/>
      </c>
    </row>
    <row r="44" spans="1:19" s="29" customFormat="1" ht="25.5" hidden="1" customHeight="1" x14ac:dyDescent="0.25">
      <c r="A44" s="37"/>
      <c r="B44" s="35"/>
      <c r="C44" s="29">
        <f>IFERROR(VLOOKUP(B44,специалист!$B$3:$C$45,2,FALSE),)</f>
        <v>0</v>
      </c>
      <c r="D44" s="37"/>
      <c r="E44" s="30" t="str">
        <f>IFERROR(VLOOKUP(D44,'движение ДВС'!B43:C4048,2,FALSE),"")</f>
        <v/>
      </c>
      <c r="F44" s="35"/>
      <c r="G44" s="30" t="str">
        <f>IFERROR(VLOOKUP(F44,нормативы!G44:H83,2,FALSE),"")</f>
        <v/>
      </c>
      <c r="H44" s="30" t="str">
        <f>IF(ISBLANK(D44),"",нормативы!$H$2)</f>
        <v/>
      </c>
      <c r="I44" s="35"/>
      <c r="J44" s="36" t="str">
        <f>IFERROR(VLOOKUP(D44,'движение ДВС'!B43:K4048,9,FALSE),"")</f>
        <v/>
      </c>
      <c r="K44" s="29" t="str">
        <f>IFERROR(INDEX('движение ДВС'!B:P,MATCH('наряд-задание'!D44,'движение ДВС'!P:P,0),1),"")</f>
        <v/>
      </c>
    </row>
    <row r="45" spans="1:19" s="29" customFormat="1" ht="25.5" hidden="1" customHeight="1" x14ac:dyDescent="0.25">
      <c r="A45" s="37"/>
      <c r="B45" s="35"/>
      <c r="C45" s="29">
        <f>IFERROR(VLOOKUP(B45,специалист!$B$3:$C$45,2,FALSE),)</f>
        <v>0</v>
      </c>
      <c r="D45" s="37"/>
      <c r="E45" s="30" t="str">
        <f>IFERROR(VLOOKUP(D45,'движение ДВС'!B44:C4049,2,FALSE),"")</f>
        <v/>
      </c>
      <c r="F45" s="35"/>
      <c r="G45" s="30" t="str">
        <f>IFERROR(VLOOKUP(F45,нормативы!G45:H84,2,FALSE),"")</f>
        <v/>
      </c>
      <c r="H45" s="30" t="str">
        <f>IF(ISBLANK(D45),"",нормативы!$H$2)</f>
        <v/>
      </c>
      <c r="I45" s="35"/>
      <c r="J45" s="36" t="str">
        <f>IFERROR(VLOOKUP(D45,'движение ДВС'!B44:K4049,9,FALSE),"")</f>
        <v/>
      </c>
      <c r="K45" s="29" t="str">
        <f>IFERROR(INDEX('движение ДВС'!B:P,MATCH('наряд-задание'!D45,'движение ДВС'!P:P,0),1),"")</f>
        <v/>
      </c>
    </row>
    <row r="46" spans="1:19" s="29" customFormat="1" ht="25.5" hidden="1" customHeight="1" x14ac:dyDescent="0.25">
      <c r="A46" s="37"/>
      <c r="B46" s="35"/>
      <c r="C46" s="29">
        <f>IFERROR(VLOOKUP(B46,специалист!$B$3:$C$45,2,FALSE),)</f>
        <v>0</v>
      </c>
      <c r="D46" s="37"/>
      <c r="E46" s="30" t="str">
        <f>IFERROR(VLOOKUP(D46,'движение ДВС'!B45:C4050,2,FALSE),"")</f>
        <v/>
      </c>
      <c r="F46" s="35"/>
      <c r="G46" s="30" t="str">
        <f>IFERROR(VLOOKUP(F46,нормативы!G46:H85,2,FALSE),"")</f>
        <v/>
      </c>
      <c r="H46" s="30" t="str">
        <f>IF(ISBLANK(D46),"",нормативы!$H$2)</f>
        <v/>
      </c>
      <c r="I46" s="35"/>
      <c r="J46" s="36" t="str">
        <f>IFERROR(VLOOKUP(D46,'движение ДВС'!B45:K4050,9,FALSE),"")</f>
        <v/>
      </c>
      <c r="K46" s="29" t="str">
        <f>IFERROR(INDEX('движение ДВС'!B:P,MATCH('наряд-задание'!D46,'движение ДВС'!P:P,0),1),"")</f>
        <v/>
      </c>
    </row>
    <row r="47" spans="1:19" s="29" customFormat="1" ht="25.5" hidden="1" customHeight="1" x14ac:dyDescent="0.25">
      <c r="A47" s="37"/>
      <c r="B47" s="35"/>
      <c r="C47" s="29">
        <f>IFERROR(VLOOKUP(B47,специалист!$B$3:$C$45,2,FALSE),)</f>
        <v>0</v>
      </c>
      <c r="D47" s="37"/>
      <c r="E47" s="30" t="str">
        <f>IFERROR(VLOOKUP(D47,'движение ДВС'!B46:C4051,2,FALSE),"")</f>
        <v/>
      </c>
      <c r="F47" s="35"/>
      <c r="G47" s="30" t="str">
        <f>IFERROR(VLOOKUP(F47,нормативы!G47:H86,2,FALSE),"")</f>
        <v/>
      </c>
      <c r="H47" s="30" t="str">
        <f>IF(ISBLANK(D47),"",нормативы!$H$2)</f>
        <v/>
      </c>
      <c r="I47" s="35"/>
      <c r="J47" s="36" t="str">
        <f>IFERROR(VLOOKUP(D47,'движение ДВС'!B46:K4051,9,FALSE),"")</f>
        <v/>
      </c>
      <c r="K47" s="29" t="str">
        <f>IFERROR(INDEX('движение ДВС'!B:P,MATCH('наряд-задание'!D47,'движение ДВС'!P:P,0),1),"")</f>
        <v/>
      </c>
    </row>
    <row r="48" spans="1:19" s="29" customFormat="1" ht="25.5" hidden="1" customHeight="1" x14ac:dyDescent="0.25">
      <c r="A48" s="37"/>
      <c r="B48" s="35"/>
      <c r="C48" s="29">
        <f>IFERROR(VLOOKUP(B48,специалист!$B$3:$C$45,2,FALSE),)</f>
        <v>0</v>
      </c>
      <c r="D48" s="37"/>
      <c r="E48" s="30" t="str">
        <f>IFERROR(VLOOKUP(D48,'движение ДВС'!B47:C4052,2,FALSE),"")</f>
        <v/>
      </c>
      <c r="F48" s="35"/>
      <c r="G48" s="30" t="str">
        <f>IFERROR(VLOOKUP(F48,нормативы!G48:H87,2,FALSE),"")</f>
        <v/>
      </c>
      <c r="H48" s="30" t="str">
        <f>IF(ISBLANK(D48),"",нормативы!$H$2)</f>
        <v/>
      </c>
      <c r="I48" s="35"/>
      <c r="J48" s="36" t="str">
        <f>IFERROR(VLOOKUP(D48,'движение ДВС'!B47:K4052,9,FALSE),"")</f>
        <v/>
      </c>
      <c r="K48" s="29" t="str">
        <f>IFERROR(INDEX('движение ДВС'!B:P,MATCH('наряд-задание'!D48,'движение ДВС'!P:P,0),1),"")</f>
        <v/>
      </c>
    </row>
    <row r="49" spans="1:11" s="29" customFormat="1" ht="25.5" hidden="1" customHeight="1" x14ac:dyDescent="0.25">
      <c r="A49" s="37"/>
      <c r="B49" s="35"/>
      <c r="C49" s="29">
        <f>IFERROR(VLOOKUP(B49,специалист!$B$3:$C$45,2,FALSE),)</f>
        <v>0</v>
      </c>
      <c r="D49" s="37"/>
      <c r="E49" s="30" t="str">
        <f>IFERROR(VLOOKUP(D49,'движение ДВС'!B48:C4053,2,FALSE),"")</f>
        <v/>
      </c>
      <c r="F49" s="35"/>
      <c r="G49" s="30" t="str">
        <f>IFERROR(VLOOKUP(F49,нормативы!G49:H88,2,FALSE),"")</f>
        <v/>
      </c>
      <c r="H49" s="30" t="str">
        <f>IF(ISBLANK(D49),"",нормативы!$H$2)</f>
        <v/>
      </c>
      <c r="I49" s="35"/>
      <c r="J49" s="36" t="str">
        <f>IFERROR(VLOOKUP(D49,'движение ДВС'!B48:K4053,9,FALSE),"")</f>
        <v/>
      </c>
      <c r="K49" s="29" t="str">
        <f>IFERROR(INDEX('движение ДВС'!B:P,MATCH('наряд-задание'!D49,'движение ДВС'!P:P,0),1),"")</f>
        <v/>
      </c>
    </row>
    <row r="50" spans="1:11" s="29" customFormat="1" ht="25.5" hidden="1" customHeight="1" x14ac:dyDescent="0.25">
      <c r="A50" s="37"/>
      <c r="B50" s="35"/>
      <c r="C50" s="29">
        <f>IFERROR(VLOOKUP(B50,специалист!$B$3:$C$45,2,FALSE),)</f>
        <v>0</v>
      </c>
      <c r="D50" s="37"/>
      <c r="E50" s="30" t="str">
        <f>IFERROR(VLOOKUP(D50,'движение ДВС'!B49:C4054,2,FALSE),"")</f>
        <v/>
      </c>
      <c r="F50" s="35"/>
      <c r="G50" s="30" t="str">
        <f>IFERROR(VLOOKUP(F50,нормативы!G50:H89,2,FALSE),"")</f>
        <v/>
      </c>
      <c r="H50" s="30" t="str">
        <f>IF(ISBLANK(D50),"",нормативы!$H$2)</f>
        <v/>
      </c>
      <c r="I50" s="35"/>
      <c r="J50" s="36" t="str">
        <f>IFERROR(VLOOKUP(D50,'движение ДВС'!B49:K4054,9,FALSE),"")</f>
        <v/>
      </c>
      <c r="K50" s="29" t="str">
        <f>IFERROR(INDEX('движение ДВС'!B:P,MATCH('наряд-задание'!D50,'движение ДВС'!P:P,0),1),"")</f>
        <v/>
      </c>
    </row>
    <row r="51" spans="1:11" s="29" customFormat="1" ht="25.5" hidden="1" customHeight="1" x14ac:dyDescent="0.25">
      <c r="A51" s="37"/>
      <c r="B51" s="35"/>
      <c r="C51" s="29">
        <f>IFERROR(VLOOKUP(B51,специалист!$B$3:$C$45,2,FALSE),)</f>
        <v>0</v>
      </c>
      <c r="D51" s="37"/>
      <c r="E51" s="30" t="str">
        <f>IFERROR(VLOOKUP(D51,'движение ДВС'!B50:C4055,2,FALSE),"")</f>
        <v/>
      </c>
      <c r="F51" s="35"/>
      <c r="G51" s="30" t="str">
        <f>IFERROR(VLOOKUP(F51,нормативы!G51:H90,2,FALSE),"")</f>
        <v/>
      </c>
      <c r="H51" s="30" t="str">
        <f>IF(ISBLANK(D51),"",нормативы!$H$2)</f>
        <v/>
      </c>
      <c r="I51" s="35"/>
      <c r="J51" s="36" t="str">
        <f>IFERROR(VLOOKUP(D51,'движение ДВС'!B50:K4055,9,FALSE),"")</f>
        <v/>
      </c>
      <c r="K51" s="29" t="str">
        <f>IFERROR(INDEX('движение ДВС'!B:P,MATCH('наряд-задание'!D51,'движение ДВС'!P:P,0),1),"")</f>
        <v/>
      </c>
    </row>
    <row r="52" spans="1:11" s="29" customFormat="1" ht="25.5" hidden="1" customHeight="1" x14ac:dyDescent="0.25">
      <c r="A52" s="37"/>
      <c r="B52" s="35"/>
      <c r="C52" s="29">
        <f>IFERROR(VLOOKUP(B52,специалист!$B$3:$C$45,2,FALSE),)</f>
        <v>0</v>
      </c>
      <c r="D52" s="37"/>
      <c r="E52" s="30" t="str">
        <f>IFERROR(VLOOKUP(D52,'движение ДВС'!B51:C4056,2,FALSE),"")</f>
        <v/>
      </c>
      <c r="F52" s="35"/>
      <c r="G52" s="30" t="str">
        <f>IFERROR(VLOOKUP(F52,нормативы!G52:H91,2,FALSE),"")</f>
        <v/>
      </c>
      <c r="H52" s="30" t="str">
        <f>IF(ISBLANK(D52),"",нормативы!$H$2)</f>
        <v/>
      </c>
      <c r="I52" s="35"/>
      <c r="J52" s="36" t="str">
        <f>IFERROR(VLOOKUP(D52,'движение ДВС'!B51:K4056,9,FALSE),"")</f>
        <v/>
      </c>
      <c r="K52" s="29" t="str">
        <f>IFERROR(INDEX('движение ДВС'!B:P,MATCH('наряд-задание'!D52,'движение ДВС'!P:P,0),1),"")</f>
        <v/>
      </c>
    </row>
    <row r="53" spans="1:11" s="29" customFormat="1" ht="25.5" hidden="1" customHeight="1" x14ac:dyDescent="0.25">
      <c r="A53" s="37"/>
      <c r="B53" s="35"/>
      <c r="C53" s="29">
        <f>IFERROR(VLOOKUP(B53,специалист!$B$3:$C$45,2,FALSE),)</f>
        <v>0</v>
      </c>
      <c r="D53" s="37"/>
      <c r="E53" s="30" t="str">
        <f>IFERROR(VLOOKUP(D53,'движение ДВС'!B52:C4057,2,FALSE),"")</f>
        <v/>
      </c>
      <c r="F53" s="35"/>
      <c r="G53" s="30" t="str">
        <f>IFERROR(VLOOKUP(F53,нормативы!G53:H92,2,FALSE),"")</f>
        <v/>
      </c>
      <c r="H53" s="30" t="str">
        <f>IF(ISBLANK(D53),"",нормативы!$H$2)</f>
        <v/>
      </c>
      <c r="I53" s="35"/>
      <c r="J53" s="36" t="str">
        <f>IFERROR(VLOOKUP(D53,'движение ДВС'!B52:K4057,9,FALSE),"")</f>
        <v/>
      </c>
      <c r="K53" s="29" t="str">
        <f>IFERROR(INDEX('движение ДВС'!B:P,MATCH('наряд-задание'!D53,'движение ДВС'!P:P,0),1),"")</f>
        <v/>
      </c>
    </row>
    <row r="54" spans="1:11" s="29" customFormat="1" ht="25.5" hidden="1" customHeight="1" x14ac:dyDescent="0.25">
      <c r="A54" s="37"/>
      <c r="B54" s="35"/>
      <c r="C54" s="29">
        <f>IFERROR(VLOOKUP(B54,специалист!$B$3:$C$45,2,FALSE),)</f>
        <v>0</v>
      </c>
      <c r="D54" s="37"/>
      <c r="E54" s="30" t="str">
        <f>IFERROR(VLOOKUP(D54,'движение ДВС'!B53:C4058,2,FALSE),"")</f>
        <v/>
      </c>
      <c r="F54" s="35"/>
      <c r="G54" s="30" t="str">
        <f>IFERROR(VLOOKUP(F54,нормативы!G54:H93,2,FALSE),"")</f>
        <v/>
      </c>
      <c r="H54" s="30" t="str">
        <f>IF(ISBLANK(D54),"",нормативы!$H$2)</f>
        <v/>
      </c>
      <c r="I54" s="35"/>
      <c r="J54" s="36" t="str">
        <f>IFERROR(VLOOKUP(D54,'движение ДВС'!B53:K4058,9,FALSE),"")</f>
        <v/>
      </c>
      <c r="K54" s="29" t="str">
        <f>IFERROR(INDEX('движение ДВС'!B:P,MATCH('наряд-задание'!D54,'движение ДВС'!P:P,0),1),"")</f>
        <v/>
      </c>
    </row>
    <row r="55" spans="1:11" s="29" customFormat="1" ht="25.5" hidden="1" customHeight="1" x14ac:dyDescent="0.25">
      <c r="A55" s="37"/>
      <c r="B55" s="35"/>
      <c r="C55" s="29">
        <f>IFERROR(VLOOKUP(B55,специалист!$B$3:$C$45,2,FALSE),)</f>
        <v>0</v>
      </c>
      <c r="D55" s="37"/>
      <c r="E55" s="30" t="str">
        <f>IFERROR(VLOOKUP(D55,'движение ДВС'!B54:C4059,2,FALSE),"")</f>
        <v/>
      </c>
      <c r="F55" s="35"/>
      <c r="G55" s="30" t="str">
        <f>IFERROR(VLOOKUP(F55,нормативы!G55:H94,2,FALSE),"")</f>
        <v/>
      </c>
      <c r="H55" s="30" t="str">
        <f>IF(ISBLANK(D55),"",нормативы!$H$2)</f>
        <v/>
      </c>
      <c r="I55" s="35"/>
      <c r="J55" s="36" t="str">
        <f>IFERROR(VLOOKUP(D55,'движение ДВС'!B54:K4059,9,FALSE),"")</f>
        <v/>
      </c>
      <c r="K55" s="29" t="str">
        <f>IFERROR(INDEX('движение ДВС'!B:P,MATCH('наряд-задание'!D55,'движение ДВС'!P:P,0),1),"")</f>
        <v/>
      </c>
    </row>
    <row r="56" spans="1:11" s="29" customFormat="1" ht="25.5" hidden="1" customHeight="1" x14ac:dyDescent="0.25">
      <c r="A56" s="37"/>
      <c r="B56" s="35"/>
      <c r="C56" s="29">
        <f>IFERROR(VLOOKUP(B56,специалист!$B$3:$C$45,2,FALSE),)</f>
        <v>0</v>
      </c>
      <c r="D56" s="37"/>
      <c r="E56" s="30" t="str">
        <f>IFERROR(VLOOKUP(D56,'движение ДВС'!B55:C4060,2,FALSE),"")</f>
        <v/>
      </c>
      <c r="F56" s="35"/>
      <c r="G56" s="30" t="str">
        <f>IFERROR(VLOOKUP(F56,нормативы!G56:H95,2,FALSE),"")</f>
        <v/>
      </c>
      <c r="H56" s="30" t="str">
        <f>IF(ISBLANK(D56),"",нормативы!$H$2)</f>
        <v/>
      </c>
      <c r="I56" s="35"/>
      <c r="J56" s="36" t="str">
        <f>IFERROR(VLOOKUP(D56,'движение ДВС'!B55:K4060,9,FALSE),"")</f>
        <v/>
      </c>
      <c r="K56" s="29" t="str">
        <f>IFERROR(INDEX('движение ДВС'!B:P,MATCH('наряд-задание'!D56,'движение ДВС'!P:P,0),1),"")</f>
        <v/>
      </c>
    </row>
    <row r="57" spans="1:11" s="29" customFormat="1" ht="25.5" hidden="1" customHeight="1" x14ac:dyDescent="0.25">
      <c r="A57" s="37"/>
      <c r="B57" s="35"/>
      <c r="C57" s="29">
        <f>IFERROR(VLOOKUP(B57,специалист!$B$3:$C$45,2,FALSE),)</f>
        <v>0</v>
      </c>
      <c r="D57" s="37"/>
      <c r="E57" s="30" t="str">
        <f>IFERROR(VLOOKUP(D57,'движение ДВС'!B56:C4061,2,FALSE),"")</f>
        <v/>
      </c>
      <c r="F57" s="35"/>
      <c r="G57" s="30" t="str">
        <f>IFERROR(VLOOKUP(F57,нормативы!G57:H96,2,FALSE),"")</f>
        <v/>
      </c>
      <c r="H57" s="30" t="str">
        <f>IF(ISBLANK(D57),"",нормативы!$H$2)</f>
        <v/>
      </c>
      <c r="I57" s="35"/>
      <c r="J57" s="36" t="str">
        <f>IFERROR(VLOOKUP(D57,'движение ДВС'!B56:K4061,9,FALSE),"")</f>
        <v/>
      </c>
      <c r="K57" s="29" t="str">
        <f>IFERROR(INDEX('движение ДВС'!B:P,MATCH('наряд-задание'!D57,'движение ДВС'!P:P,0),1),"")</f>
        <v/>
      </c>
    </row>
    <row r="58" spans="1:11" s="29" customFormat="1" ht="25.5" hidden="1" customHeight="1" x14ac:dyDescent="0.25">
      <c r="A58" s="37"/>
      <c r="B58" s="35"/>
      <c r="C58" s="29">
        <f>IFERROR(VLOOKUP(B58,специалист!$B$3:$C$45,2,FALSE),)</f>
        <v>0</v>
      </c>
      <c r="D58" s="37"/>
      <c r="E58" s="30" t="str">
        <f>IFERROR(VLOOKUP(D58,'движение ДВС'!B57:C4062,2,FALSE),"")</f>
        <v/>
      </c>
      <c r="F58" s="35"/>
      <c r="G58" s="30" t="str">
        <f>IFERROR(VLOOKUP(F58,нормативы!G58:H97,2,FALSE),"")</f>
        <v/>
      </c>
      <c r="H58" s="30" t="str">
        <f>IF(ISBLANK(D58),"",нормативы!$H$2)</f>
        <v/>
      </c>
      <c r="I58" s="35"/>
      <c r="J58" s="36" t="str">
        <f>IFERROR(VLOOKUP(D58,'движение ДВС'!B57:K4062,9,FALSE),"")</f>
        <v/>
      </c>
      <c r="K58" s="29" t="str">
        <f>IFERROR(INDEX('движение ДВС'!B:P,MATCH('наряд-задание'!D58,'движение ДВС'!P:P,0),1),"")</f>
        <v/>
      </c>
    </row>
    <row r="59" spans="1:11" s="29" customFormat="1" ht="25.5" hidden="1" customHeight="1" x14ac:dyDescent="0.25">
      <c r="A59" s="37"/>
      <c r="B59" s="35"/>
      <c r="C59" s="29">
        <f>IFERROR(VLOOKUP(B59,специалист!$B$3:$C$45,2,FALSE),)</f>
        <v>0</v>
      </c>
      <c r="D59" s="37"/>
      <c r="E59" s="30" t="str">
        <f>IFERROR(VLOOKUP(D59,'движение ДВС'!B58:C4063,2,FALSE),"")</f>
        <v/>
      </c>
      <c r="F59" s="35"/>
      <c r="G59" s="30" t="str">
        <f>IFERROR(VLOOKUP(F59,нормативы!G59:H98,2,FALSE),"")</f>
        <v/>
      </c>
      <c r="H59" s="30" t="str">
        <f>IF(ISBLANK(D59),"",нормативы!$H$2)</f>
        <v/>
      </c>
      <c r="I59" s="35"/>
      <c r="J59" s="36" t="str">
        <f>IFERROR(VLOOKUP(D59,'движение ДВС'!B58:K4063,9,FALSE),"")</f>
        <v/>
      </c>
      <c r="K59" s="29" t="str">
        <f>IFERROR(INDEX('движение ДВС'!B:P,MATCH('наряд-задание'!D59,'движение ДВС'!P:P,0),1),"")</f>
        <v/>
      </c>
    </row>
    <row r="60" spans="1:11" s="29" customFormat="1" ht="25.5" hidden="1" customHeight="1" x14ac:dyDescent="0.25">
      <c r="A60" s="37"/>
      <c r="B60" s="35"/>
      <c r="C60" s="29">
        <f>IFERROR(VLOOKUP(B60,специалист!$B$3:$C$45,2,FALSE),)</f>
        <v>0</v>
      </c>
      <c r="D60" s="37"/>
      <c r="E60" s="30" t="str">
        <f>IFERROR(VLOOKUP(D60,'движение ДВС'!B59:C4064,2,FALSE),"")</f>
        <v/>
      </c>
      <c r="F60" s="35"/>
      <c r="G60" s="30" t="str">
        <f>IFERROR(VLOOKUP(F60,нормативы!G60:H99,2,FALSE),"")</f>
        <v/>
      </c>
      <c r="H60" s="30" t="str">
        <f>IF(ISBLANK(D60),"",нормативы!$H$2)</f>
        <v/>
      </c>
      <c r="I60" s="35"/>
      <c r="J60" s="36" t="str">
        <f>IFERROR(VLOOKUP(D60,'движение ДВС'!B59:K4064,9,FALSE),"")</f>
        <v/>
      </c>
      <c r="K60" s="29" t="str">
        <f>IFERROR(INDEX('движение ДВС'!B:P,MATCH('наряд-задание'!D60,'движение ДВС'!P:P,0),1),"")</f>
        <v/>
      </c>
    </row>
    <row r="61" spans="1:11" s="29" customFormat="1" ht="25.5" hidden="1" customHeight="1" x14ac:dyDescent="0.25">
      <c r="A61" s="37"/>
      <c r="B61" s="35"/>
      <c r="C61" s="29">
        <f>IFERROR(VLOOKUP(B61,специалист!$B$3:$C$45,2,FALSE),)</f>
        <v>0</v>
      </c>
      <c r="D61" s="37"/>
      <c r="E61" s="30" t="str">
        <f>IFERROR(VLOOKUP(D61,'движение ДВС'!B60:C4065,2,FALSE),"")</f>
        <v/>
      </c>
      <c r="F61" s="35"/>
      <c r="G61" s="30" t="str">
        <f>IFERROR(VLOOKUP(F61,нормативы!G61:H100,2,FALSE),"")</f>
        <v/>
      </c>
      <c r="H61" s="30" t="str">
        <f>IF(ISBLANK(D61),"",нормативы!$H$2)</f>
        <v/>
      </c>
      <c r="I61" s="35"/>
      <c r="J61" s="36" t="str">
        <f>IFERROR(VLOOKUP(D61,'движение ДВС'!B60:K4065,9,FALSE),"")</f>
        <v/>
      </c>
      <c r="K61" s="29" t="str">
        <f>IFERROR(INDEX('движение ДВС'!B:P,MATCH('наряд-задание'!D61,'движение ДВС'!P:P,0),1),"")</f>
        <v/>
      </c>
    </row>
    <row r="62" spans="1:11" s="29" customFormat="1" ht="25.5" hidden="1" customHeight="1" x14ac:dyDescent="0.25">
      <c r="A62" s="37"/>
      <c r="B62" s="35"/>
      <c r="C62" s="29">
        <f>IFERROR(VLOOKUP(B62,специалист!$B$3:$C$45,2,FALSE),)</f>
        <v>0</v>
      </c>
      <c r="D62" s="37"/>
      <c r="E62" s="30" t="str">
        <f>IFERROR(VLOOKUP(D62,'движение ДВС'!B61:C4066,2,FALSE),"")</f>
        <v/>
      </c>
      <c r="F62" s="35"/>
      <c r="G62" s="30" t="str">
        <f>IFERROR(VLOOKUP(F62,нормативы!G62:H101,2,FALSE),"")</f>
        <v/>
      </c>
      <c r="H62" s="30" t="str">
        <f>IF(ISBLANK(D62),"",нормативы!$H$2)</f>
        <v/>
      </c>
      <c r="I62" s="35"/>
      <c r="J62" s="36" t="str">
        <f>IFERROR(VLOOKUP(D62,'движение ДВС'!B61:K4066,9,FALSE),"")</f>
        <v/>
      </c>
      <c r="K62" s="29" t="str">
        <f>IFERROR(INDEX('движение ДВС'!B:P,MATCH('наряд-задание'!D62,'движение ДВС'!P:P,0),1),"")</f>
        <v/>
      </c>
    </row>
    <row r="63" spans="1:11" s="29" customFormat="1" ht="25.5" hidden="1" customHeight="1" x14ac:dyDescent="0.25">
      <c r="A63" s="37"/>
      <c r="B63" s="35"/>
      <c r="C63" s="29">
        <f>IFERROR(VLOOKUP(B63,специалист!$B$3:$C$45,2,FALSE),)</f>
        <v>0</v>
      </c>
      <c r="D63" s="37"/>
      <c r="E63" s="30" t="str">
        <f>IFERROR(VLOOKUP(D63,'движение ДВС'!B62:C4067,2,FALSE),"")</f>
        <v/>
      </c>
      <c r="F63" s="35"/>
      <c r="G63" s="30" t="str">
        <f>IFERROR(VLOOKUP(F63,нормативы!G63:H102,2,FALSE),"")</f>
        <v/>
      </c>
      <c r="H63" s="30" t="str">
        <f>IF(ISBLANK(D63),"",нормативы!$H$2)</f>
        <v/>
      </c>
      <c r="I63" s="35"/>
      <c r="J63" s="36" t="str">
        <f>IFERROR(VLOOKUP(D63,'движение ДВС'!B62:K4067,9,FALSE),"")</f>
        <v/>
      </c>
      <c r="K63" s="29" t="str">
        <f>IFERROR(INDEX('движение ДВС'!B:P,MATCH('наряд-задание'!D63,'движение ДВС'!P:P,0),1),"")</f>
        <v/>
      </c>
    </row>
    <row r="64" spans="1:11" s="29" customFormat="1" ht="25.5" hidden="1" customHeight="1" x14ac:dyDescent="0.25">
      <c r="A64" s="37"/>
      <c r="B64" s="35"/>
      <c r="C64" s="29">
        <f>IFERROR(VLOOKUP(B64,специалист!$B$3:$C$45,2,FALSE),)</f>
        <v>0</v>
      </c>
      <c r="D64" s="37"/>
      <c r="E64" s="30" t="str">
        <f>IFERROR(VLOOKUP(D64,'движение ДВС'!B63:C4068,2,FALSE),"")</f>
        <v/>
      </c>
      <c r="F64" s="35"/>
      <c r="G64" s="30" t="str">
        <f>IFERROR(VLOOKUP(F64,нормативы!G64:H103,2,FALSE),"")</f>
        <v/>
      </c>
      <c r="H64" s="30" t="str">
        <f>IF(ISBLANK(D64),"",нормативы!$H$2)</f>
        <v/>
      </c>
      <c r="I64" s="35"/>
      <c r="J64" s="36" t="str">
        <f>IFERROR(VLOOKUP(D64,'движение ДВС'!B63:K4068,9,FALSE),"")</f>
        <v/>
      </c>
      <c r="K64" s="29" t="str">
        <f>IFERROR(INDEX('движение ДВС'!B:P,MATCH('наряд-задание'!D64,'движение ДВС'!P:P,0),1),"")</f>
        <v/>
      </c>
    </row>
    <row r="65" spans="1:11" s="29" customFormat="1" ht="25.5" hidden="1" customHeight="1" x14ac:dyDescent="0.25">
      <c r="A65" s="37"/>
      <c r="B65" s="35"/>
      <c r="C65" s="29">
        <f>IFERROR(VLOOKUP(B65,специалист!$B$3:$C$45,2,FALSE),)</f>
        <v>0</v>
      </c>
      <c r="D65" s="37"/>
      <c r="E65" s="30" t="str">
        <f>IFERROR(VLOOKUP(D65,'движение ДВС'!B64:C4069,2,FALSE),"")</f>
        <v/>
      </c>
      <c r="F65" s="35"/>
      <c r="G65" s="30" t="str">
        <f>IFERROR(VLOOKUP(F65,нормативы!G65:H104,2,FALSE),"")</f>
        <v/>
      </c>
      <c r="H65" s="30" t="str">
        <f>IF(ISBLANK(D65),"",нормативы!$H$2)</f>
        <v/>
      </c>
      <c r="I65" s="35"/>
      <c r="J65" s="36" t="str">
        <f>IFERROR(VLOOKUP(D65,'движение ДВС'!B64:K4069,9,FALSE),"")</f>
        <v/>
      </c>
      <c r="K65" s="29" t="str">
        <f>IFERROR(INDEX('движение ДВС'!B:P,MATCH('наряд-задание'!D65,'движение ДВС'!P:P,0),1),"")</f>
        <v/>
      </c>
    </row>
    <row r="66" spans="1:11" s="29" customFormat="1" ht="25.5" hidden="1" customHeight="1" x14ac:dyDescent="0.25">
      <c r="A66" s="37"/>
      <c r="B66" s="35"/>
      <c r="C66" s="29">
        <f>IFERROR(VLOOKUP(B66,специалист!$B$3:$C$45,2,FALSE),)</f>
        <v>0</v>
      </c>
      <c r="D66" s="37"/>
      <c r="E66" s="30" t="str">
        <f>IFERROR(VLOOKUP(D66,'движение ДВС'!B65:C4070,2,FALSE),"")</f>
        <v/>
      </c>
      <c r="F66" s="35"/>
      <c r="G66" s="30" t="str">
        <f>IFERROR(VLOOKUP(F66,нормативы!G66:H105,2,FALSE),"")</f>
        <v/>
      </c>
      <c r="H66" s="30" t="str">
        <f>IF(ISBLANK(D66),"",нормативы!$H$2)</f>
        <v/>
      </c>
      <c r="I66" s="35"/>
      <c r="J66" s="36" t="str">
        <f>IFERROR(VLOOKUP(D66,'движение ДВС'!B65:K4070,9,FALSE),"")</f>
        <v/>
      </c>
      <c r="K66" s="29" t="str">
        <f>IFERROR(INDEX('движение ДВС'!B:P,MATCH('наряд-задание'!D66,'движение ДВС'!P:P,0),1),"")</f>
        <v/>
      </c>
    </row>
    <row r="67" spans="1:11" s="29" customFormat="1" ht="25.5" hidden="1" customHeight="1" x14ac:dyDescent="0.25">
      <c r="A67" s="37"/>
      <c r="B67" s="35"/>
      <c r="C67" s="29">
        <f>IFERROR(VLOOKUP(B67,специалист!$B$3:$C$45,2,FALSE),)</f>
        <v>0</v>
      </c>
      <c r="D67" s="37"/>
      <c r="E67" s="30" t="str">
        <f>IFERROR(VLOOKUP(D67,'движение ДВС'!B66:C4071,2,FALSE),"")</f>
        <v/>
      </c>
      <c r="F67" s="35"/>
      <c r="G67" s="30" t="str">
        <f>IFERROR(VLOOKUP(F67,нормативы!G67:H106,2,FALSE),"")</f>
        <v/>
      </c>
      <c r="H67" s="30" t="str">
        <f>IF(ISBLANK(D67),"",нормативы!$H$2)</f>
        <v/>
      </c>
      <c r="I67" s="35"/>
      <c r="J67" s="36" t="str">
        <f>IFERROR(VLOOKUP(D67,'движение ДВС'!B66:K4071,9,FALSE),"")</f>
        <v/>
      </c>
      <c r="K67" s="29" t="str">
        <f>IFERROR(INDEX('движение ДВС'!B:P,MATCH('наряд-задание'!D67,'движение ДВС'!P:P,0),1),"")</f>
        <v/>
      </c>
    </row>
    <row r="68" spans="1:11" s="29" customFormat="1" ht="25.5" hidden="1" customHeight="1" x14ac:dyDescent="0.25">
      <c r="A68" s="37"/>
      <c r="B68" s="35"/>
      <c r="C68" s="29">
        <f>IFERROR(VLOOKUP(B68,специалист!$B$3:$C$45,2,FALSE),)</f>
        <v>0</v>
      </c>
      <c r="D68" s="37"/>
      <c r="E68" s="30" t="str">
        <f>IFERROR(VLOOKUP(D68,'движение ДВС'!B67:C4072,2,FALSE),"")</f>
        <v/>
      </c>
      <c r="F68" s="35"/>
      <c r="G68" s="30" t="str">
        <f>IFERROR(VLOOKUP(F68,нормативы!G68:H107,2,FALSE),"")</f>
        <v/>
      </c>
      <c r="H68" s="30" t="str">
        <f>IF(ISBLANK(D68),"",нормативы!$H$2)</f>
        <v/>
      </c>
      <c r="I68" s="35"/>
      <c r="J68" s="36" t="str">
        <f>IFERROR(VLOOKUP(D68,'движение ДВС'!B67:K4072,9,FALSE),"")</f>
        <v/>
      </c>
      <c r="K68" s="29" t="str">
        <f>IFERROR(INDEX('движение ДВС'!B:P,MATCH('наряд-задание'!D68,'движение ДВС'!P:P,0),1),"")</f>
        <v/>
      </c>
    </row>
    <row r="69" spans="1:11" s="29" customFormat="1" ht="25.5" hidden="1" customHeight="1" x14ac:dyDescent="0.25">
      <c r="A69" s="37"/>
      <c r="B69" s="35"/>
      <c r="C69" s="29">
        <f>IFERROR(VLOOKUP(B69,специалист!$B$3:$C$45,2,FALSE),)</f>
        <v>0</v>
      </c>
      <c r="D69" s="37"/>
      <c r="E69" s="30" t="str">
        <f>IFERROR(VLOOKUP(D69,'движение ДВС'!B68:C4073,2,FALSE),"")</f>
        <v/>
      </c>
      <c r="F69" s="35"/>
      <c r="G69" s="30" t="str">
        <f>IFERROR(VLOOKUP(F69,нормативы!G69:H108,2,FALSE),"")</f>
        <v/>
      </c>
      <c r="H69" s="30" t="str">
        <f>IF(ISBLANK(D69),"",нормативы!$H$2)</f>
        <v/>
      </c>
      <c r="I69" s="35"/>
      <c r="J69" s="36" t="str">
        <f>IFERROR(VLOOKUP(D69,'движение ДВС'!B68:K4073,9,FALSE),"")</f>
        <v/>
      </c>
      <c r="K69" s="29" t="str">
        <f>IFERROR(INDEX('движение ДВС'!B:P,MATCH('наряд-задание'!D69,'движение ДВС'!P:P,0),1),"")</f>
        <v/>
      </c>
    </row>
    <row r="70" spans="1:11" s="29" customFormat="1" ht="25.5" hidden="1" customHeight="1" x14ac:dyDescent="0.25">
      <c r="A70" s="37"/>
      <c r="B70" s="35"/>
      <c r="C70" s="29">
        <f>IFERROR(VLOOKUP(B70,специалист!$B$3:$C$45,2,FALSE),)</f>
        <v>0</v>
      </c>
      <c r="D70" s="37"/>
      <c r="E70" s="30" t="str">
        <f>IFERROR(VLOOKUP(D70,'движение ДВС'!B69:C4074,2,FALSE),"")</f>
        <v/>
      </c>
      <c r="F70" s="35"/>
      <c r="G70" s="30" t="str">
        <f>IFERROR(VLOOKUP(F70,нормативы!G70:H109,2,FALSE),"")</f>
        <v/>
      </c>
      <c r="H70" s="30" t="str">
        <f>IF(ISBLANK(D70),"",нормативы!$H$2)</f>
        <v/>
      </c>
      <c r="I70" s="35"/>
      <c r="J70" s="36" t="str">
        <f>IFERROR(VLOOKUP(D70,'движение ДВС'!B69:K4074,9,FALSE),"")</f>
        <v/>
      </c>
      <c r="K70" s="29" t="str">
        <f>IFERROR(INDEX('движение ДВС'!B:P,MATCH('наряд-задание'!D70,'движение ДВС'!P:P,0),1),"")</f>
        <v/>
      </c>
    </row>
    <row r="71" spans="1:11" s="29" customFormat="1" ht="25.5" hidden="1" customHeight="1" x14ac:dyDescent="0.25">
      <c r="A71" s="37"/>
      <c r="B71" s="35"/>
      <c r="C71" s="29">
        <f>IFERROR(VLOOKUP(B71,специалист!$B$3:$C$45,2,FALSE),)</f>
        <v>0</v>
      </c>
      <c r="D71" s="37"/>
      <c r="E71" s="30" t="str">
        <f>IFERROR(VLOOKUP(D71,'движение ДВС'!B70:C4075,2,FALSE),"")</f>
        <v/>
      </c>
      <c r="F71" s="35"/>
      <c r="G71" s="30" t="str">
        <f>IFERROR(VLOOKUP(F71,нормативы!G71:H110,2,FALSE),"")</f>
        <v/>
      </c>
      <c r="H71" s="30" t="str">
        <f>IF(ISBLANK(D71),"",нормативы!$H$2)</f>
        <v/>
      </c>
      <c r="I71" s="35"/>
      <c r="J71" s="36" t="str">
        <f>IFERROR(VLOOKUP(D71,'движение ДВС'!B70:K4075,9,FALSE),"")</f>
        <v/>
      </c>
      <c r="K71" s="29" t="str">
        <f>IFERROR(INDEX('движение ДВС'!B:P,MATCH('наряд-задание'!D71,'движение ДВС'!P:P,0),1),"")</f>
        <v/>
      </c>
    </row>
    <row r="72" spans="1:11" s="29" customFormat="1" ht="25.5" hidden="1" customHeight="1" x14ac:dyDescent="0.25">
      <c r="A72" s="37"/>
      <c r="B72" s="35"/>
      <c r="C72" s="29">
        <f>IFERROR(VLOOKUP(B72,специалист!$B$3:$C$45,2,FALSE),)</f>
        <v>0</v>
      </c>
      <c r="D72" s="37"/>
      <c r="E72" s="30" t="str">
        <f>IFERROR(VLOOKUP(D72,'движение ДВС'!B71:C4076,2,FALSE),"")</f>
        <v/>
      </c>
      <c r="F72" s="35"/>
      <c r="G72" s="30" t="str">
        <f>IFERROR(VLOOKUP(F72,нормативы!G72:H111,2,FALSE),"")</f>
        <v/>
      </c>
      <c r="H72" s="30" t="str">
        <f>IF(ISBLANK(D72),"",нормативы!$H$2)</f>
        <v/>
      </c>
      <c r="I72" s="35"/>
      <c r="J72" s="36" t="str">
        <f>IFERROR(VLOOKUP(D72,'движение ДВС'!B71:K4076,9,FALSE),"")</f>
        <v/>
      </c>
      <c r="K72" s="29" t="str">
        <f>IFERROR(INDEX('движение ДВС'!B:P,MATCH('наряд-задание'!D72,'движение ДВС'!P:P,0),1),"")</f>
        <v/>
      </c>
    </row>
    <row r="73" spans="1:11" s="29" customFormat="1" ht="25.5" hidden="1" customHeight="1" x14ac:dyDescent="0.25">
      <c r="A73" s="37"/>
      <c r="B73" s="35"/>
      <c r="C73" s="29">
        <f>IFERROR(VLOOKUP(B73,специалист!$B$3:$C$45,2,FALSE),)</f>
        <v>0</v>
      </c>
      <c r="D73" s="37"/>
      <c r="E73" s="30" t="str">
        <f>IFERROR(VLOOKUP(D73,'движение ДВС'!B72:C4077,2,FALSE),"")</f>
        <v/>
      </c>
      <c r="F73" s="35"/>
      <c r="G73" s="30" t="str">
        <f>IFERROR(VLOOKUP(F73,нормативы!G73:H112,2,FALSE),"")</f>
        <v/>
      </c>
      <c r="H73" s="30" t="str">
        <f>IF(ISBLANK(D73),"",нормативы!$H$2)</f>
        <v/>
      </c>
      <c r="I73" s="35"/>
      <c r="J73" s="36" t="str">
        <f>IFERROR(VLOOKUP(D73,'движение ДВС'!B72:K4077,9,FALSE),"")</f>
        <v/>
      </c>
      <c r="K73" s="29" t="str">
        <f>IFERROR(INDEX('движение ДВС'!B:P,MATCH('наряд-задание'!D73,'движение ДВС'!P:P,0),1),"")</f>
        <v/>
      </c>
    </row>
    <row r="74" spans="1:11" s="29" customFormat="1" ht="25.5" hidden="1" customHeight="1" x14ac:dyDescent="0.25">
      <c r="A74" s="37"/>
      <c r="B74" s="35"/>
      <c r="C74" s="29">
        <f>IFERROR(VLOOKUP(B74,специалист!$B$3:$C$45,2,FALSE),)</f>
        <v>0</v>
      </c>
      <c r="D74" s="37"/>
      <c r="E74" s="30" t="str">
        <f>IFERROR(VLOOKUP(D74,'движение ДВС'!B73:C4078,2,FALSE),"")</f>
        <v/>
      </c>
      <c r="F74" s="35"/>
      <c r="G74" s="30" t="str">
        <f>IFERROR(VLOOKUP(F74,нормативы!G74:H113,2,FALSE),"")</f>
        <v/>
      </c>
      <c r="H74" s="30" t="str">
        <f>IF(ISBLANK(D74),"",нормативы!$H$2)</f>
        <v/>
      </c>
      <c r="I74" s="35"/>
      <c r="J74" s="36" t="str">
        <f>IFERROR(VLOOKUP(D74,'движение ДВС'!B73:K4078,9,FALSE),"")</f>
        <v/>
      </c>
      <c r="K74" s="29" t="str">
        <f>IFERROR(INDEX('движение ДВС'!B:P,MATCH('наряд-задание'!D74,'движение ДВС'!P:P,0),1),"")</f>
        <v/>
      </c>
    </row>
    <row r="75" spans="1:11" s="29" customFormat="1" ht="25.5" hidden="1" customHeight="1" x14ac:dyDescent="0.25">
      <c r="A75" s="37"/>
      <c r="B75" s="35"/>
      <c r="C75" s="29">
        <f>IFERROR(VLOOKUP(B75,специалист!$B$3:$C$45,2,FALSE),)</f>
        <v>0</v>
      </c>
      <c r="D75" s="37"/>
      <c r="E75" s="30" t="str">
        <f>IFERROR(VLOOKUP(D75,'движение ДВС'!B74:C4079,2,FALSE),"")</f>
        <v/>
      </c>
      <c r="F75" s="35"/>
      <c r="G75" s="30" t="str">
        <f>IFERROR(VLOOKUP(F75,нормативы!G75:H114,2,FALSE),"")</f>
        <v/>
      </c>
      <c r="H75" s="30" t="str">
        <f>IF(ISBLANK(D75),"",нормативы!$H$2)</f>
        <v/>
      </c>
      <c r="I75" s="35"/>
      <c r="J75" s="36" t="str">
        <f>IFERROR(VLOOKUP(D75,'движение ДВС'!B74:K4079,9,FALSE),"")</f>
        <v/>
      </c>
      <c r="K75" s="29" t="str">
        <f>IFERROR(INDEX('движение ДВС'!B:P,MATCH('наряд-задание'!D75,'движение ДВС'!P:P,0),1),"")</f>
        <v/>
      </c>
    </row>
    <row r="76" spans="1:11" s="29" customFormat="1" ht="25.5" hidden="1" customHeight="1" x14ac:dyDescent="0.25">
      <c r="A76" s="37"/>
      <c r="B76" s="35"/>
      <c r="C76" s="29">
        <f>IFERROR(VLOOKUP(B76,специалист!$B$3:$C$45,2,FALSE),)</f>
        <v>0</v>
      </c>
      <c r="D76" s="37"/>
      <c r="E76" s="30" t="str">
        <f>IFERROR(VLOOKUP(D76,'движение ДВС'!B75:C4080,2,FALSE),"")</f>
        <v/>
      </c>
      <c r="F76" s="35"/>
      <c r="G76" s="30" t="str">
        <f>IFERROR(VLOOKUP(F76,нормативы!G76:H115,2,FALSE),"")</f>
        <v/>
      </c>
      <c r="H76" s="30" t="str">
        <f>IF(ISBLANK(D76),"",нормативы!$H$2)</f>
        <v/>
      </c>
      <c r="I76" s="35"/>
      <c r="J76" s="36" t="str">
        <f>IFERROR(VLOOKUP(D76,'движение ДВС'!B75:K4080,9,FALSE),"")</f>
        <v/>
      </c>
      <c r="K76" s="29" t="str">
        <f>IFERROR(INDEX('движение ДВС'!B:P,MATCH('наряд-задание'!D76,'движение ДВС'!P:P,0),1),"")</f>
        <v/>
      </c>
    </row>
    <row r="77" spans="1:11" s="29" customFormat="1" ht="25.5" hidden="1" customHeight="1" x14ac:dyDescent="0.25">
      <c r="A77" s="37"/>
      <c r="B77" s="35"/>
      <c r="C77" s="29">
        <f>IFERROR(VLOOKUP(B77,специалист!$B$3:$C$45,2,FALSE),)</f>
        <v>0</v>
      </c>
      <c r="D77" s="37"/>
      <c r="E77" s="30" t="str">
        <f>IFERROR(VLOOKUP(D77,'движение ДВС'!B76:C4081,2,FALSE),"")</f>
        <v/>
      </c>
      <c r="F77" s="35"/>
      <c r="G77" s="30" t="str">
        <f>IFERROR(VLOOKUP(F77,нормативы!G77:H116,2,FALSE),"")</f>
        <v/>
      </c>
      <c r="H77" s="30" t="str">
        <f>IF(ISBLANK(D77),"",нормативы!$H$2)</f>
        <v/>
      </c>
      <c r="I77" s="35"/>
      <c r="J77" s="36" t="str">
        <f>IFERROR(VLOOKUP(D77,'движение ДВС'!B76:K4081,9,FALSE),"")</f>
        <v/>
      </c>
      <c r="K77" s="29" t="str">
        <f>IFERROR(INDEX('движение ДВС'!B:P,MATCH('наряд-задание'!D77,'движение ДВС'!P:P,0),1),"")</f>
        <v/>
      </c>
    </row>
    <row r="78" spans="1:11" s="29" customFormat="1" ht="25.5" hidden="1" customHeight="1" x14ac:dyDescent="0.25">
      <c r="A78" s="37"/>
      <c r="B78" s="35"/>
      <c r="C78" s="29">
        <f>IFERROR(VLOOKUP(B78,специалист!$B$3:$C$45,2,FALSE),)</f>
        <v>0</v>
      </c>
      <c r="D78" s="37"/>
      <c r="E78" s="30" t="str">
        <f>IFERROR(VLOOKUP(D78,'движение ДВС'!B77:C4082,2,FALSE),"")</f>
        <v/>
      </c>
      <c r="F78" s="35"/>
      <c r="G78" s="30" t="str">
        <f>IFERROR(VLOOKUP(F78,нормативы!G78:H117,2,FALSE),"")</f>
        <v/>
      </c>
      <c r="H78" s="30" t="str">
        <f>IF(ISBLANK(D78),"",нормативы!$H$2)</f>
        <v/>
      </c>
      <c r="I78" s="35"/>
      <c r="J78" s="36" t="str">
        <f>IFERROR(VLOOKUP(D78,'движение ДВС'!B77:K4082,9,FALSE),"")</f>
        <v/>
      </c>
      <c r="K78" s="29" t="str">
        <f>IFERROR(INDEX('движение ДВС'!B:P,MATCH('наряд-задание'!D78,'движение ДВС'!P:P,0),1),"")</f>
        <v/>
      </c>
    </row>
    <row r="79" spans="1:11" s="29" customFormat="1" ht="25.5" hidden="1" customHeight="1" x14ac:dyDescent="0.25">
      <c r="A79" s="37"/>
      <c r="B79" s="35"/>
      <c r="C79" s="29">
        <f>IFERROR(VLOOKUP(B79,специалист!$B$3:$C$45,2,FALSE),)</f>
        <v>0</v>
      </c>
      <c r="D79" s="37"/>
      <c r="E79" s="30" t="str">
        <f>IFERROR(VLOOKUP(D79,'движение ДВС'!B78:C4083,2,FALSE),"")</f>
        <v/>
      </c>
      <c r="F79" s="35"/>
      <c r="G79" s="30" t="str">
        <f>IFERROR(VLOOKUP(F79,нормативы!G79:H118,2,FALSE),"")</f>
        <v/>
      </c>
      <c r="H79" s="30" t="str">
        <f>IF(ISBLANK(D79),"",нормативы!$H$2)</f>
        <v/>
      </c>
      <c r="I79" s="35"/>
      <c r="J79" s="36" t="str">
        <f>IFERROR(VLOOKUP(D79,'движение ДВС'!B78:K4083,9,FALSE),"")</f>
        <v/>
      </c>
      <c r="K79" s="29" t="str">
        <f>IFERROR(INDEX('движение ДВС'!B:P,MATCH('наряд-задание'!D79,'движение ДВС'!P:P,0),1),"")</f>
        <v/>
      </c>
    </row>
    <row r="80" spans="1:11" s="29" customFormat="1" ht="25.5" hidden="1" customHeight="1" x14ac:dyDescent="0.25">
      <c r="A80" s="37"/>
      <c r="B80" s="35"/>
      <c r="C80" s="29">
        <f>IFERROR(VLOOKUP(B80,специалист!$B$3:$C$45,2,FALSE),)</f>
        <v>0</v>
      </c>
      <c r="D80" s="37"/>
      <c r="E80" s="30" t="str">
        <f>IFERROR(VLOOKUP(D80,'движение ДВС'!B79:C4084,2,FALSE),"")</f>
        <v/>
      </c>
      <c r="F80" s="35"/>
      <c r="G80" s="30" t="str">
        <f>IFERROR(VLOOKUP(F80,нормативы!G80:H119,2,FALSE),"")</f>
        <v/>
      </c>
      <c r="H80" s="30" t="str">
        <f>IF(ISBLANK(D80),"",нормативы!$H$2)</f>
        <v/>
      </c>
      <c r="I80" s="35"/>
      <c r="J80" s="36" t="str">
        <f>IFERROR(VLOOKUP(D80,'движение ДВС'!B79:K4084,9,FALSE),"")</f>
        <v/>
      </c>
      <c r="K80" s="29" t="str">
        <f>IFERROR(INDEX('движение ДВС'!B:P,MATCH('наряд-задание'!D80,'движение ДВС'!P:P,0),1),"")</f>
        <v/>
      </c>
    </row>
    <row r="81" spans="1:11" s="29" customFormat="1" ht="25.5" hidden="1" customHeight="1" x14ac:dyDescent="0.25">
      <c r="A81" s="37"/>
      <c r="B81" s="35"/>
      <c r="C81" s="29">
        <f>IFERROR(VLOOKUP(B81,специалист!$B$3:$C$45,2,FALSE),)</f>
        <v>0</v>
      </c>
      <c r="D81" s="37"/>
      <c r="E81" s="30" t="str">
        <f>IFERROR(VLOOKUP(D81,'движение ДВС'!B80:C4085,2,FALSE),"")</f>
        <v/>
      </c>
      <c r="F81" s="35"/>
      <c r="G81" s="30" t="str">
        <f>IFERROR(VLOOKUP(F81,нормативы!G81:H120,2,FALSE),"")</f>
        <v/>
      </c>
      <c r="H81" s="30" t="str">
        <f>IF(ISBLANK(D81),"",нормативы!$H$2)</f>
        <v/>
      </c>
      <c r="I81" s="35"/>
      <c r="J81" s="36" t="str">
        <f>IFERROR(VLOOKUP(D81,'движение ДВС'!B80:K4085,9,FALSE),"")</f>
        <v/>
      </c>
      <c r="K81" s="29" t="str">
        <f>IFERROR(INDEX('движение ДВС'!B:P,MATCH('наряд-задание'!D81,'движение ДВС'!P:P,0),1),"")</f>
        <v/>
      </c>
    </row>
    <row r="82" spans="1:11" s="29" customFormat="1" ht="25.5" hidden="1" customHeight="1" x14ac:dyDescent="0.25">
      <c r="A82" s="37"/>
      <c r="B82" s="35"/>
      <c r="C82" s="29">
        <f>IFERROR(VLOOKUP(B82,специалист!$B$3:$C$45,2,FALSE),)</f>
        <v>0</v>
      </c>
      <c r="D82" s="37"/>
      <c r="E82" s="30" t="str">
        <f>IFERROR(VLOOKUP(D82,'движение ДВС'!B81:C4086,2,FALSE),"")</f>
        <v/>
      </c>
      <c r="F82" s="35"/>
      <c r="G82" s="30" t="str">
        <f>IFERROR(VLOOKUP(F82,нормативы!G82:H121,2,FALSE),"")</f>
        <v/>
      </c>
      <c r="H82" s="30" t="str">
        <f>IF(ISBLANK(D82),"",нормативы!$H$2)</f>
        <v/>
      </c>
      <c r="I82" s="35"/>
      <c r="J82" s="36" t="str">
        <f>IFERROR(VLOOKUP(D82,'движение ДВС'!B81:K4086,9,FALSE),"")</f>
        <v/>
      </c>
      <c r="K82" s="29" t="str">
        <f>IFERROR(INDEX('движение ДВС'!B:P,MATCH('наряд-задание'!D82,'движение ДВС'!P:P,0),1),"")</f>
        <v/>
      </c>
    </row>
    <row r="83" spans="1:11" s="29" customFormat="1" ht="25.5" hidden="1" customHeight="1" x14ac:dyDescent="0.25">
      <c r="A83" s="37"/>
      <c r="B83" s="35"/>
      <c r="C83" s="29">
        <f>IFERROR(VLOOKUP(B83,специалист!$B$3:$C$45,2,FALSE),)</f>
        <v>0</v>
      </c>
      <c r="D83" s="37"/>
      <c r="E83" s="30" t="str">
        <f>IFERROR(VLOOKUP(D83,'движение ДВС'!B82:C4087,2,FALSE),"")</f>
        <v/>
      </c>
      <c r="F83" s="35"/>
      <c r="G83" s="30" t="str">
        <f>IFERROR(VLOOKUP(F83,нормативы!G83:H122,2,FALSE),"")</f>
        <v/>
      </c>
      <c r="H83" s="30" t="str">
        <f>IF(ISBLANK(D83),"",нормативы!$H$2)</f>
        <v/>
      </c>
      <c r="I83" s="35"/>
      <c r="J83" s="36" t="str">
        <f>IFERROR(VLOOKUP(D83,'движение ДВС'!B82:K4087,9,FALSE),"")</f>
        <v/>
      </c>
      <c r="K83" s="29" t="str">
        <f>IFERROR(INDEX('движение ДВС'!B:P,MATCH('наряд-задание'!D83,'движение ДВС'!P:P,0),1),"")</f>
        <v/>
      </c>
    </row>
    <row r="84" spans="1:11" s="29" customFormat="1" ht="25.5" hidden="1" customHeight="1" x14ac:dyDescent="0.25">
      <c r="A84" s="37"/>
      <c r="B84" s="35"/>
      <c r="C84" s="29">
        <f>IFERROR(VLOOKUP(B84,специалист!$B$3:$C$45,2,FALSE),)</f>
        <v>0</v>
      </c>
      <c r="D84" s="37"/>
      <c r="E84" s="30" t="str">
        <f>IFERROR(VLOOKUP(D84,'движение ДВС'!B83:C4088,2,FALSE),"")</f>
        <v/>
      </c>
      <c r="F84" s="35"/>
      <c r="G84" s="30" t="str">
        <f>IFERROR(VLOOKUP(F84,нормативы!G84:H123,2,FALSE),"")</f>
        <v/>
      </c>
      <c r="H84" s="30" t="str">
        <f>IF(ISBLANK(D84),"",нормативы!$H$2)</f>
        <v/>
      </c>
      <c r="I84" s="35"/>
      <c r="J84" s="36" t="str">
        <f>IFERROR(VLOOKUP(D84,'движение ДВС'!B83:K4088,9,FALSE),"")</f>
        <v/>
      </c>
      <c r="K84" s="29" t="str">
        <f>IFERROR(INDEX('движение ДВС'!B:P,MATCH('наряд-задание'!D84,'движение ДВС'!P:P,0),1),"")</f>
        <v/>
      </c>
    </row>
    <row r="85" spans="1:11" s="29" customFormat="1" ht="25.5" hidden="1" customHeight="1" x14ac:dyDescent="0.25">
      <c r="A85" s="37"/>
      <c r="B85" s="35"/>
      <c r="C85" s="29">
        <f>IFERROR(VLOOKUP(B85,специалист!$B$3:$C$45,2,FALSE),)</f>
        <v>0</v>
      </c>
      <c r="D85" s="37"/>
      <c r="E85" s="30" t="str">
        <f>IFERROR(VLOOKUP(D85,'движение ДВС'!B84:C4089,2,FALSE),"")</f>
        <v/>
      </c>
      <c r="F85" s="35"/>
      <c r="G85" s="30" t="str">
        <f>IFERROR(VLOOKUP(F85,нормативы!G85:H124,2,FALSE),"")</f>
        <v/>
      </c>
      <c r="H85" s="30" t="str">
        <f>IF(ISBLANK(D85),"",нормативы!$H$2)</f>
        <v/>
      </c>
      <c r="I85" s="35"/>
      <c r="J85" s="36" t="str">
        <f>IFERROR(VLOOKUP(D85,'движение ДВС'!B84:K4089,9,FALSE),"")</f>
        <v/>
      </c>
      <c r="K85" s="29" t="str">
        <f>IFERROR(INDEX('движение ДВС'!B:P,MATCH('наряд-задание'!D85,'движение ДВС'!P:P,0),1),"")</f>
        <v/>
      </c>
    </row>
    <row r="86" spans="1:11" s="29" customFormat="1" ht="25.5" hidden="1" customHeight="1" x14ac:dyDescent="0.25">
      <c r="A86" s="37"/>
      <c r="B86" s="35"/>
      <c r="C86" s="29">
        <f>IFERROR(VLOOKUP(B86,специалист!$B$3:$C$45,2,FALSE),)</f>
        <v>0</v>
      </c>
      <c r="D86" s="37"/>
      <c r="E86" s="30" t="str">
        <f>IFERROR(VLOOKUP(D86,'движение ДВС'!B85:C4090,2,FALSE),"")</f>
        <v/>
      </c>
      <c r="F86" s="35"/>
      <c r="G86" s="30" t="str">
        <f>IFERROR(VLOOKUP(F86,нормативы!G86:H125,2,FALSE),"")</f>
        <v/>
      </c>
      <c r="H86" s="30" t="str">
        <f>IF(ISBLANK(D86),"",нормативы!$H$2)</f>
        <v/>
      </c>
      <c r="I86" s="35"/>
      <c r="J86" s="36" t="str">
        <f>IFERROR(VLOOKUP(D86,'движение ДВС'!B85:K4090,9,FALSE),"")</f>
        <v/>
      </c>
      <c r="K86" s="29" t="str">
        <f>IFERROR(INDEX('движение ДВС'!B:P,MATCH('наряд-задание'!D86,'движение ДВС'!P:P,0),1),"")</f>
        <v/>
      </c>
    </row>
    <row r="87" spans="1:11" s="29" customFormat="1" ht="25.5" hidden="1" customHeight="1" x14ac:dyDescent="0.25">
      <c r="A87" s="37"/>
      <c r="B87" s="35"/>
      <c r="C87" s="29">
        <f>IFERROR(VLOOKUP(B87,специалист!$B$3:$C$45,2,FALSE),)</f>
        <v>0</v>
      </c>
      <c r="D87" s="37"/>
      <c r="E87" s="30" t="str">
        <f>IFERROR(VLOOKUP(D87,'движение ДВС'!B86:C4091,2,FALSE),"")</f>
        <v/>
      </c>
      <c r="F87" s="35"/>
      <c r="G87" s="30" t="str">
        <f>IFERROR(VLOOKUP(F87,нормативы!G87:H126,2,FALSE),"")</f>
        <v/>
      </c>
      <c r="H87" s="30" t="str">
        <f>IF(ISBLANK(D87),"",нормативы!$H$2)</f>
        <v/>
      </c>
      <c r="I87" s="35"/>
      <c r="J87" s="36" t="str">
        <f>IFERROR(VLOOKUP(D87,'движение ДВС'!B86:K4091,9,FALSE),"")</f>
        <v/>
      </c>
      <c r="K87" s="29" t="str">
        <f>IFERROR(INDEX('движение ДВС'!B:P,MATCH('наряд-задание'!D87,'движение ДВС'!P:P,0),1),"")</f>
        <v/>
      </c>
    </row>
    <row r="88" spans="1:11" s="29" customFormat="1" ht="25.5" hidden="1" customHeight="1" x14ac:dyDescent="0.25">
      <c r="A88" s="37"/>
      <c r="B88" s="35"/>
      <c r="C88" s="29">
        <f>IFERROR(VLOOKUP(B88,специалист!$B$3:$C$45,2,FALSE),)</f>
        <v>0</v>
      </c>
      <c r="D88" s="37"/>
      <c r="E88" s="30" t="str">
        <f>IFERROR(VLOOKUP(D88,'движение ДВС'!B87:C4092,2,FALSE),"")</f>
        <v/>
      </c>
      <c r="F88" s="35"/>
      <c r="G88" s="30" t="str">
        <f>IFERROR(VLOOKUP(F88,нормативы!G88:H127,2,FALSE),"")</f>
        <v/>
      </c>
      <c r="H88" s="30" t="str">
        <f>IF(ISBLANK(D88),"",нормативы!$H$2)</f>
        <v/>
      </c>
      <c r="I88" s="35"/>
      <c r="J88" s="36" t="str">
        <f>IFERROR(VLOOKUP(D88,'движение ДВС'!B87:K4092,9,FALSE),"")</f>
        <v/>
      </c>
      <c r="K88" s="29" t="str">
        <f>IFERROR(INDEX('движение ДВС'!B:P,MATCH('наряд-задание'!D88,'движение ДВС'!P:P,0),1),"")</f>
        <v/>
      </c>
    </row>
    <row r="89" spans="1:11" s="29" customFormat="1" ht="25.5" hidden="1" customHeight="1" x14ac:dyDescent="0.25">
      <c r="A89" s="37"/>
      <c r="B89" s="35"/>
      <c r="C89" s="29">
        <f>IFERROR(VLOOKUP(B89,специалист!$B$3:$C$45,2,FALSE),)</f>
        <v>0</v>
      </c>
      <c r="D89" s="37"/>
      <c r="E89" s="30" t="str">
        <f>IFERROR(VLOOKUP(D89,'движение ДВС'!B88:C4093,2,FALSE),"")</f>
        <v/>
      </c>
      <c r="F89" s="35"/>
      <c r="G89" s="30" t="str">
        <f>IFERROR(VLOOKUP(F89,нормативы!G89:H128,2,FALSE),"")</f>
        <v/>
      </c>
      <c r="H89" s="30" t="str">
        <f>IF(ISBLANK(D89),"",нормативы!$H$2)</f>
        <v/>
      </c>
      <c r="I89" s="35"/>
      <c r="J89" s="36" t="str">
        <f>IFERROR(VLOOKUP(D89,'движение ДВС'!B88:K4093,9,FALSE),"")</f>
        <v/>
      </c>
      <c r="K89" s="29" t="str">
        <f>IFERROR(INDEX('движение ДВС'!B:P,MATCH('наряд-задание'!D89,'движение ДВС'!P:P,0),1),"")</f>
        <v/>
      </c>
    </row>
    <row r="90" spans="1:11" s="29" customFormat="1" ht="25.5" hidden="1" customHeight="1" x14ac:dyDescent="0.25">
      <c r="A90" s="37"/>
      <c r="B90" s="35"/>
      <c r="C90" s="29">
        <f>IFERROR(VLOOKUP(B90,специалист!$B$3:$C$45,2,FALSE),)</f>
        <v>0</v>
      </c>
      <c r="D90" s="37"/>
      <c r="E90" s="30" t="str">
        <f>IFERROR(VLOOKUP(D90,'движение ДВС'!B89:C4094,2,FALSE),"")</f>
        <v/>
      </c>
      <c r="F90" s="35"/>
      <c r="G90" s="30" t="str">
        <f>IFERROR(VLOOKUP(F90,нормативы!G90:H129,2,FALSE),"")</f>
        <v/>
      </c>
      <c r="H90" s="30" t="str">
        <f>IF(ISBLANK(D90),"",нормативы!$H$2)</f>
        <v/>
      </c>
      <c r="I90" s="35"/>
      <c r="J90" s="36" t="str">
        <f>IFERROR(VLOOKUP(D90,'движение ДВС'!B89:K4094,9,FALSE),"")</f>
        <v/>
      </c>
      <c r="K90" s="29" t="str">
        <f>IFERROR(INDEX('движение ДВС'!B:P,MATCH('наряд-задание'!D90,'движение ДВС'!P:P,0),1),"")</f>
        <v/>
      </c>
    </row>
    <row r="91" spans="1:11" s="29" customFormat="1" ht="25.5" hidden="1" customHeight="1" x14ac:dyDescent="0.25">
      <c r="A91" s="37"/>
      <c r="B91" s="35"/>
      <c r="C91" s="29">
        <f>IFERROR(VLOOKUP(B91,специалист!$B$3:$C$45,2,FALSE),)</f>
        <v>0</v>
      </c>
      <c r="D91" s="37"/>
      <c r="E91" s="30" t="str">
        <f>IFERROR(VLOOKUP(D91,'движение ДВС'!B90:C4095,2,FALSE),"")</f>
        <v/>
      </c>
      <c r="F91" s="35"/>
      <c r="G91" s="30" t="str">
        <f>IFERROR(VLOOKUP(F91,нормативы!G91:H130,2,FALSE),"")</f>
        <v/>
      </c>
      <c r="H91" s="30" t="str">
        <f>IF(ISBLANK(D91),"",нормативы!$H$2)</f>
        <v/>
      </c>
      <c r="I91" s="35"/>
      <c r="J91" s="36" t="str">
        <f>IFERROR(VLOOKUP(D91,'движение ДВС'!B90:K4095,9,FALSE),"")</f>
        <v/>
      </c>
      <c r="K91" s="29" t="str">
        <f>IFERROR(INDEX('движение ДВС'!B:P,MATCH('наряд-задание'!D91,'движение ДВС'!P:P,0),1),"")</f>
        <v/>
      </c>
    </row>
    <row r="92" spans="1:11" s="29" customFormat="1" ht="25.5" hidden="1" customHeight="1" x14ac:dyDescent="0.25">
      <c r="A92" s="37"/>
      <c r="B92" s="35"/>
      <c r="C92" s="29">
        <f>IFERROR(VLOOKUP(B92,специалист!$B$3:$C$45,2,FALSE),)</f>
        <v>0</v>
      </c>
      <c r="D92" s="37"/>
      <c r="E92" s="30" t="str">
        <f>IFERROR(VLOOKUP(D92,'движение ДВС'!B91:C4096,2,FALSE),"")</f>
        <v/>
      </c>
      <c r="F92" s="35"/>
      <c r="G92" s="30" t="str">
        <f>IFERROR(VLOOKUP(F92,нормативы!G92:H131,2,FALSE),"")</f>
        <v/>
      </c>
      <c r="H92" s="30" t="str">
        <f>IF(ISBLANK(D92),"",нормативы!$H$2)</f>
        <v/>
      </c>
      <c r="I92" s="35"/>
      <c r="J92" s="36" t="str">
        <f>IFERROR(VLOOKUP(D92,'движение ДВС'!B91:K4096,9,FALSE),"")</f>
        <v/>
      </c>
      <c r="K92" s="29" t="str">
        <f>IFERROR(INDEX('движение ДВС'!B:P,MATCH('наряд-задание'!D92,'движение ДВС'!P:P,0),1),"")</f>
        <v/>
      </c>
    </row>
    <row r="93" spans="1:11" s="29" customFormat="1" ht="25.5" hidden="1" customHeight="1" x14ac:dyDescent="0.25">
      <c r="A93" s="37"/>
      <c r="B93" s="35"/>
      <c r="C93" s="29">
        <f>IFERROR(VLOOKUP(B93,специалист!$B$3:$C$45,2,FALSE),)</f>
        <v>0</v>
      </c>
      <c r="D93" s="37"/>
      <c r="E93" s="30" t="str">
        <f>IFERROR(VLOOKUP(D93,'движение ДВС'!B92:C4097,2,FALSE),"")</f>
        <v/>
      </c>
      <c r="F93" s="35"/>
      <c r="G93" s="30" t="str">
        <f>IFERROR(VLOOKUP(F93,нормативы!G93:H132,2,FALSE),"")</f>
        <v/>
      </c>
      <c r="H93" s="30" t="str">
        <f>IF(ISBLANK(D93),"",нормативы!$H$2)</f>
        <v/>
      </c>
      <c r="I93" s="35"/>
      <c r="J93" s="36" t="str">
        <f>IFERROR(VLOOKUP(D93,'движение ДВС'!B92:K4097,9,FALSE),"")</f>
        <v/>
      </c>
      <c r="K93" s="29" t="str">
        <f>IFERROR(INDEX('движение ДВС'!B:P,MATCH('наряд-задание'!D93,'движение ДВС'!P:P,0),1),"")</f>
        <v/>
      </c>
    </row>
    <row r="94" spans="1:11" s="29" customFormat="1" ht="25.5" hidden="1" customHeight="1" x14ac:dyDescent="0.25">
      <c r="A94" s="37"/>
      <c r="B94" s="35"/>
      <c r="C94" s="29">
        <f>IFERROR(VLOOKUP(B94,специалист!$B$3:$C$45,2,FALSE),)</f>
        <v>0</v>
      </c>
      <c r="D94" s="37"/>
      <c r="E94" s="30" t="str">
        <f>IFERROR(VLOOKUP(D94,'движение ДВС'!B93:C4098,2,FALSE),"")</f>
        <v/>
      </c>
      <c r="F94" s="35"/>
      <c r="G94" s="30" t="str">
        <f>IFERROR(VLOOKUP(F94,нормативы!G94:H133,2,FALSE),"")</f>
        <v/>
      </c>
      <c r="H94" s="30" t="str">
        <f>IF(ISBLANK(D94),"",нормативы!$H$2)</f>
        <v/>
      </c>
      <c r="I94" s="35"/>
      <c r="J94" s="36" t="str">
        <f>IFERROR(VLOOKUP(D94,'движение ДВС'!B93:K4098,9,FALSE),"")</f>
        <v/>
      </c>
      <c r="K94" s="29" t="str">
        <f>IFERROR(INDEX('движение ДВС'!B:P,MATCH('наряд-задание'!D94,'движение ДВС'!P:P,0),1),"")</f>
        <v/>
      </c>
    </row>
    <row r="95" spans="1:11" s="29" customFormat="1" ht="25.5" hidden="1" customHeight="1" x14ac:dyDescent="0.25">
      <c r="A95" s="37"/>
      <c r="B95" s="35"/>
      <c r="C95" s="29">
        <f>IFERROR(VLOOKUP(B95,специалист!$B$3:$C$45,2,FALSE),)</f>
        <v>0</v>
      </c>
      <c r="D95" s="37"/>
      <c r="E95" s="30" t="str">
        <f>IFERROR(VLOOKUP(D95,'движение ДВС'!B94:C4099,2,FALSE),"")</f>
        <v/>
      </c>
      <c r="F95" s="35"/>
      <c r="G95" s="30" t="str">
        <f>IFERROR(VLOOKUP(F95,нормативы!G95:H134,2,FALSE),"")</f>
        <v/>
      </c>
      <c r="H95" s="30" t="str">
        <f>IF(ISBLANK(D95),"",нормативы!$H$2)</f>
        <v/>
      </c>
      <c r="I95" s="35"/>
      <c r="J95" s="36" t="str">
        <f>IFERROR(VLOOKUP(D95,'движение ДВС'!B94:K4099,9,FALSE),"")</f>
        <v/>
      </c>
      <c r="K95" s="29" t="str">
        <f>IFERROR(INDEX('движение ДВС'!B:P,MATCH('наряд-задание'!D95,'движение ДВС'!P:P,0),1),"")</f>
        <v/>
      </c>
    </row>
    <row r="96" spans="1:11" s="29" customFormat="1" ht="25.5" hidden="1" customHeight="1" x14ac:dyDescent="0.25">
      <c r="A96" s="37"/>
      <c r="B96" s="35"/>
      <c r="C96" s="29">
        <f>IFERROR(VLOOKUP(B96,специалист!$B$3:$C$45,2,FALSE),)</f>
        <v>0</v>
      </c>
      <c r="D96" s="37"/>
      <c r="E96" s="30" t="str">
        <f>IFERROR(VLOOKUP(D96,'движение ДВС'!B95:C4100,2,FALSE),"")</f>
        <v/>
      </c>
      <c r="F96" s="35"/>
      <c r="G96" s="30" t="str">
        <f>IFERROR(VLOOKUP(F96,нормативы!G96:H135,2,FALSE),"")</f>
        <v/>
      </c>
      <c r="H96" s="30" t="str">
        <f>IF(ISBLANK(D96),"",нормативы!$H$2)</f>
        <v/>
      </c>
      <c r="I96" s="35"/>
      <c r="J96" s="36" t="str">
        <f>IFERROR(VLOOKUP(D96,'движение ДВС'!B95:K4100,9,FALSE),"")</f>
        <v/>
      </c>
      <c r="K96" s="29" t="str">
        <f>IFERROR(INDEX('движение ДВС'!B:P,MATCH('наряд-задание'!D96,'движение ДВС'!P:P,0),1),"")</f>
        <v/>
      </c>
    </row>
    <row r="97" spans="1:11" s="29" customFormat="1" ht="25.5" hidden="1" customHeight="1" x14ac:dyDescent="0.25">
      <c r="A97" s="37"/>
      <c r="B97" s="35"/>
      <c r="C97" s="29">
        <f>IFERROR(VLOOKUP(B97,специалист!$B$3:$C$45,2,FALSE),)</f>
        <v>0</v>
      </c>
      <c r="D97" s="37"/>
      <c r="E97" s="30" t="str">
        <f>IFERROR(VLOOKUP(D97,'движение ДВС'!B96:C4101,2,FALSE),"")</f>
        <v/>
      </c>
      <c r="F97" s="35"/>
      <c r="G97" s="30" t="str">
        <f>IFERROR(VLOOKUP(F97,нормативы!G97:H136,2,FALSE),"")</f>
        <v/>
      </c>
      <c r="H97" s="30" t="str">
        <f>IF(ISBLANK(D97),"",нормативы!$H$2)</f>
        <v/>
      </c>
      <c r="I97" s="35"/>
      <c r="J97" s="36" t="str">
        <f>IFERROR(VLOOKUP(D97,'движение ДВС'!B96:K4101,9,FALSE),"")</f>
        <v/>
      </c>
      <c r="K97" s="29" t="str">
        <f>IFERROR(INDEX('движение ДВС'!B:P,MATCH('наряд-задание'!D97,'движение ДВС'!P:P,0),1),"")</f>
        <v/>
      </c>
    </row>
    <row r="98" spans="1:11" s="29" customFormat="1" ht="25.5" hidden="1" customHeight="1" x14ac:dyDescent="0.25">
      <c r="A98" s="37"/>
      <c r="B98" s="35"/>
      <c r="C98" s="29">
        <f>IFERROR(VLOOKUP(B98,специалист!$B$3:$C$45,2,FALSE),)</f>
        <v>0</v>
      </c>
      <c r="D98" s="37"/>
      <c r="E98" s="30" t="str">
        <f>IFERROR(VLOOKUP(D98,'движение ДВС'!B97:C4102,2,FALSE),"")</f>
        <v/>
      </c>
      <c r="F98" s="35"/>
      <c r="G98" s="30" t="str">
        <f>IFERROR(VLOOKUP(F98,нормативы!G98:H137,2,FALSE),"")</f>
        <v/>
      </c>
      <c r="H98" s="30" t="str">
        <f>IF(ISBLANK(D98),"",нормативы!$H$2)</f>
        <v/>
      </c>
      <c r="I98" s="35"/>
      <c r="J98" s="36" t="str">
        <f>IFERROR(VLOOKUP(D98,'движение ДВС'!B97:K4102,9,FALSE),"")</f>
        <v/>
      </c>
      <c r="K98" s="29" t="str">
        <f>IFERROR(INDEX('движение ДВС'!B:P,MATCH('наряд-задание'!D98,'движение ДВС'!P:P,0),1),"")</f>
        <v/>
      </c>
    </row>
    <row r="99" spans="1:11" s="29" customFormat="1" ht="25.5" hidden="1" customHeight="1" x14ac:dyDescent="0.25">
      <c r="A99" s="37"/>
      <c r="B99" s="35"/>
      <c r="C99" s="29">
        <f>IFERROR(VLOOKUP(B99,специалист!$B$3:$C$45,2,FALSE),)</f>
        <v>0</v>
      </c>
      <c r="D99" s="37"/>
      <c r="E99" s="30" t="str">
        <f>IFERROR(VLOOKUP(D99,'движение ДВС'!B98:C4103,2,FALSE),"")</f>
        <v/>
      </c>
      <c r="F99" s="35"/>
      <c r="G99" s="30" t="str">
        <f>IFERROR(VLOOKUP(F99,нормативы!G99:H138,2,FALSE),"")</f>
        <v/>
      </c>
      <c r="H99" s="30" t="str">
        <f>IF(ISBLANK(D99),"",нормативы!$H$2)</f>
        <v/>
      </c>
      <c r="I99" s="35"/>
      <c r="J99" s="36" t="str">
        <f>IFERROR(VLOOKUP(D99,'движение ДВС'!B98:K4103,9,FALSE),"")</f>
        <v/>
      </c>
      <c r="K99" s="29" t="str">
        <f>IFERROR(INDEX('движение ДВС'!B:P,MATCH('наряд-задание'!D99,'движение ДВС'!P:P,0),1),"")</f>
        <v/>
      </c>
    </row>
    <row r="100" spans="1:11" s="29" customFormat="1" ht="25.5" hidden="1" customHeight="1" x14ac:dyDescent="0.25">
      <c r="A100" s="37"/>
      <c r="B100" s="35"/>
      <c r="C100" s="29">
        <f>IFERROR(VLOOKUP(B100,специалист!$B$3:$C$45,2,FALSE),)</f>
        <v>0</v>
      </c>
      <c r="D100" s="37"/>
      <c r="E100" s="30" t="str">
        <f>IFERROR(VLOOKUP(D100,'движение ДВС'!B99:C4104,2,FALSE),"")</f>
        <v/>
      </c>
      <c r="F100" s="35"/>
      <c r="G100" s="30" t="str">
        <f>IFERROR(VLOOKUP(F100,нормативы!G100:H139,2,FALSE),"")</f>
        <v/>
      </c>
      <c r="H100" s="30" t="str">
        <f>IF(ISBLANK(D100),"",нормативы!$H$2)</f>
        <v/>
      </c>
      <c r="I100" s="35"/>
      <c r="J100" s="36" t="str">
        <f>IFERROR(VLOOKUP(D100,'движение ДВС'!B99:K4104,9,FALSE),"")</f>
        <v/>
      </c>
      <c r="K100" s="29" t="str">
        <f>IFERROR(INDEX('движение ДВС'!B:P,MATCH('наряд-задание'!D100,'движение ДВС'!P:P,0),1),"")</f>
        <v/>
      </c>
    </row>
    <row r="101" spans="1:11" s="29" customFormat="1" ht="25.5" hidden="1" customHeight="1" x14ac:dyDescent="0.25">
      <c r="A101" s="37"/>
      <c r="B101" s="35"/>
      <c r="C101" s="29">
        <f>IFERROR(VLOOKUP(B101,специалист!$B$3:$C$45,2,FALSE),)</f>
        <v>0</v>
      </c>
      <c r="D101" s="37"/>
      <c r="E101" s="30" t="str">
        <f>IFERROR(VLOOKUP(D101,'движение ДВС'!B100:C4105,2,FALSE),"")</f>
        <v/>
      </c>
      <c r="F101" s="35"/>
      <c r="G101" s="30" t="str">
        <f>IFERROR(VLOOKUP(F101,нормативы!G101:H140,2,FALSE),"")</f>
        <v/>
      </c>
      <c r="H101" s="30" t="str">
        <f>IF(ISBLANK(D101),"",нормативы!$H$2)</f>
        <v/>
      </c>
      <c r="I101" s="35"/>
      <c r="J101" s="36" t="str">
        <f>IFERROR(VLOOKUP(D101,'движение ДВС'!B100:K4105,9,FALSE),"")</f>
        <v/>
      </c>
      <c r="K101" s="29" t="str">
        <f>IFERROR(INDEX('движение ДВС'!B:P,MATCH('наряд-задание'!D101,'движение ДВС'!P:P,0),1),"")</f>
        <v/>
      </c>
    </row>
    <row r="102" spans="1:11" s="29" customFormat="1" ht="25.5" hidden="1" customHeight="1" x14ac:dyDescent="0.25">
      <c r="A102" s="37"/>
      <c r="B102" s="35"/>
      <c r="C102" s="29">
        <f>IFERROR(VLOOKUP(B102,специалист!$B$3:$C$45,2,FALSE),)</f>
        <v>0</v>
      </c>
      <c r="D102" s="37"/>
      <c r="E102" s="30" t="str">
        <f>IFERROR(VLOOKUP(D102,'движение ДВС'!B101:C4106,2,FALSE),"")</f>
        <v/>
      </c>
      <c r="F102" s="35"/>
      <c r="G102" s="30" t="str">
        <f>IFERROR(VLOOKUP(F102,нормативы!G102:H141,2,FALSE),"")</f>
        <v/>
      </c>
      <c r="H102" s="30" t="str">
        <f>IF(ISBLANK(D102),"",нормативы!$H$2)</f>
        <v/>
      </c>
      <c r="I102" s="35"/>
      <c r="J102" s="36" t="str">
        <f>IFERROR(VLOOKUP(D102,'движение ДВС'!B101:K4106,9,FALSE),"")</f>
        <v/>
      </c>
      <c r="K102" s="29" t="str">
        <f>IFERROR(INDEX('движение ДВС'!B:P,MATCH('наряд-задание'!D102,'движение ДВС'!P:P,0),1),"")</f>
        <v/>
      </c>
    </row>
    <row r="103" spans="1:11" s="29" customFormat="1" ht="25.5" hidden="1" customHeight="1" x14ac:dyDescent="0.25">
      <c r="A103" s="37"/>
      <c r="B103" s="35"/>
      <c r="C103" s="29">
        <f>IFERROR(VLOOKUP(B103,специалист!$B$3:$C$45,2,FALSE),)</f>
        <v>0</v>
      </c>
      <c r="D103" s="37"/>
      <c r="E103" s="30" t="str">
        <f>IFERROR(VLOOKUP(D103,'движение ДВС'!B102:C4107,2,FALSE),"")</f>
        <v/>
      </c>
      <c r="F103" s="35"/>
      <c r="G103" s="30" t="str">
        <f>IFERROR(VLOOKUP(F103,нормативы!G103:H142,2,FALSE),"")</f>
        <v/>
      </c>
      <c r="H103" s="30" t="str">
        <f>IF(ISBLANK(D103),"",нормативы!$H$2)</f>
        <v/>
      </c>
      <c r="I103" s="35"/>
      <c r="J103" s="36" t="str">
        <f>IFERROR(VLOOKUP(D103,'движение ДВС'!B102:K4107,9,FALSE),"")</f>
        <v/>
      </c>
      <c r="K103" s="29" t="str">
        <f>IFERROR(INDEX('движение ДВС'!B:P,MATCH('наряд-задание'!D103,'движение ДВС'!P:P,0),1),"")</f>
        <v/>
      </c>
    </row>
    <row r="104" spans="1:11" s="29" customFormat="1" ht="25.5" hidden="1" customHeight="1" x14ac:dyDescent="0.25">
      <c r="A104" s="37"/>
      <c r="B104" s="35"/>
      <c r="C104" s="29">
        <f>IFERROR(VLOOKUP(B104,специалист!$B$3:$C$45,2,FALSE),)</f>
        <v>0</v>
      </c>
      <c r="D104" s="37"/>
      <c r="E104" s="30" t="str">
        <f>IFERROR(VLOOKUP(D104,'движение ДВС'!B103:C4108,2,FALSE),"")</f>
        <v/>
      </c>
      <c r="F104" s="35"/>
      <c r="G104" s="30" t="str">
        <f>IFERROR(VLOOKUP(F104,нормативы!G104:H143,2,FALSE),"")</f>
        <v/>
      </c>
      <c r="H104" s="30" t="str">
        <f>IF(ISBLANK(D104),"",нормативы!$H$2)</f>
        <v/>
      </c>
      <c r="I104" s="35"/>
      <c r="J104" s="36" t="str">
        <f>IFERROR(VLOOKUP(D104,'движение ДВС'!B103:K4108,9,FALSE),"")</f>
        <v/>
      </c>
      <c r="K104" s="29" t="str">
        <f>IFERROR(INDEX('движение ДВС'!B:P,MATCH('наряд-задание'!D104,'движение ДВС'!P:P,0),1),"")</f>
        <v/>
      </c>
    </row>
    <row r="105" spans="1:11" s="29" customFormat="1" ht="25.5" hidden="1" customHeight="1" x14ac:dyDescent="0.25">
      <c r="A105" s="37"/>
      <c r="B105" s="35"/>
      <c r="C105" s="29">
        <f>IFERROR(VLOOKUP(B105,специалист!$B$3:$C$45,2,FALSE),)</f>
        <v>0</v>
      </c>
      <c r="D105" s="37"/>
      <c r="E105" s="30" t="str">
        <f>IFERROR(VLOOKUP(D105,'движение ДВС'!B104:C4109,2,FALSE),"")</f>
        <v/>
      </c>
      <c r="F105" s="35"/>
      <c r="G105" s="30" t="str">
        <f>IFERROR(VLOOKUP(F105,нормативы!G105:H144,2,FALSE),"")</f>
        <v/>
      </c>
      <c r="H105" s="30" t="str">
        <f>IF(ISBLANK(D105),"",нормативы!$H$2)</f>
        <v/>
      </c>
      <c r="I105" s="35"/>
      <c r="J105" s="36" t="str">
        <f>IFERROR(VLOOKUP(D105,'движение ДВС'!B104:K4109,9,FALSE),"")</f>
        <v/>
      </c>
      <c r="K105" s="29" t="str">
        <f>IFERROR(INDEX('движение ДВС'!B:P,MATCH('наряд-задание'!D105,'движение ДВС'!P:P,0),1),"")</f>
        <v/>
      </c>
    </row>
    <row r="106" spans="1:11" s="29" customFormat="1" ht="25.5" hidden="1" customHeight="1" x14ac:dyDescent="0.25">
      <c r="A106" s="37"/>
      <c r="B106" s="35"/>
      <c r="C106" s="29">
        <f>IFERROR(VLOOKUP(B106,специалист!$B$3:$C$45,2,FALSE),)</f>
        <v>0</v>
      </c>
      <c r="D106" s="37"/>
      <c r="E106" s="30" t="str">
        <f>IFERROR(VLOOKUP(D106,'движение ДВС'!B105:C4110,2,FALSE),"")</f>
        <v/>
      </c>
      <c r="F106" s="35"/>
      <c r="G106" s="30" t="str">
        <f>IFERROR(VLOOKUP(F106,нормативы!G106:H145,2,FALSE),"")</f>
        <v/>
      </c>
      <c r="H106" s="30" t="str">
        <f>IF(ISBLANK(D106),"",нормативы!$H$2)</f>
        <v/>
      </c>
      <c r="I106" s="35"/>
      <c r="J106" s="36" t="str">
        <f>IFERROR(VLOOKUP(D106,'движение ДВС'!B105:K4110,9,FALSE),"")</f>
        <v/>
      </c>
      <c r="K106" s="29" t="str">
        <f>IFERROR(INDEX('движение ДВС'!B:P,MATCH('наряд-задание'!D106,'движение ДВС'!P:P,0),1),"")</f>
        <v/>
      </c>
    </row>
    <row r="107" spans="1:11" s="29" customFormat="1" ht="25.5" hidden="1" customHeight="1" x14ac:dyDescent="0.25">
      <c r="A107" s="37"/>
      <c r="B107" s="35"/>
      <c r="C107" s="29">
        <f>IFERROR(VLOOKUP(B107,специалист!$B$3:$C$45,2,FALSE),)</f>
        <v>0</v>
      </c>
      <c r="D107" s="37"/>
      <c r="E107" s="30" t="str">
        <f>IFERROR(VLOOKUP(D107,'движение ДВС'!B106:C4111,2,FALSE),"")</f>
        <v/>
      </c>
      <c r="F107" s="35"/>
      <c r="G107" s="30" t="str">
        <f>IFERROR(VLOOKUP(F107,нормативы!G107:H146,2,FALSE),"")</f>
        <v/>
      </c>
      <c r="H107" s="30" t="str">
        <f>IF(ISBLANK(D107),"",нормативы!$H$2)</f>
        <v/>
      </c>
      <c r="I107" s="35"/>
      <c r="J107" s="36" t="str">
        <f>IFERROR(VLOOKUP(D107,'движение ДВС'!B106:K4111,9,FALSE),"")</f>
        <v/>
      </c>
      <c r="K107" s="29" t="str">
        <f>IFERROR(INDEX('движение ДВС'!B:P,MATCH('наряд-задание'!D107,'движение ДВС'!P:P,0),1),"")</f>
        <v/>
      </c>
    </row>
    <row r="108" spans="1:11" s="29" customFormat="1" ht="25.5" hidden="1" customHeight="1" x14ac:dyDescent="0.25">
      <c r="A108" s="37"/>
      <c r="B108" s="35"/>
      <c r="C108" s="29">
        <f>IFERROR(VLOOKUP(B108,специалист!$B$3:$C$45,2,FALSE),)</f>
        <v>0</v>
      </c>
      <c r="D108" s="37"/>
      <c r="E108" s="30" t="str">
        <f>IFERROR(VLOOKUP(D108,'движение ДВС'!B107:C4112,2,FALSE),"")</f>
        <v/>
      </c>
      <c r="F108" s="35"/>
      <c r="G108" s="30" t="str">
        <f>IFERROR(VLOOKUP(F108,нормативы!G108:H147,2,FALSE),"")</f>
        <v/>
      </c>
      <c r="H108" s="30" t="str">
        <f>IF(ISBLANK(D108),"",нормативы!$H$2)</f>
        <v/>
      </c>
      <c r="I108" s="35"/>
      <c r="J108" s="36" t="str">
        <f>IFERROR(VLOOKUP(D108,'движение ДВС'!B107:K4112,9,FALSE),"")</f>
        <v/>
      </c>
      <c r="K108" s="29" t="str">
        <f>IFERROR(INDEX('движение ДВС'!B:P,MATCH('наряд-задание'!D108,'движение ДВС'!P:P,0),1),"")</f>
        <v/>
      </c>
    </row>
    <row r="109" spans="1:11" s="29" customFormat="1" ht="25.5" hidden="1" customHeight="1" x14ac:dyDescent="0.25">
      <c r="A109" s="37"/>
      <c r="B109" s="35"/>
      <c r="C109" s="29">
        <f>IFERROR(VLOOKUP(B109,специалист!$B$3:$C$45,2,FALSE),)</f>
        <v>0</v>
      </c>
      <c r="D109" s="37"/>
      <c r="E109" s="30" t="str">
        <f>IFERROR(VLOOKUP(D109,'движение ДВС'!B108:C4113,2,FALSE),"")</f>
        <v/>
      </c>
      <c r="F109" s="35"/>
      <c r="G109" s="30" t="str">
        <f>IFERROR(VLOOKUP(F109,нормативы!G109:H148,2,FALSE),"")</f>
        <v/>
      </c>
      <c r="H109" s="30" t="str">
        <f>IF(ISBLANK(D109),"",нормативы!$H$2)</f>
        <v/>
      </c>
      <c r="I109" s="35"/>
      <c r="J109" s="36" t="str">
        <f>IFERROR(VLOOKUP(D109,'движение ДВС'!B108:K4113,9,FALSE),"")</f>
        <v/>
      </c>
      <c r="K109" s="29" t="str">
        <f>IFERROR(INDEX('движение ДВС'!B:P,MATCH('наряд-задание'!D109,'движение ДВС'!P:P,0),1),"")</f>
        <v/>
      </c>
    </row>
    <row r="110" spans="1:11" s="29" customFormat="1" ht="25.5" hidden="1" customHeight="1" x14ac:dyDescent="0.25">
      <c r="A110" s="37"/>
      <c r="B110" s="35"/>
      <c r="C110" s="29">
        <f>IFERROR(VLOOKUP(B110,специалист!$B$3:$C$45,2,FALSE),)</f>
        <v>0</v>
      </c>
      <c r="D110" s="37"/>
      <c r="E110" s="30" t="str">
        <f>IFERROR(VLOOKUP(D110,'движение ДВС'!B109:C4114,2,FALSE),"")</f>
        <v/>
      </c>
      <c r="F110" s="35"/>
      <c r="G110" s="30" t="str">
        <f>IFERROR(VLOOKUP(F110,нормативы!G110:H149,2,FALSE),"")</f>
        <v/>
      </c>
      <c r="H110" s="30" t="str">
        <f>IF(ISBLANK(D110),"",нормативы!$H$2)</f>
        <v/>
      </c>
      <c r="I110" s="35"/>
      <c r="J110" s="36" t="str">
        <f>IFERROR(VLOOKUP(D110,'движение ДВС'!B109:K4114,9,FALSE),"")</f>
        <v/>
      </c>
      <c r="K110" s="29" t="str">
        <f>IFERROR(INDEX('движение ДВС'!B:P,MATCH('наряд-задание'!D110,'движение ДВС'!P:P,0),1),"")</f>
        <v/>
      </c>
    </row>
    <row r="111" spans="1:11" s="29" customFormat="1" ht="25.5" hidden="1" customHeight="1" x14ac:dyDescent="0.25">
      <c r="A111" s="37"/>
      <c r="B111" s="35"/>
      <c r="C111" s="29">
        <f>IFERROR(VLOOKUP(B111,специалист!$B$3:$C$45,2,FALSE),)</f>
        <v>0</v>
      </c>
      <c r="D111" s="37"/>
      <c r="E111" s="30" t="str">
        <f>IFERROR(VLOOKUP(D111,'движение ДВС'!B110:C4115,2,FALSE),"")</f>
        <v/>
      </c>
      <c r="F111" s="35"/>
      <c r="G111" s="30" t="str">
        <f>IFERROR(VLOOKUP(F111,нормативы!G111:H150,2,FALSE),"")</f>
        <v/>
      </c>
      <c r="H111" s="30" t="str">
        <f>IF(ISBLANK(D111),"",нормативы!$H$2)</f>
        <v/>
      </c>
      <c r="I111" s="35"/>
      <c r="J111" s="36" t="str">
        <f>IFERROR(VLOOKUP(D111,'движение ДВС'!B110:K4115,9,FALSE),"")</f>
        <v/>
      </c>
      <c r="K111" s="29" t="str">
        <f>IFERROR(INDEX('движение ДВС'!B:P,MATCH('наряд-задание'!D111,'движение ДВС'!P:P,0),1),"")</f>
        <v/>
      </c>
    </row>
    <row r="112" spans="1:11" s="29" customFormat="1" ht="25.5" hidden="1" customHeight="1" x14ac:dyDescent="0.25">
      <c r="A112" s="37"/>
      <c r="B112" s="35"/>
      <c r="C112" s="29">
        <f>IFERROR(VLOOKUP(B112,специалист!$B$3:$C$45,2,FALSE),)</f>
        <v>0</v>
      </c>
      <c r="D112" s="37"/>
      <c r="E112" s="30" t="str">
        <f>IFERROR(VLOOKUP(D112,'движение ДВС'!B111:C4116,2,FALSE),"")</f>
        <v/>
      </c>
      <c r="F112" s="35"/>
      <c r="G112" s="30" t="str">
        <f>IFERROR(VLOOKUP(F112,нормативы!G112:H151,2,FALSE),"")</f>
        <v/>
      </c>
      <c r="H112" s="30" t="str">
        <f>IF(ISBLANK(D112),"",нормативы!$H$2)</f>
        <v/>
      </c>
      <c r="I112" s="35"/>
      <c r="J112" s="36" t="str">
        <f>IFERROR(VLOOKUP(D112,'движение ДВС'!B111:K4116,9,FALSE),"")</f>
        <v/>
      </c>
      <c r="K112" s="29" t="str">
        <f>IFERROR(INDEX('движение ДВС'!B:P,MATCH('наряд-задание'!D112,'движение ДВС'!P:P,0),1),"")</f>
        <v/>
      </c>
    </row>
    <row r="113" spans="1:11" s="29" customFormat="1" ht="25.5" hidden="1" customHeight="1" x14ac:dyDescent="0.25">
      <c r="A113" s="37"/>
      <c r="B113" s="35"/>
      <c r="C113" s="29">
        <f>IFERROR(VLOOKUP(B113,специалист!$B$3:$C$45,2,FALSE),)</f>
        <v>0</v>
      </c>
      <c r="D113" s="37"/>
      <c r="E113" s="30" t="str">
        <f>IFERROR(VLOOKUP(D113,'движение ДВС'!B112:C4117,2,FALSE),"")</f>
        <v/>
      </c>
      <c r="F113" s="35"/>
      <c r="G113" s="30" t="str">
        <f>IFERROR(VLOOKUP(F113,нормативы!G113:H152,2,FALSE),"")</f>
        <v/>
      </c>
      <c r="H113" s="30" t="str">
        <f>IF(ISBLANK(D113),"",нормативы!$H$2)</f>
        <v/>
      </c>
      <c r="I113" s="35"/>
      <c r="J113" s="36" t="str">
        <f>IFERROR(VLOOKUP(D113,'движение ДВС'!B112:K4117,9,FALSE),"")</f>
        <v/>
      </c>
      <c r="K113" s="29" t="str">
        <f>IFERROR(INDEX('движение ДВС'!B:P,MATCH('наряд-задание'!D113,'движение ДВС'!P:P,0),1),"")</f>
        <v/>
      </c>
    </row>
    <row r="114" spans="1:11" s="29" customFormat="1" ht="25.5" hidden="1" customHeight="1" x14ac:dyDescent="0.25">
      <c r="A114" s="37"/>
      <c r="B114" s="35"/>
      <c r="C114" s="29">
        <f>IFERROR(VLOOKUP(B114,специалист!$B$3:$C$45,2,FALSE),)</f>
        <v>0</v>
      </c>
      <c r="D114" s="37"/>
      <c r="E114" s="30" t="str">
        <f>IFERROR(VLOOKUP(D114,'движение ДВС'!B113:C4118,2,FALSE),"")</f>
        <v/>
      </c>
      <c r="F114" s="35"/>
      <c r="G114" s="30" t="str">
        <f>IFERROR(VLOOKUP(F114,нормативы!G114:H153,2,FALSE),"")</f>
        <v/>
      </c>
      <c r="H114" s="30" t="str">
        <f>IF(ISBLANK(D114),"",нормативы!$H$2)</f>
        <v/>
      </c>
      <c r="I114" s="35"/>
      <c r="J114" s="36" t="str">
        <f>IFERROR(VLOOKUP(D114,'движение ДВС'!B113:K4118,9,FALSE),"")</f>
        <v/>
      </c>
      <c r="K114" s="29" t="str">
        <f>IFERROR(INDEX('движение ДВС'!B:P,MATCH('наряд-задание'!D114,'движение ДВС'!P:P,0),1),"")</f>
        <v/>
      </c>
    </row>
    <row r="115" spans="1:11" s="29" customFormat="1" ht="25.5" hidden="1" customHeight="1" x14ac:dyDescent="0.25">
      <c r="A115" s="37"/>
      <c r="B115" s="35"/>
      <c r="C115" s="29">
        <f>IFERROR(VLOOKUP(B115,специалист!$B$3:$C$45,2,FALSE),)</f>
        <v>0</v>
      </c>
      <c r="D115" s="37"/>
      <c r="E115" s="30" t="str">
        <f>IFERROR(VLOOKUP(D115,'движение ДВС'!B114:C4119,2,FALSE),"")</f>
        <v/>
      </c>
      <c r="F115" s="35"/>
      <c r="G115" s="30" t="str">
        <f>IFERROR(VLOOKUP(F115,нормативы!G115:H154,2,FALSE),"")</f>
        <v/>
      </c>
      <c r="H115" s="30" t="str">
        <f>IF(ISBLANK(D115),"",нормативы!$H$2)</f>
        <v/>
      </c>
      <c r="I115" s="35"/>
      <c r="J115" s="36" t="str">
        <f>IFERROR(VLOOKUP(D115,'движение ДВС'!B114:K4119,9,FALSE),"")</f>
        <v/>
      </c>
      <c r="K115" s="29" t="str">
        <f>IFERROR(INDEX('движение ДВС'!B:P,MATCH('наряд-задание'!D115,'движение ДВС'!P:P,0),1),"")</f>
        <v/>
      </c>
    </row>
    <row r="116" spans="1:11" s="29" customFormat="1" ht="25.5" hidden="1" customHeight="1" x14ac:dyDescent="0.25">
      <c r="A116" s="37"/>
      <c r="B116" s="35"/>
      <c r="C116" s="29">
        <f>IFERROR(VLOOKUP(B116,специалист!$B$3:$C$45,2,FALSE),)</f>
        <v>0</v>
      </c>
      <c r="D116" s="37"/>
      <c r="E116" s="30" t="str">
        <f>IFERROR(VLOOKUP(D116,'движение ДВС'!B115:C4120,2,FALSE),"")</f>
        <v/>
      </c>
      <c r="F116" s="35"/>
      <c r="G116" s="30" t="str">
        <f>IFERROR(VLOOKUP(F116,нормативы!G116:H155,2,FALSE),"")</f>
        <v/>
      </c>
      <c r="H116" s="30" t="str">
        <f>IF(ISBLANK(D116),"",нормативы!$H$2)</f>
        <v/>
      </c>
      <c r="I116" s="35"/>
      <c r="J116" s="36" t="str">
        <f>IFERROR(VLOOKUP(D116,'движение ДВС'!B115:K4120,9,FALSE),"")</f>
        <v/>
      </c>
      <c r="K116" s="29" t="str">
        <f>IFERROR(INDEX('движение ДВС'!B:P,MATCH('наряд-задание'!D116,'движение ДВС'!P:P,0),1),"")</f>
        <v/>
      </c>
    </row>
    <row r="117" spans="1:11" s="29" customFormat="1" ht="25.5" hidden="1" customHeight="1" x14ac:dyDescent="0.25">
      <c r="A117" s="37"/>
      <c r="B117" s="35"/>
      <c r="C117" s="29">
        <f>IFERROR(VLOOKUP(B117,специалист!$B$3:$C$45,2,FALSE),)</f>
        <v>0</v>
      </c>
      <c r="D117" s="37"/>
      <c r="E117" s="30" t="str">
        <f>IFERROR(VLOOKUP(D117,'движение ДВС'!B116:C4121,2,FALSE),"")</f>
        <v/>
      </c>
      <c r="F117" s="35"/>
      <c r="G117" s="30" t="str">
        <f>IFERROR(VLOOKUP(F117,нормативы!G117:H156,2,FALSE),"")</f>
        <v/>
      </c>
      <c r="H117" s="30" t="str">
        <f>IF(ISBLANK(D117),"",нормативы!$H$2)</f>
        <v/>
      </c>
      <c r="I117" s="35"/>
      <c r="J117" s="36" t="str">
        <f>IFERROR(VLOOKUP(D117,'движение ДВС'!B116:K4121,9,FALSE),"")</f>
        <v/>
      </c>
      <c r="K117" s="29" t="str">
        <f>IFERROR(INDEX('движение ДВС'!B:P,MATCH('наряд-задание'!D117,'движение ДВС'!P:P,0),1),"")</f>
        <v/>
      </c>
    </row>
    <row r="118" spans="1:11" s="29" customFormat="1" ht="25.5" hidden="1" customHeight="1" x14ac:dyDescent="0.25">
      <c r="A118" s="37"/>
      <c r="B118" s="35"/>
      <c r="C118" s="29">
        <f>IFERROR(VLOOKUP(B118,специалист!$B$3:$C$45,2,FALSE),)</f>
        <v>0</v>
      </c>
      <c r="D118" s="37"/>
      <c r="E118" s="30" t="str">
        <f>IFERROR(VLOOKUP(D118,'движение ДВС'!B117:C4122,2,FALSE),"")</f>
        <v/>
      </c>
      <c r="F118" s="35"/>
      <c r="G118" s="30" t="str">
        <f>IFERROR(VLOOKUP(F118,нормативы!G118:H157,2,FALSE),"")</f>
        <v/>
      </c>
      <c r="H118" s="30" t="str">
        <f>IF(ISBLANK(D118),"",нормативы!$H$2)</f>
        <v/>
      </c>
      <c r="I118" s="35"/>
      <c r="J118" s="36" t="str">
        <f>IFERROR(VLOOKUP(D118,'движение ДВС'!B117:K4122,9,FALSE),"")</f>
        <v/>
      </c>
      <c r="K118" s="29" t="str">
        <f>IFERROR(INDEX('движение ДВС'!B:P,MATCH('наряд-задание'!D118,'движение ДВС'!P:P,0),1),"")</f>
        <v/>
      </c>
    </row>
    <row r="119" spans="1:11" s="29" customFormat="1" ht="25.5" hidden="1" customHeight="1" x14ac:dyDescent="0.25">
      <c r="A119" s="37"/>
      <c r="B119" s="35"/>
      <c r="C119" s="29">
        <f>IFERROR(VLOOKUP(B119,специалист!$B$3:$C$45,2,FALSE),)</f>
        <v>0</v>
      </c>
      <c r="D119" s="37"/>
      <c r="E119" s="30" t="str">
        <f>IFERROR(VLOOKUP(D119,'движение ДВС'!B118:C4123,2,FALSE),"")</f>
        <v/>
      </c>
      <c r="F119" s="35"/>
      <c r="G119" s="30" t="str">
        <f>IFERROR(VLOOKUP(F119,нормативы!G119:H158,2,FALSE),"")</f>
        <v/>
      </c>
      <c r="H119" s="30" t="str">
        <f>IF(ISBLANK(D119),"",нормативы!$H$2)</f>
        <v/>
      </c>
      <c r="I119" s="35"/>
      <c r="J119" s="36" t="str">
        <f>IFERROR(VLOOKUP(D119,'движение ДВС'!B118:K4123,9,FALSE),"")</f>
        <v/>
      </c>
      <c r="K119" s="29" t="str">
        <f>IFERROR(INDEX('движение ДВС'!B:P,MATCH('наряд-задание'!D119,'движение ДВС'!P:P,0),1),"")</f>
        <v/>
      </c>
    </row>
    <row r="120" spans="1:11" s="29" customFormat="1" ht="25.5" hidden="1" customHeight="1" x14ac:dyDescent="0.25">
      <c r="A120" s="37"/>
      <c r="B120" s="35"/>
      <c r="C120" s="29">
        <f>IFERROR(VLOOKUP(B120,специалист!$B$3:$C$45,2,FALSE),)</f>
        <v>0</v>
      </c>
      <c r="D120" s="37"/>
      <c r="E120" s="30" t="str">
        <f>IFERROR(VLOOKUP(D120,'движение ДВС'!B119:C4124,2,FALSE),"")</f>
        <v/>
      </c>
      <c r="F120" s="35"/>
      <c r="G120" s="30" t="str">
        <f>IFERROR(VLOOKUP(F120,нормативы!G120:H159,2,FALSE),"")</f>
        <v/>
      </c>
      <c r="H120" s="30" t="str">
        <f>IF(ISBLANK(D120),"",нормативы!$H$2)</f>
        <v/>
      </c>
      <c r="I120" s="35"/>
      <c r="J120" s="36" t="str">
        <f>IFERROR(VLOOKUP(D120,'движение ДВС'!B119:K4124,9,FALSE),"")</f>
        <v/>
      </c>
      <c r="K120" s="29" t="str">
        <f>IFERROR(INDEX('движение ДВС'!B:P,MATCH('наряд-задание'!D120,'движение ДВС'!P:P,0),1),"")</f>
        <v/>
      </c>
    </row>
    <row r="121" spans="1:11" s="29" customFormat="1" ht="25.5" hidden="1" customHeight="1" x14ac:dyDescent="0.25">
      <c r="A121" s="37"/>
      <c r="B121" s="35"/>
      <c r="C121" s="29">
        <f>IFERROR(VLOOKUP(B121,специалист!$B$3:$C$45,2,FALSE),)</f>
        <v>0</v>
      </c>
      <c r="D121" s="37"/>
      <c r="E121" s="30" t="str">
        <f>IFERROR(VLOOKUP(D121,'движение ДВС'!B120:C4125,2,FALSE),"")</f>
        <v/>
      </c>
      <c r="F121" s="35"/>
      <c r="G121" s="30" t="str">
        <f>IFERROR(VLOOKUP(F121,нормативы!G121:H160,2,FALSE),"")</f>
        <v/>
      </c>
      <c r="H121" s="30" t="str">
        <f>IF(ISBLANK(D121),"",нормативы!$H$2)</f>
        <v/>
      </c>
      <c r="I121" s="35"/>
      <c r="J121" s="36" t="str">
        <f>IFERROR(VLOOKUP(D121,'движение ДВС'!B120:K4125,9,FALSE),"")</f>
        <v/>
      </c>
      <c r="K121" s="29" t="str">
        <f>IFERROR(INDEX('движение ДВС'!B:P,MATCH('наряд-задание'!D121,'движение ДВС'!P:P,0),1),"")</f>
        <v/>
      </c>
    </row>
    <row r="122" spans="1:11" s="29" customFormat="1" ht="25.5" hidden="1" customHeight="1" x14ac:dyDescent="0.25">
      <c r="A122" s="37"/>
      <c r="B122" s="35"/>
      <c r="C122" s="29">
        <f>IFERROR(VLOOKUP(B122,специалист!$B$3:$C$45,2,FALSE),)</f>
        <v>0</v>
      </c>
      <c r="D122" s="37"/>
      <c r="E122" s="30" t="str">
        <f>IFERROR(VLOOKUP(D122,'движение ДВС'!B121:C4126,2,FALSE),"")</f>
        <v/>
      </c>
      <c r="F122" s="35"/>
      <c r="G122" s="30" t="str">
        <f>IFERROR(VLOOKUP(F122,нормативы!G122:H161,2,FALSE),"")</f>
        <v/>
      </c>
      <c r="H122" s="30" t="str">
        <f>IF(ISBLANK(D122),"",нормативы!$H$2)</f>
        <v/>
      </c>
      <c r="I122" s="35"/>
      <c r="J122" s="36" t="str">
        <f>IFERROR(VLOOKUP(D122,'движение ДВС'!B121:K4126,9,FALSE),"")</f>
        <v/>
      </c>
      <c r="K122" s="29" t="str">
        <f>IFERROR(INDEX('движение ДВС'!B:P,MATCH('наряд-задание'!D122,'движение ДВС'!P:P,0),1),"")</f>
        <v/>
      </c>
    </row>
    <row r="123" spans="1:11" s="29" customFormat="1" ht="25.5" hidden="1" customHeight="1" x14ac:dyDescent="0.25">
      <c r="A123" s="37"/>
      <c r="B123" s="35"/>
      <c r="C123" s="29">
        <f>IFERROR(VLOOKUP(B123,специалист!$B$3:$C$45,2,FALSE),)</f>
        <v>0</v>
      </c>
      <c r="D123" s="37"/>
      <c r="E123" s="30" t="str">
        <f>IFERROR(VLOOKUP(D123,'движение ДВС'!B122:C4127,2,FALSE),"")</f>
        <v/>
      </c>
      <c r="F123" s="35"/>
      <c r="G123" s="30" t="str">
        <f>IFERROR(VLOOKUP(F123,нормативы!G123:H162,2,FALSE),"")</f>
        <v/>
      </c>
      <c r="H123" s="30" t="str">
        <f>IF(ISBLANK(D123),"",нормативы!$H$2)</f>
        <v/>
      </c>
      <c r="I123" s="35"/>
      <c r="J123" s="36" t="str">
        <f>IFERROR(VLOOKUP(D123,'движение ДВС'!B122:K4127,9,FALSE),"")</f>
        <v/>
      </c>
      <c r="K123" s="29" t="str">
        <f>IFERROR(INDEX('движение ДВС'!B:P,MATCH('наряд-задание'!D123,'движение ДВС'!P:P,0),1),"")</f>
        <v/>
      </c>
    </row>
    <row r="124" spans="1:11" s="29" customFormat="1" ht="25.5" hidden="1" customHeight="1" x14ac:dyDescent="0.25">
      <c r="A124" s="37"/>
      <c r="B124" s="35"/>
      <c r="C124" s="29">
        <f>IFERROR(VLOOKUP(B124,специалист!$B$3:$C$45,2,FALSE),)</f>
        <v>0</v>
      </c>
      <c r="D124" s="37"/>
      <c r="E124" s="30" t="str">
        <f>IFERROR(VLOOKUP(D124,'движение ДВС'!B123:C4128,2,FALSE),"")</f>
        <v/>
      </c>
      <c r="F124" s="35"/>
      <c r="G124" s="30" t="str">
        <f>IFERROR(VLOOKUP(F124,нормативы!G124:H163,2,FALSE),"")</f>
        <v/>
      </c>
      <c r="H124" s="30" t="str">
        <f>IF(ISBLANK(D124),"",нормативы!$H$2)</f>
        <v/>
      </c>
      <c r="I124" s="35"/>
      <c r="J124" s="36" t="str">
        <f>IFERROR(VLOOKUP(D124,'движение ДВС'!B123:K4128,9,FALSE),"")</f>
        <v/>
      </c>
      <c r="K124" s="29" t="str">
        <f>IFERROR(INDEX('движение ДВС'!B:P,MATCH('наряд-задание'!D124,'движение ДВС'!P:P,0),1),"")</f>
        <v/>
      </c>
    </row>
    <row r="125" spans="1:11" s="29" customFormat="1" ht="25.5" hidden="1" customHeight="1" x14ac:dyDescent="0.25">
      <c r="A125" s="37"/>
      <c r="B125" s="35"/>
      <c r="C125" s="29">
        <f>IFERROR(VLOOKUP(B125,специалист!$B$3:$C$45,2,FALSE),)</f>
        <v>0</v>
      </c>
      <c r="D125" s="37"/>
      <c r="E125" s="30" t="str">
        <f>IFERROR(VLOOKUP(D125,'движение ДВС'!B124:C4129,2,FALSE),"")</f>
        <v/>
      </c>
      <c r="F125" s="35"/>
      <c r="G125" s="30" t="str">
        <f>IFERROR(VLOOKUP(F125,нормативы!G125:H164,2,FALSE),"")</f>
        <v/>
      </c>
      <c r="H125" s="30" t="str">
        <f>IF(ISBLANK(D125),"",нормативы!$H$2)</f>
        <v/>
      </c>
      <c r="I125" s="35"/>
      <c r="J125" s="36" t="str">
        <f>IFERROR(VLOOKUP(D125,'движение ДВС'!B124:K4129,9,FALSE),"")</f>
        <v/>
      </c>
      <c r="K125" s="29" t="str">
        <f>IFERROR(INDEX('движение ДВС'!B:P,MATCH('наряд-задание'!D125,'движение ДВС'!P:P,0),1),"")</f>
        <v/>
      </c>
    </row>
    <row r="126" spans="1:11" s="29" customFormat="1" ht="25.5" hidden="1" customHeight="1" x14ac:dyDescent="0.25">
      <c r="A126" s="37"/>
      <c r="B126" s="35"/>
      <c r="C126" s="29">
        <f>IFERROR(VLOOKUP(B126,специалист!$B$3:$C$45,2,FALSE),)</f>
        <v>0</v>
      </c>
      <c r="D126" s="37"/>
      <c r="E126" s="30" t="str">
        <f>IFERROR(VLOOKUP(D126,'движение ДВС'!B125:C4130,2,FALSE),"")</f>
        <v/>
      </c>
      <c r="F126" s="35"/>
      <c r="G126" s="30" t="str">
        <f>IFERROR(VLOOKUP(F126,нормативы!G126:H165,2,FALSE),"")</f>
        <v/>
      </c>
      <c r="H126" s="30" t="str">
        <f>IF(ISBLANK(D126),"",нормативы!$H$2)</f>
        <v/>
      </c>
      <c r="I126" s="35"/>
      <c r="J126" s="36" t="str">
        <f>IFERROR(VLOOKUP(D126,'движение ДВС'!B125:K4130,9,FALSE),"")</f>
        <v/>
      </c>
      <c r="K126" s="29" t="str">
        <f>IFERROR(INDEX('движение ДВС'!B:P,MATCH('наряд-задание'!D126,'движение ДВС'!P:P,0),1),"")</f>
        <v/>
      </c>
    </row>
    <row r="127" spans="1:11" s="29" customFormat="1" ht="25.5" hidden="1" customHeight="1" x14ac:dyDescent="0.25">
      <c r="A127" s="37"/>
      <c r="B127" s="35"/>
      <c r="C127" s="29">
        <f>IFERROR(VLOOKUP(B127,специалист!$B$3:$C$45,2,FALSE),)</f>
        <v>0</v>
      </c>
      <c r="D127" s="37"/>
      <c r="E127" s="30" t="str">
        <f>IFERROR(VLOOKUP(D127,'движение ДВС'!B126:C4131,2,FALSE),"")</f>
        <v/>
      </c>
      <c r="F127" s="35"/>
      <c r="G127" s="30" t="str">
        <f>IFERROR(VLOOKUP(F127,нормативы!G127:H166,2,FALSE),"")</f>
        <v/>
      </c>
      <c r="H127" s="30" t="str">
        <f>IF(ISBLANK(D127),"",нормативы!$H$2)</f>
        <v/>
      </c>
      <c r="I127" s="35"/>
      <c r="J127" s="36" t="str">
        <f>IFERROR(VLOOKUP(D127,'движение ДВС'!B126:K4131,9,FALSE),"")</f>
        <v/>
      </c>
      <c r="K127" s="29" t="str">
        <f>IFERROR(INDEX('движение ДВС'!B:P,MATCH('наряд-задание'!D127,'движение ДВС'!P:P,0),1),"")</f>
        <v/>
      </c>
    </row>
    <row r="128" spans="1:11" s="29" customFormat="1" ht="25.5" hidden="1" customHeight="1" x14ac:dyDescent="0.25">
      <c r="A128" s="37"/>
      <c r="B128" s="35"/>
      <c r="C128" s="29">
        <f>IFERROR(VLOOKUP(B128,специалист!$B$3:$C$45,2,FALSE),)</f>
        <v>0</v>
      </c>
      <c r="D128" s="37"/>
      <c r="E128" s="30" t="str">
        <f>IFERROR(VLOOKUP(D128,'движение ДВС'!B127:C4132,2,FALSE),"")</f>
        <v/>
      </c>
      <c r="F128" s="35"/>
      <c r="G128" s="30" t="str">
        <f>IFERROR(VLOOKUP(F128,нормативы!G128:H167,2,FALSE),"")</f>
        <v/>
      </c>
      <c r="H128" s="30" t="str">
        <f>IF(ISBLANK(D128),"",нормативы!$H$2)</f>
        <v/>
      </c>
      <c r="I128" s="35"/>
      <c r="J128" s="36" t="str">
        <f>IFERROR(VLOOKUP(D128,'движение ДВС'!B127:K4132,9,FALSE),"")</f>
        <v/>
      </c>
      <c r="K128" s="29" t="str">
        <f>IFERROR(INDEX('движение ДВС'!B:P,MATCH('наряд-задание'!D128,'движение ДВС'!P:P,0),1),"")</f>
        <v/>
      </c>
    </row>
    <row r="129" spans="1:11" s="29" customFormat="1" ht="25.5" hidden="1" customHeight="1" x14ac:dyDescent="0.25">
      <c r="A129" s="37"/>
      <c r="B129" s="35"/>
      <c r="C129" s="29">
        <f>IFERROR(VLOOKUP(B129,специалист!$B$3:$C$45,2,FALSE),)</f>
        <v>0</v>
      </c>
      <c r="D129" s="37"/>
      <c r="E129" s="30" t="str">
        <f>IFERROR(VLOOKUP(D129,'движение ДВС'!B128:C4133,2,FALSE),"")</f>
        <v/>
      </c>
      <c r="F129" s="35"/>
      <c r="G129" s="30" t="str">
        <f>IFERROR(VLOOKUP(F129,нормативы!G129:H168,2,FALSE),"")</f>
        <v/>
      </c>
      <c r="H129" s="30" t="str">
        <f>IF(ISBLANK(D129),"",нормативы!$H$2)</f>
        <v/>
      </c>
      <c r="I129" s="35"/>
      <c r="J129" s="36" t="str">
        <f>IFERROR(VLOOKUP(D129,'движение ДВС'!B128:K4133,9,FALSE),"")</f>
        <v/>
      </c>
      <c r="K129" s="29" t="str">
        <f>IFERROR(INDEX('движение ДВС'!B:P,MATCH('наряд-задание'!D129,'движение ДВС'!P:P,0),1),"")</f>
        <v/>
      </c>
    </row>
    <row r="130" spans="1:11" s="29" customFormat="1" ht="25.5" hidden="1" customHeight="1" x14ac:dyDescent="0.25">
      <c r="A130" s="37"/>
      <c r="B130" s="35"/>
      <c r="C130" s="29">
        <f>IFERROR(VLOOKUP(B130,специалист!$B$3:$C$45,2,FALSE),)</f>
        <v>0</v>
      </c>
      <c r="D130" s="37"/>
      <c r="E130" s="30" t="str">
        <f>IFERROR(VLOOKUP(D130,'движение ДВС'!B129:C4134,2,FALSE),"")</f>
        <v/>
      </c>
      <c r="F130" s="35"/>
      <c r="G130" s="30" t="str">
        <f>IFERROR(VLOOKUP(F130,нормативы!G130:H169,2,FALSE),"")</f>
        <v/>
      </c>
      <c r="H130" s="30" t="str">
        <f>IF(ISBLANK(D130),"",нормативы!$H$2)</f>
        <v/>
      </c>
      <c r="I130" s="35"/>
      <c r="J130" s="36" t="str">
        <f>IFERROR(VLOOKUP(D130,'движение ДВС'!B129:K4134,9,FALSE),"")</f>
        <v/>
      </c>
      <c r="K130" s="29" t="str">
        <f>IFERROR(INDEX('движение ДВС'!B:P,MATCH('наряд-задание'!D130,'движение ДВС'!P:P,0),1),"")</f>
        <v/>
      </c>
    </row>
    <row r="131" spans="1:11" s="29" customFormat="1" ht="25.5" hidden="1" customHeight="1" x14ac:dyDescent="0.25">
      <c r="A131" s="37"/>
      <c r="B131" s="35"/>
      <c r="C131" s="29">
        <f>IFERROR(VLOOKUP(B131,специалист!$B$3:$C$45,2,FALSE),)</f>
        <v>0</v>
      </c>
      <c r="D131" s="37"/>
      <c r="E131" s="30" t="str">
        <f>IFERROR(VLOOKUP(D131,'движение ДВС'!B130:C4135,2,FALSE),"")</f>
        <v/>
      </c>
      <c r="F131" s="35"/>
      <c r="G131" s="30" t="str">
        <f>IFERROR(VLOOKUP(F131,нормативы!G131:H170,2,FALSE),"")</f>
        <v/>
      </c>
      <c r="H131" s="30" t="str">
        <f>IF(ISBLANK(D131),"",нормативы!$H$2)</f>
        <v/>
      </c>
      <c r="I131" s="35"/>
      <c r="J131" s="36" t="str">
        <f>IFERROR(VLOOKUP(D131,'движение ДВС'!B130:K4135,9,FALSE),"")</f>
        <v/>
      </c>
      <c r="K131" s="29" t="str">
        <f>IFERROR(INDEX('движение ДВС'!B:P,MATCH('наряд-задание'!D131,'движение ДВС'!P:P,0),1),"")</f>
        <v/>
      </c>
    </row>
    <row r="132" spans="1:11" s="29" customFormat="1" ht="25.5" hidden="1" customHeight="1" x14ac:dyDescent="0.25">
      <c r="A132" s="37"/>
      <c r="B132" s="35"/>
      <c r="C132" s="29">
        <f>IFERROR(VLOOKUP(B132,специалист!$B$3:$C$45,2,FALSE),)</f>
        <v>0</v>
      </c>
      <c r="D132" s="37"/>
      <c r="E132" s="30" t="str">
        <f>IFERROR(VLOOKUP(D132,'движение ДВС'!B131:C4136,2,FALSE),"")</f>
        <v/>
      </c>
      <c r="F132" s="35"/>
      <c r="G132" s="30" t="str">
        <f>IFERROR(VLOOKUP(F132,нормативы!G132:H171,2,FALSE),"")</f>
        <v/>
      </c>
      <c r="H132" s="30" t="str">
        <f>IF(ISBLANK(D132),"",нормативы!$H$2)</f>
        <v/>
      </c>
      <c r="I132" s="35"/>
      <c r="J132" s="36" t="str">
        <f>IFERROR(VLOOKUP(D132,'движение ДВС'!B131:K4136,9,FALSE),"")</f>
        <v/>
      </c>
      <c r="K132" s="29" t="str">
        <f>IFERROR(INDEX('движение ДВС'!B:P,MATCH('наряд-задание'!D132,'движение ДВС'!P:P,0),1),"")</f>
        <v/>
      </c>
    </row>
    <row r="133" spans="1:11" s="29" customFormat="1" ht="25.5" hidden="1" customHeight="1" x14ac:dyDescent="0.25">
      <c r="A133" s="37"/>
      <c r="B133" s="35"/>
      <c r="C133" s="29">
        <f>IFERROR(VLOOKUP(B133,специалист!$B$3:$C$45,2,FALSE),)</f>
        <v>0</v>
      </c>
      <c r="D133" s="37"/>
      <c r="E133" s="30" t="str">
        <f>IFERROR(VLOOKUP(D133,'движение ДВС'!B132:C4137,2,FALSE),"")</f>
        <v/>
      </c>
      <c r="F133" s="35"/>
      <c r="G133" s="30" t="str">
        <f>IFERROR(VLOOKUP(F133,нормативы!G133:H172,2,FALSE),"")</f>
        <v/>
      </c>
      <c r="H133" s="30" t="str">
        <f>IF(ISBLANK(D133),"",нормативы!$H$2)</f>
        <v/>
      </c>
      <c r="I133" s="35"/>
      <c r="J133" s="36" t="str">
        <f>IFERROR(VLOOKUP(D133,'движение ДВС'!B132:K4137,9,FALSE),"")</f>
        <v/>
      </c>
      <c r="K133" s="29" t="str">
        <f>IFERROR(INDEX('движение ДВС'!B:P,MATCH('наряд-задание'!D133,'движение ДВС'!P:P,0),1),"")</f>
        <v/>
      </c>
    </row>
    <row r="134" spans="1:11" s="29" customFormat="1" ht="25.5" hidden="1" customHeight="1" x14ac:dyDescent="0.25">
      <c r="A134" s="37"/>
      <c r="B134" s="35"/>
      <c r="C134" s="29">
        <f>IFERROR(VLOOKUP(B134,специалист!$B$3:$C$45,2,FALSE),)</f>
        <v>0</v>
      </c>
      <c r="D134" s="37"/>
      <c r="E134" s="30" t="str">
        <f>IFERROR(VLOOKUP(D134,'движение ДВС'!B133:C4138,2,FALSE),"")</f>
        <v/>
      </c>
      <c r="F134" s="35"/>
      <c r="G134" s="30" t="str">
        <f>IFERROR(VLOOKUP(F134,нормативы!G134:H173,2,FALSE),"")</f>
        <v/>
      </c>
      <c r="H134" s="30" t="str">
        <f>IF(ISBLANK(D134),"",нормативы!$H$2)</f>
        <v/>
      </c>
      <c r="I134" s="35"/>
      <c r="J134" s="36" t="str">
        <f>IFERROR(VLOOKUP(D134,'движение ДВС'!B133:K4138,9,FALSE),"")</f>
        <v/>
      </c>
      <c r="K134" s="29" t="str">
        <f>IFERROR(INDEX('движение ДВС'!B:P,MATCH('наряд-задание'!D134,'движение ДВС'!P:P,0),1),"")</f>
        <v/>
      </c>
    </row>
    <row r="135" spans="1:11" s="29" customFormat="1" ht="25.5" hidden="1" customHeight="1" x14ac:dyDescent="0.25">
      <c r="A135" s="37"/>
      <c r="B135" s="35"/>
      <c r="C135" s="29">
        <f>IFERROR(VLOOKUP(B135,специалист!$B$3:$C$45,2,FALSE),)</f>
        <v>0</v>
      </c>
      <c r="D135" s="37"/>
      <c r="E135" s="30" t="str">
        <f>IFERROR(VLOOKUP(D135,'движение ДВС'!B134:C4139,2,FALSE),"")</f>
        <v/>
      </c>
      <c r="F135" s="35"/>
      <c r="G135" s="30" t="str">
        <f>IFERROR(VLOOKUP(F135,нормативы!G135:H174,2,FALSE),"")</f>
        <v/>
      </c>
      <c r="H135" s="30" t="str">
        <f>IF(ISBLANK(D135),"",нормативы!$H$2)</f>
        <v/>
      </c>
      <c r="I135" s="35"/>
      <c r="J135" s="36" t="str">
        <f>IFERROR(VLOOKUP(D135,'движение ДВС'!B134:K4139,9,FALSE),"")</f>
        <v/>
      </c>
      <c r="K135" s="29" t="str">
        <f>IFERROR(INDEX('движение ДВС'!B:P,MATCH('наряд-задание'!D135,'движение ДВС'!P:P,0),1),"")</f>
        <v/>
      </c>
    </row>
    <row r="136" spans="1:11" s="29" customFormat="1" ht="25.5" hidden="1" customHeight="1" x14ac:dyDescent="0.25">
      <c r="A136" s="37"/>
      <c r="B136" s="35"/>
      <c r="C136" s="29">
        <f>IFERROR(VLOOKUP(B136,специалист!$B$3:$C$45,2,FALSE),)</f>
        <v>0</v>
      </c>
      <c r="D136" s="37"/>
      <c r="E136" s="30" t="str">
        <f>IFERROR(VLOOKUP(D136,'движение ДВС'!B135:C4140,2,FALSE),"")</f>
        <v/>
      </c>
      <c r="F136" s="35"/>
      <c r="G136" s="30" t="str">
        <f>IFERROR(VLOOKUP(F136,нормативы!G136:H175,2,FALSE),"")</f>
        <v/>
      </c>
      <c r="H136" s="30" t="str">
        <f>IF(ISBLANK(D136),"",нормативы!$H$2)</f>
        <v/>
      </c>
      <c r="I136" s="35"/>
      <c r="J136" s="36" t="str">
        <f>IFERROR(VLOOKUP(D136,'движение ДВС'!B135:K4140,9,FALSE),"")</f>
        <v/>
      </c>
      <c r="K136" s="29" t="str">
        <f>IFERROR(INDEX('движение ДВС'!B:P,MATCH('наряд-задание'!D136,'движение ДВС'!P:P,0),1),"")</f>
        <v/>
      </c>
    </row>
    <row r="137" spans="1:11" s="29" customFormat="1" ht="25.5" hidden="1" customHeight="1" x14ac:dyDescent="0.25">
      <c r="A137" s="37"/>
      <c r="B137" s="35"/>
      <c r="C137" s="29">
        <f>IFERROR(VLOOKUP(B137,специалист!$B$3:$C$45,2,FALSE),)</f>
        <v>0</v>
      </c>
      <c r="D137" s="37"/>
      <c r="E137" s="30" t="str">
        <f>IFERROR(VLOOKUP(D137,'движение ДВС'!B136:C4141,2,FALSE),"")</f>
        <v/>
      </c>
      <c r="F137" s="35"/>
      <c r="G137" s="30" t="str">
        <f>IFERROR(VLOOKUP(F137,нормативы!G137:H176,2,FALSE),"")</f>
        <v/>
      </c>
      <c r="H137" s="30" t="str">
        <f>IF(ISBLANK(D137),"",нормативы!$H$2)</f>
        <v/>
      </c>
      <c r="I137" s="35"/>
      <c r="J137" s="36" t="str">
        <f>IFERROR(VLOOKUP(D137,'движение ДВС'!B136:K4141,9,FALSE),"")</f>
        <v/>
      </c>
      <c r="K137" s="29" t="str">
        <f>IFERROR(INDEX('движение ДВС'!B:P,MATCH('наряд-задание'!D137,'движение ДВС'!P:P,0),1),"")</f>
        <v/>
      </c>
    </row>
    <row r="138" spans="1:11" s="29" customFormat="1" ht="25.5" hidden="1" customHeight="1" x14ac:dyDescent="0.25">
      <c r="A138" s="37"/>
      <c r="B138" s="35"/>
      <c r="C138" s="29">
        <f>IFERROR(VLOOKUP(B138,специалист!$B$3:$C$45,2,FALSE),)</f>
        <v>0</v>
      </c>
      <c r="D138" s="37"/>
      <c r="E138" s="30" t="str">
        <f>IFERROR(VLOOKUP(D138,'движение ДВС'!B137:C4142,2,FALSE),"")</f>
        <v/>
      </c>
      <c r="F138" s="35"/>
      <c r="G138" s="30" t="str">
        <f>IFERROR(VLOOKUP(F138,нормативы!G138:H177,2,FALSE),"")</f>
        <v/>
      </c>
      <c r="H138" s="30" t="str">
        <f>IF(ISBLANK(D138),"",нормативы!$H$2)</f>
        <v/>
      </c>
      <c r="I138" s="35"/>
      <c r="J138" s="36" t="str">
        <f>IFERROR(VLOOKUP(D138,'движение ДВС'!B137:K4142,9,FALSE),"")</f>
        <v/>
      </c>
      <c r="K138" s="29" t="str">
        <f>IFERROR(INDEX('движение ДВС'!B:P,MATCH('наряд-задание'!D138,'движение ДВС'!P:P,0),1),"")</f>
        <v/>
      </c>
    </row>
    <row r="139" spans="1:11" s="29" customFormat="1" ht="25.5" hidden="1" customHeight="1" x14ac:dyDescent="0.25">
      <c r="A139" s="37"/>
      <c r="B139" s="35"/>
      <c r="C139" s="29">
        <f>IFERROR(VLOOKUP(B139,специалист!$B$3:$C$45,2,FALSE),)</f>
        <v>0</v>
      </c>
      <c r="D139" s="37"/>
      <c r="E139" s="30" t="str">
        <f>IFERROR(VLOOKUP(D139,'движение ДВС'!B138:C4143,2,FALSE),"")</f>
        <v/>
      </c>
      <c r="F139" s="35"/>
      <c r="G139" s="30" t="str">
        <f>IFERROR(VLOOKUP(F139,нормативы!G139:H178,2,FALSE),"")</f>
        <v/>
      </c>
      <c r="H139" s="30" t="str">
        <f>IF(ISBLANK(D139),"",нормативы!$H$2)</f>
        <v/>
      </c>
      <c r="I139" s="35"/>
      <c r="J139" s="36" t="str">
        <f>IFERROR(VLOOKUP(D139,'движение ДВС'!B138:K4143,9,FALSE),"")</f>
        <v/>
      </c>
      <c r="K139" s="29" t="str">
        <f>IFERROR(INDEX('движение ДВС'!B:P,MATCH('наряд-задание'!D139,'движение ДВС'!P:P,0),1),"")</f>
        <v/>
      </c>
    </row>
    <row r="140" spans="1:11" s="29" customFormat="1" ht="25.5" hidden="1" customHeight="1" x14ac:dyDescent="0.25">
      <c r="A140" s="37"/>
      <c r="B140" s="35"/>
      <c r="C140" s="29">
        <f>IFERROR(VLOOKUP(B140,специалист!$B$3:$C$45,2,FALSE),)</f>
        <v>0</v>
      </c>
      <c r="D140" s="37"/>
      <c r="E140" s="30" t="str">
        <f>IFERROR(VLOOKUP(D140,'движение ДВС'!B139:C4144,2,FALSE),"")</f>
        <v/>
      </c>
      <c r="F140" s="35"/>
      <c r="G140" s="30" t="str">
        <f>IFERROR(VLOOKUP(F140,нормативы!G140:H179,2,FALSE),"")</f>
        <v/>
      </c>
      <c r="H140" s="30" t="str">
        <f>IF(ISBLANK(D140),"",нормативы!$H$2)</f>
        <v/>
      </c>
      <c r="I140" s="35"/>
      <c r="J140" s="36" t="str">
        <f>IFERROR(VLOOKUP(D140,'движение ДВС'!B139:K4144,9,FALSE),"")</f>
        <v/>
      </c>
      <c r="K140" s="29" t="str">
        <f>IFERROR(INDEX('движение ДВС'!B:P,MATCH('наряд-задание'!D140,'движение ДВС'!P:P,0),1),"")</f>
        <v/>
      </c>
    </row>
    <row r="141" spans="1:11" s="29" customFormat="1" ht="25.5" hidden="1" customHeight="1" x14ac:dyDescent="0.25">
      <c r="A141" s="37"/>
      <c r="B141" s="35"/>
      <c r="C141" s="29">
        <f>IFERROR(VLOOKUP(B141,специалист!$B$3:$C$45,2,FALSE),)</f>
        <v>0</v>
      </c>
      <c r="D141" s="37"/>
      <c r="E141" s="30" t="str">
        <f>IFERROR(VLOOKUP(D141,'движение ДВС'!B140:C4145,2,FALSE),"")</f>
        <v/>
      </c>
      <c r="F141" s="35"/>
      <c r="G141" s="30" t="str">
        <f>IFERROR(VLOOKUP(F141,нормативы!G141:H180,2,FALSE),"")</f>
        <v/>
      </c>
      <c r="H141" s="30" t="str">
        <f>IF(ISBLANK(D141),"",нормативы!$H$2)</f>
        <v/>
      </c>
      <c r="I141" s="35"/>
      <c r="J141" s="36" t="str">
        <f>IFERROR(VLOOKUP(D141,'движение ДВС'!B140:K4145,9,FALSE),"")</f>
        <v/>
      </c>
      <c r="K141" s="29" t="str">
        <f>IFERROR(INDEX('движение ДВС'!B:P,MATCH('наряд-задание'!D141,'движение ДВС'!P:P,0),1),"")</f>
        <v/>
      </c>
    </row>
    <row r="142" spans="1:11" s="29" customFormat="1" ht="25.5" hidden="1" customHeight="1" x14ac:dyDescent="0.25">
      <c r="A142" s="37"/>
      <c r="B142" s="35"/>
      <c r="C142" s="29">
        <f>IFERROR(VLOOKUP(B142,специалист!$B$3:$C$45,2,FALSE),)</f>
        <v>0</v>
      </c>
      <c r="D142" s="37"/>
      <c r="E142" s="30" t="str">
        <f>IFERROR(VLOOKUP(D142,'движение ДВС'!B141:C4146,2,FALSE),"")</f>
        <v/>
      </c>
      <c r="F142" s="35"/>
      <c r="G142" s="30" t="str">
        <f>IFERROR(VLOOKUP(F142,нормативы!G142:H181,2,FALSE),"")</f>
        <v/>
      </c>
      <c r="H142" s="30" t="str">
        <f>IF(ISBLANK(D142),"",нормативы!$H$2)</f>
        <v/>
      </c>
      <c r="I142" s="35"/>
      <c r="J142" s="36" t="str">
        <f>IFERROR(VLOOKUP(D142,'движение ДВС'!B141:K4146,9,FALSE),"")</f>
        <v/>
      </c>
      <c r="K142" s="29" t="str">
        <f>IFERROR(INDEX('движение ДВС'!B:P,MATCH('наряд-задание'!D142,'движение ДВС'!P:P,0),1),"")</f>
        <v/>
      </c>
    </row>
    <row r="143" spans="1:11" s="29" customFormat="1" ht="25.5" hidden="1" customHeight="1" x14ac:dyDescent="0.25">
      <c r="A143" s="37"/>
      <c r="B143" s="35"/>
      <c r="C143" s="29">
        <f>IFERROR(VLOOKUP(B143,специалист!$B$3:$C$45,2,FALSE),)</f>
        <v>0</v>
      </c>
      <c r="D143" s="37"/>
      <c r="E143" s="30" t="str">
        <f>IFERROR(VLOOKUP(D143,'движение ДВС'!B142:C4147,2,FALSE),"")</f>
        <v/>
      </c>
      <c r="F143" s="35"/>
      <c r="G143" s="30" t="str">
        <f>IFERROR(VLOOKUP(F143,нормативы!G143:H182,2,FALSE),"")</f>
        <v/>
      </c>
      <c r="H143" s="30" t="str">
        <f>IF(ISBLANK(D143),"",нормативы!$H$2)</f>
        <v/>
      </c>
      <c r="I143" s="35"/>
      <c r="J143" s="36" t="str">
        <f>IFERROR(VLOOKUP(D143,'движение ДВС'!B142:K4147,9,FALSE),"")</f>
        <v/>
      </c>
      <c r="K143" s="29" t="str">
        <f>IFERROR(INDEX('движение ДВС'!B:P,MATCH('наряд-задание'!D143,'движение ДВС'!P:P,0),1),"")</f>
        <v/>
      </c>
    </row>
    <row r="144" spans="1:11" s="29" customFormat="1" ht="25.5" hidden="1" customHeight="1" x14ac:dyDescent="0.25">
      <c r="A144" s="37"/>
      <c r="B144" s="35"/>
      <c r="C144" s="29">
        <f>IFERROR(VLOOKUP(B144,специалист!$B$3:$C$45,2,FALSE),)</f>
        <v>0</v>
      </c>
      <c r="D144" s="37"/>
      <c r="E144" s="30" t="str">
        <f>IFERROR(VLOOKUP(D144,'движение ДВС'!B143:C4148,2,FALSE),"")</f>
        <v/>
      </c>
      <c r="F144" s="35"/>
      <c r="G144" s="30" t="str">
        <f>IFERROR(VLOOKUP(F144,нормативы!G144:H183,2,FALSE),"")</f>
        <v/>
      </c>
      <c r="H144" s="30" t="str">
        <f>IF(ISBLANK(D144),"",нормативы!$H$2)</f>
        <v/>
      </c>
      <c r="I144" s="35"/>
      <c r="J144" s="36" t="str">
        <f>IFERROR(VLOOKUP(D144,'движение ДВС'!B143:K4148,9,FALSE),"")</f>
        <v/>
      </c>
      <c r="K144" s="29" t="str">
        <f>IFERROR(INDEX('движение ДВС'!B:P,MATCH('наряд-задание'!D144,'движение ДВС'!P:P,0),1),"")</f>
        <v/>
      </c>
    </row>
    <row r="145" spans="1:11" s="29" customFormat="1" ht="25.5" hidden="1" customHeight="1" x14ac:dyDescent="0.25">
      <c r="A145" s="37"/>
      <c r="B145" s="35"/>
      <c r="C145" s="29">
        <f>IFERROR(VLOOKUP(B145,специалист!$B$3:$C$45,2,FALSE),)</f>
        <v>0</v>
      </c>
      <c r="D145" s="37"/>
      <c r="E145" s="30" t="str">
        <f>IFERROR(VLOOKUP(D145,'движение ДВС'!B144:C4149,2,FALSE),"")</f>
        <v/>
      </c>
      <c r="F145" s="35"/>
      <c r="G145" s="30" t="str">
        <f>IFERROR(VLOOKUP(F145,нормативы!G145:H184,2,FALSE),"")</f>
        <v/>
      </c>
      <c r="H145" s="30" t="str">
        <f>IF(ISBLANK(D145),"",нормативы!$H$2)</f>
        <v/>
      </c>
      <c r="I145" s="35"/>
      <c r="J145" s="36" t="str">
        <f>IFERROR(VLOOKUP(D145,'движение ДВС'!B144:K4149,9,FALSE),"")</f>
        <v/>
      </c>
      <c r="K145" s="29" t="str">
        <f>IFERROR(INDEX('движение ДВС'!B:P,MATCH('наряд-задание'!D145,'движение ДВС'!P:P,0),1),"")</f>
        <v/>
      </c>
    </row>
    <row r="146" spans="1:11" s="29" customFormat="1" ht="25.5" hidden="1" customHeight="1" x14ac:dyDescent="0.25">
      <c r="A146" s="37"/>
      <c r="B146" s="35"/>
      <c r="C146" s="29">
        <f>IFERROR(VLOOKUP(B146,специалист!$B$3:$C$45,2,FALSE),)</f>
        <v>0</v>
      </c>
      <c r="D146" s="37"/>
      <c r="E146" s="30" t="str">
        <f>IFERROR(VLOOKUP(D146,'движение ДВС'!B145:C4150,2,FALSE),"")</f>
        <v/>
      </c>
      <c r="F146" s="35"/>
      <c r="G146" s="30" t="str">
        <f>IFERROR(VLOOKUP(F146,нормативы!G146:H185,2,FALSE),"")</f>
        <v/>
      </c>
      <c r="H146" s="30" t="str">
        <f>IF(ISBLANK(D146),"",нормативы!$H$2)</f>
        <v/>
      </c>
      <c r="I146" s="35"/>
      <c r="J146" s="36" t="str">
        <f>IFERROR(VLOOKUP(D146,'движение ДВС'!B145:K4150,9,FALSE),"")</f>
        <v/>
      </c>
      <c r="K146" s="29" t="str">
        <f>IFERROR(INDEX('движение ДВС'!B:P,MATCH('наряд-задание'!D146,'движение ДВС'!P:P,0),1),"")</f>
        <v/>
      </c>
    </row>
    <row r="147" spans="1:11" s="29" customFormat="1" ht="25.5" hidden="1" customHeight="1" x14ac:dyDescent="0.25">
      <c r="A147" s="37"/>
      <c r="B147" s="35"/>
      <c r="C147" s="29">
        <f>IFERROR(VLOOKUP(B147,специалист!$B$3:$C$45,2,FALSE),)</f>
        <v>0</v>
      </c>
      <c r="D147" s="37"/>
      <c r="E147" s="30" t="str">
        <f>IFERROR(VLOOKUP(D147,'движение ДВС'!B146:C4151,2,FALSE),"")</f>
        <v/>
      </c>
      <c r="F147" s="35"/>
      <c r="G147" s="30" t="str">
        <f>IFERROR(VLOOKUP(F147,нормативы!G147:H186,2,FALSE),"")</f>
        <v/>
      </c>
      <c r="H147" s="30" t="str">
        <f>IF(ISBLANK(D147),"",нормативы!$H$2)</f>
        <v/>
      </c>
      <c r="I147" s="35"/>
      <c r="J147" s="36" t="str">
        <f>IFERROR(VLOOKUP(D147,'движение ДВС'!B146:K4151,9,FALSE),"")</f>
        <v/>
      </c>
      <c r="K147" s="29" t="str">
        <f>IFERROR(INDEX('движение ДВС'!B:P,MATCH('наряд-задание'!D147,'движение ДВС'!P:P,0),1),"")</f>
        <v/>
      </c>
    </row>
    <row r="148" spans="1:11" s="29" customFormat="1" ht="25.5" hidden="1" customHeight="1" x14ac:dyDescent="0.25">
      <c r="A148" s="37"/>
      <c r="B148" s="35"/>
      <c r="C148" s="29">
        <f>IFERROR(VLOOKUP(B148,специалист!$B$3:$C$45,2,FALSE),)</f>
        <v>0</v>
      </c>
      <c r="D148" s="37"/>
      <c r="E148" s="30" t="str">
        <f>IFERROR(VLOOKUP(D148,'движение ДВС'!B147:C4152,2,FALSE),"")</f>
        <v/>
      </c>
      <c r="F148" s="35"/>
      <c r="G148" s="30" t="str">
        <f>IFERROR(VLOOKUP(F148,нормативы!G148:H187,2,FALSE),"")</f>
        <v/>
      </c>
      <c r="H148" s="30" t="str">
        <f>IF(ISBLANK(D148),"",нормативы!$H$2)</f>
        <v/>
      </c>
      <c r="I148" s="35"/>
      <c r="J148" s="36" t="str">
        <f>IFERROR(VLOOKUP(D148,'движение ДВС'!B147:K4152,9,FALSE),"")</f>
        <v/>
      </c>
      <c r="K148" s="29" t="str">
        <f>IFERROR(INDEX('движение ДВС'!B:P,MATCH('наряд-задание'!D148,'движение ДВС'!P:P,0),1),"")</f>
        <v/>
      </c>
    </row>
    <row r="149" spans="1:11" s="29" customFormat="1" ht="25.5" hidden="1" customHeight="1" x14ac:dyDescent="0.25">
      <c r="A149" s="37"/>
      <c r="B149" s="35"/>
      <c r="C149" s="29">
        <f>IFERROR(VLOOKUP(B149,специалист!$B$3:$C$45,2,FALSE),)</f>
        <v>0</v>
      </c>
      <c r="D149" s="37"/>
      <c r="E149" s="30" t="str">
        <f>IFERROR(VLOOKUP(D149,'движение ДВС'!B148:C4153,2,FALSE),"")</f>
        <v/>
      </c>
      <c r="F149" s="35"/>
      <c r="G149" s="30" t="str">
        <f>IFERROR(VLOOKUP(F149,нормативы!G149:H188,2,FALSE),"")</f>
        <v/>
      </c>
      <c r="H149" s="30" t="str">
        <f>IF(ISBLANK(D149),"",нормативы!$H$2)</f>
        <v/>
      </c>
      <c r="I149" s="35"/>
      <c r="J149" s="36" t="str">
        <f>IFERROR(VLOOKUP(D149,'движение ДВС'!B148:K4153,9,FALSE),"")</f>
        <v/>
      </c>
      <c r="K149" s="29" t="str">
        <f>IFERROR(INDEX('движение ДВС'!B:P,MATCH('наряд-задание'!D149,'движение ДВС'!P:P,0),1),"")</f>
        <v/>
      </c>
    </row>
    <row r="150" spans="1:11" s="29" customFormat="1" ht="25.5" hidden="1" customHeight="1" x14ac:dyDescent="0.25">
      <c r="A150" s="37"/>
      <c r="B150" s="35"/>
      <c r="C150" s="29">
        <f>IFERROR(VLOOKUP(B150,специалист!$B$3:$C$45,2,FALSE),)</f>
        <v>0</v>
      </c>
      <c r="D150" s="37"/>
      <c r="E150" s="30" t="str">
        <f>IFERROR(VLOOKUP(D150,'движение ДВС'!B149:C4154,2,FALSE),"")</f>
        <v/>
      </c>
      <c r="F150" s="35"/>
      <c r="G150" s="30" t="str">
        <f>IFERROR(VLOOKUP(F150,нормативы!G150:H189,2,FALSE),"")</f>
        <v/>
      </c>
      <c r="H150" s="30" t="str">
        <f>IF(ISBLANK(D150),"",нормативы!$H$2)</f>
        <v/>
      </c>
      <c r="I150" s="35"/>
      <c r="J150" s="36" t="str">
        <f>IFERROR(VLOOKUP(D150,'движение ДВС'!B149:K4154,9,FALSE),"")</f>
        <v/>
      </c>
      <c r="K150" s="29" t="str">
        <f>IFERROR(INDEX('движение ДВС'!B:P,MATCH('наряд-задание'!D150,'движение ДВС'!P:P,0),1),"")</f>
        <v/>
      </c>
    </row>
    <row r="151" spans="1:11" s="29" customFormat="1" ht="25.5" hidden="1" customHeight="1" x14ac:dyDescent="0.25">
      <c r="A151" s="37"/>
      <c r="B151" s="35"/>
      <c r="C151" s="29">
        <f>IFERROR(VLOOKUP(B151,специалист!$B$3:$C$45,2,FALSE),)</f>
        <v>0</v>
      </c>
      <c r="D151" s="37"/>
      <c r="E151" s="30" t="str">
        <f>IFERROR(VLOOKUP(D151,'движение ДВС'!B150:C4155,2,FALSE),"")</f>
        <v/>
      </c>
      <c r="F151" s="35"/>
      <c r="G151" s="30" t="str">
        <f>IFERROR(VLOOKUP(F151,нормативы!G151:H190,2,FALSE),"")</f>
        <v/>
      </c>
      <c r="H151" s="30" t="str">
        <f>IF(ISBLANK(D151),"",нормативы!$H$2)</f>
        <v/>
      </c>
      <c r="I151" s="35"/>
      <c r="J151" s="36" t="str">
        <f>IFERROR(VLOOKUP(D151,'движение ДВС'!B150:K4155,9,FALSE),"")</f>
        <v/>
      </c>
      <c r="K151" s="29" t="str">
        <f>IFERROR(INDEX('движение ДВС'!B:P,MATCH('наряд-задание'!D151,'движение ДВС'!P:P,0),1),"")</f>
        <v/>
      </c>
    </row>
    <row r="152" spans="1:11" s="29" customFormat="1" ht="25.5" hidden="1" customHeight="1" x14ac:dyDescent="0.25">
      <c r="A152" s="37"/>
      <c r="B152" s="35"/>
      <c r="C152" s="29">
        <f>IFERROR(VLOOKUP(B152,специалист!$B$3:$C$45,2,FALSE),)</f>
        <v>0</v>
      </c>
      <c r="D152" s="37"/>
      <c r="E152" s="30" t="str">
        <f>IFERROR(VLOOKUP(D152,'движение ДВС'!B151:C4156,2,FALSE),"")</f>
        <v/>
      </c>
      <c r="F152" s="35"/>
      <c r="G152" s="30" t="str">
        <f>IFERROR(VLOOKUP(F152,нормативы!G152:H191,2,FALSE),"")</f>
        <v/>
      </c>
      <c r="H152" s="30" t="str">
        <f>IF(ISBLANK(D152),"",нормативы!$H$2)</f>
        <v/>
      </c>
      <c r="I152" s="35"/>
      <c r="J152" s="36" t="str">
        <f>IFERROR(VLOOKUP(D152,'движение ДВС'!B151:K4156,9,FALSE),"")</f>
        <v/>
      </c>
      <c r="K152" s="29" t="str">
        <f>IFERROR(INDEX('движение ДВС'!B:P,MATCH('наряд-задание'!D152,'движение ДВС'!P:P,0),1),"")</f>
        <v/>
      </c>
    </row>
    <row r="153" spans="1:11" s="29" customFormat="1" ht="25.5" hidden="1" customHeight="1" x14ac:dyDescent="0.25">
      <c r="A153" s="37"/>
      <c r="B153" s="35"/>
      <c r="C153" s="29">
        <f>IFERROR(VLOOKUP(B153,специалист!$B$3:$C$45,2,FALSE),)</f>
        <v>0</v>
      </c>
      <c r="D153" s="37"/>
      <c r="E153" s="30" t="str">
        <f>IFERROR(VLOOKUP(D153,'движение ДВС'!B152:C4157,2,FALSE),"")</f>
        <v/>
      </c>
      <c r="F153" s="35"/>
      <c r="G153" s="30" t="str">
        <f>IFERROR(VLOOKUP(F153,нормативы!G153:H192,2,FALSE),"")</f>
        <v/>
      </c>
      <c r="H153" s="30" t="str">
        <f>IF(ISBLANK(D153),"",нормативы!$H$2)</f>
        <v/>
      </c>
      <c r="I153" s="35"/>
      <c r="J153" s="36" t="str">
        <f>IFERROR(VLOOKUP(D153,'движение ДВС'!B152:K4157,9,FALSE),"")</f>
        <v/>
      </c>
      <c r="K153" s="29" t="str">
        <f>IFERROR(INDEX('движение ДВС'!B:P,MATCH('наряд-задание'!D153,'движение ДВС'!P:P,0),1),"")</f>
        <v/>
      </c>
    </row>
    <row r="154" spans="1:11" s="29" customFormat="1" ht="25.5" hidden="1" customHeight="1" x14ac:dyDescent="0.25">
      <c r="A154" s="37"/>
      <c r="B154" s="35"/>
      <c r="C154" s="29">
        <f>IFERROR(VLOOKUP(B154,специалист!$B$3:$C$45,2,FALSE),)</f>
        <v>0</v>
      </c>
      <c r="D154" s="37"/>
      <c r="E154" s="30" t="str">
        <f>IFERROR(VLOOKUP(D154,'движение ДВС'!B153:C4158,2,FALSE),"")</f>
        <v/>
      </c>
      <c r="F154" s="35"/>
      <c r="G154" s="30" t="str">
        <f>IFERROR(VLOOKUP(F154,нормативы!G154:H193,2,FALSE),"")</f>
        <v/>
      </c>
      <c r="H154" s="30" t="str">
        <f>IF(ISBLANK(D154),"",нормативы!$H$2)</f>
        <v/>
      </c>
      <c r="I154" s="35"/>
      <c r="J154" s="36" t="str">
        <f>IFERROR(VLOOKUP(D154,'движение ДВС'!B153:K4158,9,FALSE),"")</f>
        <v/>
      </c>
      <c r="K154" s="29" t="str">
        <f>IFERROR(INDEX('движение ДВС'!B:P,MATCH('наряд-задание'!D154,'движение ДВС'!P:P,0),1),"")</f>
        <v/>
      </c>
    </row>
    <row r="155" spans="1:11" s="29" customFormat="1" ht="25.5" hidden="1" customHeight="1" x14ac:dyDescent="0.25">
      <c r="A155" s="37"/>
      <c r="B155" s="35"/>
      <c r="C155" s="29">
        <f>IFERROR(VLOOKUP(B155,специалист!$B$3:$C$45,2,FALSE),)</f>
        <v>0</v>
      </c>
      <c r="D155" s="37"/>
      <c r="E155" s="30" t="str">
        <f>IFERROR(VLOOKUP(D155,'движение ДВС'!B154:C4159,2,FALSE),"")</f>
        <v/>
      </c>
      <c r="F155" s="35"/>
      <c r="G155" s="30" t="str">
        <f>IFERROR(VLOOKUP(F155,нормативы!G155:H194,2,FALSE),"")</f>
        <v/>
      </c>
      <c r="H155" s="30" t="str">
        <f>IF(ISBLANK(D155),"",нормативы!$H$2)</f>
        <v/>
      </c>
      <c r="I155" s="35"/>
      <c r="J155" s="36" t="str">
        <f>IFERROR(VLOOKUP(D155,'движение ДВС'!B154:K4159,9,FALSE),"")</f>
        <v/>
      </c>
      <c r="K155" s="29" t="str">
        <f>IFERROR(INDEX('движение ДВС'!B:P,MATCH('наряд-задание'!D155,'движение ДВС'!P:P,0),1),"")</f>
        <v/>
      </c>
    </row>
    <row r="156" spans="1:11" s="29" customFormat="1" ht="25.5" hidden="1" customHeight="1" x14ac:dyDescent="0.25">
      <c r="A156" s="37"/>
      <c r="B156" s="35"/>
      <c r="C156" s="29">
        <f>IFERROR(VLOOKUP(B156,специалист!$B$3:$C$45,2,FALSE),)</f>
        <v>0</v>
      </c>
      <c r="D156" s="37"/>
      <c r="E156" s="30" t="str">
        <f>IFERROR(VLOOKUP(D156,'движение ДВС'!B155:C4160,2,FALSE),"")</f>
        <v/>
      </c>
      <c r="F156" s="35"/>
      <c r="G156" s="30" t="str">
        <f>IFERROR(VLOOKUP(F156,нормативы!G156:H195,2,FALSE),"")</f>
        <v/>
      </c>
      <c r="H156" s="30" t="str">
        <f>IF(ISBLANK(D156),"",нормативы!$H$2)</f>
        <v/>
      </c>
      <c r="I156" s="35"/>
      <c r="J156" s="36" t="str">
        <f>IFERROR(VLOOKUP(D156,'движение ДВС'!B155:K4160,9,FALSE),"")</f>
        <v/>
      </c>
      <c r="K156" s="29" t="str">
        <f>IFERROR(INDEX('движение ДВС'!B:P,MATCH('наряд-задание'!D156,'движение ДВС'!P:P,0),1),"")</f>
        <v/>
      </c>
    </row>
    <row r="157" spans="1:11" s="29" customFormat="1" ht="25.5" hidden="1" customHeight="1" x14ac:dyDescent="0.25">
      <c r="A157" s="37"/>
      <c r="B157" s="35"/>
      <c r="C157" s="29">
        <f>IFERROR(VLOOKUP(B157,специалист!$B$3:$C$45,2,FALSE),)</f>
        <v>0</v>
      </c>
      <c r="D157" s="37"/>
      <c r="E157" s="30" t="str">
        <f>IFERROR(VLOOKUP(D157,'движение ДВС'!B156:C4161,2,FALSE),"")</f>
        <v/>
      </c>
      <c r="F157" s="35"/>
      <c r="G157" s="30" t="str">
        <f>IFERROR(VLOOKUP(F157,нормативы!G157:H196,2,FALSE),"")</f>
        <v/>
      </c>
      <c r="H157" s="30" t="str">
        <f>IF(ISBLANK(D157),"",нормативы!$H$2)</f>
        <v/>
      </c>
      <c r="I157" s="35"/>
      <c r="J157" s="36" t="str">
        <f>IFERROR(VLOOKUP(D157,'движение ДВС'!B156:K4161,9,FALSE),"")</f>
        <v/>
      </c>
      <c r="K157" s="29" t="str">
        <f>IFERROR(INDEX('движение ДВС'!B:P,MATCH('наряд-задание'!D157,'движение ДВС'!P:P,0),1),"")</f>
        <v/>
      </c>
    </row>
    <row r="158" spans="1:11" s="29" customFormat="1" ht="25.5" hidden="1" customHeight="1" x14ac:dyDescent="0.25">
      <c r="A158" s="37"/>
      <c r="B158" s="35"/>
      <c r="C158" s="29">
        <f>IFERROR(VLOOKUP(B158,специалист!$B$3:$C$45,2,FALSE),)</f>
        <v>0</v>
      </c>
      <c r="D158" s="37"/>
      <c r="E158" s="30" t="str">
        <f>IFERROR(VLOOKUP(D158,'движение ДВС'!B157:C4162,2,FALSE),"")</f>
        <v/>
      </c>
      <c r="F158" s="35"/>
      <c r="G158" s="30" t="str">
        <f>IFERROR(VLOOKUP(F158,нормативы!G158:H197,2,FALSE),"")</f>
        <v/>
      </c>
      <c r="H158" s="30" t="str">
        <f>IF(ISBLANK(D158),"",нормативы!$H$2)</f>
        <v/>
      </c>
      <c r="I158" s="35"/>
      <c r="J158" s="36" t="str">
        <f>IFERROR(VLOOKUP(D158,'движение ДВС'!B157:K4162,9,FALSE),"")</f>
        <v/>
      </c>
      <c r="K158" s="29" t="str">
        <f>IFERROR(INDEX('движение ДВС'!B:P,MATCH('наряд-задание'!D158,'движение ДВС'!P:P,0),1),"")</f>
        <v/>
      </c>
    </row>
    <row r="159" spans="1:11" s="29" customFormat="1" ht="25.5" hidden="1" customHeight="1" x14ac:dyDescent="0.25">
      <c r="A159" s="37"/>
      <c r="B159" s="35"/>
      <c r="C159" s="29">
        <f>IFERROR(VLOOKUP(B159,специалист!$B$3:$C$45,2,FALSE),)</f>
        <v>0</v>
      </c>
      <c r="D159" s="37"/>
      <c r="E159" s="30" t="str">
        <f>IFERROR(VLOOKUP(D159,'движение ДВС'!B158:C4163,2,FALSE),"")</f>
        <v/>
      </c>
      <c r="F159" s="35"/>
      <c r="G159" s="30" t="str">
        <f>IFERROR(VLOOKUP(F159,нормативы!G159:H198,2,FALSE),"")</f>
        <v/>
      </c>
      <c r="H159" s="30" t="str">
        <f>IF(ISBLANK(D159),"",нормативы!$H$2)</f>
        <v/>
      </c>
      <c r="I159" s="35"/>
      <c r="J159" s="36" t="str">
        <f>IFERROR(VLOOKUP(D159,'движение ДВС'!B158:K4163,9,FALSE),"")</f>
        <v/>
      </c>
      <c r="K159" s="29" t="str">
        <f>IFERROR(INDEX('движение ДВС'!B:P,MATCH('наряд-задание'!D159,'движение ДВС'!P:P,0),1),"")</f>
        <v/>
      </c>
    </row>
    <row r="160" spans="1:11" s="29" customFormat="1" ht="25.5" hidden="1" customHeight="1" x14ac:dyDescent="0.25">
      <c r="A160" s="37"/>
      <c r="B160" s="35"/>
      <c r="C160" s="29">
        <f>IFERROR(VLOOKUP(B160,специалист!$B$3:$C$45,2,FALSE),)</f>
        <v>0</v>
      </c>
      <c r="D160" s="37"/>
      <c r="E160" s="30" t="str">
        <f>IFERROR(VLOOKUP(D160,'движение ДВС'!B159:C4164,2,FALSE),"")</f>
        <v/>
      </c>
      <c r="F160" s="35"/>
      <c r="G160" s="30" t="str">
        <f>IFERROR(VLOOKUP(F160,нормативы!G160:H199,2,FALSE),"")</f>
        <v/>
      </c>
      <c r="H160" s="30" t="str">
        <f>IF(ISBLANK(D160),"",нормативы!$H$2)</f>
        <v/>
      </c>
      <c r="I160" s="35"/>
      <c r="J160" s="36" t="str">
        <f>IFERROR(VLOOKUP(D160,'движение ДВС'!B159:K4164,9,FALSE),"")</f>
        <v/>
      </c>
      <c r="K160" s="29" t="str">
        <f>IFERROR(INDEX('движение ДВС'!B:P,MATCH('наряд-задание'!D160,'движение ДВС'!P:P,0),1),"")</f>
        <v/>
      </c>
    </row>
    <row r="161" spans="1:11" s="29" customFormat="1" ht="25.5" hidden="1" customHeight="1" x14ac:dyDescent="0.25">
      <c r="A161" s="37"/>
      <c r="B161" s="35"/>
      <c r="C161" s="29">
        <f>IFERROR(VLOOKUP(B161,специалист!$B$3:$C$45,2,FALSE),)</f>
        <v>0</v>
      </c>
      <c r="D161" s="37"/>
      <c r="E161" s="30" t="str">
        <f>IFERROR(VLOOKUP(D161,'движение ДВС'!B160:C4165,2,FALSE),"")</f>
        <v/>
      </c>
      <c r="F161" s="35"/>
      <c r="G161" s="30" t="str">
        <f>IFERROR(VLOOKUP(F161,нормативы!G161:H200,2,FALSE),"")</f>
        <v/>
      </c>
      <c r="H161" s="30" t="str">
        <f>IF(ISBLANK(D161),"",нормативы!$H$2)</f>
        <v/>
      </c>
      <c r="I161" s="35"/>
      <c r="J161" s="36" t="str">
        <f>IFERROR(VLOOKUP(D161,'движение ДВС'!B160:K4165,9,FALSE),"")</f>
        <v/>
      </c>
      <c r="K161" s="29" t="str">
        <f>IFERROR(INDEX('движение ДВС'!B:P,MATCH('наряд-задание'!D161,'движение ДВС'!P:P,0),1),"")</f>
        <v/>
      </c>
    </row>
    <row r="162" spans="1:11" s="29" customFormat="1" ht="25.5" hidden="1" customHeight="1" x14ac:dyDescent="0.25">
      <c r="A162" s="37"/>
      <c r="B162" s="35"/>
      <c r="C162" s="29">
        <f>IFERROR(VLOOKUP(B162,специалист!$B$3:$C$45,2,FALSE),)</f>
        <v>0</v>
      </c>
      <c r="D162" s="37"/>
      <c r="E162" s="30" t="str">
        <f>IFERROR(VLOOKUP(D162,'движение ДВС'!B161:C4166,2,FALSE),"")</f>
        <v/>
      </c>
      <c r="F162" s="35"/>
      <c r="G162" s="30" t="str">
        <f>IFERROR(VLOOKUP(F162,нормативы!G162:H201,2,FALSE),"")</f>
        <v/>
      </c>
      <c r="H162" s="30" t="str">
        <f>IF(ISBLANK(D162),"",нормативы!$H$2)</f>
        <v/>
      </c>
      <c r="I162" s="35"/>
      <c r="J162" s="36" t="str">
        <f>IFERROR(VLOOKUP(D162,'движение ДВС'!B161:K4166,9,FALSE),"")</f>
        <v/>
      </c>
      <c r="K162" s="29" t="str">
        <f>IFERROR(INDEX('движение ДВС'!B:P,MATCH('наряд-задание'!D162,'движение ДВС'!P:P,0),1),"")</f>
        <v/>
      </c>
    </row>
    <row r="163" spans="1:11" s="29" customFormat="1" ht="25.5" hidden="1" customHeight="1" x14ac:dyDescent="0.25">
      <c r="A163" s="37"/>
      <c r="B163" s="35"/>
      <c r="C163" s="29">
        <f>IFERROR(VLOOKUP(B163,специалист!$B$3:$C$45,2,FALSE),)</f>
        <v>0</v>
      </c>
      <c r="D163" s="37"/>
      <c r="E163" s="30" t="str">
        <f>IFERROR(VLOOKUP(D163,'движение ДВС'!B162:C4167,2,FALSE),"")</f>
        <v/>
      </c>
      <c r="F163" s="35"/>
      <c r="G163" s="30" t="str">
        <f>IFERROR(VLOOKUP(F163,нормативы!G163:H202,2,FALSE),"")</f>
        <v/>
      </c>
      <c r="H163" s="30" t="str">
        <f>IF(ISBLANK(D163),"",нормативы!$H$2)</f>
        <v/>
      </c>
      <c r="I163" s="35"/>
      <c r="J163" s="36" t="str">
        <f>IFERROR(VLOOKUP(D163,'движение ДВС'!B162:K4167,9,FALSE),"")</f>
        <v/>
      </c>
      <c r="K163" s="29" t="str">
        <f>IFERROR(INDEX('движение ДВС'!B:P,MATCH('наряд-задание'!D163,'движение ДВС'!P:P,0),1),"")</f>
        <v/>
      </c>
    </row>
    <row r="164" spans="1:11" s="29" customFormat="1" ht="25.5" hidden="1" customHeight="1" x14ac:dyDescent="0.25">
      <c r="A164" s="37"/>
      <c r="B164" s="35"/>
      <c r="C164" s="29">
        <f>IFERROR(VLOOKUP(B164,специалист!$B$3:$C$45,2,FALSE),)</f>
        <v>0</v>
      </c>
      <c r="D164" s="37"/>
      <c r="E164" s="30" t="str">
        <f>IFERROR(VLOOKUP(D164,'движение ДВС'!B163:C4168,2,FALSE),"")</f>
        <v/>
      </c>
      <c r="F164" s="35"/>
      <c r="G164" s="30" t="str">
        <f>IFERROR(VLOOKUP(F164,нормативы!G164:H203,2,FALSE),"")</f>
        <v/>
      </c>
      <c r="H164" s="30" t="str">
        <f>IF(ISBLANK(D164),"",нормативы!$H$2)</f>
        <v/>
      </c>
      <c r="I164" s="35"/>
      <c r="J164" s="36" t="str">
        <f>IFERROR(VLOOKUP(D164,'движение ДВС'!B163:K4168,9,FALSE),"")</f>
        <v/>
      </c>
      <c r="K164" s="29" t="str">
        <f>IFERROR(INDEX('движение ДВС'!B:P,MATCH('наряд-задание'!D164,'движение ДВС'!P:P,0),1),"")</f>
        <v/>
      </c>
    </row>
    <row r="165" spans="1:11" s="29" customFormat="1" ht="25.5" hidden="1" customHeight="1" x14ac:dyDescent="0.25">
      <c r="A165" s="37"/>
      <c r="B165" s="35"/>
      <c r="C165" s="29">
        <f>IFERROR(VLOOKUP(B165,специалист!$B$3:$C$45,2,FALSE),)</f>
        <v>0</v>
      </c>
      <c r="D165" s="37"/>
      <c r="E165" s="30" t="str">
        <f>IFERROR(VLOOKUP(D165,'движение ДВС'!B164:C4169,2,FALSE),"")</f>
        <v/>
      </c>
      <c r="F165" s="35"/>
      <c r="G165" s="30" t="str">
        <f>IFERROR(VLOOKUP(F165,нормативы!G165:H204,2,FALSE),"")</f>
        <v/>
      </c>
      <c r="H165" s="30" t="str">
        <f>IF(ISBLANK(D165),"",нормативы!$H$2)</f>
        <v/>
      </c>
      <c r="I165" s="35"/>
      <c r="J165" s="36" t="str">
        <f>IFERROR(VLOOKUP(D165,'движение ДВС'!B164:K4169,9,FALSE),"")</f>
        <v/>
      </c>
      <c r="K165" s="29" t="str">
        <f>IFERROR(INDEX('движение ДВС'!B:P,MATCH('наряд-задание'!D165,'движение ДВС'!P:P,0),1),"")</f>
        <v/>
      </c>
    </row>
    <row r="166" spans="1:11" s="29" customFormat="1" ht="25.5" hidden="1" customHeight="1" x14ac:dyDescent="0.25">
      <c r="A166" s="37"/>
      <c r="B166" s="35"/>
      <c r="C166" s="29">
        <f>IFERROR(VLOOKUP(B166,специалист!$B$3:$C$45,2,FALSE),)</f>
        <v>0</v>
      </c>
      <c r="D166" s="37"/>
      <c r="E166" s="30" t="str">
        <f>IFERROR(VLOOKUP(D166,'движение ДВС'!B165:C4170,2,FALSE),"")</f>
        <v/>
      </c>
      <c r="F166" s="35"/>
      <c r="G166" s="30" t="str">
        <f>IFERROR(VLOOKUP(F166,нормативы!G166:H205,2,FALSE),"")</f>
        <v/>
      </c>
      <c r="H166" s="30" t="str">
        <f>IF(ISBLANK(D166),"",нормативы!$H$2)</f>
        <v/>
      </c>
      <c r="I166" s="35"/>
      <c r="J166" s="36" t="str">
        <f>IFERROR(VLOOKUP(D166,'движение ДВС'!B165:K4170,9,FALSE),"")</f>
        <v/>
      </c>
      <c r="K166" s="29" t="str">
        <f>IFERROR(INDEX('движение ДВС'!B:P,MATCH('наряд-задание'!D166,'движение ДВС'!P:P,0),1),"")</f>
        <v/>
      </c>
    </row>
    <row r="167" spans="1:11" s="29" customFormat="1" ht="25.5" hidden="1" customHeight="1" x14ac:dyDescent="0.25">
      <c r="A167" s="37"/>
      <c r="B167" s="35"/>
      <c r="C167" s="29">
        <f>IFERROR(VLOOKUP(B167,специалист!$B$3:$C$45,2,FALSE),)</f>
        <v>0</v>
      </c>
      <c r="D167" s="37"/>
      <c r="E167" s="30" t="str">
        <f>IFERROR(VLOOKUP(D167,'движение ДВС'!B166:C4171,2,FALSE),"")</f>
        <v/>
      </c>
      <c r="F167" s="35"/>
      <c r="G167" s="30" t="str">
        <f>IFERROR(VLOOKUP(F167,нормативы!G167:H206,2,FALSE),"")</f>
        <v/>
      </c>
      <c r="H167" s="30" t="str">
        <f>IF(ISBLANK(D167),"",нормативы!$H$2)</f>
        <v/>
      </c>
      <c r="I167" s="35"/>
      <c r="J167" s="36" t="str">
        <f>IFERROR(VLOOKUP(D167,'движение ДВС'!B166:K4171,9,FALSE),"")</f>
        <v/>
      </c>
      <c r="K167" s="29" t="str">
        <f>IFERROR(INDEX('движение ДВС'!B:P,MATCH('наряд-задание'!D167,'движение ДВС'!P:P,0),1),"")</f>
        <v/>
      </c>
    </row>
    <row r="168" spans="1:11" s="29" customFormat="1" ht="25.5" hidden="1" customHeight="1" x14ac:dyDescent="0.25">
      <c r="A168" s="37"/>
      <c r="B168" s="35"/>
      <c r="C168" s="29">
        <f>IFERROR(VLOOKUP(B168,специалист!$B$3:$C$45,2,FALSE),)</f>
        <v>0</v>
      </c>
      <c r="D168" s="37"/>
      <c r="E168" s="30" t="str">
        <f>IFERROR(VLOOKUP(D168,'движение ДВС'!B167:C4172,2,FALSE),"")</f>
        <v/>
      </c>
      <c r="F168" s="35"/>
      <c r="G168" s="30" t="str">
        <f>IFERROR(VLOOKUP(F168,нормативы!G168:H207,2,FALSE),"")</f>
        <v/>
      </c>
      <c r="H168" s="30" t="str">
        <f>IF(ISBLANK(D168),"",нормативы!$H$2)</f>
        <v/>
      </c>
      <c r="I168" s="35"/>
      <c r="J168" s="36" t="str">
        <f>IFERROR(VLOOKUP(D168,'движение ДВС'!B167:K4172,9,FALSE),"")</f>
        <v/>
      </c>
      <c r="K168" s="29" t="str">
        <f>IFERROR(INDEX('движение ДВС'!B:P,MATCH('наряд-задание'!D168,'движение ДВС'!P:P,0),1),"")</f>
        <v/>
      </c>
    </row>
    <row r="169" spans="1:11" s="29" customFormat="1" ht="25.5" hidden="1" customHeight="1" x14ac:dyDescent="0.25">
      <c r="A169" s="37"/>
      <c r="B169" s="35"/>
      <c r="C169" s="29">
        <f>IFERROR(VLOOKUP(B169,специалист!$B$3:$C$45,2,FALSE),)</f>
        <v>0</v>
      </c>
      <c r="D169" s="37"/>
      <c r="E169" s="30" t="str">
        <f>IFERROR(VLOOKUP(D169,'движение ДВС'!B168:C4173,2,FALSE),"")</f>
        <v/>
      </c>
      <c r="F169" s="35"/>
      <c r="G169" s="30" t="str">
        <f>IFERROR(VLOOKUP(F169,нормативы!G169:H208,2,FALSE),"")</f>
        <v/>
      </c>
      <c r="H169" s="30" t="str">
        <f>IF(ISBLANK(D169),"",нормативы!$H$2)</f>
        <v/>
      </c>
      <c r="I169" s="35"/>
      <c r="J169" s="36" t="str">
        <f>IFERROR(VLOOKUP(D169,'движение ДВС'!B168:K4173,9,FALSE),"")</f>
        <v/>
      </c>
      <c r="K169" s="29" t="str">
        <f>IFERROR(INDEX('движение ДВС'!B:P,MATCH('наряд-задание'!D169,'движение ДВС'!P:P,0),1),"")</f>
        <v/>
      </c>
    </row>
    <row r="170" spans="1:11" s="29" customFormat="1" ht="25.5" hidden="1" customHeight="1" x14ac:dyDescent="0.25">
      <c r="A170" s="37"/>
      <c r="B170" s="35"/>
      <c r="C170" s="29">
        <f>IFERROR(VLOOKUP(B170,специалист!$B$3:$C$45,2,FALSE),)</f>
        <v>0</v>
      </c>
      <c r="D170" s="37"/>
      <c r="E170" s="30" t="str">
        <f>IFERROR(VLOOKUP(D170,'движение ДВС'!B169:C4174,2,FALSE),"")</f>
        <v/>
      </c>
      <c r="F170" s="35"/>
      <c r="G170" s="30" t="str">
        <f>IFERROR(VLOOKUP(F170,нормативы!G170:H209,2,FALSE),"")</f>
        <v/>
      </c>
      <c r="H170" s="30" t="str">
        <f>IF(ISBLANK(D170),"",нормативы!$H$2)</f>
        <v/>
      </c>
      <c r="I170" s="35"/>
      <c r="J170" s="36" t="str">
        <f>IFERROR(VLOOKUP(D170,'движение ДВС'!B169:K4174,9,FALSE),"")</f>
        <v/>
      </c>
      <c r="K170" s="29" t="str">
        <f>IFERROR(INDEX('движение ДВС'!B:P,MATCH('наряд-задание'!D170,'движение ДВС'!P:P,0),1),"")</f>
        <v/>
      </c>
    </row>
    <row r="171" spans="1:11" s="29" customFormat="1" ht="25.5" hidden="1" customHeight="1" x14ac:dyDescent="0.25">
      <c r="A171" s="37"/>
      <c r="B171" s="35"/>
      <c r="C171" s="29">
        <f>IFERROR(VLOOKUP(B171,специалист!$B$3:$C$45,2,FALSE),)</f>
        <v>0</v>
      </c>
      <c r="D171" s="37"/>
      <c r="E171" s="30" t="str">
        <f>IFERROR(VLOOKUP(D171,'движение ДВС'!B170:C4175,2,FALSE),"")</f>
        <v/>
      </c>
      <c r="F171" s="35"/>
      <c r="G171" s="30" t="str">
        <f>IFERROR(VLOOKUP(F171,нормативы!G171:H210,2,FALSE),"")</f>
        <v/>
      </c>
      <c r="H171" s="30" t="str">
        <f>IF(ISBLANK(D171),"",нормативы!$H$2)</f>
        <v/>
      </c>
      <c r="I171" s="35"/>
      <c r="J171" s="36" t="str">
        <f>IFERROR(VLOOKUP(D171,'движение ДВС'!B170:K4175,9,FALSE),"")</f>
        <v/>
      </c>
      <c r="K171" s="29" t="str">
        <f>IFERROR(INDEX('движение ДВС'!B:P,MATCH('наряд-задание'!D171,'движение ДВС'!P:P,0),1),"")</f>
        <v/>
      </c>
    </row>
    <row r="172" spans="1:11" s="29" customFormat="1" ht="25.5" hidden="1" customHeight="1" x14ac:dyDescent="0.25">
      <c r="A172" s="37"/>
      <c r="B172" s="35"/>
      <c r="C172" s="29">
        <f>IFERROR(VLOOKUP(B172,специалист!$B$3:$C$45,2,FALSE),)</f>
        <v>0</v>
      </c>
      <c r="D172" s="37"/>
      <c r="E172" s="30" t="str">
        <f>IFERROR(VLOOKUP(D172,'движение ДВС'!B171:C4176,2,FALSE),"")</f>
        <v/>
      </c>
      <c r="F172" s="35"/>
      <c r="G172" s="30" t="str">
        <f>IFERROR(VLOOKUP(F172,нормативы!G172:H211,2,FALSE),"")</f>
        <v/>
      </c>
      <c r="H172" s="30" t="str">
        <f>IF(ISBLANK(D172),"",нормативы!$H$2)</f>
        <v/>
      </c>
      <c r="I172" s="35"/>
      <c r="J172" s="36" t="str">
        <f>IFERROR(VLOOKUP(D172,'движение ДВС'!B171:K4176,9,FALSE),"")</f>
        <v/>
      </c>
      <c r="K172" s="29" t="str">
        <f>IFERROR(INDEX('движение ДВС'!B:P,MATCH('наряд-задание'!D172,'движение ДВС'!P:P,0),1),"")</f>
        <v/>
      </c>
    </row>
    <row r="173" spans="1:11" s="29" customFormat="1" ht="25.5" hidden="1" customHeight="1" x14ac:dyDescent="0.25">
      <c r="A173" s="37"/>
      <c r="B173" s="35"/>
      <c r="C173" s="29">
        <f>IFERROR(VLOOKUP(B173,специалист!$B$3:$C$45,2,FALSE),)</f>
        <v>0</v>
      </c>
      <c r="D173" s="37"/>
      <c r="E173" s="30" t="str">
        <f>IFERROR(VLOOKUP(D173,'движение ДВС'!B172:C4177,2,FALSE),"")</f>
        <v/>
      </c>
      <c r="F173" s="35"/>
      <c r="G173" s="30" t="str">
        <f>IFERROR(VLOOKUP(F173,нормативы!G173:H212,2,FALSE),"")</f>
        <v/>
      </c>
      <c r="H173" s="30" t="str">
        <f>IF(ISBLANK(D173),"",нормативы!$H$2)</f>
        <v/>
      </c>
      <c r="I173" s="35"/>
      <c r="J173" s="36" t="str">
        <f>IFERROR(VLOOKUP(D173,'движение ДВС'!B172:K4177,9,FALSE),"")</f>
        <v/>
      </c>
      <c r="K173" s="29" t="str">
        <f>IFERROR(INDEX('движение ДВС'!B:P,MATCH('наряд-задание'!D173,'движение ДВС'!P:P,0),1),"")</f>
        <v/>
      </c>
    </row>
    <row r="174" spans="1:11" s="29" customFormat="1" ht="25.5" hidden="1" customHeight="1" x14ac:dyDescent="0.25">
      <c r="A174" s="37"/>
      <c r="B174" s="35"/>
      <c r="C174" s="29">
        <f>IFERROR(VLOOKUP(B174,специалист!$B$3:$C$45,2,FALSE),)</f>
        <v>0</v>
      </c>
      <c r="D174" s="37"/>
      <c r="E174" s="30" t="str">
        <f>IFERROR(VLOOKUP(D174,'движение ДВС'!B173:C4178,2,FALSE),"")</f>
        <v/>
      </c>
      <c r="F174" s="35"/>
      <c r="G174" s="30" t="str">
        <f>IFERROR(VLOOKUP(F174,нормативы!G174:H213,2,FALSE),"")</f>
        <v/>
      </c>
      <c r="H174" s="30" t="str">
        <f>IF(ISBLANK(D174),"",нормативы!$H$2)</f>
        <v/>
      </c>
      <c r="I174" s="35"/>
      <c r="J174" s="36" t="str">
        <f>IFERROR(VLOOKUP(D174,'движение ДВС'!B173:K4178,9,FALSE),"")</f>
        <v/>
      </c>
      <c r="K174" s="29" t="str">
        <f>IFERROR(INDEX('движение ДВС'!B:P,MATCH('наряд-задание'!D174,'движение ДВС'!P:P,0),1),"")</f>
        <v/>
      </c>
    </row>
    <row r="175" spans="1:11" s="29" customFormat="1" ht="25.5" hidden="1" customHeight="1" x14ac:dyDescent="0.25">
      <c r="A175" s="37"/>
      <c r="B175" s="35"/>
      <c r="C175" s="29">
        <f>IFERROR(VLOOKUP(B175,специалист!$B$3:$C$45,2,FALSE),)</f>
        <v>0</v>
      </c>
      <c r="D175" s="37"/>
      <c r="E175" s="30" t="str">
        <f>IFERROR(VLOOKUP(D175,'движение ДВС'!B174:C4179,2,FALSE),"")</f>
        <v/>
      </c>
      <c r="F175" s="35"/>
      <c r="G175" s="30" t="str">
        <f>IFERROR(VLOOKUP(F175,нормативы!G175:H214,2,FALSE),"")</f>
        <v/>
      </c>
      <c r="H175" s="30" t="str">
        <f>IF(ISBLANK(D175),"",нормативы!$H$2)</f>
        <v/>
      </c>
      <c r="I175" s="35"/>
      <c r="J175" s="36" t="str">
        <f>IFERROR(VLOOKUP(D175,'движение ДВС'!B174:K4179,9,FALSE),"")</f>
        <v/>
      </c>
      <c r="K175" s="29" t="str">
        <f>IFERROR(INDEX('движение ДВС'!B:P,MATCH('наряд-задание'!D175,'движение ДВС'!P:P,0),1),"")</f>
        <v/>
      </c>
    </row>
    <row r="176" spans="1:11" s="29" customFormat="1" ht="25.5" hidden="1" customHeight="1" x14ac:dyDescent="0.25">
      <c r="A176" s="37"/>
      <c r="B176" s="35"/>
      <c r="C176" s="29">
        <f>IFERROR(VLOOKUP(B176,специалист!$B$3:$C$45,2,FALSE),)</f>
        <v>0</v>
      </c>
      <c r="D176" s="37"/>
      <c r="E176" s="30" t="str">
        <f>IFERROR(VLOOKUP(D176,'движение ДВС'!B175:C4180,2,FALSE),"")</f>
        <v/>
      </c>
      <c r="F176" s="35"/>
      <c r="G176" s="30" t="str">
        <f>IFERROR(VLOOKUP(F176,нормативы!G176:H215,2,FALSE),"")</f>
        <v/>
      </c>
      <c r="H176" s="30" t="str">
        <f>IF(ISBLANK(D176),"",нормативы!$H$2)</f>
        <v/>
      </c>
      <c r="I176" s="35"/>
      <c r="J176" s="36" t="str">
        <f>IFERROR(VLOOKUP(D176,'движение ДВС'!B175:K4180,9,FALSE),"")</f>
        <v/>
      </c>
      <c r="K176" s="29" t="str">
        <f>IFERROR(INDEX('движение ДВС'!B:P,MATCH('наряд-задание'!D176,'движение ДВС'!P:P,0),1),"")</f>
        <v/>
      </c>
    </row>
    <row r="177" spans="1:11" s="29" customFormat="1" ht="25.5" hidden="1" customHeight="1" x14ac:dyDescent="0.25">
      <c r="A177" s="37"/>
      <c r="B177" s="35"/>
      <c r="C177" s="29">
        <f>IFERROR(VLOOKUP(B177,специалист!$B$3:$C$45,2,FALSE),)</f>
        <v>0</v>
      </c>
      <c r="D177" s="37"/>
      <c r="E177" s="30" t="str">
        <f>IFERROR(VLOOKUP(D177,'движение ДВС'!B176:C4181,2,FALSE),"")</f>
        <v/>
      </c>
      <c r="F177" s="35"/>
      <c r="G177" s="30" t="str">
        <f>IFERROR(VLOOKUP(F177,нормативы!G177:H216,2,FALSE),"")</f>
        <v/>
      </c>
      <c r="H177" s="30" t="str">
        <f>IF(ISBLANK(D177),"",нормативы!$H$2)</f>
        <v/>
      </c>
      <c r="I177" s="35"/>
      <c r="J177" s="36" t="str">
        <f>IFERROR(VLOOKUP(D177,'движение ДВС'!B176:K4181,9,FALSE),"")</f>
        <v/>
      </c>
      <c r="K177" s="29" t="str">
        <f>IFERROR(INDEX('движение ДВС'!B:P,MATCH('наряд-задание'!D177,'движение ДВС'!P:P,0),1),"")</f>
        <v/>
      </c>
    </row>
    <row r="178" spans="1:11" s="29" customFormat="1" ht="25.5" hidden="1" customHeight="1" x14ac:dyDescent="0.25">
      <c r="A178" s="37"/>
      <c r="B178" s="35"/>
      <c r="C178" s="29">
        <f>IFERROR(VLOOKUP(B178,специалист!$B$3:$C$45,2,FALSE),)</f>
        <v>0</v>
      </c>
      <c r="D178" s="37"/>
      <c r="E178" s="30" t="str">
        <f>IFERROR(VLOOKUP(D178,'движение ДВС'!B177:C4182,2,FALSE),"")</f>
        <v/>
      </c>
      <c r="F178" s="35"/>
      <c r="G178" s="30" t="str">
        <f>IFERROR(VLOOKUP(F178,нормативы!G178:H217,2,FALSE),"")</f>
        <v/>
      </c>
      <c r="H178" s="30" t="str">
        <f>IF(ISBLANK(D178),"",нормативы!$H$2)</f>
        <v/>
      </c>
      <c r="I178" s="35"/>
      <c r="J178" s="36" t="str">
        <f>IFERROR(VLOOKUP(D178,'движение ДВС'!B177:K4182,9,FALSE),"")</f>
        <v/>
      </c>
      <c r="K178" s="29" t="str">
        <f>IFERROR(INDEX('движение ДВС'!B:P,MATCH('наряд-задание'!D178,'движение ДВС'!P:P,0),1),"")</f>
        <v/>
      </c>
    </row>
    <row r="179" spans="1:11" s="29" customFormat="1" ht="25.5" hidden="1" customHeight="1" x14ac:dyDescent="0.25">
      <c r="A179" s="37"/>
      <c r="B179" s="35"/>
      <c r="C179" s="29">
        <f>IFERROR(VLOOKUP(B179,специалист!$B$3:$C$45,2,FALSE),)</f>
        <v>0</v>
      </c>
      <c r="D179" s="37"/>
      <c r="E179" s="30" t="str">
        <f>IFERROR(VLOOKUP(D179,'движение ДВС'!B178:C4183,2,FALSE),"")</f>
        <v/>
      </c>
      <c r="F179" s="35"/>
      <c r="G179" s="30" t="str">
        <f>IFERROR(VLOOKUP(F179,нормативы!G179:H218,2,FALSE),"")</f>
        <v/>
      </c>
      <c r="H179" s="30" t="str">
        <f>IF(ISBLANK(D179),"",нормативы!$H$2)</f>
        <v/>
      </c>
      <c r="I179" s="35"/>
      <c r="J179" s="36" t="str">
        <f>IFERROR(VLOOKUP(D179,'движение ДВС'!B178:K4183,9,FALSE),"")</f>
        <v/>
      </c>
      <c r="K179" s="29" t="str">
        <f>IFERROR(INDEX('движение ДВС'!B:P,MATCH('наряд-задание'!D179,'движение ДВС'!P:P,0),1),"")</f>
        <v/>
      </c>
    </row>
    <row r="180" spans="1:11" s="29" customFormat="1" ht="25.5" hidden="1" customHeight="1" x14ac:dyDescent="0.25">
      <c r="A180" s="37"/>
      <c r="B180" s="35"/>
      <c r="C180" s="29">
        <f>IFERROR(VLOOKUP(B180,специалист!$B$3:$C$45,2,FALSE),)</f>
        <v>0</v>
      </c>
      <c r="D180" s="37"/>
      <c r="E180" s="30" t="str">
        <f>IFERROR(VLOOKUP(D180,'движение ДВС'!B179:C4184,2,FALSE),"")</f>
        <v/>
      </c>
      <c r="F180" s="35"/>
      <c r="G180" s="30" t="str">
        <f>IFERROR(VLOOKUP(F180,нормативы!G180:H219,2,FALSE),"")</f>
        <v/>
      </c>
      <c r="H180" s="30" t="str">
        <f>IF(ISBLANK(D180),"",нормативы!$H$2)</f>
        <v/>
      </c>
      <c r="I180" s="35"/>
      <c r="J180" s="36" t="str">
        <f>IFERROR(VLOOKUP(D180,'движение ДВС'!B179:K4184,9,FALSE),"")</f>
        <v/>
      </c>
      <c r="K180" s="29" t="str">
        <f>IFERROR(INDEX('движение ДВС'!B:P,MATCH('наряд-задание'!D180,'движение ДВС'!P:P,0),1),"")</f>
        <v/>
      </c>
    </row>
    <row r="181" spans="1:11" s="29" customFormat="1" ht="25.5" hidden="1" customHeight="1" x14ac:dyDescent="0.25">
      <c r="A181" s="37"/>
      <c r="B181" s="35"/>
      <c r="C181" s="29">
        <f>IFERROR(VLOOKUP(B181,специалист!$B$3:$C$45,2,FALSE),)</f>
        <v>0</v>
      </c>
      <c r="D181" s="37"/>
      <c r="E181" s="30" t="str">
        <f>IFERROR(VLOOKUP(D181,'движение ДВС'!B180:C4185,2,FALSE),"")</f>
        <v/>
      </c>
      <c r="F181" s="35"/>
      <c r="G181" s="30" t="str">
        <f>IFERROR(VLOOKUP(F181,нормативы!G181:H220,2,FALSE),"")</f>
        <v/>
      </c>
      <c r="H181" s="30" t="str">
        <f>IF(ISBLANK(D181),"",нормативы!$H$2)</f>
        <v/>
      </c>
      <c r="I181" s="35"/>
      <c r="J181" s="36" t="str">
        <f>IFERROR(VLOOKUP(D181,'движение ДВС'!B180:K4185,9,FALSE),"")</f>
        <v/>
      </c>
      <c r="K181" s="29" t="str">
        <f>IFERROR(INDEX('движение ДВС'!B:P,MATCH('наряд-задание'!D181,'движение ДВС'!P:P,0),1),"")</f>
        <v/>
      </c>
    </row>
    <row r="182" spans="1:11" s="29" customFormat="1" ht="25.5" hidden="1" customHeight="1" x14ac:dyDescent="0.25">
      <c r="A182" s="37"/>
      <c r="B182" s="35"/>
      <c r="C182" s="29">
        <f>IFERROR(VLOOKUP(B182,специалист!$B$3:$C$45,2,FALSE),)</f>
        <v>0</v>
      </c>
      <c r="D182" s="37"/>
      <c r="E182" s="30" t="str">
        <f>IFERROR(VLOOKUP(D182,'движение ДВС'!B181:C4186,2,FALSE),"")</f>
        <v/>
      </c>
      <c r="F182" s="35"/>
      <c r="G182" s="30" t="str">
        <f>IFERROR(VLOOKUP(F182,нормативы!G182:H221,2,FALSE),"")</f>
        <v/>
      </c>
      <c r="H182" s="30" t="str">
        <f>IF(ISBLANK(D182),"",нормативы!$H$2)</f>
        <v/>
      </c>
      <c r="I182" s="35"/>
      <c r="J182" s="36" t="str">
        <f>IFERROR(VLOOKUP(D182,'движение ДВС'!B181:K4186,9,FALSE),"")</f>
        <v/>
      </c>
      <c r="K182" s="29" t="str">
        <f>IFERROR(INDEX('движение ДВС'!B:P,MATCH('наряд-задание'!D182,'движение ДВС'!P:P,0),1),"")</f>
        <v/>
      </c>
    </row>
    <row r="183" spans="1:11" s="29" customFormat="1" ht="25.5" hidden="1" customHeight="1" x14ac:dyDescent="0.25">
      <c r="A183" s="37"/>
      <c r="B183" s="35"/>
      <c r="C183" s="29">
        <f>IFERROR(VLOOKUP(B183,специалист!$B$3:$C$45,2,FALSE),)</f>
        <v>0</v>
      </c>
      <c r="D183" s="37"/>
      <c r="E183" s="30" t="str">
        <f>IFERROR(VLOOKUP(D183,'движение ДВС'!B182:C4187,2,FALSE),"")</f>
        <v/>
      </c>
      <c r="F183" s="35"/>
      <c r="G183" s="30" t="str">
        <f>IFERROR(VLOOKUP(F183,нормативы!G183:H222,2,FALSE),"")</f>
        <v/>
      </c>
      <c r="H183" s="30" t="str">
        <f>IF(ISBLANK(D183),"",нормативы!$H$2)</f>
        <v/>
      </c>
      <c r="I183" s="35"/>
      <c r="J183" s="36" t="str">
        <f>IFERROR(VLOOKUP(D183,'движение ДВС'!B182:K4187,9,FALSE),"")</f>
        <v/>
      </c>
      <c r="K183" s="29" t="str">
        <f>IFERROR(INDEX('движение ДВС'!B:P,MATCH('наряд-задание'!D183,'движение ДВС'!P:P,0),1),"")</f>
        <v/>
      </c>
    </row>
    <row r="184" spans="1:11" s="29" customFormat="1" ht="25.5" hidden="1" customHeight="1" x14ac:dyDescent="0.25">
      <c r="A184" s="37"/>
      <c r="B184" s="35"/>
      <c r="C184" s="29">
        <f>IFERROR(VLOOKUP(B184,специалист!$B$3:$C$45,2,FALSE),)</f>
        <v>0</v>
      </c>
      <c r="D184" s="37"/>
      <c r="E184" s="30" t="str">
        <f>IFERROR(VLOOKUP(D184,'движение ДВС'!B183:C4188,2,FALSE),"")</f>
        <v/>
      </c>
      <c r="F184" s="35"/>
      <c r="G184" s="30" t="str">
        <f>IFERROR(VLOOKUP(F184,нормативы!G184:H223,2,FALSE),"")</f>
        <v/>
      </c>
      <c r="H184" s="30" t="str">
        <f>IF(ISBLANK(D184),"",нормативы!$H$2)</f>
        <v/>
      </c>
      <c r="I184" s="35"/>
      <c r="J184" s="36" t="str">
        <f>IFERROR(VLOOKUP(D184,'движение ДВС'!B183:K4188,9,FALSE),"")</f>
        <v/>
      </c>
      <c r="K184" s="29" t="str">
        <f>IFERROR(INDEX('движение ДВС'!B:P,MATCH('наряд-задание'!D184,'движение ДВС'!P:P,0),1),"")</f>
        <v/>
      </c>
    </row>
    <row r="185" spans="1:11" s="29" customFormat="1" ht="25.5" hidden="1" customHeight="1" x14ac:dyDescent="0.25">
      <c r="A185" s="37"/>
      <c r="B185" s="35"/>
      <c r="C185" s="29">
        <f>IFERROR(VLOOKUP(B185,специалист!$B$3:$C$45,2,FALSE),)</f>
        <v>0</v>
      </c>
      <c r="D185" s="37"/>
      <c r="E185" s="30" t="str">
        <f>IFERROR(VLOOKUP(D185,'движение ДВС'!B184:C4189,2,FALSE),"")</f>
        <v/>
      </c>
      <c r="F185" s="35"/>
      <c r="G185" s="30" t="str">
        <f>IFERROR(VLOOKUP(F185,нормативы!G185:H224,2,FALSE),"")</f>
        <v/>
      </c>
      <c r="H185" s="30" t="str">
        <f>IF(ISBLANK(D185),"",нормативы!$H$2)</f>
        <v/>
      </c>
      <c r="I185" s="35"/>
      <c r="J185" s="36" t="str">
        <f>IFERROR(VLOOKUP(D185,'движение ДВС'!B184:K4189,9,FALSE),"")</f>
        <v/>
      </c>
      <c r="K185" s="29" t="str">
        <f>IFERROR(INDEX('движение ДВС'!B:P,MATCH('наряд-задание'!D185,'движение ДВС'!P:P,0),1),"")</f>
        <v/>
      </c>
    </row>
    <row r="186" spans="1:11" s="29" customFormat="1" ht="25.5" hidden="1" customHeight="1" x14ac:dyDescent="0.25">
      <c r="A186" s="37"/>
      <c r="B186" s="35"/>
      <c r="C186" s="29">
        <f>IFERROR(VLOOKUP(B186,специалист!$B$3:$C$45,2,FALSE),)</f>
        <v>0</v>
      </c>
      <c r="D186" s="37"/>
      <c r="E186" s="30" t="str">
        <f>IFERROR(VLOOKUP(D186,'движение ДВС'!B185:C4190,2,FALSE),"")</f>
        <v/>
      </c>
      <c r="F186" s="35"/>
      <c r="G186" s="30" t="str">
        <f>IFERROR(VLOOKUP(F186,нормативы!G186:H225,2,FALSE),"")</f>
        <v/>
      </c>
      <c r="H186" s="30" t="str">
        <f>IF(ISBLANK(D186),"",нормативы!$H$2)</f>
        <v/>
      </c>
      <c r="I186" s="35"/>
      <c r="J186" s="36" t="str">
        <f>IFERROR(VLOOKUP(D186,'движение ДВС'!B185:K4190,9,FALSE),"")</f>
        <v/>
      </c>
      <c r="K186" s="29" t="str">
        <f>IFERROR(INDEX('движение ДВС'!B:P,MATCH('наряд-задание'!D186,'движение ДВС'!P:P,0),1),"")</f>
        <v/>
      </c>
    </row>
    <row r="187" spans="1:11" s="29" customFormat="1" ht="25.5" hidden="1" customHeight="1" x14ac:dyDescent="0.25">
      <c r="A187" s="37"/>
      <c r="B187" s="35"/>
      <c r="C187" s="29">
        <f>IFERROR(VLOOKUP(B187,специалист!$B$3:$C$45,2,FALSE),)</f>
        <v>0</v>
      </c>
      <c r="D187" s="37"/>
      <c r="E187" s="30" t="str">
        <f>IFERROR(VLOOKUP(D187,'движение ДВС'!B186:C4191,2,FALSE),"")</f>
        <v/>
      </c>
      <c r="F187" s="35"/>
      <c r="G187" s="30" t="str">
        <f>IFERROR(VLOOKUP(F187,нормативы!G187:H226,2,FALSE),"")</f>
        <v/>
      </c>
      <c r="H187" s="30" t="str">
        <f>IF(ISBLANK(D187),"",нормативы!$H$2)</f>
        <v/>
      </c>
      <c r="I187" s="35"/>
      <c r="J187" s="36" t="str">
        <f>IFERROR(VLOOKUP(D187,'движение ДВС'!B186:K4191,9,FALSE),"")</f>
        <v/>
      </c>
      <c r="K187" s="29" t="str">
        <f>IFERROR(INDEX('движение ДВС'!B:P,MATCH('наряд-задание'!D187,'движение ДВС'!P:P,0),1),"")</f>
        <v/>
      </c>
    </row>
    <row r="188" spans="1:11" s="29" customFormat="1" ht="25.5" hidden="1" customHeight="1" x14ac:dyDescent="0.25">
      <c r="A188" s="37"/>
      <c r="B188" s="35"/>
      <c r="C188" s="29">
        <f>IFERROR(VLOOKUP(B188,специалист!$B$3:$C$45,2,FALSE),)</f>
        <v>0</v>
      </c>
      <c r="D188" s="37"/>
      <c r="E188" s="30" t="str">
        <f>IFERROR(VLOOKUP(D188,'движение ДВС'!B187:C4192,2,FALSE),"")</f>
        <v/>
      </c>
      <c r="F188" s="35"/>
      <c r="G188" s="30" t="str">
        <f>IFERROR(VLOOKUP(F188,нормативы!G188:H227,2,FALSE),"")</f>
        <v/>
      </c>
      <c r="H188" s="30" t="str">
        <f>IF(ISBLANK(D188),"",нормативы!$H$2)</f>
        <v/>
      </c>
      <c r="I188" s="35"/>
      <c r="J188" s="36" t="str">
        <f>IFERROR(VLOOKUP(D188,'движение ДВС'!B187:K4192,9,FALSE),"")</f>
        <v/>
      </c>
      <c r="K188" s="29" t="str">
        <f>IFERROR(INDEX('движение ДВС'!B:P,MATCH('наряд-задание'!D188,'движение ДВС'!P:P,0),1),"")</f>
        <v/>
      </c>
    </row>
    <row r="189" spans="1:11" s="29" customFormat="1" ht="25.5" hidden="1" customHeight="1" x14ac:dyDescent="0.25">
      <c r="A189" s="37"/>
      <c r="B189" s="35"/>
      <c r="C189" s="29">
        <f>IFERROR(VLOOKUP(B189,специалист!$B$3:$C$45,2,FALSE),)</f>
        <v>0</v>
      </c>
      <c r="D189" s="37"/>
      <c r="E189" s="30" t="str">
        <f>IFERROR(VLOOKUP(D189,'движение ДВС'!B188:C4193,2,FALSE),"")</f>
        <v/>
      </c>
      <c r="F189" s="35"/>
      <c r="G189" s="30" t="str">
        <f>IFERROR(VLOOKUP(F189,нормативы!G189:H228,2,FALSE),"")</f>
        <v/>
      </c>
      <c r="H189" s="30" t="str">
        <f>IF(ISBLANK(D189),"",нормативы!$H$2)</f>
        <v/>
      </c>
      <c r="I189" s="35"/>
      <c r="J189" s="36" t="str">
        <f>IFERROR(VLOOKUP(D189,'движение ДВС'!B188:K4193,9,FALSE),"")</f>
        <v/>
      </c>
      <c r="K189" s="29" t="str">
        <f>IFERROR(INDEX('движение ДВС'!B:P,MATCH('наряд-задание'!D189,'движение ДВС'!P:P,0),1),"")</f>
        <v/>
      </c>
    </row>
    <row r="190" spans="1:11" s="29" customFormat="1" ht="25.5" hidden="1" customHeight="1" x14ac:dyDescent="0.25">
      <c r="A190" s="37"/>
      <c r="B190" s="35"/>
      <c r="C190" s="29">
        <f>IFERROR(VLOOKUP(B190,специалист!$B$3:$C$45,2,FALSE),)</f>
        <v>0</v>
      </c>
      <c r="D190" s="37"/>
      <c r="E190" s="30" t="str">
        <f>IFERROR(VLOOKUP(D190,'движение ДВС'!B189:C4194,2,FALSE),"")</f>
        <v/>
      </c>
      <c r="F190" s="35"/>
      <c r="G190" s="30" t="str">
        <f>IFERROR(VLOOKUP(F190,нормативы!G190:H229,2,FALSE),"")</f>
        <v/>
      </c>
      <c r="H190" s="30" t="str">
        <f>IF(ISBLANK(D190),"",нормативы!$H$2)</f>
        <v/>
      </c>
      <c r="I190" s="35"/>
      <c r="J190" s="36" t="str">
        <f>IFERROR(VLOOKUP(D190,'движение ДВС'!B189:K4194,9,FALSE),"")</f>
        <v/>
      </c>
      <c r="K190" s="29" t="str">
        <f>IFERROR(INDEX('движение ДВС'!B:P,MATCH('наряд-задание'!D190,'движение ДВС'!P:P,0),1),"")</f>
        <v/>
      </c>
    </row>
    <row r="191" spans="1:11" s="29" customFormat="1" ht="25.5" hidden="1" customHeight="1" x14ac:dyDescent="0.25">
      <c r="A191" s="37"/>
      <c r="B191" s="35"/>
      <c r="C191" s="29">
        <f>IFERROR(VLOOKUP(B191,специалист!$B$3:$C$45,2,FALSE),)</f>
        <v>0</v>
      </c>
      <c r="D191" s="37"/>
      <c r="E191" s="30" t="str">
        <f>IFERROR(VLOOKUP(D191,'движение ДВС'!B190:C4195,2,FALSE),"")</f>
        <v/>
      </c>
      <c r="F191" s="35"/>
      <c r="G191" s="30" t="str">
        <f>IFERROR(VLOOKUP(F191,нормативы!G191:H230,2,FALSE),"")</f>
        <v/>
      </c>
      <c r="H191" s="30" t="str">
        <f>IF(ISBLANK(D191),"",нормативы!$H$2)</f>
        <v/>
      </c>
      <c r="I191" s="35"/>
      <c r="J191" s="36" t="str">
        <f>IFERROR(VLOOKUP(D191,'движение ДВС'!B190:K4195,9,FALSE),"")</f>
        <v/>
      </c>
      <c r="K191" s="29" t="str">
        <f>IFERROR(INDEX('движение ДВС'!B:P,MATCH('наряд-задание'!D191,'движение ДВС'!P:P,0),1),"")</f>
        <v/>
      </c>
    </row>
    <row r="192" spans="1:11" s="29" customFormat="1" ht="25.5" hidden="1" customHeight="1" x14ac:dyDescent="0.25">
      <c r="A192" s="37"/>
      <c r="B192" s="35"/>
      <c r="C192" s="29">
        <f>IFERROR(VLOOKUP(B192,специалист!$B$3:$C$45,2,FALSE),)</f>
        <v>0</v>
      </c>
      <c r="D192" s="37"/>
      <c r="E192" s="30" t="str">
        <f>IFERROR(VLOOKUP(D192,'движение ДВС'!B191:C4196,2,FALSE),"")</f>
        <v/>
      </c>
      <c r="F192" s="35"/>
      <c r="G192" s="30" t="str">
        <f>IFERROR(VLOOKUP(F192,нормативы!G192:H231,2,FALSE),"")</f>
        <v/>
      </c>
      <c r="H192" s="30" t="str">
        <f>IF(ISBLANK(D192),"",нормативы!$H$2)</f>
        <v/>
      </c>
      <c r="I192" s="35"/>
      <c r="J192" s="36" t="str">
        <f>IFERROR(VLOOKUP(D192,'движение ДВС'!B191:K4196,9,FALSE),"")</f>
        <v/>
      </c>
      <c r="K192" s="29" t="str">
        <f>IFERROR(INDEX('движение ДВС'!B:P,MATCH('наряд-задание'!D192,'движение ДВС'!P:P,0),1),"")</f>
        <v/>
      </c>
    </row>
    <row r="193" spans="1:11" s="29" customFormat="1" ht="25.5" hidden="1" customHeight="1" x14ac:dyDescent="0.25">
      <c r="A193" s="37"/>
      <c r="B193" s="35"/>
      <c r="C193" s="29">
        <f>IFERROR(VLOOKUP(B193,специалист!$B$3:$C$45,2,FALSE),)</f>
        <v>0</v>
      </c>
      <c r="D193" s="37"/>
      <c r="E193" s="30" t="str">
        <f>IFERROR(VLOOKUP(D193,'движение ДВС'!B192:C4197,2,FALSE),"")</f>
        <v/>
      </c>
      <c r="F193" s="35"/>
      <c r="G193" s="30" t="str">
        <f>IFERROR(VLOOKUP(F193,нормативы!G193:H232,2,FALSE),"")</f>
        <v/>
      </c>
      <c r="H193" s="30" t="str">
        <f>IF(ISBLANK(D193),"",нормативы!$H$2)</f>
        <v/>
      </c>
      <c r="I193" s="35"/>
      <c r="J193" s="36" t="str">
        <f>IFERROR(VLOOKUP(D193,'движение ДВС'!B192:K4197,9,FALSE),"")</f>
        <v/>
      </c>
      <c r="K193" s="29" t="str">
        <f>IFERROR(INDEX('движение ДВС'!B:P,MATCH('наряд-задание'!D193,'движение ДВС'!P:P,0),1),"")</f>
        <v/>
      </c>
    </row>
    <row r="194" spans="1:11" s="29" customFormat="1" ht="25.5" hidden="1" customHeight="1" x14ac:dyDescent="0.25">
      <c r="A194" s="37"/>
      <c r="B194" s="35"/>
      <c r="C194" s="29">
        <f>IFERROR(VLOOKUP(B194,специалист!$B$3:$C$45,2,FALSE),)</f>
        <v>0</v>
      </c>
      <c r="D194" s="37"/>
      <c r="E194" s="30" t="str">
        <f>IFERROR(VLOOKUP(D194,'движение ДВС'!B193:C4198,2,FALSE),"")</f>
        <v/>
      </c>
      <c r="F194" s="35"/>
      <c r="G194" s="30" t="str">
        <f>IFERROR(VLOOKUP(F194,нормативы!G194:H233,2,FALSE),"")</f>
        <v/>
      </c>
      <c r="H194" s="30" t="str">
        <f>IF(ISBLANK(D194),"",нормативы!$H$2)</f>
        <v/>
      </c>
      <c r="I194" s="35"/>
      <c r="J194" s="36" t="str">
        <f>IFERROR(VLOOKUP(D194,'движение ДВС'!B193:K4198,9,FALSE),"")</f>
        <v/>
      </c>
      <c r="K194" s="29" t="str">
        <f>IFERROR(INDEX('движение ДВС'!B:P,MATCH('наряд-задание'!D194,'движение ДВС'!P:P,0),1),"")</f>
        <v/>
      </c>
    </row>
    <row r="195" spans="1:11" s="29" customFormat="1" ht="25.5" hidden="1" customHeight="1" x14ac:dyDescent="0.25">
      <c r="A195" s="37"/>
      <c r="B195" s="35"/>
      <c r="C195" s="29">
        <f>IFERROR(VLOOKUP(B195,специалист!$B$3:$C$45,2,FALSE),)</f>
        <v>0</v>
      </c>
      <c r="D195" s="37"/>
      <c r="E195" s="30" t="str">
        <f>IFERROR(VLOOKUP(D195,'движение ДВС'!B194:C4199,2,FALSE),"")</f>
        <v/>
      </c>
      <c r="F195" s="35"/>
      <c r="G195" s="30" t="str">
        <f>IFERROR(VLOOKUP(F195,нормативы!G195:H234,2,FALSE),"")</f>
        <v/>
      </c>
      <c r="H195" s="30" t="str">
        <f>IF(ISBLANK(D195),"",нормативы!$H$2)</f>
        <v/>
      </c>
      <c r="I195" s="35"/>
      <c r="J195" s="36" t="str">
        <f>IFERROR(VLOOKUP(D195,'движение ДВС'!B194:K4199,9,FALSE),"")</f>
        <v/>
      </c>
      <c r="K195" s="29" t="str">
        <f>IFERROR(INDEX('движение ДВС'!B:P,MATCH('наряд-задание'!D195,'движение ДВС'!P:P,0),1),"")</f>
        <v/>
      </c>
    </row>
    <row r="196" spans="1:11" s="29" customFormat="1" ht="25.5" hidden="1" customHeight="1" x14ac:dyDescent="0.25">
      <c r="A196" s="37"/>
      <c r="B196" s="35"/>
      <c r="C196" s="29">
        <f>IFERROR(VLOOKUP(B196,специалист!$B$3:$C$45,2,FALSE),)</f>
        <v>0</v>
      </c>
      <c r="D196" s="37"/>
      <c r="E196" s="30" t="str">
        <f>IFERROR(VLOOKUP(D196,'движение ДВС'!B195:C4200,2,FALSE),"")</f>
        <v/>
      </c>
      <c r="F196" s="35"/>
      <c r="G196" s="30" t="str">
        <f>IFERROR(VLOOKUP(F196,нормативы!G196:H235,2,FALSE),"")</f>
        <v/>
      </c>
      <c r="H196" s="30" t="str">
        <f>IF(ISBLANK(D196),"",нормативы!$H$2)</f>
        <v/>
      </c>
      <c r="I196" s="35"/>
      <c r="J196" s="36" t="str">
        <f>IFERROR(VLOOKUP(D196,'движение ДВС'!B195:K4200,9,FALSE),"")</f>
        <v/>
      </c>
      <c r="K196" s="29" t="str">
        <f>IFERROR(INDEX('движение ДВС'!B:P,MATCH('наряд-задание'!D196,'движение ДВС'!P:P,0),1),"")</f>
        <v/>
      </c>
    </row>
    <row r="197" spans="1:11" s="29" customFormat="1" ht="25.5" hidden="1" customHeight="1" x14ac:dyDescent="0.25">
      <c r="A197" s="37"/>
      <c r="B197" s="35"/>
      <c r="C197" s="29">
        <f>IFERROR(VLOOKUP(B197,специалист!$B$3:$C$45,2,FALSE),)</f>
        <v>0</v>
      </c>
      <c r="D197" s="37"/>
      <c r="E197" s="30" t="str">
        <f>IFERROR(VLOOKUP(D197,'движение ДВС'!B196:C4201,2,FALSE),"")</f>
        <v/>
      </c>
      <c r="F197" s="35"/>
      <c r="G197" s="30" t="str">
        <f>IFERROR(VLOOKUP(F197,нормативы!G197:H236,2,FALSE),"")</f>
        <v/>
      </c>
      <c r="H197" s="30" t="str">
        <f>IF(ISBLANK(D197),"",нормативы!$H$2)</f>
        <v/>
      </c>
      <c r="I197" s="35"/>
      <c r="J197" s="36" t="str">
        <f>IFERROR(VLOOKUP(D197,'движение ДВС'!B196:K4201,9,FALSE),"")</f>
        <v/>
      </c>
      <c r="K197" s="29" t="str">
        <f>IFERROR(INDEX('движение ДВС'!B:P,MATCH('наряд-задание'!D197,'движение ДВС'!P:P,0),1),"")</f>
        <v/>
      </c>
    </row>
    <row r="198" spans="1:11" s="29" customFormat="1" ht="25.5" hidden="1" customHeight="1" x14ac:dyDescent="0.25">
      <c r="A198" s="37"/>
      <c r="B198" s="35"/>
      <c r="C198" s="29">
        <f>IFERROR(VLOOKUP(B198,специалист!$B$3:$C$45,2,FALSE),)</f>
        <v>0</v>
      </c>
      <c r="D198" s="37"/>
      <c r="E198" s="30" t="str">
        <f>IFERROR(VLOOKUP(D198,'движение ДВС'!B197:C4202,2,FALSE),"")</f>
        <v/>
      </c>
      <c r="F198" s="35"/>
      <c r="G198" s="30" t="str">
        <f>IFERROR(VLOOKUP(F198,нормативы!G198:H237,2,FALSE),"")</f>
        <v/>
      </c>
      <c r="H198" s="30" t="str">
        <f>IF(ISBLANK(D198),"",нормативы!$H$2)</f>
        <v/>
      </c>
      <c r="I198" s="35"/>
      <c r="J198" s="36" t="str">
        <f>IFERROR(VLOOKUP(D198,'движение ДВС'!B197:K4202,9,FALSE),"")</f>
        <v/>
      </c>
      <c r="K198" s="29" t="str">
        <f>IFERROR(INDEX('движение ДВС'!B:P,MATCH('наряд-задание'!D198,'движение ДВС'!P:P,0),1),"")</f>
        <v/>
      </c>
    </row>
    <row r="199" spans="1:11" s="29" customFormat="1" ht="25.5" hidden="1" customHeight="1" x14ac:dyDescent="0.25">
      <c r="A199" s="37"/>
      <c r="B199" s="35"/>
      <c r="C199" s="29">
        <f>IFERROR(VLOOKUP(B199,специалист!$B$3:$C$45,2,FALSE),)</f>
        <v>0</v>
      </c>
      <c r="D199" s="37"/>
      <c r="E199" s="30" t="str">
        <f>IFERROR(VLOOKUP(D199,'движение ДВС'!B198:C4203,2,FALSE),"")</f>
        <v/>
      </c>
      <c r="F199" s="35"/>
      <c r="G199" s="30" t="str">
        <f>IFERROR(VLOOKUP(F199,нормативы!G199:H238,2,FALSE),"")</f>
        <v/>
      </c>
      <c r="H199" s="30" t="str">
        <f>IF(ISBLANK(D199),"",нормативы!$H$2)</f>
        <v/>
      </c>
      <c r="I199" s="35"/>
      <c r="J199" s="36" t="str">
        <f>IFERROR(VLOOKUP(D199,'движение ДВС'!B198:K4203,9,FALSE),"")</f>
        <v/>
      </c>
      <c r="K199" s="29" t="str">
        <f>IFERROR(INDEX('движение ДВС'!B:P,MATCH('наряд-задание'!D199,'движение ДВС'!P:P,0),1),"")</f>
        <v/>
      </c>
    </row>
    <row r="200" spans="1:11" s="29" customFormat="1" ht="25.5" hidden="1" customHeight="1" x14ac:dyDescent="0.25">
      <c r="A200" s="37"/>
      <c r="B200" s="35"/>
      <c r="C200" s="29">
        <f>IFERROR(VLOOKUP(B200,специалист!$B$3:$C$45,2,FALSE),)</f>
        <v>0</v>
      </c>
      <c r="D200" s="37"/>
      <c r="E200" s="30" t="str">
        <f>IFERROR(VLOOKUP(D200,'движение ДВС'!B199:C4204,2,FALSE),"")</f>
        <v/>
      </c>
      <c r="F200" s="35"/>
      <c r="G200" s="30" t="str">
        <f>IFERROR(VLOOKUP(F200,нормативы!G200:H239,2,FALSE),"")</f>
        <v/>
      </c>
      <c r="H200" s="30" t="str">
        <f>IF(ISBLANK(D200),"",нормативы!$H$2)</f>
        <v/>
      </c>
      <c r="I200" s="35"/>
      <c r="J200" s="36" t="str">
        <f>IFERROR(VLOOKUP(D200,'движение ДВС'!B199:K4204,9,FALSE),"")</f>
        <v/>
      </c>
      <c r="K200" s="29" t="str">
        <f>IFERROR(INDEX('движение ДВС'!B:P,MATCH('наряд-задание'!D200,'движение ДВС'!P:P,0),1),"")</f>
        <v/>
      </c>
    </row>
    <row r="201" spans="1:11" s="29" customFormat="1" ht="25.5" hidden="1" customHeight="1" x14ac:dyDescent="0.25">
      <c r="A201" s="37"/>
      <c r="B201" s="35"/>
      <c r="C201" s="29">
        <f>IFERROR(VLOOKUP(B201,специалист!$B$3:$C$45,2,FALSE),)</f>
        <v>0</v>
      </c>
      <c r="D201" s="37"/>
      <c r="E201" s="30" t="str">
        <f>IFERROR(VLOOKUP(D201,'движение ДВС'!B200:C4205,2,FALSE),"")</f>
        <v/>
      </c>
      <c r="F201" s="35"/>
      <c r="G201" s="30" t="str">
        <f>IFERROR(VLOOKUP(F201,нормативы!G201:H240,2,FALSE),"")</f>
        <v/>
      </c>
      <c r="H201" s="30" t="str">
        <f>IF(ISBLANK(D201),"",нормативы!$H$2)</f>
        <v/>
      </c>
      <c r="I201" s="35"/>
      <c r="J201" s="36" t="str">
        <f>IFERROR(VLOOKUP(D201,'движение ДВС'!B200:K4205,9,FALSE),"")</f>
        <v/>
      </c>
      <c r="K201" s="29" t="str">
        <f>IFERROR(INDEX('движение ДВС'!B:P,MATCH('наряд-задание'!D201,'движение ДВС'!P:P,0),1),"")</f>
        <v/>
      </c>
    </row>
    <row r="202" spans="1:11" s="29" customFormat="1" ht="25.5" hidden="1" customHeight="1" x14ac:dyDescent="0.25">
      <c r="A202" s="37"/>
      <c r="B202" s="35"/>
      <c r="C202" s="29">
        <f>IFERROR(VLOOKUP(B202,специалист!$B$3:$C$45,2,FALSE),)</f>
        <v>0</v>
      </c>
      <c r="D202" s="37"/>
      <c r="E202" s="30" t="str">
        <f>IFERROR(VLOOKUP(D202,'движение ДВС'!B201:C4206,2,FALSE),"")</f>
        <v/>
      </c>
      <c r="F202" s="35"/>
      <c r="G202" s="30" t="str">
        <f>IFERROR(VLOOKUP(F202,нормативы!G202:H241,2,FALSE),"")</f>
        <v/>
      </c>
      <c r="H202" s="30" t="str">
        <f>IF(ISBLANK(D202),"",нормативы!$H$2)</f>
        <v/>
      </c>
      <c r="I202" s="35"/>
      <c r="J202" s="36" t="str">
        <f>IFERROR(VLOOKUP(D202,'движение ДВС'!B201:K4206,9,FALSE),"")</f>
        <v/>
      </c>
      <c r="K202" s="29" t="str">
        <f>IFERROR(INDEX('движение ДВС'!B:P,MATCH('наряд-задание'!D202,'движение ДВС'!P:P,0),1),"")</f>
        <v/>
      </c>
    </row>
    <row r="203" spans="1:11" s="29" customFormat="1" ht="25.5" hidden="1" customHeight="1" x14ac:dyDescent="0.25">
      <c r="A203" s="37"/>
      <c r="B203" s="35"/>
      <c r="C203" s="29">
        <f>IFERROR(VLOOKUP(B203,специалист!$B$3:$C$45,2,FALSE),)</f>
        <v>0</v>
      </c>
      <c r="D203" s="37"/>
      <c r="E203" s="30" t="str">
        <f>IFERROR(VLOOKUP(D203,'движение ДВС'!B202:C4207,2,FALSE),"")</f>
        <v/>
      </c>
      <c r="F203" s="35"/>
      <c r="G203" s="30" t="str">
        <f>IFERROR(VLOOKUP(F203,нормативы!G203:H242,2,FALSE),"")</f>
        <v/>
      </c>
      <c r="H203" s="30" t="str">
        <f>IF(ISBLANK(D203),"",нормативы!$H$2)</f>
        <v/>
      </c>
      <c r="I203" s="35"/>
      <c r="J203" s="36" t="str">
        <f>IFERROR(VLOOKUP(D203,'движение ДВС'!B202:K4207,9,FALSE),"")</f>
        <v/>
      </c>
      <c r="K203" s="29" t="str">
        <f>IFERROR(INDEX('движение ДВС'!B:P,MATCH('наряд-задание'!D203,'движение ДВС'!P:P,0),1),"")</f>
        <v/>
      </c>
    </row>
    <row r="204" spans="1:11" s="29" customFormat="1" ht="25.5" hidden="1" customHeight="1" x14ac:dyDescent="0.25">
      <c r="A204" s="37"/>
      <c r="B204" s="35"/>
      <c r="C204" s="29">
        <f>IFERROR(VLOOKUP(B204,специалист!$B$3:$C$45,2,FALSE),)</f>
        <v>0</v>
      </c>
      <c r="D204" s="37"/>
      <c r="E204" s="30" t="str">
        <f>IFERROR(VLOOKUP(D204,'движение ДВС'!B203:C4208,2,FALSE),"")</f>
        <v/>
      </c>
      <c r="F204" s="35"/>
      <c r="G204" s="30" t="str">
        <f>IFERROR(VLOOKUP(F204,нормативы!G204:H243,2,FALSE),"")</f>
        <v/>
      </c>
      <c r="H204" s="30" t="str">
        <f>IF(ISBLANK(D204),"",нормативы!$H$2)</f>
        <v/>
      </c>
      <c r="I204" s="35"/>
      <c r="J204" s="36" t="str">
        <f>IFERROR(VLOOKUP(D204,'движение ДВС'!B203:K4208,9,FALSE),"")</f>
        <v/>
      </c>
      <c r="K204" s="29" t="str">
        <f>IFERROR(INDEX('движение ДВС'!B:P,MATCH('наряд-задание'!D204,'движение ДВС'!P:P,0),1),"")</f>
        <v/>
      </c>
    </row>
    <row r="205" spans="1:11" s="29" customFormat="1" ht="25.5" hidden="1" customHeight="1" x14ac:dyDescent="0.25">
      <c r="A205" s="37"/>
      <c r="B205" s="35"/>
      <c r="C205" s="29">
        <f>IFERROR(VLOOKUP(B205,специалист!$B$3:$C$45,2,FALSE),)</f>
        <v>0</v>
      </c>
      <c r="D205" s="37"/>
      <c r="E205" s="30" t="str">
        <f>IFERROR(VLOOKUP(D205,'движение ДВС'!B204:C4209,2,FALSE),"")</f>
        <v/>
      </c>
      <c r="F205" s="35"/>
      <c r="G205" s="30" t="str">
        <f>IFERROR(VLOOKUP(F205,нормативы!G205:H244,2,FALSE),"")</f>
        <v/>
      </c>
      <c r="H205" s="30" t="str">
        <f>IF(ISBLANK(D205),"",нормативы!$H$2)</f>
        <v/>
      </c>
      <c r="I205" s="35"/>
      <c r="J205" s="36" t="str">
        <f>IFERROR(VLOOKUP(D205,'движение ДВС'!B204:K4209,9,FALSE),"")</f>
        <v/>
      </c>
      <c r="K205" s="29" t="str">
        <f>IFERROR(INDEX('движение ДВС'!B:P,MATCH('наряд-задание'!D205,'движение ДВС'!P:P,0),1),"")</f>
        <v/>
      </c>
    </row>
    <row r="206" spans="1:11" s="29" customFormat="1" ht="25.5" hidden="1" customHeight="1" x14ac:dyDescent="0.25">
      <c r="A206" s="37"/>
      <c r="B206" s="35"/>
      <c r="C206" s="29">
        <f>IFERROR(VLOOKUP(B206,специалист!$B$3:$C$45,2,FALSE),)</f>
        <v>0</v>
      </c>
      <c r="D206" s="37"/>
      <c r="E206" s="30" t="str">
        <f>IFERROR(VLOOKUP(D206,'движение ДВС'!B205:C4210,2,FALSE),"")</f>
        <v/>
      </c>
      <c r="F206" s="35"/>
      <c r="G206" s="30" t="str">
        <f>IFERROR(VLOOKUP(F206,нормативы!G206:H245,2,FALSE),"")</f>
        <v/>
      </c>
      <c r="H206" s="30" t="str">
        <f>IF(ISBLANK(D206),"",нормативы!$H$2)</f>
        <v/>
      </c>
      <c r="I206" s="35"/>
      <c r="J206" s="36" t="str">
        <f>IFERROR(VLOOKUP(D206,'движение ДВС'!B205:K4210,9,FALSE),"")</f>
        <v/>
      </c>
      <c r="K206" s="29" t="str">
        <f>IFERROR(INDEX('движение ДВС'!B:P,MATCH('наряд-задание'!D206,'движение ДВС'!P:P,0),1),"")</f>
        <v/>
      </c>
    </row>
    <row r="207" spans="1:11" s="29" customFormat="1" ht="25.5" hidden="1" customHeight="1" x14ac:dyDescent="0.25">
      <c r="A207" s="37"/>
      <c r="B207" s="35"/>
      <c r="C207" s="29">
        <f>IFERROR(VLOOKUP(B207,специалист!$B$3:$C$45,2,FALSE),)</f>
        <v>0</v>
      </c>
      <c r="D207" s="37"/>
      <c r="E207" s="30" t="str">
        <f>IFERROR(VLOOKUP(D207,'движение ДВС'!B206:C4211,2,FALSE),"")</f>
        <v/>
      </c>
      <c r="F207" s="35"/>
      <c r="G207" s="30" t="str">
        <f>IFERROR(VLOOKUP(F207,нормативы!G207:H246,2,FALSE),"")</f>
        <v/>
      </c>
      <c r="H207" s="30" t="str">
        <f>IF(ISBLANK(D207),"",нормативы!$H$2)</f>
        <v/>
      </c>
      <c r="I207" s="35"/>
      <c r="J207" s="36" t="str">
        <f>IFERROR(VLOOKUP(D207,'движение ДВС'!B206:K4211,9,FALSE),"")</f>
        <v/>
      </c>
      <c r="K207" s="29" t="str">
        <f>IFERROR(INDEX('движение ДВС'!B:P,MATCH('наряд-задание'!D207,'движение ДВС'!P:P,0),1),"")</f>
        <v/>
      </c>
    </row>
    <row r="208" spans="1:11" s="29" customFormat="1" ht="25.5" hidden="1" customHeight="1" x14ac:dyDescent="0.25">
      <c r="A208" s="37"/>
      <c r="B208" s="35"/>
      <c r="C208" s="29">
        <f>IFERROR(VLOOKUP(B208,специалист!$B$3:$C$45,2,FALSE),)</f>
        <v>0</v>
      </c>
      <c r="D208" s="37"/>
      <c r="E208" s="30" t="str">
        <f>IFERROR(VLOOKUP(D208,'движение ДВС'!B207:C4212,2,FALSE),"")</f>
        <v/>
      </c>
      <c r="F208" s="35"/>
      <c r="G208" s="30" t="str">
        <f>IFERROR(VLOOKUP(F208,нормативы!G208:H247,2,FALSE),"")</f>
        <v/>
      </c>
      <c r="H208" s="30" t="str">
        <f>IF(ISBLANK(D208),"",нормативы!$H$2)</f>
        <v/>
      </c>
      <c r="I208" s="35"/>
      <c r="J208" s="36" t="str">
        <f>IFERROR(VLOOKUP(D208,'движение ДВС'!B207:K4212,9,FALSE),"")</f>
        <v/>
      </c>
      <c r="K208" s="29" t="str">
        <f>IFERROR(INDEX('движение ДВС'!B:P,MATCH('наряд-задание'!D208,'движение ДВС'!P:P,0),1),"")</f>
        <v/>
      </c>
    </row>
    <row r="209" spans="1:11" s="29" customFormat="1" ht="25.5" hidden="1" customHeight="1" x14ac:dyDescent="0.25">
      <c r="A209" s="37"/>
      <c r="B209" s="35"/>
      <c r="C209" s="29">
        <f>IFERROR(VLOOKUP(B209,специалист!$B$3:$C$45,2,FALSE),)</f>
        <v>0</v>
      </c>
      <c r="D209" s="37"/>
      <c r="E209" s="30" t="str">
        <f>IFERROR(VLOOKUP(D209,'движение ДВС'!B208:C4213,2,FALSE),"")</f>
        <v/>
      </c>
      <c r="F209" s="35"/>
      <c r="G209" s="30" t="str">
        <f>IFERROR(VLOOKUP(F209,нормативы!G209:H248,2,FALSE),"")</f>
        <v/>
      </c>
      <c r="H209" s="30" t="str">
        <f>IF(ISBLANK(D209),"",нормативы!$H$2)</f>
        <v/>
      </c>
      <c r="I209" s="35"/>
      <c r="J209" s="36" t="str">
        <f>IFERROR(VLOOKUP(D209,'движение ДВС'!B208:K4213,9,FALSE),"")</f>
        <v/>
      </c>
      <c r="K209" s="29" t="str">
        <f>IFERROR(INDEX('движение ДВС'!B:P,MATCH('наряд-задание'!D209,'движение ДВС'!P:P,0),1),"")</f>
        <v/>
      </c>
    </row>
    <row r="210" spans="1:11" s="29" customFormat="1" ht="25.5" hidden="1" customHeight="1" x14ac:dyDescent="0.25">
      <c r="A210" s="37"/>
      <c r="B210" s="35"/>
      <c r="C210" s="29">
        <f>IFERROR(VLOOKUP(B210,специалист!$B$3:$C$45,2,FALSE),)</f>
        <v>0</v>
      </c>
      <c r="D210" s="37"/>
      <c r="E210" s="30" t="str">
        <f>IFERROR(VLOOKUP(D210,'движение ДВС'!B209:C4214,2,FALSE),"")</f>
        <v/>
      </c>
      <c r="F210" s="35"/>
      <c r="G210" s="30" t="str">
        <f>IFERROR(VLOOKUP(F210,нормативы!G210:H249,2,FALSE),"")</f>
        <v/>
      </c>
      <c r="H210" s="30" t="str">
        <f>IF(ISBLANK(D210),"",нормативы!$H$2)</f>
        <v/>
      </c>
      <c r="I210" s="35"/>
      <c r="J210" s="36" t="str">
        <f>IFERROR(VLOOKUP(D210,'движение ДВС'!B209:K4214,9,FALSE),"")</f>
        <v/>
      </c>
      <c r="K210" s="29" t="str">
        <f>IFERROR(INDEX('движение ДВС'!B:P,MATCH('наряд-задание'!D210,'движение ДВС'!P:P,0),1),"")</f>
        <v/>
      </c>
    </row>
    <row r="211" spans="1:11" s="29" customFormat="1" ht="25.5" hidden="1" customHeight="1" x14ac:dyDescent="0.25">
      <c r="A211" s="37"/>
      <c r="B211" s="35"/>
      <c r="C211" s="29">
        <f>IFERROR(VLOOKUP(B211,специалист!$B$3:$C$45,2,FALSE),)</f>
        <v>0</v>
      </c>
      <c r="D211" s="37"/>
      <c r="E211" s="30" t="str">
        <f>IFERROR(VLOOKUP(D211,'движение ДВС'!B210:C4215,2,FALSE),"")</f>
        <v/>
      </c>
      <c r="F211" s="35"/>
      <c r="G211" s="30" t="str">
        <f>IFERROR(VLOOKUP(F211,нормативы!G211:H250,2,FALSE),"")</f>
        <v/>
      </c>
      <c r="H211" s="30" t="str">
        <f>IF(ISBLANK(D211),"",нормативы!$H$2)</f>
        <v/>
      </c>
      <c r="I211" s="35"/>
      <c r="J211" s="36" t="str">
        <f>IFERROR(VLOOKUP(D211,'движение ДВС'!B210:K4215,9,FALSE),"")</f>
        <v/>
      </c>
      <c r="K211" s="29" t="str">
        <f>IFERROR(INDEX('движение ДВС'!B:P,MATCH('наряд-задание'!D211,'движение ДВС'!P:P,0),1),"")</f>
        <v/>
      </c>
    </row>
    <row r="212" spans="1:11" s="29" customFormat="1" ht="25.5" hidden="1" customHeight="1" x14ac:dyDescent="0.25">
      <c r="A212" s="37"/>
      <c r="B212" s="35"/>
      <c r="C212" s="29">
        <f>IFERROR(VLOOKUP(B212,специалист!$B$3:$C$45,2,FALSE),)</f>
        <v>0</v>
      </c>
      <c r="D212" s="37"/>
      <c r="E212" s="30" t="str">
        <f>IFERROR(VLOOKUP(D212,'движение ДВС'!B211:C4216,2,FALSE),"")</f>
        <v/>
      </c>
      <c r="F212" s="35"/>
      <c r="G212" s="30" t="str">
        <f>IFERROR(VLOOKUP(F212,нормативы!G212:H251,2,FALSE),"")</f>
        <v/>
      </c>
      <c r="H212" s="30" t="str">
        <f>IF(ISBLANK(D212),"",нормативы!$H$2)</f>
        <v/>
      </c>
      <c r="I212" s="35"/>
      <c r="J212" s="36" t="str">
        <f>IFERROR(VLOOKUP(D212,'движение ДВС'!B211:K4216,9,FALSE),"")</f>
        <v/>
      </c>
      <c r="K212" s="29" t="str">
        <f>IFERROR(INDEX('движение ДВС'!B:P,MATCH('наряд-задание'!D212,'движение ДВС'!P:P,0),1),"")</f>
        <v/>
      </c>
    </row>
    <row r="213" spans="1:11" s="29" customFormat="1" ht="25.5" hidden="1" customHeight="1" x14ac:dyDescent="0.25">
      <c r="A213" s="37"/>
      <c r="B213" s="35"/>
      <c r="C213" s="29">
        <f>IFERROR(VLOOKUP(B213,специалист!$B$3:$C$45,2,FALSE),)</f>
        <v>0</v>
      </c>
      <c r="D213" s="37"/>
      <c r="E213" s="30" t="str">
        <f>IFERROR(VLOOKUP(D213,'движение ДВС'!B212:C4217,2,FALSE),"")</f>
        <v/>
      </c>
      <c r="F213" s="35"/>
      <c r="G213" s="30" t="str">
        <f>IFERROR(VLOOKUP(F213,нормативы!G213:H252,2,FALSE),"")</f>
        <v/>
      </c>
      <c r="H213" s="30" t="str">
        <f>IF(ISBLANK(D213),"",нормативы!$H$2)</f>
        <v/>
      </c>
      <c r="I213" s="35"/>
      <c r="J213" s="36" t="str">
        <f>IFERROR(VLOOKUP(D213,'движение ДВС'!B212:K4217,9,FALSE),"")</f>
        <v/>
      </c>
      <c r="K213" s="29" t="str">
        <f>IFERROR(INDEX('движение ДВС'!B:P,MATCH('наряд-задание'!D213,'движение ДВС'!P:P,0),1),"")</f>
        <v/>
      </c>
    </row>
    <row r="214" spans="1:11" s="29" customFormat="1" ht="25.5" hidden="1" customHeight="1" x14ac:dyDescent="0.25">
      <c r="A214" s="37"/>
      <c r="B214" s="35"/>
      <c r="C214" s="29">
        <f>IFERROR(VLOOKUP(B214,специалист!$B$3:$C$45,2,FALSE),)</f>
        <v>0</v>
      </c>
      <c r="D214" s="37"/>
      <c r="E214" s="30" t="str">
        <f>IFERROR(VLOOKUP(D214,'движение ДВС'!B213:C4218,2,FALSE),"")</f>
        <v/>
      </c>
      <c r="F214" s="35"/>
      <c r="G214" s="30" t="str">
        <f>IFERROR(VLOOKUP(F214,нормативы!G214:H253,2,FALSE),"")</f>
        <v/>
      </c>
      <c r="H214" s="30" t="str">
        <f>IF(ISBLANK(D214),"",нормативы!$H$2)</f>
        <v/>
      </c>
      <c r="I214" s="35"/>
      <c r="J214" s="36" t="str">
        <f>IFERROR(VLOOKUP(D214,'движение ДВС'!B213:K4218,9,FALSE),"")</f>
        <v/>
      </c>
      <c r="K214" s="29" t="str">
        <f>IFERROR(INDEX('движение ДВС'!B:P,MATCH('наряд-задание'!D214,'движение ДВС'!P:P,0),1),"")</f>
        <v/>
      </c>
    </row>
    <row r="215" spans="1:11" s="29" customFormat="1" ht="25.5" hidden="1" customHeight="1" x14ac:dyDescent="0.25">
      <c r="A215" s="37"/>
      <c r="B215" s="35"/>
      <c r="C215" s="29">
        <f>IFERROR(VLOOKUP(B215,специалист!$B$3:$C$45,2,FALSE),)</f>
        <v>0</v>
      </c>
      <c r="D215" s="37"/>
      <c r="E215" s="30" t="str">
        <f>IFERROR(VLOOKUP(D215,'движение ДВС'!B214:C4219,2,FALSE),"")</f>
        <v/>
      </c>
      <c r="F215" s="35"/>
      <c r="G215" s="30" t="str">
        <f>IFERROR(VLOOKUP(F215,нормативы!G215:H254,2,FALSE),"")</f>
        <v/>
      </c>
      <c r="H215" s="30" t="str">
        <f>IF(ISBLANK(D215),"",нормативы!$H$2)</f>
        <v/>
      </c>
      <c r="I215" s="35"/>
      <c r="J215" s="36" t="str">
        <f>IFERROR(VLOOKUP(D215,'движение ДВС'!B214:K4219,9,FALSE),"")</f>
        <v/>
      </c>
      <c r="K215" s="29" t="str">
        <f>IFERROR(INDEX('движение ДВС'!B:P,MATCH('наряд-задание'!D215,'движение ДВС'!P:P,0),1),"")</f>
        <v/>
      </c>
    </row>
    <row r="216" spans="1:11" s="29" customFormat="1" ht="25.5" hidden="1" customHeight="1" x14ac:dyDescent="0.25">
      <c r="A216" s="37"/>
      <c r="B216" s="35"/>
      <c r="C216" s="29">
        <f>IFERROR(VLOOKUP(B216,специалист!$B$3:$C$45,2,FALSE),)</f>
        <v>0</v>
      </c>
      <c r="D216" s="37"/>
      <c r="E216" s="30" t="str">
        <f>IFERROR(VLOOKUP(D216,'движение ДВС'!B215:C4220,2,FALSE),"")</f>
        <v/>
      </c>
      <c r="F216" s="35"/>
      <c r="G216" s="30" t="str">
        <f>IFERROR(VLOOKUP(F216,нормативы!G216:H255,2,FALSE),"")</f>
        <v/>
      </c>
      <c r="H216" s="30" t="str">
        <f>IF(ISBLANK(D216),"",нормативы!$H$2)</f>
        <v/>
      </c>
      <c r="I216" s="35"/>
      <c r="J216" s="36" t="str">
        <f>IFERROR(VLOOKUP(D216,'движение ДВС'!B215:K4220,9,FALSE),"")</f>
        <v/>
      </c>
      <c r="K216" s="29" t="str">
        <f>IFERROR(INDEX('движение ДВС'!B:P,MATCH('наряд-задание'!D216,'движение ДВС'!P:P,0),1),"")</f>
        <v/>
      </c>
    </row>
    <row r="217" spans="1:11" s="29" customFormat="1" ht="25.5" hidden="1" customHeight="1" x14ac:dyDescent="0.25">
      <c r="A217" s="37"/>
      <c r="B217" s="35"/>
      <c r="C217" s="29">
        <f>IFERROR(VLOOKUP(B217,специалист!$B$3:$C$45,2,FALSE),)</f>
        <v>0</v>
      </c>
      <c r="D217" s="37"/>
      <c r="E217" s="30" t="str">
        <f>IFERROR(VLOOKUP(D217,'движение ДВС'!B216:C4221,2,FALSE),"")</f>
        <v/>
      </c>
      <c r="F217" s="35"/>
      <c r="G217" s="30" t="str">
        <f>IFERROR(VLOOKUP(F217,нормативы!G217:H256,2,FALSE),"")</f>
        <v/>
      </c>
      <c r="H217" s="30" t="str">
        <f>IF(ISBLANK(D217),"",нормативы!$H$2)</f>
        <v/>
      </c>
      <c r="I217" s="35"/>
      <c r="J217" s="36" t="str">
        <f>IFERROR(VLOOKUP(D217,'движение ДВС'!B216:K4221,9,FALSE),"")</f>
        <v/>
      </c>
      <c r="K217" s="29" t="str">
        <f>IFERROR(INDEX('движение ДВС'!B:P,MATCH('наряд-задание'!D217,'движение ДВС'!P:P,0),1),"")</f>
        <v/>
      </c>
    </row>
    <row r="218" spans="1:11" s="29" customFormat="1" ht="25.5" hidden="1" customHeight="1" x14ac:dyDescent="0.25">
      <c r="A218" s="37"/>
      <c r="B218" s="35"/>
      <c r="C218" s="29">
        <f>IFERROR(VLOOKUP(B218,специалист!$B$3:$C$45,2,FALSE),)</f>
        <v>0</v>
      </c>
      <c r="D218" s="37"/>
      <c r="E218" s="30" t="str">
        <f>IFERROR(VLOOKUP(D218,'движение ДВС'!B217:C4222,2,FALSE),"")</f>
        <v/>
      </c>
      <c r="F218" s="35"/>
      <c r="G218" s="30" t="str">
        <f>IFERROR(VLOOKUP(F218,нормативы!G218:H257,2,FALSE),"")</f>
        <v/>
      </c>
      <c r="H218" s="30" t="str">
        <f>IF(ISBLANK(D218),"",нормативы!$H$2)</f>
        <v/>
      </c>
      <c r="I218" s="35"/>
      <c r="J218" s="36" t="str">
        <f>IFERROR(VLOOKUP(D218,'движение ДВС'!B217:K4222,9,FALSE),"")</f>
        <v/>
      </c>
      <c r="K218" s="29" t="str">
        <f>IFERROR(INDEX('движение ДВС'!B:P,MATCH('наряд-задание'!D218,'движение ДВС'!P:P,0),1),"")</f>
        <v/>
      </c>
    </row>
    <row r="219" spans="1:11" s="29" customFormat="1" ht="25.5" hidden="1" customHeight="1" x14ac:dyDescent="0.25">
      <c r="A219" s="37"/>
      <c r="B219" s="35"/>
      <c r="C219" s="29">
        <f>IFERROR(VLOOKUP(B219,специалист!$B$3:$C$45,2,FALSE),)</f>
        <v>0</v>
      </c>
      <c r="D219" s="37"/>
      <c r="E219" s="30" t="str">
        <f>IFERROR(VLOOKUP(D219,'движение ДВС'!B218:C4223,2,FALSE),"")</f>
        <v/>
      </c>
      <c r="F219" s="35"/>
      <c r="G219" s="30" t="str">
        <f>IFERROR(VLOOKUP(F219,нормативы!G219:H258,2,FALSE),"")</f>
        <v/>
      </c>
      <c r="H219" s="30" t="str">
        <f>IF(ISBLANK(D219),"",нормативы!$H$2)</f>
        <v/>
      </c>
      <c r="I219" s="35"/>
      <c r="J219" s="36" t="str">
        <f>IFERROR(VLOOKUP(D219,'движение ДВС'!B218:K4223,9,FALSE),"")</f>
        <v/>
      </c>
      <c r="K219" s="29" t="str">
        <f>IFERROR(INDEX('движение ДВС'!B:P,MATCH('наряд-задание'!D219,'движение ДВС'!P:P,0),1),"")</f>
        <v/>
      </c>
    </row>
    <row r="220" spans="1:11" s="29" customFormat="1" ht="25.5" hidden="1" customHeight="1" x14ac:dyDescent="0.25">
      <c r="A220" s="37"/>
      <c r="B220" s="35"/>
      <c r="C220" s="29">
        <f>IFERROR(VLOOKUP(B220,специалист!$B$3:$C$45,2,FALSE),)</f>
        <v>0</v>
      </c>
      <c r="D220" s="37"/>
      <c r="E220" s="30" t="str">
        <f>IFERROR(VLOOKUP(D220,'движение ДВС'!B219:C4224,2,FALSE),"")</f>
        <v/>
      </c>
      <c r="F220" s="35"/>
      <c r="G220" s="30" t="str">
        <f>IFERROR(VLOOKUP(F220,нормативы!G220:H259,2,FALSE),"")</f>
        <v/>
      </c>
      <c r="H220" s="30" t="str">
        <f>IF(ISBLANK(D220),"",нормативы!$H$2)</f>
        <v/>
      </c>
      <c r="I220" s="35"/>
      <c r="J220" s="36" t="str">
        <f>IFERROR(VLOOKUP(D220,'движение ДВС'!B219:K4224,9,FALSE),"")</f>
        <v/>
      </c>
      <c r="K220" s="29" t="str">
        <f>IFERROR(INDEX('движение ДВС'!B:P,MATCH('наряд-задание'!D220,'движение ДВС'!P:P,0),1),"")</f>
        <v/>
      </c>
    </row>
    <row r="221" spans="1:11" s="29" customFormat="1" ht="25.5" hidden="1" customHeight="1" x14ac:dyDescent="0.25">
      <c r="A221" s="37"/>
      <c r="B221" s="35"/>
      <c r="C221" s="29">
        <f>IFERROR(VLOOKUP(B221,специалист!$B$3:$C$45,2,FALSE),)</f>
        <v>0</v>
      </c>
      <c r="D221" s="37"/>
      <c r="E221" s="30" t="str">
        <f>IFERROR(VLOOKUP(D221,'движение ДВС'!B220:C4225,2,FALSE),"")</f>
        <v/>
      </c>
      <c r="F221" s="35"/>
      <c r="G221" s="30" t="str">
        <f>IFERROR(VLOOKUP(F221,нормативы!G221:H260,2,FALSE),"")</f>
        <v/>
      </c>
      <c r="H221" s="30" t="str">
        <f>IF(ISBLANK(D221),"",нормативы!$H$2)</f>
        <v/>
      </c>
      <c r="I221" s="35"/>
      <c r="J221" s="36" t="str">
        <f>IFERROR(VLOOKUP(D221,'движение ДВС'!B220:K4225,9,FALSE),"")</f>
        <v/>
      </c>
      <c r="K221" s="29" t="str">
        <f>IFERROR(INDEX('движение ДВС'!B:P,MATCH('наряд-задание'!D221,'движение ДВС'!P:P,0),1),"")</f>
        <v/>
      </c>
    </row>
    <row r="222" spans="1:11" s="29" customFormat="1" ht="25.5" hidden="1" customHeight="1" x14ac:dyDescent="0.25">
      <c r="A222" s="37"/>
      <c r="B222" s="35"/>
      <c r="C222" s="29">
        <f>IFERROR(VLOOKUP(B222,специалист!$B$3:$C$45,2,FALSE),)</f>
        <v>0</v>
      </c>
      <c r="D222" s="37"/>
      <c r="E222" s="30" t="str">
        <f>IFERROR(VLOOKUP(D222,'движение ДВС'!B221:C4226,2,FALSE),"")</f>
        <v/>
      </c>
      <c r="F222" s="35"/>
      <c r="G222" s="30" t="str">
        <f>IFERROR(VLOOKUP(F222,нормативы!G222:H261,2,FALSE),"")</f>
        <v/>
      </c>
      <c r="H222" s="30" t="str">
        <f>IF(ISBLANK(D222),"",нормативы!$H$2)</f>
        <v/>
      </c>
      <c r="I222" s="35"/>
      <c r="J222" s="36" t="str">
        <f>IFERROR(VLOOKUP(D222,'движение ДВС'!B221:K4226,9,FALSE),"")</f>
        <v/>
      </c>
      <c r="K222" s="29" t="str">
        <f>IFERROR(INDEX('движение ДВС'!B:P,MATCH('наряд-задание'!D222,'движение ДВС'!P:P,0),1),"")</f>
        <v/>
      </c>
    </row>
    <row r="223" spans="1:11" s="29" customFormat="1" ht="25.5" hidden="1" customHeight="1" x14ac:dyDescent="0.25">
      <c r="A223" s="37"/>
      <c r="B223" s="35"/>
      <c r="C223" s="29">
        <f>IFERROR(VLOOKUP(B223,специалист!$B$3:$C$45,2,FALSE),)</f>
        <v>0</v>
      </c>
      <c r="D223" s="37"/>
      <c r="E223" s="30" t="str">
        <f>IFERROR(VLOOKUP(D223,'движение ДВС'!B222:C4227,2,FALSE),"")</f>
        <v/>
      </c>
      <c r="F223" s="35"/>
      <c r="G223" s="30" t="str">
        <f>IFERROR(VLOOKUP(F223,нормативы!G223:H262,2,FALSE),"")</f>
        <v/>
      </c>
      <c r="H223" s="30" t="str">
        <f>IF(ISBLANK(D223),"",нормативы!$H$2)</f>
        <v/>
      </c>
      <c r="I223" s="35"/>
      <c r="J223" s="36" t="str">
        <f>IFERROR(VLOOKUP(D223,'движение ДВС'!B222:K4227,9,FALSE),"")</f>
        <v/>
      </c>
      <c r="K223" s="29" t="str">
        <f>IFERROR(INDEX('движение ДВС'!B:P,MATCH('наряд-задание'!D223,'движение ДВС'!P:P,0),1),"")</f>
        <v/>
      </c>
    </row>
    <row r="224" spans="1:11" s="29" customFormat="1" ht="25.5" hidden="1" customHeight="1" x14ac:dyDescent="0.25">
      <c r="A224" s="37"/>
      <c r="B224" s="35"/>
      <c r="C224" s="29">
        <f>IFERROR(VLOOKUP(B224,специалист!$B$3:$C$45,2,FALSE),)</f>
        <v>0</v>
      </c>
      <c r="D224" s="37"/>
      <c r="E224" s="30" t="str">
        <f>IFERROR(VLOOKUP(D224,'движение ДВС'!B223:C4228,2,FALSE),"")</f>
        <v/>
      </c>
      <c r="F224" s="35"/>
      <c r="G224" s="30" t="str">
        <f>IFERROR(VLOOKUP(F224,нормативы!G224:H263,2,FALSE),"")</f>
        <v/>
      </c>
      <c r="H224" s="30" t="str">
        <f>IF(ISBLANK(D224),"",нормативы!$H$2)</f>
        <v/>
      </c>
      <c r="I224" s="35"/>
      <c r="J224" s="36" t="str">
        <f>IFERROR(VLOOKUP(D224,'движение ДВС'!B223:K4228,9,FALSE),"")</f>
        <v/>
      </c>
      <c r="K224" s="29" t="str">
        <f>IFERROR(INDEX('движение ДВС'!B:P,MATCH('наряд-задание'!D224,'движение ДВС'!P:P,0),1),"")</f>
        <v/>
      </c>
    </row>
    <row r="225" spans="1:11" s="29" customFormat="1" ht="25.5" hidden="1" customHeight="1" x14ac:dyDescent="0.25">
      <c r="A225" s="37"/>
      <c r="B225" s="35"/>
      <c r="C225" s="29">
        <f>IFERROR(VLOOKUP(B225,специалист!$B$3:$C$45,2,FALSE),)</f>
        <v>0</v>
      </c>
      <c r="D225" s="37"/>
      <c r="E225" s="30" t="str">
        <f>IFERROR(VLOOKUP(D225,'движение ДВС'!B224:C4229,2,FALSE),"")</f>
        <v/>
      </c>
      <c r="F225" s="35"/>
      <c r="G225" s="30" t="str">
        <f>IFERROR(VLOOKUP(F225,нормативы!G225:H264,2,FALSE),"")</f>
        <v/>
      </c>
      <c r="H225" s="30" t="str">
        <f>IF(ISBLANK(D225),"",нормативы!$H$2)</f>
        <v/>
      </c>
      <c r="I225" s="35"/>
      <c r="J225" s="36" t="str">
        <f>IFERROR(VLOOKUP(D225,'движение ДВС'!B224:K4229,9,FALSE),"")</f>
        <v/>
      </c>
      <c r="K225" s="29" t="str">
        <f>IFERROR(INDEX('движение ДВС'!B:P,MATCH('наряд-задание'!D225,'движение ДВС'!P:P,0),1),"")</f>
        <v/>
      </c>
    </row>
    <row r="226" spans="1:11" s="29" customFormat="1" ht="25.5" hidden="1" customHeight="1" x14ac:dyDescent="0.25">
      <c r="A226" s="37"/>
      <c r="B226" s="35"/>
      <c r="C226" s="29">
        <f>IFERROR(VLOOKUP(B226,специалист!$B$3:$C$45,2,FALSE),)</f>
        <v>0</v>
      </c>
      <c r="D226" s="37"/>
      <c r="E226" s="30" t="str">
        <f>IFERROR(VLOOKUP(D226,'движение ДВС'!B225:C4230,2,FALSE),"")</f>
        <v/>
      </c>
      <c r="F226" s="35"/>
      <c r="G226" s="30" t="str">
        <f>IFERROR(VLOOKUP(F226,нормативы!G226:H265,2,FALSE),"")</f>
        <v/>
      </c>
      <c r="H226" s="30" t="str">
        <f>IF(ISBLANK(D226),"",нормативы!$H$2)</f>
        <v/>
      </c>
      <c r="I226" s="35"/>
      <c r="J226" s="36" t="str">
        <f>IFERROR(VLOOKUP(D226,'движение ДВС'!B225:K4230,9,FALSE),"")</f>
        <v/>
      </c>
      <c r="K226" s="29" t="str">
        <f>IFERROR(INDEX('движение ДВС'!B:P,MATCH('наряд-задание'!D226,'движение ДВС'!P:P,0),1),"")</f>
        <v/>
      </c>
    </row>
    <row r="227" spans="1:11" s="29" customFormat="1" ht="25.5" hidden="1" customHeight="1" x14ac:dyDescent="0.25">
      <c r="A227" s="37"/>
      <c r="B227" s="35"/>
      <c r="C227" s="29">
        <f>IFERROR(VLOOKUP(B227,специалист!$B$3:$C$45,2,FALSE),)</f>
        <v>0</v>
      </c>
      <c r="D227" s="37"/>
      <c r="E227" s="30" t="str">
        <f>IFERROR(VLOOKUP(D227,'движение ДВС'!B226:C4231,2,FALSE),"")</f>
        <v/>
      </c>
      <c r="F227" s="35"/>
      <c r="G227" s="30" t="str">
        <f>IFERROR(VLOOKUP(F227,нормативы!G227:H266,2,FALSE),"")</f>
        <v/>
      </c>
      <c r="H227" s="30" t="str">
        <f>IF(ISBLANK(D227),"",нормативы!$H$2)</f>
        <v/>
      </c>
      <c r="I227" s="35"/>
      <c r="J227" s="36" t="str">
        <f>IFERROR(VLOOKUP(D227,'движение ДВС'!B226:K4231,9,FALSE),"")</f>
        <v/>
      </c>
      <c r="K227" s="29" t="str">
        <f>IFERROR(INDEX('движение ДВС'!B:P,MATCH('наряд-задание'!D227,'движение ДВС'!P:P,0),1),"")</f>
        <v/>
      </c>
    </row>
    <row r="228" spans="1:11" s="29" customFormat="1" ht="25.5" hidden="1" customHeight="1" x14ac:dyDescent="0.25">
      <c r="A228" s="37"/>
      <c r="B228" s="35"/>
      <c r="C228" s="29">
        <f>IFERROR(VLOOKUP(B228,специалист!$B$3:$C$45,2,FALSE),)</f>
        <v>0</v>
      </c>
      <c r="D228" s="37"/>
      <c r="E228" s="30" t="str">
        <f>IFERROR(VLOOKUP(D228,'движение ДВС'!B227:C4232,2,FALSE),"")</f>
        <v/>
      </c>
      <c r="F228" s="35"/>
      <c r="G228" s="30" t="str">
        <f>IFERROR(VLOOKUP(F228,нормативы!G228:H267,2,FALSE),"")</f>
        <v/>
      </c>
      <c r="H228" s="30" t="str">
        <f>IF(ISBLANK(D228),"",нормативы!$H$2)</f>
        <v/>
      </c>
      <c r="I228" s="35"/>
      <c r="J228" s="36" t="str">
        <f>IFERROR(VLOOKUP(D228,'движение ДВС'!B227:K4232,9,FALSE),"")</f>
        <v/>
      </c>
      <c r="K228" s="29" t="str">
        <f>IFERROR(INDEX('движение ДВС'!B:P,MATCH('наряд-задание'!D228,'движение ДВС'!P:P,0),1),"")</f>
        <v/>
      </c>
    </row>
    <row r="229" spans="1:11" s="29" customFormat="1" ht="25.5" hidden="1" customHeight="1" x14ac:dyDescent="0.25">
      <c r="A229" s="37"/>
      <c r="B229" s="35"/>
      <c r="C229" s="29">
        <f>IFERROR(VLOOKUP(B229,специалист!$B$3:$C$45,2,FALSE),)</f>
        <v>0</v>
      </c>
      <c r="D229" s="37"/>
      <c r="E229" s="30" t="str">
        <f>IFERROR(VLOOKUP(D229,'движение ДВС'!B228:C4233,2,FALSE),"")</f>
        <v/>
      </c>
      <c r="F229" s="35"/>
      <c r="G229" s="30" t="str">
        <f>IFERROR(VLOOKUP(F229,нормативы!G229:H268,2,FALSE),"")</f>
        <v/>
      </c>
      <c r="H229" s="30" t="str">
        <f>IF(ISBLANK(D229),"",нормативы!$H$2)</f>
        <v/>
      </c>
      <c r="I229" s="35"/>
      <c r="J229" s="36" t="str">
        <f>IFERROR(VLOOKUP(D229,'движение ДВС'!B228:K4233,9,FALSE),"")</f>
        <v/>
      </c>
      <c r="K229" s="29" t="str">
        <f>IFERROR(INDEX('движение ДВС'!B:P,MATCH('наряд-задание'!D229,'движение ДВС'!P:P,0),1),"")</f>
        <v/>
      </c>
    </row>
    <row r="230" spans="1:11" s="29" customFormat="1" ht="25.5" hidden="1" customHeight="1" x14ac:dyDescent="0.25">
      <c r="A230" s="37"/>
      <c r="B230" s="35"/>
      <c r="C230" s="29">
        <f>IFERROR(VLOOKUP(B230,специалист!$B$3:$C$45,2,FALSE),)</f>
        <v>0</v>
      </c>
      <c r="D230" s="37"/>
      <c r="E230" s="30" t="str">
        <f>IFERROR(VLOOKUP(D230,'движение ДВС'!B229:C4234,2,FALSE),"")</f>
        <v/>
      </c>
      <c r="F230" s="35"/>
      <c r="G230" s="30" t="str">
        <f>IFERROR(VLOOKUP(F230,нормативы!G230:H269,2,FALSE),"")</f>
        <v/>
      </c>
      <c r="H230" s="30" t="str">
        <f>IF(ISBLANK(D230),"",нормативы!$H$2)</f>
        <v/>
      </c>
      <c r="I230" s="35"/>
      <c r="J230" s="36" t="str">
        <f>IFERROR(VLOOKUP(D230,'движение ДВС'!B229:K4234,9,FALSE),"")</f>
        <v/>
      </c>
      <c r="K230" s="29" t="str">
        <f>IFERROR(INDEX('движение ДВС'!B:P,MATCH('наряд-задание'!D230,'движение ДВС'!P:P,0),1),"")</f>
        <v/>
      </c>
    </row>
    <row r="231" spans="1:11" s="29" customFormat="1" ht="25.5" hidden="1" customHeight="1" x14ac:dyDescent="0.25">
      <c r="A231" s="37"/>
      <c r="B231" s="35"/>
      <c r="C231" s="29">
        <f>IFERROR(VLOOKUP(B231,специалист!$B$3:$C$45,2,FALSE),)</f>
        <v>0</v>
      </c>
      <c r="D231" s="37"/>
      <c r="E231" s="30" t="str">
        <f>IFERROR(VLOOKUP(D231,'движение ДВС'!B230:C4235,2,FALSE),"")</f>
        <v/>
      </c>
      <c r="F231" s="35"/>
      <c r="G231" s="30" t="str">
        <f>IFERROR(VLOOKUP(F231,нормативы!G231:H270,2,FALSE),"")</f>
        <v/>
      </c>
      <c r="H231" s="30" t="str">
        <f>IF(ISBLANK(D231),"",нормативы!$H$2)</f>
        <v/>
      </c>
      <c r="I231" s="35"/>
      <c r="J231" s="36" t="str">
        <f>IFERROR(VLOOKUP(D231,'движение ДВС'!B230:K4235,9,FALSE),"")</f>
        <v/>
      </c>
      <c r="K231" s="29" t="str">
        <f>IFERROR(INDEX('движение ДВС'!B:P,MATCH('наряд-задание'!D231,'движение ДВС'!P:P,0),1),"")</f>
        <v/>
      </c>
    </row>
    <row r="232" spans="1:11" s="29" customFormat="1" ht="25.5" hidden="1" customHeight="1" x14ac:dyDescent="0.25">
      <c r="A232" s="37"/>
      <c r="B232" s="35"/>
      <c r="C232" s="29">
        <f>IFERROR(VLOOKUP(B232,специалист!$B$3:$C$45,2,FALSE),)</f>
        <v>0</v>
      </c>
      <c r="D232" s="37"/>
      <c r="E232" s="30" t="str">
        <f>IFERROR(VLOOKUP(D232,'движение ДВС'!B231:C4236,2,FALSE),"")</f>
        <v/>
      </c>
      <c r="F232" s="35"/>
      <c r="G232" s="30" t="str">
        <f>IFERROR(VLOOKUP(F232,нормативы!G232:H271,2,FALSE),"")</f>
        <v/>
      </c>
      <c r="H232" s="30" t="str">
        <f>IF(ISBLANK(D232),"",нормативы!$H$2)</f>
        <v/>
      </c>
      <c r="I232" s="35"/>
      <c r="J232" s="36" t="str">
        <f>IFERROR(VLOOKUP(D232,'движение ДВС'!B231:K4236,9,FALSE),"")</f>
        <v/>
      </c>
      <c r="K232" s="29" t="str">
        <f>IFERROR(INDEX('движение ДВС'!B:P,MATCH('наряд-задание'!D232,'движение ДВС'!P:P,0),1),"")</f>
        <v/>
      </c>
    </row>
    <row r="233" spans="1:11" s="29" customFormat="1" ht="25.5" hidden="1" customHeight="1" x14ac:dyDescent="0.25">
      <c r="A233" s="37"/>
      <c r="B233" s="35"/>
      <c r="C233" s="29">
        <f>IFERROR(VLOOKUP(B233,специалист!$B$3:$C$45,2,FALSE),)</f>
        <v>0</v>
      </c>
      <c r="D233" s="37"/>
      <c r="E233" s="30" t="str">
        <f>IFERROR(VLOOKUP(D233,'движение ДВС'!B232:C4237,2,FALSE),"")</f>
        <v/>
      </c>
      <c r="F233" s="35"/>
      <c r="G233" s="30" t="str">
        <f>IFERROR(VLOOKUP(F233,нормативы!G233:H272,2,FALSE),"")</f>
        <v/>
      </c>
      <c r="H233" s="30" t="str">
        <f>IF(ISBLANK(D233),"",нормативы!$H$2)</f>
        <v/>
      </c>
      <c r="I233" s="35"/>
      <c r="J233" s="36" t="str">
        <f>IFERROR(VLOOKUP(D233,'движение ДВС'!B232:K4237,9,FALSE),"")</f>
        <v/>
      </c>
      <c r="K233" s="29" t="str">
        <f>IFERROR(INDEX('движение ДВС'!B:P,MATCH('наряд-задание'!D233,'движение ДВС'!P:P,0),1),"")</f>
        <v/>
      </c>
    </row>
    <row r="234" spans="1:11" s="29" customFormat="1" ht="25.5" hidden="1" customHeight="1" x14ac:dyDescent="0.25">
      <c r="A234" s="37"/>
      <c r="B234" s="35"/>
      <c r="C234" s="29">
        <f>IFERROR(VLOOKUP(B234,специалист!$B$3:$C$45,2,FALSE),)</f>
        <v>0</v>
      </c>
      <c r="D234" s="37"/>
      <c r="E234" s="30" t="str">
        <f>IFERROR(VLOOKUP(D234,'движение ДВС'!B233:C4238,2,FALSE),"")</f>
        <v/>
      </c>
      <c r="F234" s="35"/>
      <c r="G234" s="30" t="str">
        <f>IFERROR(VLOOKUP(F234,нормативы!G234:H273,2,FALSE),"")</f>
        <v/>
      </c>
      <c r="H234" s="30" t="str">
        <f>IF(ISBLANK(D234),"",нормативы!$H$2)</f>
        <v/>
      </c>
      <c r="I234" s="35"/>
      <c r="J234" s="36" t="str">
        <f>IFERROR(VLOOKUP(D234,'движение ДВС'!B233:K4238,9,FALSE),"")</f>
        <v/>
      </c>
      <c r="K234" s="29" t="str">
        <f>IFERROR(INDEX('движение ДВС'!B:P,MATCH('наряд-задание'!D234,'движение ДВС'!P:P,0),1),"")</f>
        <v/>
      </c>
    </row>
    <row r="235" spans="1:11" s="29" customFormat="1" ht="25.5" hidden="1" customHeight="1" x14ac:dyDescent="0.25">
      <c r="A235" s="37"/>
      <c r="B235" s="35"/>
      <c r="C235" s="29">
        <f>IFERROR(VLOOKUP(B235,специалист!$B$3:$C$45,2,FALSE),)</f>
        <v>0</v>
      </c>
      <c r="D235" s="37"/>
      <c r="E235" s="30" t="str">
        <f>IFERROR(VLOOKUP(D235,'движение ДВС'!B234:C4239,2,FALSE),"")</f>
        <v/>
      </c>
      <c r="F235" s="35"/>
      <c r="G235" s="30" t="str">
        <f>IFERROR(VLOOKUP(F235,нормативы!G235:H274,2,FALSE),"")</f>
        <v/>
      </c>
      <c r="H235" s="30" t="str">
        <f>IF(ISBLANK(D235),"",нормативы!$H$2)</f>
        <v/>
      </c>
      <c r="I235" s="35"/>
      <c r="J235" s="36" t="str">
        <f>IFERROR(VLOOKUP(D235,'движение ДВС'!B234:K4239,9,FALSE),"")</f>
        <v/>
      </c>
      <c r="K235" s="29" t="str">
        <f>IFERROR(INDEX('движение ДВС'!B:P,MATCH('наряд-задание'!D235,'движение ДВС'!P:P,0),1),"")</f>
        <v/>
      </c>
    </row>
    <row r="236" spans="1:11" s="29" customFormat="1" ht="25.5" hidden="1" customHeight="1" x14ac:dyDescent="0.25">
      <c r="A236" s="37"/>
      <c r="B236" s="35"/>
      <c r="C236" s="29">
        <f>IFERROR(VLOOKUP(B236,специалист!$B$3:$C$45,2,FALSE),)</f>
        <v>0</v>
      </c>
      <c r="D236" s="37"/>
      <c r="E236" s="30" t="str">
        <f>IFERROR(VLOOKUP(D236,'движение ДВС'!B235:C4240,2,FALSE),"")</f>
        <v/>
      </c>
      <c r="F236" s="35"/>
      <c r="G236" s="30" t="str">
        <f>IFERROR(VLOOKUP(F236,нормативы!G236:H275,2,FALSE),"")</f>
        <v/>
      </c>
      <c r="H236" s="30" t="str">
        <f>IF(ISBLANK(D236),"",нормативы!$H$2)</f>
        <v/>
      </c>
      <c r="I236" s="35"/>
      <c r="J236" s="36" t="str">
        <f>IFERROR(VLOOKUP(D236,'движение ДВС'!B235:K4240,9,FALSE),"")</f>
        <v/>
      </c>
      <c r="K236" s="29" t="str">
        <f>IFERROR(INDEX('движение ДВС'!B:P,MATCH('наряд-задание'!D236,'движение ДВС'!P:P,0),1),"")</f>
        <v/>
      </c>
    </row>
    <row r="237" spans="1:11" s="29" customFormat="1" ht="25.5" hidden="1" customHeight="1" x14ac:dyDescent="0.25">
      <c r="A237" s="37"/>
      <c r="B237" s="35"/>
      <c r="C237" s="29">
        <f>IFERROR(VLOOKUP(B237,специалист!$B$3:$C$45,2,FALSE),)</f>
        <v>0</v>
      </c>
      <c r="D237" s="37"/>
      <c r="E237" s="30" t="str">
        <f>IFERROR(VLOOKUP(D237,'движение ДВС'!B236:C4241,2,FALSE),"")</f>
        <v/>
      </c>
      <c r="F237" s="35"/>
      <c r="G237" s="30" t="str">
        <f>IFERROR(VLOOKUP(F237,нормативы!G237:H276,2,FALSE),"")</f>
        <v/>
      </c>
      <c r="H237" s="30" t="str">
        <f>IF(ISBLANK(D237),"",нормативы!$H$2)</f>
        <v/>
      </c>
      <c r="I237" s="35"/>
      <c r="J237" s="36" t="str">
        <f>IFERROR(VLOOKUP(D237,'движение ДВС'!B236:K4241,9,FALSE),"")</f>
        <v/>
      </c>
      <c r="K237" s="29" t="str">
        <f>IFERROR(INDEX('движение ДВС'!B:P,MATCH('наряд-задание'!D237,'движение ДВС'!P:P,0),1),"")</f>
        <v/>
      </c>
    </row>
    <row r="238" spans="1:11" s="29" customFormat="1" ht="25.5" hidden="1" customHeight="1" x14ac:dyDescent="0.25">
      <c r="A238" s="37"/>
      <c r="B238" s="35"/>
      <c r="C238" s="29">
        <f>IFERROR(VLOOKUP(B238,специалист!$B$3:$C$45,2,FALSE),)</f>
        <v>0</v>
      </c>
      <c r="D238" s="37"/>
      <c r="E238" s="30" t="str">
        <f>IFERROR(VLOOKUP(D238,'движение ДВС'!B237:C4242,2,FALSE),"")</f>
        <v/>
      </c>
      <c r="F238" s="35"/>
      <c r="G238" s="30" t="str">
        <f>IFERROR(VLOOKUP(F238,нормативы!G238:H277,2,FALSE),"")</f>
        <v/>
      </c>
      <c r="H238" s="30" t="str">
        <f>IF(ISBLANK(D238),"",нормативы!$H$2)</f>
        <v/>
      </c>
      <c r="I238" s="35"/>
      <c r="J238" s="36" t="str">
        <f>IFERROR(VLOOKUP(D238,'движение ДВС'!B237:K4242,9,FALSE),"")</f>
        <v/>
      </c>
      <c r="K238" s="29" t="str">
        <f>IFERROR(INDEX('движение ДВС'!B:P,MATCH('наряд-задание'!D238,'движение ДВС'!P:P,0),1),"")</f>
        <v/>
      </c>
    </row>
    <row r="239" spans="1:11" s="29" customFormat="1" ht="25.5" hidden="1" customHeight="1" x14ac:dyDescent="0.25">
      <c r="A239" s="37"/>
      <c r="B239" s="35"/>
      <c r="C239" s="29">
        <f>IFERROR(VLOOKUP(B239,специалист!$B$3:$C$45,2,FALSE),)</f>
        <v>0</v>
      </c>
      <c r="D239" s="37"/>
      <c r="E239" s="30" t="str">
        <f>IFERROR(VLOOKUP(D239,'движение ДВС'!B238:C4243,2,FALSE),"")</f>
        <v/>
      </c>
      <c r="F239" s="35"/>
      <c r="G239" s="30" t="str">
        <f>IFERROR(VLOOKUP(F239,нормативы!G239:H278,2,FALSE),"")</f>
        <v/>
      </c>
      <c r="H239" s="30" t="str">
        <f>IF(ISBLANK(D239),"",нормативы!$H$2)</f>
        <v/>
      </c>
      <c r="I239" s="35"/>
      <c r="J239" s="36" t="str">
        <f>IFERROR(VLOOKUP(D239,'движение ДВС'!B238:K4243,9,FALSE),"")</f>
        <v/>
      </c>
      <c r="K239" s="29" t="str">
        <f>IFERROR(INDEX('движение ДВС'!B:P,MATCH('наряд-задание'!D239,'движение ДВС'!P:P,0),1),"")</f>
        <v/>
      </c>
    </row>
    <row r="240" spans="1:11" s="29" customFormat="1" ht="25.5" hidden="1" customHeight="1" x14ac:dyDescent="0.25">
      <c r="A240" s="37"/>
      <c r="B240" s="35"/>
      <c r="C240" s="29">
        <f>IFERROR(VLOOKUP(B240,специалист!$B$3:$C$45,2,FALSE),)</f>
        <v>0</v>
      </c>
      <c r="D240" s="37"/>
      <c r="E240" s="30" t="str">
        <f>IFERROR(VLOOKUP(D240,'движение ДВС'!B239:C4244,2,FALSE),"")</f>
        <v/>
      </c>
      <c r="F240" s="35"/>
      <c r="G240" s="30" t="str">
        <f>IFERROR(VLOOKUP(F240,нормативы!G240:H279,2,FALSE),"")</f>
        <v/>
      </c>
      <c r="H240" s="30" t="str">
        <f>IF(ISBLANK(D240),"",нормативы!$H$2)</f>
        <v/>
      </c>
      <c r="I240" s="35"/>
      <c r="J240" s="36" t="str">
        <f>IFERROR(VLOOKUP(D240,'движение ДВС'!B239:K4244,9,FALSE),"")</f>
        <v/>
      </c>
      <c r="K240" s="29" t="str">
        <f>IFERROR(INDEX('движение ДВС'!B:P,MATCH('наряд-задание'!D240,'движение ДВС'!P:P,0),1),"")</f>
        <v/>
      </c>
    </row>
    <row r="241" spans="1:11" s="29" customFormat="1" ht="25.5" hidden="1" customHeight="1" x14ac:dyDescent="0.25">
      <c r="A241" s="37"/>
      <c r="B241" s="35"/>
      <c r="C241" s="29">
        <f>IFERROR(VLOOKUP(B241,специалист!$B$3:$C$45,2,FALSE),)</f>
        <v>0</v>
      </c>
      <c r="D241" s="37"/>
      <c r="E241" s="30" t="str">
        <f>IFERROR(VLOOKUP(D241,'движение ДВС'!B240:C4245,2,FALSE),"")</f>
        <v/>
      </c>
      <c r="F241" s="35"/>
      <c r="G241" s="30" t="str">
        <f>IFERROR(VLOOKUP(F241,нормативы!G241:H280,2,FALSE),"")</f>
        <v/>
      </c>
      <c r="H241" s="30" t="str">
        <f>IF(ISBLANK(D241),"",нормативы!$H$2)</f>
        <v/>
      </c>
      <c r="I241" s="35"/>
      <c r="J241" s="36" t="str">
        <f>IFERROR(VLOOKUP(D241,'движение ДВС'!B240:K4245,9,FALSE),"")</f>
        <v/>
      </c>
      <c r="K241" s="29" t="str">
        <f>IFERROR(INDEX('движение ДВС'!B:P,MATCH('наряд-задание'!D241,'движение ДВС'!P:P,0),1),"")</f>
        <v/>
      </c>
    </row>
    <row r="242" spans="1:11" s="29" customFormat="1" ht="25.5" hidden="1" customHeight="1" x14ac:dyDescent="0.25">
      <c r="A242" s="37"/>
      <c r="B242" s="35"/>
      <c r="C242" s="29">
        <f>IFERROR(VLOOKUP(B242,специалист!$B$3:$C$45,2,FALSE),)</f>
        <v>0</v>
      </c>
      <c r="D242" s="37"/>
      <c r="E242" s="30" t="str">
        <f>IFERROR(VLOOKUP(D242,'движение ДВС'!B241:C4246,2,FALSE),"")</f>
        <v/>
      </c>
      <c r="F242" s="35"/>
      <c r="G242" s="30" t="str">
        <f>IFERROR(VLOOKUP(F242,нормативы!G242:H281,2,FALSE),"")</f>
        <v/>
      </c>
      <c r="H242" s="30" t="str">
        <f>IF(ISBLANK(D242),"",нормативы!$H$2)</f>
        <v/>
      </c>
      <c r="I242" s="35"/>
      <c r="J242" s="36" t="str">
        <f>IFERROR(VLOOKUP(D242,'движение ДВС'!B241:K4246,9,FALSE),"")</f>
        <v/>
      </c>
      <c r="K242" s="29" t="str">
        <f>IFERROR(INDEX('движение ДВС'!B:P,MATCH('наряд-задание'!D242,'движение ДВС'!P:P,0),1),"")</f>
        <v/>
      </c>
    </row>
    <row r="243" spans="1:11" s="29" customFormat="1" ht="25.5" hidden="1" customHeight="1" x14ac:dyDescent="0.25">
      <c r="A243" s="37"/>
      <c r="B243" s="35"/>
      <c r="C243" s="29">
        <f>IFERROR(VLOOKUP(B243,специалист!$B$3:$C$45,2,FALSE),)</f>
        <v>0</v>
      </c>
      <c r="D243" s="37"/>
      <c r="E243" s="30" t="str">
        <f>IFERROR(VLOOKUP(D243,'движение ДВС'!B242:C4247,2,FALSE),"")</f>
        <v/>
      </c>
      <c r="F243" s="35"/>
      <c r="G243" s="30" t="str">
        <f>IFERROR(VLOOKUP(F243,нормативы!G243:H282,2,FALSE),"")</f>
        <v/>
      </c>
      <c r="H243" s="30" t="str">
        <f>IF(ISBLANK(D243),"",нормативы!$H$2)</f>
        <v/>
      </c>
      <c r="I243" s="35"/>
      <c r="J243" s="36" t="str">
        <f>IFERROR(VLOOKUP(D243,'движение ДВС'!B242:K4247,9,FALSE),"")</f>
        <v/>
      </c>
      <c r="K243" s="29" t="str">
        <f>IFERROR(INDEX('движение ДВС'!B:P,MATCH('наряд-задание'!D243,'движение ДВС'!P:P,0),1),"")</f>
        <v/>
      </c>
    </row>
    <row r="244" spans="1:11" s="29" customFormat="1" ht="25.5" hidden="1" customHeight="1" x14ac:dyDescent="0.25">
      <c r="A244" s="37"/>
      <c r="B244" s="35"/>
      <c r="C244" s="29">
        <f>IFERROR(VLOOKUP(B244,специалист!$B$3:$C$45,2,FALSE),)</f>
        <v>0</v>
      </c>
      <c r="D244" s="37"/>
      <c r="E244" s="30" t="str">
        <f>IFERROR(VLOOKUP(D244,'движение ДВС'!B243:C4248,2,FALSE),"")</f>
        <v/>
      </c>
      <c r="F244" s="35"/>
      <c r="G244" s="30" t="str">
        <f>IFERROR(VLOOKUP(F244,нормативы!G244:H283,2,FALSE),"")</f>
        <v/>
      </c>
      <c r="H244" s="30" t="str">
        <f>IF(ISBLANK(D244),"",нормативы!$H$2)</f>
        <v/>
      </c>
      <c r="I244" s="35"/>
      <c r="J244" s="36" t="str">
        <f>IFERROR(VLOOKUP(D244,'движение ДВС'!B243:K4248,9,FALSE),"")</f>
        <v/>
      </c>
      <c r="K244" s="29" t="str">
        <f>IFERROR(INDEX('движение ДВС'!B:P,MATCH('наряд-задание'!D244,'движение ДВС'!P:P,0),1),"")</f>
        <v/>
      </c>
    </row>
    <row r="245" spans="1:11" s="29" customFormat="1" ht="25.5" hidden="1" customHeight="1" x14ac:dyDescent="0.25">
      <c r="A245" s="37"/>
      <c r="B245" s="35"/>
      <c r="C245" s="29">
        <f>IFERROR(VLOOKUP(B245,специалист!$B$3:$C$45,2,FALSE),)</f>
        <v>0</v>
      </c>
      <c r="D245" s="37"/>
      <c r="E245" s="30" t="str">
        <f>IFERROR(VLOOKUP(D245,'движение ДВС'!B244:C4249,2,FALSE),"")</f>
        <v/>
      </c>
      <c r="F245" s="35"/>
      <c r="G245" s="30" t="str">
        <f>IFERROR(VLOOKUP(F245,нормативы!G245:H284,2,FALSE),"")</f>
        <v/>
      </c>
      <c r="H245" s="30" t="str">
        <f>IF(ISBLANK(D245),"",нормативы!$H$2)</f>
        <v/>
      </c>
      <c r="I245" s="35"/>
      <c r="J245" s="36" t="str">
        <f>IFERROR(VLOOKUP(D245,'движение ДВС'!B244:K4249,9,FALSE),"")</f>
        <v/>
      </c>
      <c r="K245" s="29" t="str">
        <f>IFERROR(INDEX('движение ДВС'!B:P,MATCH('наряд-задание'!D245,'движение ДВС'!P:P,0),1),"")</f>
        <v/>
      </c>
    </row>
    <row r="246" spans="1:11" s="29" customFormat="1" ht="25.5" hidden="1" customHeight="1" x14ac:dyDescent="0.25">
      <c r="A246" s="37"/>
      <c r="B246" s="35"/>
      <c r="C246" s="29">
        <f>IFERROR(VLOOKUP(B246,специалист!$B$3:$C$45,2,FALSE),)</f>
        <v>0</v>
      </c>
      <c r="D246" s="37"/>
      <c r="E246" s="30" t="str">
        <f>IFERROR(VLOOKUP(D246,'движение ДВС'!B245:C4250,2,FALSE),"")</f>
        <v/>
      </c>
      <c r="F246" s="35"/>
      <c r="G246" s="30" t="str">
        <f>IFERROR(VLOOKUP(F246,нормативы!G246:H285,2,FALSE),"")</f>
        <v/>
      </c>
      <c r="H246" s="30" t="str">
        <f>IF(ISBLANK(D246),"",нормативы!$H$2)</f>
        <v/>
      </c>
      <c r="I246" s="35"/>
      <c r="J246" s="36" t="str">
        <f>IFERROR(VLOOKUP(D246,'движение ДВС'!B245:K4250,9,FALSE),"")</f>
        <v/>
      </c>
      <c r="K246" s="29" t="str">
        <f>IFERROR(INDEX('движение ДВС'!B:P,MATCH('наряд-задание'!D246,'движение ДВС'!P:P,0),1),"")</f>
        <v/>
      </c>
    </row>
    <row r="247" spans="1:11" s="29" customFormat="1" ht="25.5" hidden="1" customHeight="1" x14ac:dyDescent="0.25">
      <c r="A247" s="37"/>
      <c r="B247" s="35"/>
      <c r="C247" s="29">
        <f>IFERROR(VLOOKUP(B247,специалист!$B$3:$C$45,2,FALSE),)</f>
        <v>0</v>
      </c>
      <c r="D247" s="37"/>
      <c r="E247" s="30" t="str">
        <f>IFERROR(VLOOKUP(D247,'движение ДВС'!B246:C4251,2,FALSE),"")</f>
        <v/>
      </c>
      <c r="F247" s="35"/>
      <c r="G247" s="30" t="str">
        <f>IFERROR(VLOOKUP(F247,нормативы!G247:H286,2,FALSE),"")</f>
        <v/>
      </c>
      <c r="H247" s="30" t="str">
        <f>IF(ISBLANK(D247),"",нормативы!$H$2)</f>
        <v/>
      </c>
      <c r="I247" s="35"/>
      <c r="J247" s="36" t="str">
        <f>IFERROR(VLOOKUP(D247,'движение ДВС'!B246:K4251,9,FALSE),"")</f>
        <v/>
      </c>
      <c r="K247" s="29" t="str">
        <f>IFERROR(INDEX('движение ДВС'!B:P,MATCH('наряд-задание'!D247,'движение ДВС'!P:P,0),1),"")</f>
        <v/>
      </c>
    </row>
    <row r="248" spans="1:11" s="29" customFormat="1" ht="25.5" hidden="1" customHeight="1" x14ac:dyDescent="0.25">
      <c r="A248" s="37"/>
      <c r="B248" s="35"/>
      <c r="C248" s="29">
        <f>IFERROR(VLOOKUP(B248,специалист!$B$3:$C$45,2,FALSE),)</f>
        <v>0</v>
      </c>
      <c r="D248" s="37"/>
      <c r="E248" s="30" t="str">
        <f>IFERROR(VLOOKUP(D248,'движение ДВС'!B247:C4252,2,FALSE),"")</f>
        <v/>
      </c>
      <c r="F248" s="35"/>
      <c r="G248" s="30" t="str">
        <f>IFERROR(VLOOKUP(F248,нормативы!G248:H287,2,FALSE),"")</f>
        <v/>
      </c>
      <c r="H248" s="30" t="str">
        <f>IF(ISBLANK(D248),"",нормативы!$H$2)</f>
        <v/>
      </c>
      <c r="I248" s="35"/>
      <c r="J248" s="36" t="str">
        <f>IFERROR(VLOOKUP(D248,'движение ДВС'!B247:K4252,9,FALSE),"")</f>
        <v/>
      </c>
      <c r="K248" s="29" t="str">
        <f>IFERROR(INDEX('движение ДВС'!B:P,MATCH('наряд-задание'!D248,'движение ДВС'!P:P,0),1),"")</f>
        <v/>
      </c>
    </row>
    <row r="249" spans="1:11" s="29" customFormat="1" ht="25.5" hidden="1" customHeight="1" x14ac:dyDescent="0.25">
      <c r="A249" s="37"/>
      <c r="B249" s="35"/>
      <c r="C249" s="29">
        <f>IFERROR(VLOOKUP(B249,специалист!$B$3:$C$45,2,FALSE),)</f>
        <v>0</v>
      </c>
      <c r="D249" s="37"/>
      <c r="E249" s="30" t="str">
        <f>IFERROR(VLOOKUP(D249,'движение ДВС'!B248:C4253,2,FALSE),"")</f>
        <v/>
      </c>
      <c r="F249" s="35"/>
      <c r="G249" s="30" t="str">
        <f>IFERROR(VLOOKUP(F249,нормативы!G249:H288,2,FALSE),"")</f>
        <v/>
      </c>
      <c r="H249" s="30" t="str">
        <f>IF(ISBLANK(D249),"",нормативы!$H$2)</f>
        <v/>
      </c>
      <c r="I249" s="35"/>
      <c r="J249" s="36" t="str">
        <f>IFERROR(VLOOKUP(D249,'движение ДВС'!B248:K4253,9,FALSE),"")</f>
        <v/>
      </c>
      <c r="K249" s="29" t="str">
        <f>IFERROR(INDEX('движение ДВС'!B:P,MATCH('наряд-задание'!D249,'движение ДВС'!P:P,0),1),"")</f>
        <v/>
      </c>
    </row>
    <row r="250" spans="1:11" s="29" customFormat="1" ht="25.5" hidden="1" customHeight="1" x14ac:dyDescent="0.25">
      <c r="A250" s="37"/>
      <c r="B250" s="35"/>
      <c r="C250" s="29">
        <f>IFERROR(VLOOKUP(B250,специалист!$B$3:$C$45,2,FALSE),)</f>
        <v>0</v>
      </c>
      <c r="D250" s="37"/>
      <c r="E250" s="30" t="str">
        <f>IFERROR(VLOOKUP(D250,'движение ДВС'!B249:C4254,2,FALSE),"")</f>
        <v/>
      </c>
      <c r="F250" s="35"/>
      <c r="G250" s="30" t="str">
        <f>IFERROR(VLOOKUP(F250,нормативы!G250:H289,2,FALSE),"")</f>
        <v/>
      </c>
      <c r="H250" s="30" t="str">
        <f>IF(ISBLANK(D250),"",нормативы!$H$2)</f>
        <v/>
      </c>
      <c r="I250" s="35"/>
      <c r="J250" s="36" t="str">
        <f>IFERROR(VLOOKUP(D250,'движение ДВС'!B249:K4254,9,FALSE),"")</f>
        <v/>
      </c>
      <c r="K250" s="29" t="str">
        <f>IFERROR(INDEX('движение ДВС'!B:P,MATCH('наряд-задание'!D250,'движение ДВС'!P:P,0),1),"")</f>
        <v/>
      </c>
    </row>
    <row r="251" spans="1:11" s="29" customFormat="1" ht="25.5" hidden="1" customHeight="1" x14ac:dyDescent="0.25">
      <c r="A251" s="37"/>
      <c r="B251" s="35"/>
      <c r="C251" s="29">
        <f>IFERROR(VLOOKUP(B251,специалист!$B$3:$C$45,2,FALSE),)</f>
        <v>0</v>
      </c>
      <c r="D251" s="37"/>
      <c r="E251" s="30" t="str">
        <f>IFERROR(VLOOKUP(D251,'движение ДВС'!B250:C4255,2,FALSE),"")</f>
        <v/>
      </c>
      <c r="F251" s="35"/>
      <c r="G251" s="30" t="str">
        <f>IFERROR(VLOOKUP(F251,нормативы!G251:H290,2,FALSE),"")</f>
        <v/>
      </c>
      <c r="H251" s="30" t="str">
        <f>IF(ISBLANK(D251),"",нормативы!$H$2)</f>
        <v/>
      </c>
      <c r="I251" s="35"/>
      <c r="J251" s="36" t="str">
        <f>IFERROR(VLOOKUP(D251,'движение ДВС'!B250:K4255,9,FALSE),"")</f>
        <v/>
      </c>
      <c r="K251" s="29" t="str">
        <f>IFERROR(INDEX('движение ДВС'!B:P,MATCH('наряд-задание'!D251,'движение ДВС'!P:P,0),1),"")</f>
        <v/>
      </c>
    </row>
    <row r="252" spans="1:11" s="29" customFormat="1" ht="25.5" hidden="1" customHeight="1" x14ac:dyDescent="0.25">
      <c r="A252" s="37"/>
      <c r="B252" s="35"/>
      <c r="C252" s="29">
        <f>IFERROR(VLOOKUP(B252,специалист!$B$3:$C$45,2,FALSE),)</f>
        <v>0</v>
      </c>
      <c r="D252" s="37"/>
      <c r="E252" s="30" t="str">
        <f>IFERROR(VLOOKUP(D252,'движение ДВС'!B251:C4256,2,FALSE),"")</f>
        <v/>
      </c>
      <c r="F252" s="35"/>
      <c r="G252" s="30" t="str">
        <f>IFERROR(VLOOKUP(F252,нормативы!G252:H291,2,FALSE),"")</f>
        <v/>
      </c>
      <c r="H252" s="30" t="str">
        <f>IF(ISBLANK(D252),"",нормативы!$H$2)</f>
        <v/>
      </c>
      <c r="I252" s="35"/>
      <c r="J252" s="36" t="str">
        <f>IFERROR(VLOOKUP(D252,'движение ДВС'!B251:K4256,9,FALSE),"")</f>
        <v/>
      </c>
      <c r="K252" s="29" t="str">
        <f>IFERROR(INDEX('движение ДВС'!B:P,MATCH('наряд-задание'!D252,'движение ДВС'!P:P,0),1),"")</f>
        <v/>
      </c>
    </row>
    <row r="253" spans="1:11" s="29" customFormat="1" ht="25.5" hidden="1" customHeight="1" x14ac:dyDescent="0.25">
      <c r="A253" s="37"/>
      <c r="B253" s="35"/>
      <c r="C253" s="29">
        <f>IFERROR(VLOOKUP(B253,специалист!$B$3:$C$45,2,FALSE),)</f>
        <v>0</v>
      </c>
      <c r="D253" s="37"/>
      <c r="E253" s="30" t="str">
        <f>IFERROR(VLOOKUP(D253,'движение ДВС'!B252:C4257,2,FALSE),"")</f>
        <v/>
      </c>
      <c r="F253" s="35"/>
      <c r="G253" s="30" t="str">
        <f>IFERROR(VLOOKUP(F253,нормативы!G253:H292,2,FALSE),"")</f>
        <v/>
      </c>
      <c r="H253" s="30" t="str">
        <f>IF(ISBLANK(D253),"",нормативы!$H$2)</f>
        <v/>
      </c>
      <c r="I253" s="35"/>
      <c r="J253" s="36" t="str">
        <f>IFERROR(VLOOKUP(D253,'движение ДВС'!B252:K4257,9,FALSE),"")</f>
        <v/>
      </c>
      <c r="K253" s="29" t="str">
        <f>IFERROR(INDEX('движение ДВС'!B:P,MATCH('наряд-задание'!D253,'движение ДВС'!P:P,0),1),"")</f>
        <v/>
      </c>
    </row>
    <row r="254" spans="1:11" s="29" customFormat="1" ht="25.5" hidden="1" customHeight="1" x14ac:dyDescent="0.25">
      <c r="A254" s="37"/>
      <c r="B254" s="35"/>
      <c r="C254" s="29">
        <f>IFERROR(VLOOKUP(B254,специалист!$B$3:$C$45,2,FALSE),)</f>
        <v>0</v>
      </c>
      <c r="D254" s="37"/>
      <c r="E254" s="30" t="str">
        <f>IFERROR(VLOOKUP(D254,'движение ДВС'!B253:C4258,2,FALSE),"")</f>
        <v/>
      </c>
      <c r="F254" s="35"/>
      <c r="G254" s="30" t="str">
        <f>IFERROR(VLOOKUP(F254,нормативы!G254:H293,2,FALSE),"")</f>
        <v/>
      </c>
      <c r="H254" s="30" t="str">
        <f>IF(ISBLANK(D254),"",нормативы!$H$2)</f>
        <v/>
      </c>
      <c r="I254" s="35"/>
      <c r="J254" s="36" t="str">
        <f>IFERROR(VLOOKUP(D254,'движение ДВС'!B253:K4258,9,FALSE),"")</f>
        <v/>
      </c>
      <c r="K254" s="29" t="str">
        <f>IFERROR(INDEX('движение ДВС'!B:P,MATCH('наряд-задание'!D254,'движение ДВС'!P:P,0),1),"")</f>
        <v/>
      </c>
    </row>
    <row r="255" spans="1:11" s="29" customFormat="1" ht="25.5" hidden="1" customHeight="1" x14ac:dyDescent="0.25">
      <c r="A255" s="37"/>
      <c r="B255" s="35"/>
      <c r="C255" s="29">
        <f>IFERROR(VLOOKUP(B255,специалист!$B$3:$C$45,2,FALSE),)</f>
        <v>0</v>
      </c>
      <c r="D255" s="37"/>
      <c r="E255" s="30" t="str">
        <f>IFERROR(VLOOKUP(D255,'движение ДВС'!B254:C4259,2,FALSE),"")</f>
        <v/>
      </c>
      <c r="F255" s="35"/>
      <c r="G255" s="30" t="str">
        <f>IFERROR(VLOOKUP(F255,нормативы!G255:H294,2,FALSE),"")</f>
        <v/>
      </c>
      <c r="H255" s="30" t="str">
        <f>IF(ISBLANK(D255),"",нормативы!$H$2)</f>
        <v/>
      </c>
      <c r="I255" s="35"/>
      <c r="J255" s="36" t="str">
        <f>IFERROR(VLOOKUP(D255,'движение ДВС'!B254:K4259,9,FALSE),"")</f>
        <v/>
      </c>
      <c r="K255" s="29" t="str">
        <f>IFERROR(INDEX('движение ДВС'!B:P,MATCH('наряд-задание'!D255,'движение ДВС'!P:P,0),1),"")</f>
        <v/>
      </c>
    </row>
    <row r="256" spans="1:11" s="29" customFormat="1" ht="25.5" hidden="1" customHeight="1" x14ac:dyDescent="0.25">
      <c r="A256" s="37"/>
      <c r="B256" s="35"/>
      <c r="C256" s="29">
        <f>IFERROR(VLOOKUP(B256,специалист!$B$3:$C$45,2,FALSE),)</f>
        <v>0</v>
      </c>
      <c r="D256" s="37"/>
      <c r="E256" s="30" t="str">
        <f>IFERROR(VLOOKUP(D256,'движение ДВС'!B255:C4260,2,FALSE),"")</f>
        <v/>
      </c>
      <c r="F256" s="35"/>
      <c r="G256" s="30" t="str">
        <f>IFERROR(VLOOKUP(F256,нормативы!G256:H295,2,FALSE),"")</f>
        <v/>
      </c>
      <c r="H256" s="30" t="str">
        <f>IF(ISBLANK(D256),"",нормативы!$H$2)</f>
        <v/>
      </c>
      <c r="I256" s="35"/>
      <c r="J256" s="36" t="str">
        <f>IFERROR(VLOOKUP(D256,'движение ДВС'!B255:K4260,9,FALSE),"")</f>
        <v/>
      </c>
      <c r="K256" s="29" t="str">
        <f>IFERROR(INDEX('движение ДВС'!B:P,MATCH('наряд-задание'!D256,'движение ДВС'!P:P,0),1),"")</f>
        <v/>
      </c>
    </row>
    <row r="257" spans="1:11" s="29" customFormat="1" ht="25.5" hidden="1" customHeight="1" x14ac:dyDescent="0.25">
      <c r="A257" s="37"/>
      <c r="B257" s="35"/>
      <c r="C257" s="29">
        <f>IFERROR(VLOOKUP(B257,специалист!$B$3:$C$45,2,FALSE),)</f>
        <v>0</v>
      </c>
      <c r="D257" s="37"/>
      <c r="E257" s="30" t="str">
        <f>IFERROR(VLOOKUP(D257,'движение ДВС'!B256:C4261,2,FALSE),"")</f>
        <v/>
      </c>
      <c r="F257" s="35"/>
      <c r="G257" s="30" t="str">
        <f>IFERROR(VLOOKUP(F257,нормативы!G257:H296,2,FALSE),"")</f>
        <v/>
      </c>
      <c r="H257" s="30" t="str">
        <f>IF(ISBLANK(D257),"",нормативы!$H$2)</f>
        <v/>
      </c>
      <c r="I257" s="35"/>
      <c r="J257" s="36" t="str">
        <f>IFERROR(VLOOKUP(D257,'движение ДВС'!B256:K4261,9,FALSE),"")</f>
        <v/>
      </c>
      <c r="K257" s="29" t="str">
        <f>IFERROR(INDEX('движение ДВС'!B:P,MATCH('наряд-задание'!D257,'движение ДВС'!P:P,0),1),"")</f>
        <v/>
      </c>
    </row>
    <row r="258" spans="1:11" s="29" customFormat="1" ht="25.5" hidden="1" customHeight="1" x14ac:dyDescent="0.25">
      <c r="A258" s="37"/>
      <c r="B258" s="35"/>
      <c r="C258" s="29">
        <f>IFERROR(VLOOKUP(B258,специалист!$B$3:$C$45,2,FALSE),)</f>
        <v>0</v>
      </c>
      <c r="D258" s="37"/>
      <c r="E258" s="30" t="str">
        <f>IFERROR(VLOOKUP(D258,'движение ДВС'!B257:C4262,2,FALSE),"")</f>
        <v/>
      </c>
      <c r="F258" s="35"/>
      <c r="G258" s="30" t="str">
        <f>IFERROR(VLOOKUP(F258,нормативы!G258:H297,2,FALSE),"")</f>
        <v/>
      </c>
      <c r="H258" s="30" t="str">
        <f>IF(ISBLANK(D258),"",нормативы!$H$2)</f>
        <v/>
      </c>
      <c r="I258" s="35"/>
      <c r="J258" s="36" t="str">
        <f>IFERROR(VLOOKUP(D258,'движение ДВС'!B257:K4262,9,FALSE),"")</f>
        <v/>
      </c>
      <c r="K258" s="29" t="str">
        <f>IFERROR(INDEX('движение ДВС'!B:P,MATCH('наряд-задание'!D258,'движение ДВС'!P:P,0),1),"")</f>
        <v/>
      </c>
    </row>
    <row r="259" spans="1:11" s="29" customFormat="1" ht="25.5" hidden="1" customHeight="1" x14ac:dyDescent="0.25">
      <c r="A259" s="37"/>
      <c r="B259" s="35"/>
      <c r="C259" s="29">
        <f>IFERROR(VLOOKUP(B259,специалист!$B$3:$C$45,2,FALSE),)</f>
        <v>0</v>
      </c>
      <c r="D259" s="37"/>
      <c r="E259" s="30" t="str">
        <f>IFERROR(VLOOKUP(D259,'движение ДВС'!B258:C4263,2,FALSE),"")</f>
        <v/>
      </c>
      <c r="F259" s="35"/>
      <c r="G259" s="30" t="str">
        <f>IFERROR(VLOOKUP(F259,нормативы!G259:H298,2,FALSE),"")</f>
        <v/>
      </c>
      <c r="H259" s="30" t="str">
        <f>IF(ISBLANK(D259),"",нормативы!$H$2)</f>
        <v/>
      </c>
      <c r="I259" s="35"/>
      <c r="J259" s="36" t="str">
        <f>IFERROR(VLOOKUP(D259,'движение ДВС'!B258:K4263,9,FALSE),"")</f>
        <v/>
      </c>
      <c r="K259" s="29" t="str">
        <f>IFERROR(INDEX('движение ДВС'!B:P,MATCH('наряд-задание'!D259,'движение ДВС'!P:P,0),1),"")</f>
        <v/>
      </c>
    </row>
    <row r="260" spans="1:11" s="29" customFormat="1" ht="25.5" hidden="1" customHeight="1" x14ac:dyDescent="0.25">
      <c r="A260" s="37"/>
      <c r="B260" s="35"/>
      <c r="C260" s="29">
        <f>IFERROR(VLOOKUP(B260,специалист!$B$3:$C$45,2,FALSE),)</f>
        <v>0</v>
      </c>
      <c r="D260" s="37"/>
      <c r="E260" s="30" t="str">
        <f>IFERROR(VLOOKUP(D260,'движение ДВС'!B259:C4264,2,FALSE),"")</f>
        <v/>
      </c>
      <c r="F260" s="35"/>
      <c r="G260" s="30" t="str">
        <f>IFERROR(VLOOKUP(F260,нормативы!G260:H299,2,FALSE),"")</f>
        <v/>
      </c>
      <c r="H260" s="30" t="str">
        <f>IF(ISBLANK(D260),"",нормативы!$H$2)</f>
        <v/>
      </c>
      <c r="I260" s="35"/>
      <c r="J260" s="36" t="str">
        <f>IFERROR(VLOOKUP(D260,'движение ДВС'!B259:K4264,9,FALSE),"")</f>
        <v/>
      </c>
      <c r="K260" s="29" t="str">
        <f>IFERROR(INDEX('движение ДВС'!B:P,MATCH('наряд-задание'!D260,'движение ДВС'!P:P,0),1),"")</f>
        <v/>
      </c>
    </row>
    <row r="261" spans="1:11" s="29" customFormat="1" ht="25.5" hidden="1" customHeight="1" x14ac:dyDescent="0.25">
      <c r="A261" s="37"/>
      <c r="B261" s="35"/>
      <c r="C261" s="29">
        <f>IFERROR(VLOOKUP(B261,специалист!$B$3:$C$45,2,FALSE),)</f>
        <v>0</v>
      </c>
      <c r="D261" s="37"/>
      <c r="E261" s="30" t="str">
        <f>IFERROR(VLOOKUP(D261,'движение ДВС'!B260:C4265,2,FALSE),"")</f>
        <v/>
      </c>
      <c r="F261" s="35"/>
      <c r="G261" s="30" t="str">
        <f>IFERROR(VLOOKUP(F261,нормативы!G261:H300,2,FALSE),"")</f>
        <v/>
      </c>
      <c r="H261" s="30" t="str">
        <f>IF(ISBLANK(D261),"",нормативы!$H$2)</f>
        <v/>
      </c>
      <c r="I261" s="35"/>
      <c r="J261" s="36" t="str">
        <f>IFERROR(VLOOKUP(D261,'движение ДВС'!B260:K4265,9,FALSE),"")</f>
        <v/>
      </c>
      <c r="K261" s="29" t="str">
        <f>IFERROR(INDEX('движение ДВС'!B:P,MATCH('наряд-задание'!D261,'движение ДВС'!P:P,0),1),"")</f>
        <v/>
      </c>
    </row>
    <row r="262" spans="1:11" s="29" customFormat="1" ht="25.5" hidden="1" customHeight="1" x14ac:dyDescent="0.25">
      <c r="A262" s="37"/>
      <c r="B262" s="35"/>
      <c r="C262" s="29">
        <f>IFERROR(VLOOKUP(B262,специалист!$B$3:$C$45,2,FALSE),)</f>
        <v>0</v>
      </c>
      <c r="D262" s="37"/>
      <c r="E262" s="30" t="str">
        <f>IFERROR(VLOOKUP(D262,'движение ДВС'!B261:C4266,2,FALSE),"")</f>
        <v/>
      </c>
      <c r="F262" s="35"/>
      <c r="G262" s="30" t="str">
        <f>IFERROR(VLOOKUP(F262,нормативы!G262:H301,2,FALSE),"")</f>
        <v/>
      </c>
      <c r="H262" s="30" t="str">
        <f>IF(ISBLANK(D262),"",нормативы!$H$2)</f>
        <v/>
      </c>
      <c r="I262" s="35"/>
      <c r="J262" s="36" t="str">
        <f>IFERROR(VLOOKUP(D262,'движение ДВС'!B261:K4266,9,FALSE),"")</f>
        <v/>
      </c>
      <c r="K262" s="29" t="str">
        <f>IFERROR(INDEX('движение ДВС'!B:P,MATCH('наряд-задание'!D262,'движение ДВС'!P:P,0),1),"")</f>
        <v/>
      </c>
    </row>
    <row r="263" spans="1:11" s="29" customFormat="1" ht="25.5" hidden="1" customHeight="1" x14ac:dyDescent="0.25">
      <c r="A263" s="37"/>
      <c r="B263" s="35"/>
      <c r="C263" s="29">
        <f>IFERROR(VLOOKUP(B263,специалист!$B$3:$C$45,2,FALSE),)</f>
        <v>0</v>
      </c>
      <c r="D263" s="37"/>
      <c r="E263" s="30" t="str">
        <f>IFERROR(VLOOKUP(D263,'движение ДВС'!B262:C4267,2,FALSE),"")</f>
        <v/>
      </c>
      <c r="F263" s="35"/>
      <c r="G263" s="30" t="str">
        <f>IFERROR(VLOOKUP(F263,нормативы!G263:H302,2,FALSE),"")</f>
        <v/>
      </c>
      <c r="H263" s="30" t="str">
        <f>IF(ISBLANK(D263),"",нормативы!$H$2)</f>
        <v/>
      </c>
      <c r="I263" s="35"/>
      <c r="J263" s="36" t="str">
        <f>IFERROR(VLOOKUP(D263,'движение ДВС'!B262:K4267,9,FALSE),"")</f>
        <v/>
      </c>
      <c r="K263" s="29" t="str">
        <f>IFERROR(INDEX('движение ДВС'!B:P,MATCH('наряд-задание'!D263,'движение ДВС'!P:P,0),1),"")</f>
        <v/>
      </c>
    </row>
    <row r="264" spans="1:11" s="29" customFormat="1" ht="25.5" hidden="1" customHeight="1" x14ac:dyDescent="0.25">
      <c r="A264" s="37"/>
      <c r="B264" s="35"/>
      <c r="C264" s="29">
        <f>IFERROR(VLOOKUP(B264,специалист!$B$3:$C$45,2,FALSE),)</f>
        <v>0</v>
      </c>
      <c r="D264" s="37"/>
      <c r="E264" s="30" t="str">
        <f>IFERROR(VLOOKUP(D264,'движение ДВС'!B263:C4268,2,FALSE),"")</f>
        <v/>
      </c>
      <c r="F264" s="35"/>
      <c r="G264" s="30" t="str">
        <f>IFERROR(VLOOKUP(F264,нормативы!G264:H303,2,FALSE),"")</f>
        <v/>
      </c>
      <c r="H264" s="30" t="str">
        <f>IF(ISBLANK(D264),"",нормативы!$H$2)</f>
        <v/>
      </c>
      <c r="I264" s="35"/>
      <c r="J264" s="36" t="str">
        <f>IFERROR(VLOOKUP(D264,'движение ДВС'!B263:K4268,9,FALSE),"")</f>
        <v/>
      </c>
      <c r="K264" s="29" t="str">
        <f>IFERROR(INDEX('движение ДВС'!B:P,MATCH('наряд-задание'!D264,'движение ДВС'!P:P,0),1),"")</f>
        <v/>
      </c>
    </row>
    <row r="265" spans="1:11" s="29" customFormat="1" ht="25.5" hidden="1" customHeight="1" x14ac:dyDescent="0.25">
      <c r="A265" s="37"/>
      <c r="B265" s="35"/>
      <c r="C265" s="29">
        <f>IFERROR(VLOOKUP(B265,специалист!$B$3:$C$45,2,FALSE),)</f>
        <v>0</v>
      </c>
      <c r="D265" s="37"/>
      <c r="E265" s="30" t="str">
        <f>IFERROR(VLOOKUP(D265,'движение ДВС'!B264:C4269,2,FALSE),"")</f>
        <v/>
      </c>
      <c r="F265" s="35"/>
      <c r="G265" s="30" t="str">
        <f>IFERROR(VLOOKUP(F265,нормативы!G265:H304,2,FALSE),"")</f>
        <v/>
      </c>
      <c r="H265" s="30" t="str">
        <f>IF(ISBLANK(D265),"",нормативы!$H$2)</f>
        <v/>
      </c>
      <c r="I265" s="35"/>
      <c r="J265" s="36" t="str">
        <f>IFERROR(VLOOKUP(D265,'движение ДВС'!B264:K4269,9,FALSE),"")</f>
        <v/>
      </c>
      <c r="K265" s="29" t="str">
        <f>IFERROR(INDEX('движение ДВС'!B:P,MATCH('наряд-задание'!D265,'движение ДВС'!P:P,0),1),"")</f>
        <v/>
      </c>
    </row>
    <row r="266" spans="1:11" s="29" customFormat="1" ht="25.5" hidden="1" customHeight="1" x14ac:dyDescent="0.25">
      <c r="A266" s="37"/>
      <c r="B266" s="35"/>
      <c r="C266" s="29">
        <f>IFERROR(VLOOKUP(B266,специалист!$B$3:$C$45,2,FALSE),)</f>
        <v>0</v>
      </c>
      <c r="D266" s="37"/>
      <c r="E266" s="30" t="str">
        <f>IFERROR(VLOOKUP(D266,'движение ДВС'!B265:C4270,2,FALSE),"")</f>
        <v/>
      </c>
      <c r="F266" s="35"/>
      <c r="G266" s="30" t="str">
        <f>IFERROR(VLOOKUP(F266,нормативы!G266:H305,2,FALSE),"")</f>
        <v/>
      </c>
      <c r="H266" s="30" t="str">
        <f>IF(ISBLANK(D266),"",нормативы!$H$2)</f>
        <v/>
      </c>
      <c r="I266" s="35"/>
      <c r="J266" s="36" t="str">
        <f>IFERROR(VLOOKUP(D266,'движение ДВС'!B265:K4270,9,FALSE),"")</f>
        <v/>
      </c>
      <c r="K266" s="29" t="str">
        <f>IFERROR(INDEX('движение ДВС'!B:P,MATCH('наряд-задание'!D266,'движение ДВС'!P:P,0),1),"")</f>
        <v/>
      </c>
    </row>
    <row r="267" spans="1:11" s="29" customFormat="1" ht="25.5" hidden="1" customHeight="1" x14ac:dyDescent="0.25">
      <c r="A267" s="37"/>
      <c r="B267" s="35"/>
      <c r="C267" s="29">
        <f>IFERROR(VLOOKUP(B267,специалист!$B$3:$C$45,2,FALSE),)</f>
        <v>0</v>
      </c>
      <c r="D267" s="37"/>
      <c r="E267" s="30" t="str">
        <f>IFERROR(VLOOKUP(D267,'движение ДВС'!B266:C4271,2,FALSE),"")</f>
        <v/>
      </c>
      <c r="F267" s="35"/>
      <c r="G267" s="30" t="str">
        <f>IFERROR(VLOOKUP(F267,нормативы!G267:H306,2,FALSE),"")</f>
        <v/>
      </c>
      <c r="H267" s="30" t="str">
        <f>IF(ISBLANK(D267),"",нормативы!$H$2)</f>
        <v/>
      </c>
      <c r="I267" s="35"/>
      <c r="J267" s="36" t="str">
        <f>IFERROR(VLOOKUP(D267,'движение ДВС'!B266:K4271,9,FALSE),"")</f>
        <v/>
      </c>
      <c r="K267" s="29" t="str">
        <f>IFERROR(INDEX('движение ДВС'!B:P,MATCH('наряд-задание'!D267,'движение ДВС'!P:P,0),1),"")</f>
        <v/>
      </c>
    </row>
    <row r="268" spans="1:11" s="29" customFormat="1" ht="25.5" hidden="1" customHeight="1" x14ac:dyDescent="0.25">
      <c r="A268" s="37"/>
      <c r="B268" s="35"/>
      <c r="C268" s="29">
        <f>IFERROR(VLOOKUP(B268,специалист!$B$3:$C$45,2,FALSE),)</f>
        <v>0</v>
      </c>
      <c r="D268" s="37"/>
      <c r="E268" s="30" t="str">
        <f>IFERROR(VLOOKUP(D268,'движение ДВС'!B267:C4272,2,FALSE),"")</f>
        <v/>
      </c>
      <c r="F268" s="35"/>
      <c r="G268" s="30" t="str">
        <f>IFERROR(VLOOKUP(F268,нормативы!G268:H307,2,FALSE),"")</f>
        <v/>
      </c>
      <c r="H268" s="30" t="str">
        <f>IF(ISBLANK(D268),"",нормативы!$H$2)</f>
        <v/>
      </c>
      <c r="I268" s="35"/>
      <c r="J268" s="36" t="str">
        <f>IFERROR(VLOOKUP(D268,'движение ДВС'!B267:K4272,9,FALSE),"")</f>
        <v/>
      </c>
      <c r="K268" s="29" t="str">
        <f>IFERROR(INDEX('движение ДВС'!B:P,MATCH('наряд-задание'!D268,'движение ДВС'!P:P,0),1),"")</f>
        <v/>
      </c>
    </row>
    <row r="269" spans="1:11" s="29" customFormat="1" ht="25.5" hidden="1" customHeight="1" x14ac:dyDescent="0.25">
      <c r="A269" s="37"/>
      <c r="B269" s="35"/>
      <c r="C269" s="29">
        <f>IFERROR(VLOOKUP(B269,специалист!$B$3:$C$45,2,FALSE),)</f>
        <v>0</v>
      </c>
      <c r="D269" s="37"/>
      <c r="E269" s="30" t="str">
        <f>IFERROR(VLOOKUP(D269,'движение ДВС'!B268:C4273,2,FALSE),"")</f>
        <v/>
      </c>
      <c r="F269" s="35"/>
      <c r="G269" s="30" t="str">
        <f>IFERROR(VLOOKUP(F269,нормативы!G269:H308,2,FALSE),"")</f>
        <v/>
      </c>
      <c r="H269" s="30" t="str">
        <f>IF(ISBLANK(D269),"",нормативы!$H$2)</f>
        <v/>
      </c>
      <c r="I269" s="35"/>
      <c r="J269" s="36" t="str">
        <f>IFERROR(VLOOKUP(D269,'движение ДВС'!B268:K4273,9,FALSE),"")</f>
        <v/>
      </c>
      <c r="K269" s="29" t="str">
        <f>IFERROR(INDEX('движение ДВС'!B:P,MATCH('наряд-задание'!D269,'движение ДВС'!P:P,0),1),"")</f>
        <v/>
      </c>
    </row>
    <row r="270" spans="1:11" s="29" customFormat="1" ht="25.5" hidden="1" customHeight="1" x14ac:dyDescent="0.25">
      <c r="A270" s="37"/>
      <c r="B270" s="35"/>
      <c r="C270" s="29">
        <f>IFERROR(VLOOKUP(B270,специалист!$B$3:$C$45,2,FALSE),)</f>
        <v>0</v>
      </c>
      <c r="D270" s="37"/>
      <c r="E270" s="30" t="str">
        <f>IFERROR(VLOOKUP(D270,'движение ДВС'!B269:C4274,2,FALSE),"")</f>
        <v/>
      </c>
      <c r="F270" s="35"/>
      <c r="G270" s="30" t="str">
        <f>IFERROR(VLOOKUP(F270,нормативы!G270:H309,2,FALSE),"")</f>
        <v/>
      </c>
      <c r="H270" s="30" t="str">
        <f>IF(ISBLANK(D270),"",нормативы!$H$2)</f>
        <v/>
      </c>
      <c r="I270" s="35"/>
      <c r="J270" s="36" t="str">
        <f>IFERROR(VLOOKUP(D270,'движение ДВС'!B269:K4274,9,FALSE),"")</f>
        <v/>
      </c>
      <c r="K270" s="29" t="str">
        <f>IFERROR(INDEX('движение ДВС'!B:P,MATCH('наряд-задание'!D270,'движение ДВС'!P:P,0),1),"")</f>
        <v/>
      </c>
    </row>
    <row r="271" spans="1:11" s="29" customFormat="1" ht="25.5" hidden="1" customHeight="1" x14ac:dyDescent="0.25">
      <c r="A271" s="37"/>
      <c r="B271" s="35"/>
      <c r="C271" s="29">
        <f>IFERROR(VLOOKUP(B271,специалист!$B$3:$C$45,2,FALSE),)</f>
        <v>0</v>
      </c>
      <c r="D271" s="37"/>
      <c r="E271" s="30" t="str">
        <f>IFERROR(VLOOKUP(D271,'движение ДВС'!B270:C4275,2,FALSE),"")</f>
        <v/>
      </c>
      <c r="F271" s="35"/>
      <c r="G271" s="30" t="str">
        <f>IFERROR(VLOOKUP(F271,нормативы!G271:H310,2,FALSE),"")</f>
        <v/>
      </c>
      <c r="H271" s="30" t="str">
        <f>IF(ISBLANK(D271),"",нормативы!$H$2)</f>
        <v/>
      </c>
      <c r="I271" s="35"/>
      <c r="J271" s="36" t="str">
        <f>IFERROR(VLOOKUP(D271,'движение ДВС'!B270:K4275,9,FALSE),"")</f>
        <v/>
      </c>
      <c r="K271" s="29" t="str">
        <f>IFERROR(INDEX('движение ДВС'!B:P,MATCH('наряд-задание'!D271,'движение ДВС'!P:P,0),1),"")</f>
        <v/>
      </c>
    </row>
    <row r="272" spans="1:11" s="29" customFormat="1" ht="25.5" hidden="1" customHeight="1" x14ac:dyDescent="0.25">
      <c r="A272" s="37"/>
      <c r="B272" s="35"/>
      <c r="C272" s="29">
        <f>IFERROR(VLOOKUP(B272,специалист!$B$3:$C$45,2,FALSE),)</f>
        <v>0</v>
      </c>
      <c r="D272" s="37"/>
      <c r="E272" s="30" t="str">
        <f>IFERROR(VLOOKUP(D272,'движение ДВС'!B271:C4276,2,FALSE),"")</f>
        <v/>
      </c>
      <c r="F272" s="35"/>
      <c r="G272" s="30" t="str">
        <f>IFERROR(VLOOKUP(F272,нормативы!G272:H311,2,FALSE),"")</f>
        <v/>
      </c>
      <c r="H272" s="30" t="str">
        <f>IF(ISBLANK(D272),"",нормативы!$H$2)</f>
        <v/>
      </c>
      <c r="I272" s="35"/>
      <c r="J272" s="36" t="str">
        <f>IFERROR(VLOOKUP(D272,'движение ДВС'!B271:K4276,9,FALSE),"")</f>
        <v/>
      </c>
      <c r="K272" s="29" t="str">
        <f>IFERROR(INDEX('движение ДВС'!B:P,MATCH('наряд-задание'!D272,'движение ДВС'!P:P,0),1),"")</f>
        <v/>
      </c>
    </row>
    <row r="273" spans="1:11" s="29" customFormat="1" ht="25.5" hidden="1" customHeight="1" x14ac:dyDescent="0.25">
      <c r="A273" s="37"/>
      <c r="B273" s="35"/>
      <c r="C273" s="29">
        <f>IFERROR(VLOOKUP(B273,специалист!$B$3:$C$45,2,FALSE),)</f>
        <v>0</v>
      </c>
      <c r="D273" s="37"/>
      <c r="E273" s="30" t="str">
        <f>IFERROR(VLOOKUP(D273,'движение ДВС'!B272:C4277,2,FALSE),"")</f>
        <v/>
      </c>
      <c r="F273" s="35"/>
      <c r="G273" s="30" t="str">
        <f>IFERROR(VLOOKUP(F273,нормативы!G273:H312,2,FALSE),"")</f>
        <v/>
      </c>
      <c r="H273" s="30" t="str">
        <f>IF(ISBLANK(D273),"",нормативы!$H$2)</f>
        <v/>
      </c>
      <c r="I273" s="35"/>
      <c r="J273" s="36" t="str">
        <f>IFERROR(VLOOKUP(D273,'движение ДВС'!B272:K4277,9,FALSE),"")</f>
        <v/>
      </c>
      <c r="K273" s="29" t="str">
        <f>IFERROR(INDEX('движение ДВС'!B:P,MATCH('наряд-задание'!D273,'движение ДВС'!P:P,0),1),"")</f>
        <v/>
      </c>
    </row>
    <row r="274" spans="1:11" s="29" customFormat="1" ht="25.5" hidden="1" customHeight="1" x14ac:dyDescent="0.25">
      <c r="A274" s="37"/>
      <c r="B274" s="35"/>
      <c r="C274" s="29">
        <f>IFERROR(VLOOKUP(B274,специалист!$B$3:$C$45,2,FALSE),)</f>
        <v>0</v>
      </c>
      <c r="D274" s="37"/>
      <c r="E274" s="30" t="str">
        <f>IFERROR(VLOOKUP(D274,'движение ДВС'!B273:C4278,2,FALSE),"")</f>
        <v/>
      </c>
      <c r="F274" s="35"/>
      <c r="G274" s="30" t="str">
        <f>IFERROR(VLOOKUP(F274,нормативы!G274:H313,2,FALSE),"")</f>
        <v/>
      </c>
      <c r="H274" s="30" t="str">
        <f>IF(ISBLANK(D274),"",нормативы!$H$2)</f>
        <v/>
      </c>
      <c r="I274" s="35"/>
      <c r="J274" s="36" t="str">
        <f>IFERROR(VLOOKUP(D274,'движение ДВС'!B273:K4278,9,FALSE),"")</f>
        <v/>
      </c>
      <c r="K274" s="29" t="str">
        <f>IFERROR(INDEX('движение ДВС'!B:P,MATCH('наряд-задание'!D274,'движение ДВС'!P:P,0),1),"")</f>
        <v/>
      </c>
    </row>
    <row r="275" spans="1:11" s="29" customFormat="1" ht="25.5" hidden="1" customHeight="1" x14ac:dyDescent="0.25">
      <c r="A275" s="37"/>
      <c r="B275" s="35"/>
      <c r="C275" s="29">
        <f>IFERROR(VLOOKUP(B275,специалист!$B$3:$C$45,2,FALSE),)</f>
        <v>0</v>
      </c>
      <c r="D275" s="37"/>
      <c r="E275" s="30" t="str">
        <f>IFERROR(VLOOKUP(D275,'движение ДВС'!B274:C4279,2,FALSE),"")</f>
        <v/>
      </c>
      <c r="F275" s="35"/>
      <c r="G275" s="30" t="str">
        <f>IFERROR(VLOOKUP(F275,нормативы!G275:H314,2,FALSE),"")</f>
        <v/>
      </c>
      <c r="H275" s="30" t="str">
        <f>IF(ISBLANK(D275),"",нормативы!$H$2)</f>
        <v/>
      </c>
      <c r="I275" s="35"/>
      <c r="J275" s="36" t="str">
        <f>IFERROR(VLOOKUP(D275,'движение ДВС'!B274:K4279,9,FALSE),"")</f>
        <v/>
      </c>
      <c r="K275" s="29" t="str">
        <f>IFERROR(INDEX('движение ДВС'!B:P,MATCH('наряд-задание'!D275,'движение ДВС'!P:P,0),1),"")</f>
        <v/>
      </c>
    </row>
    <row r="276" spans="1:11" s="29" customFormat="1" ht="25.5" hidden="1" customHeight="1" x14ac:dyDescent="0.25">
      <c r="A276" s="37"/>
      <c r="B276" s="35"/>
      <c r="C276" s="29">
        <f>IFERROR(VLOOKUP(B276,специалист!$B$3:$C$45,2,FALSE),)</f>
        <v>0</v>
      </c>
      <c r="D276" s="37"/>
      <c r="E276" s="30" t="str">
        <f>IFERROR(VLOOKUP(D276,'движение ДВС'!B275:C4280,2,FALSE),"")</f>
        <v/>
      </c>
      <c r="F276" s="35"/>
      <c r="G276" s="30" t="str">
        <f>IFERROR(VLOOKUP(F276,нормативы!G276:H315,2,FALSE),"")</f>
        <v/>
      </c>
      <c r="H276" s="30" t="str">
        <f>IF(ISBLANK(D276),"",нормативы!$H$2)</f>
        <v/>
      </c>
      <c r="I276" s="35"/>
      <c r="J276" s="36" t="str">
        <f>IFERROR(VLOOKUP(D276,'движение ДВС'!B275:K4280,9,FALSE),"")</f>
        <v/>
      </c>
      <c r="K276" s="29" t="str">
        <f>IFERROR(INDEX('движение ДВС'!B:P,MATCH('наряд-задание'!D276,'движение ДВС'!P:P,0),1),"")</f>
        <v/>
      </c>
    </row>
    <row r="277" spans="1:11" s="29" customFormat="1" ht="25.5" hidden="1" customHeight="1" x14ac:dyDescent="0.25">
      <c r="A277" s="37"/>
      <c r="B277" s="35"/>
      <c r="C277" s="29">
        <f>IFERROR(VLOOKUP(B277,специалист!$B$3:$C$45,2,FALSE),)</f>
        <v>0</v>
      </c>
      <c r="D277" s="37"/>
      <c r="E277" s="30" t="str">
        <f>IFERROR(VLOOKUP(D277,'движение ДВС'!B276:C4281,2,FALSE),"")</f>
        <v/>
      </c>
      <c r="F277" s="35"/>
      <c r="G277" s="30" t="str">
        <f>IFERROR(VLOOKUP(F277,нормативы!G277:H316,2,FALSE),"")</f>
        <v/>
      </c>
      <c r="H277" s="30" t="str">
        <f>IF(ISBLANK(D277),"",нормативы!$H$2)</f>
        <v/>
      </c>
      <c r="I277" s="35"/>
      <c r="J277" s="36" t="str">
        <f>IFERROR(VLOOKUP(D277,'движение ДВС'!B276:K4281,9,FALSE),"")</f>
        <v/>
      </c>
      <c r="K277" s="29" t="str">
        <f>IFERROR(INDEX('движение ДВС'!B:P,MATCH('наряд-задание'!D277,'движение ДВС'!P:P,0),1),"")</f>
        <v/>
      </c>
    </row>
    <row r="278" spans="1:11" s="29" customFormat="1" ht="25.5" hidden="1" customHeight="1" x14ac:dyDescent="0.25">
      <c r="A278" s="37"/>
      <c r="B278" s="35"/>
      <c r="C278" s="29">
        <f>IFERROR(VLOOKUP(B278,специалист!$B$3:$C$45,2,FALSE),)</f>
        <v>0</v>
      </c>
      <c r="D278" s="37"/>
      <c r="E278" s="30" t="str">
        <f>IFERROR(VLOOKUP(D278,'движение ДВС'!B277:C4282,2,FALSE),"")</f>
        <v/>
      </c>
      <c r="F278" s="35"/>
      <c r="G278" s="30" t="str">
        <f>IFERROR(VLOOKUP(F278,нормативы!G278:H317,2,FALSE),"")</f>
        <v/>
      </c>
      <c r="H278" s="30" t="str">
        <f>IF(ISBLANK(D278),"",нормативы!$H$2)</f>
        <v/>
      </c>
      <c r="I278" s="35"/>
      <c r="J278" s="36" t="str">
        <f>IFERROR(VLOOKUP(D278,'движение ДВС'!B277:K4282,9,FALSE),"")</f>
        <v/>
      </c>
      <c r="K278" s="29" t="str">
        <f>IFERROR(INDEX('движение ДВС'!B:P,MATCH('наряд-задание'!D278,'движение ДВС'!P:P,0),1),"")</f>
        <v/>
      </c>
    </row>
    <row r="279" spans="1:11" s="29" customFormat="1" ht="25.5" hidden="1" customHeight="1" x14ac:dyDescent="0.25">
      <c r="A279" s="37"/>
      <c r="B279" s="35"/>
      <c r="C279" s="29">
        <f>IFERROR(VLOOKUP(B279,специалист!$B$3:$C$45,2,FALSE),)</f>
        <v>0</v>
      </c>
      <c r="D279" s="37"/>
      <c r="E279" s="30" t="str">
        <f>IFERROR(VLOOKUP(D279,'движение ДВС'!B278:C4283,2,FALSE),"")</f>
        <v/>
      </c>
      <c r="F279" s="35"/>
      <c r="G279" s="30" t="str">
        <f>IFERROR(VLOOKUP(F279,нормативы!G279:H318,2,FALSE),"")</f>
        <v/>
      </c>
      <c r="H279" s="30" t="str">
        <f>IF(ISBLANK(D279),"",нормативы!$H$2)</f>
        <v/>
      </c>
      <c r="I279" s="35"/>
      <c r="J279" s="36" t="str">
        <f>IFERROR(VLOOKUP(D279,'движение ДВС'!B278:K4283,9,FALSE),"")</f>
        <v/>
      </c>
      <c r="K279" s="29" t="str">
        <f>IFERROR(INDEX('движение ДВС'!B:P,MATCH('наряд-задание'!D279,'движение ДВС'!P:P,0),1),"")</f>
        <v/>
      </c>
    </row>
    <row r="280" spans="1:11" s="29" customFormat="1" ht="25.5" hidden="1" customHeight="1" x14ac:dyDescent="0.25">
      <c r="A280" s="37"/>
      <c r="B280" s="35"/>
      <c r="C280" s="29">
        <f>IFERROR(VLOOKUP(B280,специалист!$B$3:$C$45,2,FALSE),)</f>
        <v>0</v>
      </c>
      <c r="D280" s="37"/>
      <c r="E280" s="30" t="str">
        <f>IFERROR(VLOOKUP(D280,'движение ДВС'!B279:C4284,2,FALSE),"")</f>
        <v/>
      </c>
      <c r="F280" s="35"/>
      <c r="G280" s="30" t="str">
        <f>IFERROR(VLOOKUP(F280,нормативы!G280:H319,2,FALSE),"")</f>
        <v/>
      </c>
      <c r="H280" s="30" t="str">
        <f>IF(ISBLANK(D280),"",нормативы!$H$2)</f>
        <v/>
      </c>
      <c r="I280" s="35"/>
      <c r="J280" s="36" t="str">
        <f>IFERROR(VLOOKUP(D280,'движение ДВС'!B279:K4284,9,FALSE),"")</f>
        <v/>
      </c>
      <c r="K280" s="29" t="str">
        <f>IFERROR(INDEX('движение ДВС'!B:P,MATCH('наряд-задание'!D280,'движение ДВС'!P:P,0),1),"")</f>
        <v/>
      </c>
    </row>
    <row r="281" spans="1:11" s="29" customFormat="1" ht="25.5" hidden="1" customHeight="1" x14ac:dyDescent="0.25">
      <c r="A281" s="37"/>
      <c r="B281" s="35"/>
      <c r="C281" s="29">
        <f>IFERROR(VLOOKUP(B281,специалист!$B$3:$C$45,2,FALSE),)</f>
        <v>0</v>
      </c>
      <c r="D281" s="37"/>
      <c r="E281" s="30" t="str">
        <f>IFERROR(VLOOKUP(D281,'движение ДВС'!B280:C4285,2,FALSE),"")</f>
        <v/>
      </c>
      <c r="F281" s="35"/>
      <c r="G281" s="30" t="str">
        <f>IFERROR(VLOOKUP(F281,нормативы!G281:H320,2,FALSE),"")</f>
        <v/>
      </c>
      <c r="H281" s="30" t="str">
        <f>IF(ISBLANK(D281),"",нормативы!$H$2)</f>
        <v/>
      </c>
      <c r="I281" s="35"/>
      <c r="J281" s="36" t="str">
        <f>IFERROR(VLOOKUP(D281,'движение ДВС'!B280:K4285,9,FALSE),"")</f>
        <v/>
      </c>
      <c r="K281" s="29" t="str">
        <f>IFERROR(INDEX('движение ДВС'!B:P,MATCH('наряд-задание'!D281,'движение ДВС'!P:P,0),1),"")</f>
        <v/>
      </c>
    </row>
    <row r="282" spans="1:11" s="29" customFormat="1" ht="25.5" hidden="1" customHeight="1" x14ac:dyDescent="0.25">
      <c r="A282" s="37"/>
      <c r="B282" s="35"/>
      <c r="C282" s="29">
        <f>IFERROR(VLOOKUP(B282,специалист!$B$3:$C$45,2,FALSE),)</f>
        <v>0</v>
      </c>
      <c r="D282" s="37"/>
      <c r="E282" s="30" t="str">
        <f>IFERROR(VLOOKUP(D282,'движение ДВС'!B281:C4286,2,FALSE),"")</f>
        <v/>
      </c>
      <c r="F282" s="35"/>
      <c r="G282" s="30" t="str">
        <f>IFERROR(VLOOKUP(F282,нормативы!G282:H321,2,FALSE),"")</f>
        <v/>
      </c>
      <c r="H282" s="30" t="str">
        <f>IF(ISBLANK(D282),"",нормативы!$H$2)</f>
        <v/>
      </c>
      <c r="I282" s="35"/>
      <c r="J282" s="36" t="str">
        <f>IFERROR(VLOOKUP(D282,'движение ДВС'!B281:K4286,9,FALSE),"")</f>
        <v/>
      </c>
      <c r="K282" s="29" t="str">
        <f>IFERROR(INDEX('движение ДВС'!B:P,MATCH('наряд-задание'!D282,'движение ДВС'!P:P,0),1),"")</f>
        <v/>
      </c>
    </row>
    <row r="283" spans="1:11" s="29" customFormat="1" ht="25.5" hidden="1" customHeight="1" x14ac:dyDescent="0.25">
      <c r="A283" s="37"/>
      <c r="B283" s="35"/>
      <c r="C283" s="29">
        <f>IFERROR(VLOOKUP(B283,специалист!$B$3:$C$45,2,FALSE),)</f>
        <v>0</v>
      </c>
      <c r="D283" s="37"/>
      <c r="E283" s="30" t="str">
        <f>IFERROR(VLOOKUP(D283,'движение ДВС'!B282:C4287,2,FALSE),"")</f>
        <v/>
      </c>
      <c r="F283" s="35"/>
      <c r="G283" s="30" t="str">
        <f>IFERROR(VLOOKUP(F283,нормативы!G283:H322,2,FALSE),"")</f>
        <v/>
      </c>
      <c r="H283" s="30" t="str">
        <f>IF(ISBLANK(D283),"",нормативы!$H$2)</f>
        <v/>
      </c>
      <c r="I283" s="35"/>
      <c r="J283" s="36" t="str">
        <f>IFERROR(VLOOKUP(D283,'движение ДВС'!B282:K4287,9,FALSE),"")</f>
        <v/>
      </c>
      <c r="K283" s="29" t="str">
        <f>IFERROR(INDEX('движение ДВС'!B:P,MATCH('наряд-задание'!D283,'движение ДВС'!P:P,0),1),"")</f>
        <v/>
      </c>
    </row>
    <row r="284" spans="1:11" s="29" customFormat="1" ht="25.5" hidden="1" customHeight="1" x14ac:dyDescent="0.25">
      <c r="A284" s="37"/>
      <c r="B284" s="35"/>
      <c r="C284" s="29">
        <f>IFERROR(VLOOKUP(B284,специалист!$B$3:$C$45,2,FALSE),)</f>
        <v>0</v>
      </c>
      <c r="D284" s="37"/>
      <c r="E284" s="30" t="str">
        <f>IFERROR(VLOOKUP(D284,'движение ДВС'!B283:C4288,2,FALSE),"")</f>
        <v/>
      </c>
      <c r="F284" s="35"/>
      <c r="G284" s="30" t="str">
        <f>IFERROR(VLOOKUP(F284,нормативы!G284:H323,2,FALSE),"")</f>
        <v/>
      </c>
      <c r="H284" s="30" t="str">
        <f>IF(ISBLANK(D284),"",нормативы!$H$2)</f>
        <v/>
      </c>
      <c r="I284" s="35"/>
      <c r="J284" s="36" t="str">
        <f>IFERROR(VLOOKUP(D284,'движение ДВС'!B283:K4288,9,FALSE),"")</f>
        <v/>
      </c>
      <c r="K284" s="29" t="str">
        <f>IFERROR(INDEX('движение ДВС'!B:P,MATCH('наряд-задание'!D284,'движение ДВС'!P:P,0),1),"")</f>
        <v/>
      </c>
    </row>
    <row r="285" spans="1:11" s="29" customFormat="1" ht="25.5" hidden="1" customHeight="1" x14ac:dyDescent="0.25">
      <c r="A285" s="37"/>
      <c r="B285" s="35"/>
      <c r="C285" s="29">
        <f>IFERROR(VLOOKUP(B285,специалист!$B$3:$C$45,2,FALSE),)</f>
        <v>0</v>
      </c>
      <c r="D285" s="37"/>
      <c r="E285" s="30" t="str">
        <f>IFERROR(VLOOKUP(D285,'движение ДВС'!B284:C4289,2,FALSE),"")</f>
        <v/>
      </c>
      <c r="F285" s="35"/>
      <c r="G285" s="30" t="str">
        <f>IFERROR(VLOOKUP(F285,нормативы!G285:H324,2,FALSE),"")</f>
        <v/>
      </c>
      <c r="H285" s="30" t="str">
        <f>IF(ISBLANK(D285),"",нормативы!$H$2)</f>
        <v/>
      </c>
      <c r="I285" s="35"/>
      <c r="J285" s="36" t="str">
        <f>IFERROR(VLOOKUP(D285,'движение ДВС'!B284:K4289,9,FALSE),"")</f>
        <v/>
      </c>
      <c r="K285" s="29" t="str">
        <f>IFERROR(INDEX('движение ДВС'!B:P,MATCH('наряд-задание'!D285,'движение ДВС'!P:P,0),1),"")</f>
        <v/>
      </c>
    </row>
    <row r="286" spans="1:11" s="29" customFormat="1" ht="25.5" hidden="1" customHeight="1" x14ac:dyDescent="0.25">
      <c r="A286" s="37"/>
      <c r="B286" s="35"/>
      <c r="C286" s="29">
        <f>IFERROR(VLOOKUP(B286,специалист!$B$3:$C$45,2,FALSE),)</f>
        <v>0</v>
      </c>
      <c r="D286" s="37"/>
      <c r="E286" s="30" t="str">
        <f>IFERROR(VLOOKUP(D286,'движение ДВС'!B285:C4290,2,FALSE),"")</f>
        <v/>
      </c>
      <c r="F286" s="35"/>
      <c r="G286" s="30" t="str">
        <f>IFERROR(VLOOKUP(F286,нормативы!G286:H325,2,FALSE),"")</f>
        <v/>
      </c>
      <c r="H286" s="30" t="str">
        <f>IF(ISBLANK(D286),"",нормативы!$H$2)</f>
        <v/>
      </c>
      <c r="I286" s="35"/>
      <c r="J286" s="36" t="str">
        <f>IFERROR(VLOOKUP(D286,'движение ДВС'!B285:K4290,9,FALSE),"")</f>
        <v/>
      </c>
      <c r="K286" s="29" t="str">
        <f>IFERROR(INDEX('движение ДВС'!B:P,MATCH('наряд-задание'!D286,'движение ДВС'!P:P,0),1),"")</f>
        <v/>
      </c>
    </row>
    <row r="287" spans="1:11" s="29" customFormat="1" ht="25.5" hidden="1" customHeight="1" x14ac:dyDescent="0.25">
      <c r="A287" s="37"/>
      <c r="B287" s="35"/>
      <c r="C287" s="29">
        <f>IFERROR(VLOOKUP(B287,специалист!$B$3:$C$45,2,FALSE),)</f>
        <v>0</v>
      </c>
      <c r="D287" s="37"/>
      <c r="E287" s="30" t="str">
        <f>IFERROR(VLOOKUP(D287,'движение ДВС'!B286:C4291,2,FALSE),"")</f>
        <v/>
      </c>
      <c r="F287" s="35"/>
      <c r="G287" s="30" t="str">
        <f>IFERROR(VLOOKUP(F287,нормативы!G287:H326,2,FALSE),"")</f>
        <v/>
      </c>
      <c r="H287" s="30" t="str">
        <f>IF(ISBLANK(D287),"",нормативы!$H$2)</f>
        <v/>
      </c>
      <c r="I287" s="35"/>
      <c r="J287" s="36" t="str">
        <f>IFERROR(VLOOKUP(D287,'движение ДВС'!B286:K4291,9,FALSE),"")</f>
        <v/>
      </c>
      <c r="K287" s="29" t="str">
        <f>IFERROR(INDEX('движение ДВС'!B:P,MATCH('наряд-задание'!D287,'движение ДВС'!P:P,0),1),"")</f>
        <v/>
      </c>
    </row>
    <row r="288" spans="1:11" s="29" customFormat="1" ht="25.5" hidden="1" customHeight="1" x14ac:dyDescent="0.25">
      <c r="A288" s="37"/>
      <c r="B288" s="35"/>
      <c r="C288" s="29">
        <f>IFERROR(VLOOKUP(B288,специалист!$B$3:$C$45,2,FALSE),)</f>
        <v>0</v>
      </c>
      <c r="D288" s="37"/>
      <c r="E288" s="30" t="str">
        <f>IFERROR(VLOOKUP(D288,'движение ДВС'!B287:C4292,2,FALSE),"")</f>
        <v/>
      </c>
      <c r="F288" s="35"/>
      <c r="G288" s="30" t="str">
        <f>IFERROR(VLOOKUP(F288,нормативы!G288:H327,2,FALSE),"")</f>
        <v/>
      </c>
      <c r="H288" s="30" t="str">
        <f>IF(ISBLANK(D288),"",нормативы!$H$2)</f>
        <v/>
      </c>
      <c r="I288" s="35"/>
      <c r="J288" s="36" t="str">
        <f>IFERROR(VLOOKUP(D288,'движение ДВС'!B287:K4292,9,FALSE),"")</f>
        <v/>
      </c>
      <c r="K288" s="29" t="str">
        <f>IFERROR(INDEX('движение ДВС'!B:P,MATCH('наряд-задание'!D288,'движение ДВС'!P:P,0),1),"")</f>
        <v/>
      </c>
    </row>
    <row r="289" spans="1:11" s="29" customFormat="1" ht="25.5" hidden="1" customHeight="1" x14ac:dyDescent="0.25">
      <c r="A289" s="37"/>
      <c r="B289" s="35"/>
      <c r="C289" s="29">
        <f>IFERROR(VLOOKUP(B289,специалист!$B$3:$C$45,2,FALSE),)</f>
        <v>0</v>
      </c>
      <c r="D289" s="37"/>
      <c r="E289" s="30" t="str">
        <f>IFERROR(VLOOKUP(D289,'движение ДВС'!B288:C4293,2,FALSE),"")</f>
        <v/>
      </c>
      <c r="F289" s="35"/>
      <c r="G289" s="30" t="str">
        <f>IFERROR(VLOOKUP(F289,нормативы!G289:H328,2,FALSE),"")</f>
        <v/>
      </c>
      <c r="H289" s="30" t="str">
        <f>IF(ISBLANK(D289),"",нормативы!$H$2)</f>
        <v/>
      </c>
      <c r="I289" s="35"/>
      <c r="J289" s="36" t="str">
        <f>IFERROR(VLOOKUP(D289,'движение ДВС'!B288:K4293,9,FALSE),"")</f>
        <v/>
      </c>
      <c r="K289" s="29" t="str">
        <f>IFERROR(INDEX('движение ДВС'!B:P,MATCH('наряд-задание'!D289,'движение ДВС'!P:P,0),1),"")</f>
        <v/>
      </c>
    </row>
    <row r="290" spans="1:11" s="29" customFormat="1" ht="25.5" hidden="1" customHeight="1" x14ac:dyDescent="0.25">
      <c r="A290" s="37"/>
      <c r="B290" s="35"/>
      <c r="C290" s="29">
        <f>IFERROR(VLOOKUP(B290,специалист!$B$3:$C$45,2,FALSE),)</f>
        <v>0</v>
      </c>
      <c r="D290" s="37"/>
      <c r="E290" s="30" t="str">
        <f>IFERROR(VLOOKUP(D290,'движение ДВС'!B289:C4294,2,FALSE),"")</f>
        <v/>
      </c>
      <c r="F290" s="35"/>
      <c r="G290" s="30" t="str">
        <f>IFERROR(VLOOKUP(F290,нормативы!G290:H329,2,FALSE),"")</f>
        <v/>
      </c>
      <c r="H290" s="30" t="str">
        <f>IF(ISBLANK(D290),"",нормативы!$H$2)</f>
        <v/>
      </c>
      <c r="I290" s="35"/>
      <c r="J290" s="36" t="str">
        <f>IFERROR(VLOOKUP(D290,'движение ДВС'!B289:K4294,9,FALSE),"")</f>
        <v/>
      </c>
      <c r="K290" s="29" t="str">
        <f>IFERROR(INDEX('движение ДВС'!B:P,MATCH('наряд-задание'!D290,'движение ДВС'!P:P,0),1),"")</f>
        <v/>
      </c>
    </row>
    <row r="291" spans="1:11" s="29" customFormat="1" ht="25.5" hidden="1" customHeight="1" x14ac:dyDescent="0.25">
      <c r="A291" s="37"/>
      <c r="B291" s="35"/>
      <c r="C291" s="29">
        <f>IFERROR(VLOOKUP(B291,специалист!$B$3:$C$45,2,FALSE),)</f>
        <v>0</v>
      </c>
      <c r="D291" s="37"/>
      <c r="E291" s="30" t="str">
        <f>IFERROR(VLOOKUP(D291,'движение ДВС'!B290:C4295,2,FALSE),"")</f>
        <v/>
      </c>
      <c r="F291" s="35"/>
      <c r="G291" s="30" t="str">
        <f>IFERROR(VLOOKUP(F291,нормативы!G291:H330,2,FALSE),"")</f>
        <v/>
      </c>
      <c r="H291" s="30" t="str">
        <f>IF(ISBLANK(D291),"",нормативы!$H$2)</f>
        <v/>
      </c>
      <c r="I291" s="35"/>
      <c r="J291" s="36" t="str">
        <f>IFERROR(VLOOKUP(D291,'движение ДВС'!B290:K4295,9,FALSE),"")</f>
        <v/>
      </c>
      <c r="K291" s="29" t="str">
        <f>IFERROR(INDEX('движение ДВС'!B:P,MATCH('наряд-задание'!D291,'движение ДВС'!P:P,0),1),"")</f>
        <v/>
      </c>
    </row>
    <row r="292" spans="1:11" s="29" customFormat="1" ht="25.5" hidden="1" customHeight="1" x14ac:dyDescent="0.25">
      <c r="A292" s="37"/>
      <c r="B292" s="35"/>
      <c r="C292" s="29">
        <f>IFERROR(VLOOKUP(B292,специалист!$B$3:$C$45,2,FALSE),)</f>
        <v>0</v>
      </c>
      <c r="D292" s="37"/>
      <c r="E292" s="30" t="str">
        <f>IFERROR(VLOOKUP(D292,'движение ДВС'!B291:C4296,2,FALSE),"")</f>
        <v/>
      </c>
      <c r="F292" s="35"/>
      <c r="G292" s="30" t="str">
        <f>IFERROR(VLOOKUP(F292,нормативы!G292:H331,2,FALSE),"")</f>
        <v/>
      </c>
      <c r="H292" s="30" t="str">
        <f>IF(ISBLANK(D292),"",нормативы!$H$2)</f>
        <v/>
      </c>
      <c r="I292" s="35"/>
      <c r="J292" s="36" t="str">
        <f>IFERROR(VLOOKUP(D292,'движение ДВС'!B291:K4296,9,FALSE),"")</f>
        <v/>
      </c>
      <c r="K292" s="29" t="str">
        <f>IFERROR(INDEX('движение ДВС'!B:P,MATCH('наряд-задание'!D292,'движение ДВС'!P:P,0),1),"")</f>
        <v/>
      </c>
    </row>
    <row r="293" spans="1:11" s="29" customFormat="1" ht="25.5" hidden="1" customHeight="1" x14ac:dyDescent="0.25">
      <c r="A293" s="37"/>
      <c r="B293" s="35"/>
      <c r="C293" s="29">
        <f>IFERROR(VLOOKUP(B293,специалист!$B$3:$C$45,2,FALSE),)</f>
        <v>0</v>
      </c>
      <c r="D293" s="37"/>
      <c r="E293" s="30" t="str">
        <f>IFERROR(VLOOKUP(D293,'движение ДВС'!B292:C4297,2,FALSE),"")</f>
        <v/>
      </c>
      <c r="F293" s="35"/>
      <c r="G293" s="30" t="str">
        <f>IFERROR(VLOOKUP(F293,нормативы!G293:H332,2,FALSE),"")</f>
        <v/>
      </c>
      <c r="H293" s="30" t="str">
        <f>IF(ISBLANK(D293),"",нормативы!$H$2)</f>
        <v/>
      </c>
      <c r="I293" s="35"/>
      <c r="J293" s="36" t="str">
        <f>IFERROR(VLOOKUP(D293,'движение ДВС'!B292:K4297,9,FALSE),"")</f>
        <v/>
      </c>
      <c r="K293" s="29" t="str">
        <f>IFERROR(INDEX('движение ДВС'!B:P,MATCH('наряд-задание'!D293,'движение ДВС'!P:P,0),1),"")</f>
        <v/>
      </c>
    </row>
    <row r="294" spans="1:11" s="29" customFormat="1" ht="25.5" hidden="1" customHeight="1" x14ac:dyDescent="0.25">
      <c r="A294" s="37"/>
      <c r="B294" s="35"/>
      <c r="C294" s="29">
        <f>IFERROR(VLOOKUP(B294,специалист!$B$3:$C$45,2,FALSE),)</f>
        <v>0</v>
      </c>
      <c r="D294" s="37"/>
      <c r="E294" s="30" t="str">
        <f>IFERROR(VLOOKUP(D294,'движение ДВС'!B293:C4298,2,FALSE),"")</f>
        <v/>
      </c>
      <c r="F294" s="35"/>
      <c r="G294" s="30" t="str">
        <f>IFERROR(VLOOKUP(F294,нормативы!G294:H333,2,FALSE),"")</f>
        <v/>
      </c>
      <c r="H294" s="30" t="str">
        <f>IF(ISBLANK(D294),"",нормативы!$H$2)</f>
        <v/>
      </c>
      <c r="I294" s="35"/>
      <c r="J294" s="36" t="str">
        <f>IFERROR(VLOOKUP(D294,'движение ДВС'!B293:K4298,9,FALSE),"")</f>
        <v/>
      </c>
      <c r="K294" s="29" t="str">
        <f>IFERROR(INDEX('движение ДВС'!B:P,MATCH('наряд-задание'!D294,'движение ДВС'!P:P,0),1),"")</f>
        <v/>
      </c>
    </row>
    <row r="295" spans="1:11" s="29" customFormat="1" ht="25.5" hidden="1" customHeight="1" x14ac:dyDescent="0.25">
      <c r="A295" s="37"/>
      <c r="B295" s="35"/>
      <c r="C295" s="29">
        <f>IFERROR(VLOOKUP(B295,специалист!$B$3:$C$45,2,FALSE),)</f>
        <v>0</v>
      </c>
      <c r="D295" s="37"/>
      <c r="E295" s="30" t="str">
        <f>IFERROR(VLOOKUP(D295,'движение ДВС'!B294:C4299,2,FALSE),"")</f>
        <v/>
      </c>
      <c r="F295" s="35"/>
      <c r="G295" s="30" t="str">
        <f>IFERROR(VLOOKUP(F295,нормативы!G295:H334,2,FALSE),"")</f>
        <v/>
      </c>
      <c r="H295" s="30" t="str">
        <f>IF(ISBLANK(D295),"",нормативы!$H$2)</f>
        <v/>
      </c>
      <c r="I295" s="35"/>
      <c r="J295" s="36" t="str">
        <f>IFERROR(VLOOKUP(D295,'движение ДВС'!B294:K4299,9,FALSE),"")</f>
        <v/>
      </c>
      <c r="K295" s="29" t="str">
        <f>IFERROR(INDEX('движение ДВС'!B:P,MATCH('наряд-задание'!D295,'движение ДВС'!P:P,0),1),"")</f>
        <v/>
      </c>
    </row>
    <row r="296" spans="1:11" s="29" customFormat="1" ht="25.5" hidden="1" customHeight="1" x14ac:dyDescent="0.25">
      <c r="A296" s="37"/>
      <c r="B296" s="35"/>
      <c r="C296" s="29">
        <f>IFERROR(VLOOKUP(B296,специалист!$B$3:$C$45,2,FALSE),)</f>
        <v>0</v>
      </c>
      <c r="D296" s="37"/>
      <c r="E296" s="30" t="str">
        <f>IFERROR(VLOOKUP(D296,'движение ДВС'!B295:C4300,2,FALSE),"")</f>
        <v/>
      </c>
      <c r="F296" s="35"/>
      <c r="G296" s="30" t="str">
        <f>IFERROR(VLOOKUP(F296,нормативы!G296:H335,2,FALSE),"")</f>
        <v/>
      </c>
      <c r="H296" s="30" t="str">
        <f>IF(ISBLANK(D296),"",нормативы!$H$2)</f>
        <v/>
      </c>
      <c r="I296" s="35"/>
      <c r="J296" s="36" t="str">
        <f>IFERROR(VLOOKUP(D296,'движение ДВС'!B295:K4300,9,FALSE),"")</f>
        <v/>
      </c>
      <c r="K296" s="29" t="str">
        <f>IFERROR(INDEX('движение ДВС'!B:P,MATCH('наряд-задание'!D296,'движение ДВС'!P:P,0),1),"")</f>
        <v/>
      </c>
    </row>
    <row r="297" spans="1:11" s="29" customFormat="1" ht="25.5" hidden="1" customHeight="1" x14ac:dyDescent="0.25">
      <c r="A297" s="37"/>
      <c r="B297" s="35"/>
      <c r="C297" s="29">
        <f>IFERROR(VLOOKUP(B297,специалист!$B$3:$C$45,2,FALSE),)</f>
        <v>0</v>
      </c>
      <c r="D297" s="37"/>
      <c r="E297" s="30" t="str">
        <f>IFERROR(VLOOKUP(D297,'движение ДВС'!B296:C4301,2,FALSE),"")</f>
        <v/>
      </c>
      <c r="F297" s="35"/>
      <c r="G297" s="30" t="str">
        <f>IFERROR(VLOOKUP(F297,нормативы!G297:H336,2,FALSE),"")</f>
        <v/>
      </c>
      <c r="H297" s="30" t="str">
        <f>IF(ISBLANK(D297),"",нормативы!$H$2)</f>
        <v/>
      </c>
      <c r="I297" s="35"/>
      <c r="J297" s="36" t="str">
        <f>IFERROR(VLOOKUP(D297,'движение ДВС'!B296:K4301,9,FALSE),"")</f>
        <v/>
      </c>
      <c r="K297" s="29" t="str">
        <f>IFERROR(INDEX('движение ДВС'!B:P,MATCH('наряд-задание'!D297,'движение ДВС'!P:P,0),1),"")</f>
        <v/>
      </c>
    </row>
    <row r="298" spans="1:11" s="29" customFormat="1" ht="25.5" hidden="1" customHeight="1" x14ac:dyDescent="0.25">
      <c r="A298" s="37"/>
      <c r="B298" s="35"/>
      <c r="C298" s="29">
        <f>IFERROR(VLOOKUP(B298,специалист!$B$3:$C$45,2,FALSE),)</f>
        <v>0</v>
      </c>
      <c r="D298" s="37"/>
      <c r="E298" s="30" t="str">
        <f>IFERROR(VLOOKUP(D298,'движение ДВС'!B297:C4302,2,FALSE),"")</f>
        <v/>
      </c>
      <c r="F298" s="35"/>
      <c r="G298" s="30" t="str">
        <f>IFERROR(VLOOKUP(F298,нормативы!G298:H337,2,FALSE),"")</f>
        <v/>
      </c>
      <c r="H298" s="30" t="str">
        <f>IF(ISBLANK(D298),"",нормативы!$H$2)</f>
        <v/>
      </c>
      <c r="I298" s="35"/>
      <c r="J298" s="36" t="str">
        <f>IFERROR(VLOOKUP(D298,'движение ДВС'!B297:K4302,9,FALSE),"")</f>
        <v/>
      </c>
      <c r="K298" s="29" t="str">
        <f>IFERROR(INDEX('движение ДВС'!B:P,MATCH('наряд-задание'!D298,'движение ДВС'!P:P,0),1),"")</f>
        <v/>
      </c>
    </row>
    <row r="299" spans="1:11" s="29" customFormat="1" ht="25.5" hidden="1" customHeight="1" x14ac:dyDescent="0.25">
      <c r="A299" s="37"/>
      <c r="B299" s="35"/>
      <c r="C299" s="29">
        <f>IFERROR(VLOOKUP(B299,специалист!$B$3:$C$45,2,FALSE),)</f>
        <v>0</v>
      </c>
      <c r="D299" s="37"/>
      <c r="E299" s="30" t="str">
        <f>IFERROR(VLOOKUP(D299,'движение ДВС'!B298:C4303,2,FALSE),"")</f>
        <v/>
      </c>
      <c r="F299" s="35"/>
      <c r="G299" s="30" t="str">
        <f>IFERROR(VLOOKUP(F299,нормативы!G299:H338,2,FALSE),"")</f>
        <v/>
      </c>
      <c r="H299" s="30" t="str">
        <f>IF(ISBLANK(D299),"",нормативы!$H$2)</f>
        <v/>
      </c>
      <c r="I299" s="35"/>
      <c r="J299" s="36" t="str">
        <f>IFERROR(VLOOKUP(D299,'движение ДВС'!B298:K4303,9,FALSE),"")</f>
        <v/>
      </c>
      <c r="K299" s="29" t="str">
        <f>IFERROR(INDEX('движение ДВС'!B:P,MATCH('наряд-задание'!D299,'движение ДВС'!P:P,0),1),"")</f>
        <v/>
      </c>
    </row>
    <row r="300" spans="1:11" s="29" customFormat="1" ht="25.5" hidden="1" customHeight="1" x14ac:dyDescent="0.25">
      <c r="A300" s="37"/>
      <c r="B300" s="35"/>
      <c r="C300" s="29">
        <f>IFERROR(VLOOKUP(B300,специалист!$B$3:$C$45,2,FALSE),)</f>
        <v>0</v>
      </c>
      <c r="D300" s="37"/>
      <c r="E300" s="30" t="str">
        <f>IFERROR(VLOOKUP(D300,'движение ДВС'!B299:C4304,2,FALSE),"")</f>
        <v/>
      </c>
      <c r="F300" s="35"/>
      <c r="G300" s="30" t="str">
        <f>IFERROR(VLOOKUP(F300,нормативы!G300:H339,2,FALSE),"")</f>
        <v/>
      </c>
      <c r="H300" s="30" t="str">
        <f>IF(ISBLANK(D300),"",нормативы!$H$2)</f>
        <v/>
      </c>
      <c r="I300" s="35"/>
      <c r="J300" s="36" t="str">
        <f>IFERROR(VLOOKUP(D300,'движение ДВС'!B299:K4304,9,FALSE),"")</f>
        <v/>
      </c>
      <c r="K300" s="29" t="str">
        <f>IFERROR(INDEX('движение ДВС'!B:P,MATCH('наряд-задание'!D300,'движение ДВС'!P:P,0),1),"")</f>
        <v/>
      </c>
    </row>
    <row r="301" spans="1:11" s="29" customFormat="1" ht="25.5" hidden="1" customHeight="1" x14ac:dyDescent="0.25">
      <c r="A301" s="37"/>
      <c r="B301" s="35"/>
      <c r="C301" s="29">
        <f>IFERROR(VLOOKUP(B301,специалист!$B$3:$C$45,2,FALSE),)</f>
        <v>0</v>
      </c>
      <c r="D301" s="37"/>
      <c r="E301" s="30" t="str">
        <f>IFERROR(VLOOKUP(D301,'движение ДВС'!B300:C4305,2,FALSE),"")</f>
        <v/>
      </c>
      <c r="F301" s="35"/>
      <c r="G301" s="30" t="str">
        <f>IFERROR(VLOOKUP(F301,нормативы!G301:H340,2,FALSE),"")</f>
        <v/>
      </c>
      <c r="H301" s="30" t="str">
        <f>IF(ISBLANK(D301),"",нормативы!$H$2)</f>
        <v/>
      </c>
      <c r="I301" s="35"/>
      <c r="J301" s="36" t="str">
        <f>IFERROR(VLOOKUP(D301,'движение ДВС'!B300:K4305,9,FALSE),"")</f>
        <v/>
      </c>
      <c r="K301" s="29" t="str">
        <f>IFERROR(INDEX('движение ДВС'!B:P,MATCH('наряд-задание'!D301,'движение ДВС'!P:P,0),1),"")</f>
        <v/>
      </c>
    </row>
    <row r="302" spans="1:11" s="29" customFormat="1" ht="25.5" hidden="1" customHeight="1" x14ac:dyDescent="0.25">
      <c r="A302" s="37"/>
      <c r="B302" s="35"/>
      <c r="C302" s="29">
        <f>IFERROR(VLOOKUP(B302,специалист!$B$3:$C$45,2,FALSE),)</f>
        <v>0</v>
      </c>
      <c r="D302" s="37"/>
      <c r="E302" s="30" t="str">
        <f>IFERROR(VLOOKUP(D302,'движение ДВС'!B301:C4306,2,FALSE),"")</f>
        <v/>
      </c>
      <c r="F302" s="35"/>
      <c r="G302" s="30" t="str">
        <f>IFERROR(VLOOKUP(F302,нормативы!G302:H341,2,FALSE),"")</f>
        <v/>
      </c>
      <c r="H302" s="30" t="str">
        <f>IF(ISBLANK(D302),"",нормативы!$H$2)</f>
        <v/>
      </c>
      <c r="I302" s="35"/>
      <c r="J302" s="36" t="str">
        <f>IFERROR(VLOOKUP(D302,'движение ДВС'!B301:K4306,9,FALSE),"")</f>
        <v/>
      </c>
      <c r="K302" s="29" t="str">
        <f>IFERROR(INDEX('движение ДВС'!B:P,MATCH('наряд-задание'!D302,'движение ДВС'!P:P,0),1),"")</f>
        <v/>
      </c>
    </row>
    <row r="303" spans="1:11" s="29" customFormat="1" ht="25.5" hidden="1" customHeight="1" x14ac:dyDescent="0.25">
      <c r="A303" s="37"/>
      <c r="B303" s="35"/>
      <c r="C303" s="29">
        <f>IFERROR(VLOOKUP(B303,специалист!$B$3:$C$45,2,FALSE),)</f>
        <v>0</v>
      </c>
      <c r="D303" s="37"/>
      <c r="E303" s="30" t="str">
        <f>IFERROR(VLOOKUP(D303,'движение ДВС'!B302:C4307,2,FALSE),"")</f>
        <v/>
      </c>
      <c r="F303" s="35"/>
      <c r="G303" s="30" t="str">
        <f>IFERROR(VLOOKUP(F303,нормативы!G303:H342,2,FALSE),"")</f>
        <v/>
      </c>
      <c r="H303" s="30" t="str">
        <f>IF(ISBLANK(D303),"",нормативы!$H$2)</f>
        <v/>
      </c>
      <c r="I303" s="35"/>
      <c r="J303" s="36" t="str">
        <f>IFERROR(VLOOKUP(D303,'движение ДВС'!B302:K4307,9,FALSE),"")</f>
        <v/>
      </c>
      <c r="K303" s="29" t="str">
        <f>IFERROR(INDEX('движение ДВС'!B:P,MATCH('наряд-задание'!D303,'движение ДВС'!P:P,0),1),"")</f>
        <v/>
      </c>
    </row>
    <row r="304" spans="1:11" s="29" customFormat="1" ht="25.5" hidden="1" customHeight="1" x14ac:dyDescent="0.25">
      <c r="A304" s="37"/>
      <c r="B304" s="35"/>
      <c r="C304" s="29">
        <f>IFERROR(VLOOKUP(B304,специалист!$B$3:$C$45,2,FALSE),)</f>
        <v>0</v>
      </c>
      <c r="D304" s="37"/>
      <c r="E304" s="30" t="str">
        <f>IFERROR(VLOOKUP(D304,'движение ДВС'!B303:C4308,2,FALSE),"")</f>
        <v/>
      </c>
      <c r="F304" s="35"/>
      <c r="G304" s="30" t="str">
        <f>IFERROR(VLOOKUP(F304,нормативы!G304:H343,2,FALSE),"")</f>
        <v/>
      </c>
      <c r="H304" s="30" t="str">
        <f>IF(ISBLANK(D304),"",нормативы!$H$2)</f>
        <v/>
      </c>
      <c r="I304" s="35"/>
      <c r="J304" s="36" t="str">
        <f>IFERROR(VLOOKUP(D304,'движение ДВС'!B303:K4308,9,FALSE),"")</f>
        <v/>
      </c>
      <c r="K304" s="29" t="str">
        <f>IFERROR(INDEX('движение ДВС'!B:P,MATCH('наряд-задание'!D304,'движение ДВС'!P:P,0),1),"")</f>
        <v/>
      </c>
    </row>
    <row r="305" spans="1:11" s="29" customFormat="1" ht="25.5" hidden="1" customHeight="1" x14ac:dyDescent="0.25">
      <c r="A305" s="37"/>
      <c r="B305" s="35"/>
      <c r="C305" s="29">
        <f>IFERROR(VLOOKUP(B305,специалист!$B$3:$C$45,2,FALSE),)</f>
        <v>0</v>
      </c>
      <c r="D305" s="37"/>
      <c r="E305" s="30" t="str">
        <f>IFERROR(VLOOKUP(D305,'движение ДВС'!B304:C4309,2,FALSE),"")</f>
        <v/>
      </c>
      <c r="F305" s="35"/>
      <c r="G305" s="30" t="str">
        <f>IFERROR(VLOOKUP(F305,нормативы!G305:H344,2,FALSE),"")</f>
        <v/>
      </c>
      <c r="H305" s="30" t="str">
        <f>IF(ISBLANK(D305),"",нормативы!$H$2)</f>
        <v/>
      </c>
      <c r="I305" s="35"/>
      <c r="J305" s="36" t="str">
        <f>IFERROR(VLOOKUP(D305,'движение ДВС'!B304:K4309,9,FALSE),"")</f>
        <v/>
      </c>
      <c r="K305" s="29" t="str">
        <f>IFERROR(INDEX('движение ДВС'!B:P,MATCH('наряд-задание'!D305,'движение ДВС'!P:P,0),1),"")</f>
        <v/>
      </c>
    </row>
    <row r="306" spans="1:11" s="29" customFormat="1" ht="25.5" hidden="1" customHeight="1" x14ac:dyDescent="0.25">
      <c r="A306" s="37"/>
      <c r="B306" s="35"/>
      <c r="C306" s="29">
        <f>IFERROR(VLOOKUP(B306,специалист!$B$3:$C$45,2,FALSE),)</f>
        <v>0</v>
      </c>
      <c r="D306" s="37"/>
      <c r="E306" s="30" t="str">
        <f>IFERROR(VLOOKUP(D306,'движение ДВС'!B305:C4310,2,FALSE),"")</f>
        <v/>
      </c>
      <c r="F306" s="35"/>
      <c r="G306" s="30" t="str">
        <f>IFERROR(VLOOKUP(F306,нормативы!G306:H345,2,FALSE),"")</f>
        <v/>
      </c>
      <c r="H306" s="30" t="str">
        <f>IF(ISBLANK(D306),"",нормативы!$H$2)</f>
        <v/>
      </c>
      <c r="I306" s="35"/>
      <c r="J306" s="36" t="str">
        <f>IFERROR(VLOOKUP(D306,'движение ДВС'!B305:K4310,9,FALSE),"")</f>
        <v/>
      </c>
      <c r="K306" s="29" t="str">
        <f>IFERROR(INDEX('движение ДВС'!B:P,MATCH('наряд-задание'!D306,'движение ДВС'!P:P,0),1),"")</f>
        <v/>
      </c>
    </row>
    <row r="307" spans="1:11" s="29" customFormat="1" ht="25.5" hidden="1" customHeight="1" x14ac:dyDescent="0.25">
      <c r="A307" s="37"/>
      <c r="B307" s="35"/>
      <c r="C307" s="29">
        <f>IFERROR(VLOOKUP(B307,специалист!$B$3:$C$45,2,FALSE),)</f>
        <v>0</v>
      </c>
      <c r="D307" s="37"/>
      <c r="E307" s="30" t="str">
        <f>IFERROR(VLOOKUP(D307,'движение ДВС'!B306:C4311,2,FALSE),"")</f>
        <v/>
      </c>
      <c r="F307" s="35"/>
      <c r="G307" s="30" t="str">
        <f>IFERROR(VLOOKUP(F307,нормативы!G307:H346,2,FALSE),"")</f>
        <v/>
      </c>
      <c r="H307" s="30" t="str">
        <f>IF(ISBLANK(D307),"",нормативы!$H$2)</f>
        <v/>
      </c>
      <c r="I307" s="35"/>
      <c r="J307" s="36" t="str">
        <f>IFERROR(VLOOKUP(D307,'движение ДВС'!B306:K4311,9,FALSE),"")</f>
        <v/>
      </c>
      <c r="K307" s="29" t="str">
        <f>IFERROR(INDEX('движение ДВС'!B:P,MATCH('наряд-задание'!D307,'движение ДВС'!P:P,0),1),"")</f>
        <v/>
      </c>
    </row>
    <row r="308" spans="1:11" s="29" customFormat="1" ht="25.5" hidden="1" customHeight="1" x14ac:dyDescent="0.25">
      <c r="A308" s="37"/>
      <c r="B308" s="35"/>
      <c r="C308" s="29">
        <f>IFERROR(VLOOKUP(B308,специалист!$B$3:$C$45,2,FALSE),)</f>
        <v>0</v>
      </c>
      <c r="D308" s="37"/>
      <c r="E308" s="30" t="str">
        <f>IFERROR(VLOOKUP(D308,'движение ДВС'!B307:C4312,2,FALSE),"")</f>
        <v/>
      </c>
      <c r="F308" s="35"/>
      <c r="G308" s="30" t="str">
        <f>IFERROR(VLOOKUP(F308,нормативы!G308:H347,2,FALSE),"")</f>
        <v/>
      </c>
      <c r="H308" s="30" t="str">
        <f>IF(ISBLANK(D308),"",нормативы!$H$2)</f>
        <v/>
      </c>
      <c r="I308" s="35"/>
      <c r="J308" s="36" t="str">
        <f>IFERROR(VLOOKUP(D308,'движение ДВС'!B307:K4312,9,FALSE),"")</f>
        <v/>
      </c>
      <c r="K308" s="29" t="str">
        <f>IFERROR(INDEX('движение ДВС'!B:P,MATCH('наряд-задание'!D308,'движение ДВС'!P:P,0),1),"")</f>
        <v/>
      </c>
    </row>
    <row r="309" spans="1:11" s="29" customFormat="1" ht="25.5" hidden="1" customHeight="1" x14ac:dyDescent="0.25">
      <c r="A309" s="37"/>
      <c r="B309" s="35"/>
      <c r="C309" s="29">
        <f>IFERROR(VLOOKUP(B309,специалист!$B$3:$C$45,2,FALSE),)</f>
        <v>0</v>
      </c>
      <c r="D309" s="37"/>
      <c r="E309" s="30" t="str">
        <f>IFERROR(VLOOKUP(D309,'движение ДВС'!B308:C4313,2,FALSE),"")</f>
        <v/>
      </c>
      <c r="F309" s="35"/>
      <c r="G309" s="30" t="str">
        <f>IFERROR(VLOOKUP(F309,нормативы!G309:H348,2,FALSE),"")</f>
        <v/>
      </c>
      <c r="H309" s="30" t="str">
        <f>IF(ISBLANK(D309),"",нормативы!$H$2)</f>
        <v/>
      </c>
      <c r="I309" s="35"/>
      <c r="J309" s="36" t="str">
        <f>IFERROR(VLOOKUP(D309,'движение ДВС'!B308:K4313,9,FALSE),"")</f>
        <v/>
      </c>
      <c r="K309" s="29" t="str">
        <f>IFERROR(INDEX('движение ДВС'!B:P,MATCH('наряд-задание'!D309,'движение ДВС'!P:P,0),1),"")</f>
        <v/>
      </c>
    </row>
    <row r="310" spans="1:11" s="29" customFormat="1" ht="25.5" hidden="1" customHeight="1" x14ac:dyDescent="0.25">
      <c r="A310" s="37"/>
      <c r="B310" s="35"/>
      <c r="C310" s="29">
        <f>IFERROR(VLOOKUP(B310,специалист!$B$3:$C$45,2,FALSE),)</f>
        <v>0</v>
      </c>
      <c r="D310" s="37"/>
      <c r="E310" s="30" t="str">
        <f>IFERROR(VLOOKUP(D310,'движение ДВС'!B309:C4314,2,FALSE),"")</f>
        <v/>
      </c>
      <c r="F310" s="35"/>
      <c r="G310" s="30" t="str">
        <f>IFERROR(VLOOKUP(F310,нормативы!G310:H349,2,FALSE),"")</f>
        <v/>
      </c>
      <c r="H310" s="30" t="str">
        <f>IF(ISBLANK(D310),"",нормативы!$H$2)</f>
        <v/>
      </c>
      <c r="I310" s="35"/>
      <c r="J310" s="36" t="str">
        <f>IFERROR(VLOOKUP(D310,'движение ДВС'!B309:K4314,9,FALSE),"")</f>
        <v/>
      </c>
      <c r="K310" s="29" t="str">
        <f>IFERROR(INDEX('движение ДВС'!B:P,MATCH('наряд-задание'!D310,'движение ДВС'!P:P,0),1),"")</f>
        <v/>
      </c>
    </row>
    <row r="311" spans="1:11" s="29" customFormat="1" ht="25.5" hidden="1" customHeight="1" x14ac:dyDescent="0.25">
      <c r="A311" s="37"/>
      <c r="B311" s="35"/>
      <c r="C311" s="29">
        <f>IFERROR(VLOOKUP(B311,специалист!$B$3:$C$45,2,FALSE),)</f>
        <v>0</v>
      </c>
      <c r="D311" s="37"/>
      <c r="E311" s="30" t="str">
        <f>IFERROR(VLOOKUP(D311,'движение ДВС'!B310:C4315,2,FALSE),"")</f>
        <v/>
      </c>
      <c r="F311" s="35"/>
      <c r="G311" s="30" t="str">
        <f>IFERROR(VLOOKUP(F311,нормативы!G311:H350,2,FALSE),"")</f>
        <v/>
      </c>
      <c r="H311" s="30" t="str">
        <f>IF(ISBLANK(D311),"",нормативы!$H$2)</f>
        <v/>
      </c>
      <c r="I311" s="35"/>
      <c r="J311" s="36" t="str">
        <f>IFERROR(VLOOKUP(D311,'движение ДВС'!B310:K4315,9,FALSE),"")</f>
        <v/>
      </c>
      <c r="K311" s="29" t="str">
        <f>IFERROR(INDEX('движение ДВС'!B:P,MATCH('наряд-задание'!D311,'движение ДВС'!P:P,0),1),"")</f>
        <v/>
      </c>
    </row>
    <row r="312" spans="1:11" s="29" customFormat="1" ht="25.5" hidden="1" customHeight="1" x14ac:dyDescent="0.25">
      <c r="A312" s="37"/>
      <c r="B312" s="35"/>
      <c r="C312" s="29">
        <f>IFERROR(VLOOKUP(B312,специалист!$B$3:$C$45,2,FALSE),)</f>
        <v>0</v>
      </c>
      <c r="D312" s="37"/>
      <c r="E312" s="30" t="str">
        <f>IFERROR(VLOOKUP(D312,'движение ДВС'!B311:C4316,2,FALSE),"")</f>
        <v/>
      </c>
      <c r="F312" s="35"/>
      <c r="G312" s="30" t="str">
        <f>IFERROR(VLOOKUP(F312,нормативы!G312:H351,2,FALSE),"")</f>
        <v/>
      </c>
      <c r="H312" s="30" t="str">
        <f>IF(ISBLANK(D312),"",нормативы!$H$2)</f>
        <v/>
      </c>
      <c r="I312" s="35"/>
      <c r="J312" s="36" t="str">
        <f>IFERROR(VLOOKUP(D312,'движение ДВС'!B311:K4316,9,FALSE),"")</f>
        <v/>
      </c>
      <c r="K312" s="29" t="str">
        <f>IFERROR(INDEX('движение ДВС'!B:P,MATCH('наряд-задание'!D312,'движение ДВС'!P:P,0),1),"")</f>
        <v/>
      </c>
    </row>
    <row r="313" spans="1:11" s="29" customFormat="1" ht="25.5" hidden="1" customHeight="1" x14ac:dyDescent="0.25">
      <c r="A313" s="37"/>
      <c r="B313" s="35"/>
      <c r="C313" s="29">
        <f>IFERROR(VLOOKUP(B313,специалист!$B$3:$C$45,2,FALSE),)</f>
        <v>0</v>
      </c>
      <c r="D313" s="37"/>
      <c r="E313" s="30" t="str">
        <f>IFERROR(VLOOKUP(D313,'движение ДВС'!B312:C4317,2,FALSE),"")</f>
        <v/>
      </c>
      <c r="F313" s="35"/>
      <c r="G313" s="30" t="str">
        <f>IFERROR(VLOOKUP(F313,нормативы!G313:H352,2,FALSE),"")</f>
        <v/>
      </c>
      <c r="H313" s="30" t="str">
        <f>IF(ISBLANK(D313),"",нормативы!$H$2)</f>
        <v/>
      </c>
      <c r="I313" s="35"/>
      <c r="J313" s="36" t="str">
        <f>IFERROR(VLOOKUP(D313,'движение ДВС'!B312:K4317,9,FALSE),"")</f>
        <v/>
      </c>
      <c r="K313" s="29" t="str">
        <f>IFERROR(INDEX('движение ДВС'!B:P,MATCH('наряд-задание'!D313,'движение ДВС'!P:P,0),1),"")</f>
        <v/>
      </c>
    </row>
    <row r="314" spans="1:11" s="29" customFormat="1" ht="25.5" hidden="1" customHeight="1" x14ac:dyDescent="0.25">
      <c r="A314" s="37"/>
      <c r="B314" s="35"/>
      <c r="C314" s="29">
        <f>IFERROR(VLOOKUP(B314,специалист!$B$3:$C$45,2,FALSE),)</f>
        <v>0</v>
      </c>
      <c r="D314" s="37"/>
      <c r="E314" s="30" t="str">
        <f>IFERROR(VLOOKUP(D314,'движение ДВС'!B313:C4318,2,FALSE),"")</f>
        <v/>
      </c>
      <c r="F314" s="35"/>
      <c r="G314" s="30" t="str">
        <f>IFERROR(VLOOKUP(F314,нормативы!G314:H353,2,FALSE),"")</f>
        <v/>
      </c>
      <c r="H314" s="30" t="str">
        <f>IF(ISBLANK(D314),"",нормативы!$H$2)</f>
        <v/>
      </c>
      <c r="I314" s="35"/>
      <c r="J314" s="36" t="str">
        <f>IFERROR(VLOOKUP(D314,'движение ДВС'!B313:K4318,9,FALSE),"")</f>
        <v/>
      </c>
      <c r="K314" s="29" t="str">
        <f>IFERROR(INDEX('движение ДВС'!B:P,MATCH('наряд-задание'!D314,'движение ДВС'!P:P,0),1),"")</f>
        <v/>
      </c>
    </row>
    <row r="315" spans="1:11" s="29" customFormat="1" ht="25.5" hidden="1" customHeight="1" x14ac:dyDescent="0.25">
      <c r="A315" s="37"/>
      <c r="B315" s="35"/>
      <c r="C315" s="29">
        <f>IFERROR(VLOOKUP(B315,специалист!$B$3:$C$45,2,FALSE),)</f>
        <v>0</v>
      </c>
      <c r="D315" s="37"/>
      <c r="E315" s="30" t="str">
        <f>IFERROR(VLOOKUP(D315,'движение ДВС'!B314:C4319,2,FALSE),"")</f>
        <v/>
      </c>
      <c r="F315" s="35"/>
      <c r="G315" s="30" t="str">
        <f>IFERROR(VLOOKUP(F315,нормативы!G315:H354,2,FALSE),"")</f>
        <v/>
      </c>
      <c r="H315" s="30" t="str">
        <f>IF(ISBLANK(D315),"",нормативы!$H$2)</f>
        <v/>
      </c>
      <c r="I315" s="35"/>
      <c r="J315" s="36" t="str">
        <f>IFERROR(VLOOKUP(D315,'движение ДВС'!B314:K4319,9,FALSE),"")</f>
        <v/>
      </c>
      <c r="K315" s="29" t="str">
        <f>IFERROR(INDEX('движение ДВС'!B:P,MATCH('наряд-задание'!D315,'движение ДВС'!P:P,0),1),"")</f>
        <v/>
      </c>
    </row>
    <row r="316" spans="1:11" s="29" customFormat="1" ht="25.5" hidden="1" customHeight="1" x14ac:dyDescent="0.25">
      <c r="A316" s="37"/>
      <c r="B316" s="35"/>
      <c r="C316" s="29">
        <f>IFERROR(VLOOKUP(B316,специалист!$B$3:$C$45,2,FALSE),)</f>
        <v>0</v>
      </c>
      <c r="D316" s="37"/>
      <c r="E316" s="30" t="str">
        <f>IFERROR(VLOOKUP(D316,'движение ДВС'!B315:C4320,2,FALSE),"")</f>
        <v/>
      </c>
      <c r="F316" s="35"/>
      <c r="G316" s="30" t="str">
        <f>IFERROR(VLOOKUP(F316,нормативы!G316:H355,2,FALSE),"")</f>
        <v/>
      </c>
      <c r="H316" s="30" t="str">
        <f>IF(ISBLANK(D316),"",нормативы!$H$2)</f>
        <v/>
      </c>
      <c r="I316" s="35"/>
      <c r="J316" s="36" t="str">
        <f>IFERROR(VLOOKUP(D316,'движение ДВС'!B315:K4320,9,FALSE),"")</f>
        <v/>
      </c>
      <c r="K316" s="29" t="str">
        <f>IFERROR(INDEX('движение ДВС'!B:P,MATCH('наряд-задание'!D316,'движение ДВС'!P:P,0),1),"")</f>
        <v/>
      </c>
    </row>
    <row r="317" spans="1:11" s="29" customFormat="1" ht="25.5" hidden="1" customHeight="1" x14ac:dyDescent="0.25">
      <c r="A317" s="37"/>
      <c r="B317" s="35"/>
      <c r="C317" s="29">
        <f>IFERROR(VLOOKUP(B317,специалист!$B$3:$C$45,2,FALSE),)</f>
        <v>0</v>
      </c>
      <c r="D317" s="37"/>
      <c r="E317" s="30" t="str">
        <f>IFERROR(VLOOKUP(D317,'движение ДВС'!B316:C4321,2,FALSE),"")</f>
        <v/>
      </c>
      <c r="F317" s="35"/>
      <c r="G317" s="30" t="str">
        <f>IFERROR(VLOOKUP(F317,нормативы!G317:H356,2,FALSE),"")</f>
        <v/>
      </c>
      <c r="H317" s="30" t="str">
        <f>IF(ISBLANK(D317),"",нормативы!$H$2)</f>
        <v/>
      </c>
      <c r="I317" s="35"/>
      <c r="J317" s="36" t="str">
        <f>IFERROR(VLOOKUP(D317,'движение ДВС'!B316:K4321,9,FALSE),"")</f>
        <v/>
      </c>
      <c r="K317" s="29" t="str">
        <f>IFERROR(INDEX('движение ДВС'!B:P,MATCH('наряд-задание'!D317,'движение ДВС'!P:P,0),1),"")</f>
        <v/>
      </c>
    </row>
    <row r="318" spans="1:11" s="29" customFormat="1" ht="25.5" hidden="1" customHeight="1" x14ac:dyDescent="0.25">
      <c r="A318" s="37"/>
      <c r="B318" s="35"/>
      <c r="C318" s="29">
        <f>IFERROR(VLOOKUP(B318,специалист!$B$3:$C$45,2,FALSE),)</f>
        <v>0</v>
      </c>
      <c r="D318" s="37"/>
      <c r="E318" s="30" t="str">
        <f>IFERROR(VLOOKUP(D318,'движение ДВС'!B317:C4322,2,FALSE),"")</f>
        <v/>
      </c>
      <c r="F318" s="35"/>
      <c r="G318" s="30" t="str">
        <f>IFERROR(VLOOKUP(F318,нормативы!G318:H357,2,FALSE),"")</f>
        <v/>
      </c>
      <c r="H318" s="30" t="str">
        <f>IF(ISBLANK(D318),"",нормативы!$H$2)</f>
        <v/>
      </c>
      <c r="I318" s="35"/>
      <c r="J318" s="36" t="str">
        <f>IFERROR(VLOOKUP(D318,'движение ДВС'!B317:K4322,9,FALSE),"")</f>
        <v/>
      </c>
      <c r="K318" s="29" t="str">
        <f>IFERROR(INDEX('движение ДВС'!B:P,MATCH('наряд-задание'!D318,'движение ДВС'!P:P,0),1),"")</f>
        <v/>
      </c>
    </row>
    <row r="319" spans="1:11" s="29" customFormat="1" ht="25.5" hidden="1" customHeight="1" x14ac:dyDescent="0.25">
      <c r="A319" s="37"/>
      <c r="B319" s="35"/>
      <c r="C319" s="29">
        <f>IFERROR(VLOOKUP(B319,специалист!$B$3:$C$45,2,FALSE),)</f>
        <v>0</v>
      </c>
      <c r="D319" s="37"/>
      <c r="E319" s="30" t="str">
        <f>IFERROR(VLOOKUP(D319,'движение ДВС'!B318:C4323,2,FALSE),"")</f>
        <v/>
      </c>
      <c r="F319" s="35"/>
      <c r="G319" s="30" t="str">
        <f>IFERROR(VLOOKUP(F319,нормативы!G319:H358,2,FALSE),"")</f>
        <v/>
      </c>
      <c r="H319" s="30" t="str">
        <f>IF(ISBLANK(D319),"",нормативы!$H$2)</f>
        <v/>
      </c>
      <c r="I319" s="35"/>
      <c r="J319" s="36" t="str">
        <f>IFERROR(VLOOKUP(D319,'движение ДВС'!B318:K4323,9,FALSE),"")</f>
        <v/>
      </c>
      <c r="K319" s="29" t="str">
        <f>IFERROR(INDEX('движение ДВС'!B:P,MATCH('наряд-задание'!D319,'движение ДВС'!P:P,0),1),"")</f>
        <v/>
      </c>
    </row>
    <row r="320" spans="1:11" s="29" customFormat="1" ht="25.5" hidden="1" customHeight="1" x14ac:dyDescent="0.25">
      <c r="A320" s="37"/>
      <c r="B320" s="35"/>
      <c r="C320" s="29">
        <f>IFERROR(VLOOKUP(B320,специалист!$B$3:$C$45,2,FALSE),)</f>
        <v>0</v>
      </c>
      <c r="D320" s="37"/>
      <c r="E320" s="30" t="str">
        <f>IFERROR(VLOOKUP(D320,'движение ДВС'!B319:C4324,2,FALSE),"")</f>
        <v/>
      </c>
      <c r="F320" s="35"/>
      <c r="G320" s="30" t="str">
        <f>IFERROR(VLOOKUP(F320,нормативы!G320:H359,2,FALSE),"")</f>
        <v/>
      </c>
      <c r="H320" s="30" t="str">
        <f>IF(ISBLANK(D320),"",нормативы!$H$2)</f>
        <v/>
      </c>
      <c r="I320" s="35"/>
      <c r="J320" s="36" t="str">
        <f>IFERROR(VLOOKUP(D320,'движение ДВС'!B319:K4324,9,FALSE),"")</f>
        <v/>
      </c>
      <c r="K320" s="29" t="str">
        <f>IFERROR(INDEX('движение ДВС'!B:P,MATCH('наряд-задание'!D320,'движение ДВС'!P:P,0),1),"")</f>
        <v/>
      </c>
    </row>
    <row r="321" spans="1:11" s="29" customFormat="1" ht="25.5" hidden="1" customHeight="1" x14ac:dyDescent="0.25">
      <c r="A321" s="37"/>
      <c r="B321" s="35"/>
      <c r="C321" s="29">
        <f>IFERROR(VLOOKUP(B321,специалист!$B$3:$C$45,2,FALSE),)</f>
        <v>0</v>
      </c>
      <c r="D321" s="37"/>
      <c r="E321" s="30" t="str">
        <f>IFERROR(VLOOKUP(D321,'движение ДВС'!B320:C4325,2,FALSE),"")</f>
        <v/>
      </c>
      <c r="F321" s="35"/>
      <c r="G321" s="30" t="str">
        <f>IFERROR(VLOOKUP(F321,нормативы!G321:H360,2,FALSE),"")</f>
        <v/>
      </c>
      <c r="H321" s="30" t="str">
        <f>IF(ISBLANK(D321),"",нормативы!$H$2)</f>
        <v/>
      </c>
      <c r="I321" s="35"/>
      <c r="J321" s="36" t="str">
        <f>IFERROR(VLOOKUP(D321,'движение ДВС'!B320:K4325,9,FALSE),"")</f>
        <v/>
      </c>
      <c r="K321" s="29" t="str">
        <f>IFERROR(INDEX('движение ДВС'!B:P,MATCH('наряд-задание'!D321,'движение ДВС'!P:P,0),1),"")</f>
        <v/>
      </c>
    </row>
    <row r="322" spans="1:11" s="29" customFormat="1" ht="25.5" hidden="1" customHeight="1" x14ac:dyDescent="0.25">
      <c r="A322" s="37"/>
      <c r="B322" s="35"/>
      <c r="C322" s="29">
        <f>IFERROR(VLOOKUP(B322,специалист!$B$3:$C$45,2,FALSE),)</f>
        <v>0</v>
      </c>
      <c r="D322" s="37"/>
      <c r="E322" s="30" t="str">
        <f>IFERROR(VLOOKUP(D322,'движение ДВС'!B321:C4326,2,FALSE),"")</f>
        <v/>
      </c>
      <c r="F322" s="35"/>
      <c r="G322" s="30" t="str">
        <f>IFERROR(VLOOKUP(F322,нормативы!G322:H361,2,FALSE),"")</f>
        <v/>
      </c>
      <c r="H322" s="30" t="str">
        <f>IF(ISBLANK(D322),"",нормативы!$H$2)</f>
        <v/>
      </c>
      <c r="I322" s="35"/>
      <c r="J322" s="36" t="str">
        <f>IFERROR(VLOOKUP(D322,'движение ДВС'!B321:K4326,9,FALSE),"")</f>
        <v/>
      </c>
      <c r="K322" s="29" t="str">
        <f>IFERROR(INDEX('движение ДВС'!B:P,MATCH('наряд-задание'!D322,'движение ДВС'!P:P,0),1),"")</f>
        <v/>
      </c>
    </row>
    <row r="323" spans="1:11" s="29" customFormat="1" ht="25.5" hidden="1" customHeight="1" x14ac:dyDescent="0.25">
      <c r="A323" s="37"/>
      <c r="B323" s="35"/>
      <c r="C323" s="29">
        <f>IFERROR(VLOOKUP(B323,специалист!$B$3:$C$45,2,FALSE),)</f>
        <v>0</v>
      </c>
      <c r="D323" s="37"/>
      <c r="E323" s="30" t="str">
        <f>IFERROR(VLOOKUP(D323,'движение ДВС'!B322:C4327,2,FALSE),"")</f>
        <v/>
      </c>
      <c r="F323" s="35"/>
      <c r="G323" s="30" t="str">
        <f>IFERROR(VLOOKUP(F323,нормативы!G323:H362,2,FALSE),"")</f>
        <v/>
      </c>
      <c r="H323" s="30" t="str">
        <f>IF(ISBLANK(D323),"",нормативы!$H$2)</f>
        <v/>
      </c>
      <c r="I323" s="35"/>
      <c r="J323" s="36" t="str">
        <f>IFERROR(VLOOKUP(D323,'движение ДВС'!B322:K4327,9,FALSE),"")</f>
        <v/>
      </c>
      <c r="K323" s="29" t="str">
        <f>IFERROR(INDEX('движение ДВС'!B:P,MATCH('наряд-задание'!D323,'движение ДВС'!P:P,0),1),"")</f>
        <v/>
      </c>
    </row>
    <row r="324" spans="1:11" s="29" customFormat="1" ht="25.5" hidden="1" customHeight="1" x14ac:dyDescent="0.25">
      <c r="A324" s="37"/>
      <c r="B324" s="35"/>
      <c r="C324" s="29">
        <f>IFERROR(VLOOKUP(B324,специалист!$B$3:$C$45,2,FALSE),)</f>
        <v>0</v>
      </c>
      <c r="D324" s="37"/>
      <c r="E324" s="30" t="str">
        <f>IFERROR(VLOOKUP(D324,'движение ДВС'!B323:C4328,2,FALSE),"")</f>
        <v/>
      </c>
      <c r="F324" s="35"/>
      <c r="G324" s="30" t="str">
        <f>IFERROR(VLOOKUP(F324,нормативы!G324:H363,2,FALSE),"")</f>
        <v/>
      </c>
      <c r="H324" s="30" t="str">
        <f>IF(ISBLANK(D324),"",нормативы!$H$2)</f>
        <v/>
      </c>
      <c r="I324" s="35"/>
      <c r="J324" s="36" t="str">
        <f>IFERROR(VLOOKUP(D324,'движение ДВС'!B323:K4328,9,FALSE),"")</f>
        <v/>
      </c>
      <c r="K324" s="29" t="str">
        <f>IFERROR(INDEX('движение ДВС'!B:P,MATCH('наряд-задание'!D324,'движение ДВС'!P:P,0),1),"")</f>
        <v/>
      </c>
    </row>
    <row r="325" spans="1:11" s="29" customFormat="1" ht="25.5" hidden="1" customHeight="1" x14ac:dyDescent="0.25">
      <c r="A325" s="37"/>
      <c r="B325" s="35"/>
      <c r="C325" s="29">
        <f>IFERROR(VLOOKUP(B325,специалист!$B$3:$C$45,2,FALSE),)</f>
        <v>0</v>
      </c>
      <c r="D325" s="37"/>
      <c r="E325" s="30" t="str">
        <f>IFERROR(VLOOKUP(D325,'движение ДВС'!B324:C4329,2,FALSE),"")</f>
        <v/>
      </c>
      <c r="F325" s="35"/>
      <c r="G325" s="30" t="str">
        <f>IFERROR(VLOOKUP(F325,нормативы!G325:H364,2,FALSE),"")</f>
        <v/>
      </c>
      <c r="H325" s="30" t="str">
        <f>IF(ISBLANK(D325),"",нормативы!$H$2)</f>
        <v/>
      </c>
      <c r="I325" s="35"/>
      <c r="J325" s="36" t="str">
        <f>IFERROR(VLOOKUP(D325,'движение ДВС'!B324:K4329,9,FALSE),"")</f>
        <v/>
      </c>
      <c r="K325" s="29" t="str">
        <f>IFERROR(INDEX('движение ДВС'!B:P,MATCH('наряд-задание'!D325,'движение ДВС'!P:P,0),1),"")</f>
        <v/>
      </c>
    </row>
    <row r="326" spans="1:11" s="29" customFormat="1" ht="25.5" hidden="1" customHeight="1" x14ac:dyDescent="0.25">
      <c r="A326" s="37"/>
      <c r="B326" s="35"/>
      <c r="C326" s="29">
        <f>IFERROR(VLOOKUP(B326,специалист!$B$3:$C$45,2,FALSE),)</f>
        <v>0</v>
      </c>
      <c r="D326" s="37"/>
      <c r="E326" s="30" t="str">
        <f>IFERROR(VLOOKUP(D326,'движение ДВС'!B325:C4330,2,FALSE),"")</f>
        <v/>
      </c>
      <c r="F326" s="35"/>
      <c r="G326" s="30" t="str">
        <f>IFERROR(VLOOKUP(F326,нормативы!G326:H365,2,FALSE),"")</f>
        <v/>
      </c>
      <c r="H326" s="30" t="str">
        <f>IF(ISBLANK(D326),"",нормативы!$H$2)</f>
        <v/>
      </c>
      <c r="I326" s="35"/>
      <c r="J326" s="36" t="str">
        <f>IFERROR(VLOOKUP(D326,'движение ДВС'!B325:K4330,9,FALSE),"")</f>
        <v/>
      </c>
      <c r="K326" s="29" t="str">
        <f>IFERROR(INDEX('движение ДВС'!B:P,MATCH('наряд-задание'!D326,'движение ДВС'!P:P,0),1),"")</f>
        <v/>
      </c>
    </row>
    <row r="327" spans="1:11" s="29" customFormat="1" ht="25.5" hidden="1" customHeight="1" x14ac:dyDescent="0.25">
      <c r="A327" s="37"/>
      <c r="B327" s="35"/>
      <c r="C327" s="29">
        <f>IFERROR(VLOOKUP(B327,специалист!$B$3:$C$45,2,FALSE),)</f>
        <v>0</v>
      </c>
      <c r="D327" s="37"/>
      <c r="E327" s="30" t="str">
        <f>IFERROR(VLOOKUP(D327,'движение ДВС'!B326:C4331,2,FALSE),"")</f>
        <v/>
      </c>
      <c r="F327" s="35"/>
      <c r="G327" s="30" t="str">
        <f>IFERROR(VLOOKUP(F327,нормативы!G327:H366,2,FALSE),"")</f>
        <v/>
      </c>
      <c r="H327" s="30" t="str">
        <f>IF(ISBLANK(D327),"",нормативы!$H$2)</f>
        <v/>
      </c>
      <c r="I327" s="35"/>
      <c r="J327" s="36" t="str">
        <f>IFERROR(VLOOKUP(D327,'движение ДВС'!B326:K4331,9,FALSE),"")</f>
        <v/>
      </c>
      <c r="K327" s="29" t="str">
        <f>IFERROR(INDEX('движение ДВС'!B:P,MATCH('наряд-задание'!D327,'движение ДВС'!P:P,0),1),"")</f>
        <v/>
      </c>
    </row>
    <row r="328" spans="1:11" s="29" customFormat="1" ht="25.5" hidden="1" customHeight="1" x14ac:dyDescent="0.25">
      <c r="A328" s="37"/>
      <c r="B328" s="35"/>
      <c r="C328" s="29">
        <f>IFERROR(VLOOKUP(B328,специалист!$B$3:$C$45,2,FALSE),)</f>
        <v>0</v>
      </c>
      <c r="D328" s="37"/>
      <c r="E328" s="30" t="str">
        <f>IFERROR(VLOOKUP(D328,'движение ДВС'!B327:C4332,2,FALSE),"")</f>
        <v/>
      </c>
      <c r="F328" s="35"/>
      <c r="G328" s="30" t="str">
        <f>IFERROR(VLOOKUP(F328,нормативы!G328:H367,2,FALSE),"")</f>
        <v/>
      </c>
      <c r="H328" s="30" t="str">
        <f>IF(ISBLANK(D328),"",нормативы!$H$2)</f>
        <v/>
      </c>
      <c r="I328" s="35"/>
      <c r="J328" s="36" t="str">
        <f>IFERROR(VLOOKUP(D328,'движение ДВС'!B327:K4332,9,FALSE),"")</f>
        <v/>
      </c>
      <c r="K328" s="29" t="str">
        <f>IFERROR(INDEX('движение ДВС'!B:P,MATCH('наряд-задание'!D328,'движение ДВС'!P:P,0),1),"")</f>
        <v/>
      </c>
    </row>
    <row r="329" spans="1:11" s="29" customFormat="1" ht="25.5" hidden="1" customHeight="1" x14ac:dyDescent="0.25">
      <c r="A329" s="37"/>
      <c r="B329" s="35"/>
      <c r="C329" s="29">
        <f>IFERROR(VLOOKUP(B329,специалист!$B$3:$C$45,2,FALSE),)</f>
        <v>0</v>
      </c>
      <c r="D329" s="37"/>
      <c r="E329" s="30" t="str">
        <f>IFERROR(VLOOKUP(D329,'движение ДВС'!B328:C4333,2,FALSE),"")</f>
        <v/>
      </c>
      <c r="F329" s="35"/>
      <c r="G329" s="30" t="str">
        <f>IFERROR(VLOOKUP(F329,нормативы!G329:H368,2,FALSE),"")</f>
        <v/>
      </c>
      <c r="H329" s="30" t="str">
        <f>IF(ISBLANK(D329),"",нормативы!$H$2)</f>
        <v/>
      </c>
      <c r="I329" s="35"/>
      <c r="J329" s="36" t="str">
        <f>IFERROR(VLOOKUP(D329,'движение ДВС'!B328:K4333,9,FALSE),"")</f>
        <v/>
      </c>
      <c r="K329" s="29" t="str">
        <f>IFERROR(INDEX('движение ДВС'!B:P,MATCH('наряд-задание'!D329,'движение ДВС'!P:P,0),1),"")</f>
        <v/>
      </c>
    </row>
    <row r="330" spans="1:11" s="29" customFormat="1" ht="25.5" hidden="1" customHeight="1" x14ac:dyDescent="0.25">
      <c r="A330" s="37"/>
      <c r="B330" s="35"/>
      <c r="C330" s="29">
        <f>IFERROR(VLOOKUP(B330,специалист!$B$3:$C$45,2,FALSE),)</f>
        <v>0</v>
      </c>
      <c r="D330" s="37"/>
      <c r="E330" s="30" t="str">
        <f>IFERROR(VLOOKUP(D330,'движение ДВС'!B329:C4334,2,FALSE),"")</f>
        <v/>
      </c>
      <c r="F330" s="35"/>
      <c r="G330" s="30" t="str">
        <f>IFERROR(VLOOKUP(F330,нормативы!G330:H369,2,FALSE),"")</f>
        <v/>
      </c>
      <c r="H330" s="30" t="str">
        <f>IF(ISBLANK(D330),"",нормативы!$H$2)</f>
        <v/>
      </c>
      <c r="I330" s="35"/>
      <c r="J330" s="36" t="str">
        <f>IFERROR(VLOOKUP(D330,'движение ДВС'!B329:K4334,9,FALSE),"")</f>
        <v/>
      </c>
      <c r="K330" s="29" t="str">
        <f>IFERROR(INDEX('движение ДВС'!B:P,MATCH('наряд-задание'!D330,'движение ДВС'!P:P,0),1),"")</f>
        <v/>
      </c>
    </row>
    <row r="331" spans="1:11" s="29" customFormat="1" ht="25.5" hidden="1" customHeight="1" x14ac:dyDescent="0.25">
      <c r="A331" s="37"/>
      <c r="B331" s="35"/>
      <c r="C331" s="29">
        <f>IFERROR(VLOOKUP(B331,специалист!$B$3:$C$45,2,FALSE),)</f>
        <v>0</v>
      </c>
      <c r="D331" s="37"/>
      <c r="E331" s="30" t="str">
        <f>IFERROR(VLOOKUP(D331,'движение ДВС'!B330:C4335,2,FALSE),"")</f>
        <v/>
      </c>
      <c r="F331" s="35"/>
      <c r="G331" s="30" t="str">
        <f>IFERROR(VLOOKUP(F331,нормативы!G331:H370,2,FALSE),"")</f>
        <v/>
      </c>
      <c r="H331" s="30" t="str">
        <f>IF(ISBLANK(D331),"",нормативы!$H$2)</f>
        <v/>
      </c>
      <c r="I331" s="35"/>
      <c r="J331" s="36" t="str">
        <f>IFERROR(VLOOKUP(D331,'движение ДВС'!B330:K4335,9,FALSE),"")</f>
        <v/>
      </c>
      <c r="K331" s="29" t="str">
        <f>IFERROR(INDEX('движение ДВС'!B:P,MATCH('наряд-задание'!D331,'движение ДВС'!P:P,0),1),"")</f>
        <v/>
      </c>
    </row>
    <row r="332" spans="1:11" s="29" customFormat="1" ht="25.5" hidden="1" customHeight="1" x14ac:dyDescent="0.25">
      <c r="A332" s="37"/>
      <c r="B332" s="35"/>
      <c r="C332" s="29">
        <f>IFERROR(VLOOKUP(B332,специалист!$B$3:$C$45,2,FALSE),)</f>
        <v>0</v>
      </c>
      <c r="D332" s="37"/>
      <c r="E332" s="30" t="str">
        <f>IFERROR(VLOOKUP(D332,'движение ДВС'!B331:C4336,2,FALSE),"")</f>
        <v/>
      </c>
      <c r="F332" s="35"/>
      <c r="G332" s="30" t="str">
        <f>IFERROR(VLOOKUP(F332,нормативы!G332:H371,2,FALSE),"")</f>
        <v/>
      </c>
      <c r="H332" s="30" t="str">
        <f>IF(ISBLANK(D332),"",нормативы!$H$2)</f>
        <v/>
      </c>
      <c r="I332" s="35"/>
      <c r="J332" s="36" t="str">
        <f>IFERROR(VLOOKUP(D332,'движение ДВС'!B331:K4336,9,FALSE),"")</f>
        <v/>
      </c>
      <c r="K332" s="29" t="str">
        <f>IFERROR(INDEX('движение ДВС'!B:P,MATCH('наряд-задание'!D332,'движение ДВС'!P:P,0),1),"")</f>
        <v/>
      </c>
    </row>
    <row r="333" spans="1:11" s="29" customFormat="1" ht="25.5" hidden="1" customHeight="1" x14ac:dyDescent="0.25">
      <c r="A333" s="37"/>
      <c r="B333" s="35"/>
      <c r="C333" s="29">
        <f>IFERROR(VLOOKUP(B333,специалист!$B$3:$C$45,2,FALSE),)</f>
        <v>0</v>
      </c>
      <c r="D333" s="37"/>
      <c r="E333" s="30" t="str">
        <f>IFERROR(VLOOKUP(D333,'движение ДВС'!B332:C4337,2,FALSE),"")</f>
        <v/>
      </c>
      <c r="F333" s="35"/>
      <c r="G333" s="30" t="str">
        <f>IFERROR(VLOOKUP(F333,нормативы!G333:H372,2,FALSE),"")</f>
        <v/>
      </c>
      <c r="H333" s="30" t="str">
        <f>IF(ISBLANK(D333),"",нормативы!$H$2)</f>
        <v/>
      </c>
      <c r="I333" s="35"/>
      <c r="J333" s="36" t="str">
        <f>IFERROR(VLOOKUP(D333,'движение ДВС'!B332:K4337,9,FALSE),"")</f>
        <v/>
      </c>
      <c r="K333" s="29" t="str">
        <f>IFERROR(INDEX('движение ДВС'!B:P,MATCH('наряд-задание'!D333,'движение ДВС'!P:P,0),1),"")</f>
        <v/>
      </c>
    </row>
    <row r="334" spans="1:11" s="29" customFormat="1" ht="25.5" hidden="1" customHeight="1" x14ac:dyDescent="0.25">
      <c r="A334" s="37"/>
      <c r="B334" s="35"/>
      <c r="C334" s="29">
        <f>IFERROR(VLOOKUP(B334,специалист!$B$3:$C$45,2,FALSE),)</f>
        <v>0</v>
      </c>
      <c r="D334" s="37"/>
      <c r="E334" s="30" t="str">
        <f>IFERROR(VLOOKUP(D334,'движение ДВС'!B333:C4338,2,FALSE),"")</f>
        <v/>
      </c>
      <c r="F334" s="35"/>
      <c r="G334" s="30" t="str">
        <f>IFERROR(VLOOKUP(F334,нормативы!G334:H373,2,FALSE),"")</f>
        <v/>
      </c>
      <c r="H334" s="30" t="str">
        <f>IF(ISBLANK(D334),"",нормативы!$H$2)</f>
        <v/>
      </c>
      <c r="I334" s="35"/>
      <c r="J334" s="36" t="str">
        <f>IFERROR(VLOOKUP(D334,'движение ДВС'!B333:K4338,9,FALSE),"")</f>
        <v/>
      </c>
      <c r="K334" s="29" t="str">
        <f>IFERROR(INDEX('движение ДВС'!B:P,MATCH('наряд-задание'!D334,'движение ДВС'!P:P,0),1),"")</f>
        <v/>
      </c>
    </row>
    <row r="335" spans="1:11" s="29" customFormat="1" ht="25.5" hidden="1" customHeight="1" x14ac:dyDescent="0.25">
      <c r="A335" s="37"/>
      <c r="B335" s="35"/>
      <c r="C335" s="29">
        <f>IFERROR(VLOOKUP(B335,специалист!$B$3:$C$45,2,FALSE),)</f>
        <v>0</v>
      </c>
      <c r="D335" s="37"/>
      <c r="E335" s="30" t="str">
        <f>IFERROR(VLOOKUP(D335,'движение ДВС'!B334:C4339,2,FALSE),"")</f>
        <v/>
      </c>
      <c r="F335" s="35"/>
      <c r="G335" s="30" t="str">
        <f>IFERROR(VLOOKUP(F335,нормативы!G335:H374,2,FALSE),"")</f>
        <v/>
      </c>
      <c r="H335" s="30" t="str">
        <f>IF(ISBLANK(D335),"",нормативы!$H$2)</f>
        <v/>
      </c>
      <c r="I335" s="35"/>
      <c r="J335" s="36" t="str">
        <f>IFERROR(VLOOKUP(D335,'движение ДВС'!B334:K4339,9,FALSE),"")</f>
        <v/>
      </c>
      <c r="K335" s="29" t="str">
        <f>IFERROR(INDEX('движение ДВС'!B:P,MATCH('наряд-задание'!D335,'движение ДВС'!P:P,0),1),"")</f>
        <v/>
      </c>
    </row>
    <row r="336" spans="1:11" s="29" customFormat="1" ht="25.5" hidden="1" customHeight="1" x14ac:dyDescent="0.25">
      <c r="A336" s="37"/>
      <c r="B336" s="35"/>
      <c r="C336" s="29">
        <f>IFERROR(VLOOKUP(B336,специалист!$B$3:$C$45,2,FALSE),)</f>
        <v>0</v>
      </c>
      <c r="D336" s="37"/>
      <c r="E336" s="30" t="str">
        <f>IFERROR(VLOOKUP(D336,'движение ДВС'!B335:C4340,2,FALSE),"")</f>
        <v/>
      </c>
      <c r="F336" s="35"/>
      <c r="G336" s="30" t="str">
        <f>IFERROR(VLOOKUP(F336,нормативы!G336:H375,2,FALSE),"")</f>
        <v/>
      </c>
      <c r="H336" s="30" t="str">
        <f>IF(ISBLANK(D336),"",нормативы!$H$2)</f>
        <v/>
      </c>
      <c r="I336" s="35"/>
      <c r="J336" s="36" t="str">
        <f>IFERROR(VLOOKUP(D336,'движение ДВС'!B335:K4340,9,FALSE),"")</f>
        <v/>
      </c>
      <c r="K336" s="29" t="str">
        <f>IFERROR(INDEX('движение ДВС'!B:P,MATCH('наряд-задание'!D336,'движение ДВС'!P:P,0),1),"")</f>
        <v/>
      </c>
    </row>
    <row r="337" spans="1:11" s="29" customFormat="1" ht="25.5" hidden="1" customHeight="1" x14ac:dyDescent="0.25">
      <c r="A337" s="37"/>
      <c r="B337" s="35"/>
      <c r="C337" s="29">
        <f>IFERROR(VLOOKUP(B337,специалист!$B$3:$C$45,2,FALSE),)</f>
        <v>0</v>
      </c>
      <c r="D337" s="37"/>
      <c r="E337" s="30" t="str">
        <f>IFERROR(VLOOKUP(D337,'движение ДВС'!B336:C4341,2,FALSE),"")</f>
        <v/>
      </c>
      <c r="F337" s="35"/>
      <c r="G337" s="30" t="str">
        <f>IFERROR(VLOOKUP(F337,нормативы!G337:H376,2,FALSE),"")</f>
        <v/>
      </c>
      <c r="H337" s="30" t="str">
        <f>IF(ISBLANK(D337),"",нормативы!$H$2)</f>
        <v/>
      </c>
      <c r="I337" s="35"/>
      <c r="J337" s="36" t="str">
        <f>IFERROR(VLOOKUP(D337,'движение ДВС'!B336:K4341,9,FALSE),"")</f>
        <v/>
      </c>
      <c r="K337" s="29" t="str">
        <f>IFERROR(INDEX('движение ДВС'!B:P,MATCH('наряд-задание'!D337,'движение ДВС'!P:P,0),1),"")</f>
        <v/>
      </c>
    </row>
    <row r="338" spans="1:11" s="29" customFormat="1" ht="25.5" hidden="1" customHeight="1" x14ac:dyDescent="0.25">
      <c r="A338" s="37"/>
      <c r="B338" s="35"/>
      <c r="C338" s="29">
        <f>IFERROR(VLOOKUP(B338,специалист!$B$3:$C$45,2,FALSE),)</f>
        <v>0</v>
      </c>
      <c r="D338" s="37"/>
      <c r="E338" s="30" t="str">
        <f>IFERROR(VLOOKUP(D338,'движение ДВС'!B337:C4342,2,FALSE),"")</f>
        <v/>
      </c>
      <c r="F338" s="35"/>
      <c r="G338" s="30" t="str">
        <f>IFERROR(VLOOKUP(F338,нормативы!G338:H377,2,FALSE),"")</f>
        <v/>
      </c>
      <c r="H338" s="30" t="str">
        <f>IF(ISBLANK(D338),"",нормативы!$H$2)</f>
        <v/>
      </c>
      <c r="I338" s="35"/>
      <c r="J338" s="36" t="str">
        <f>IFERROR(VLOOKUP(D338,'движение ДВС'!B337:K4342,9,FALSE),"")</f>
        <v/>
      </c>
      <c r="K338" s="29" t="str">
        <f>IFERROR(INDEX('движение ДВС'!B:P,MATCH('наряд-задание'!D338,'движение ДВС'!P:P,0),1),"")</f>
        <v/>
      </c>
    </row>
    <row r="339" spans="1:11" s="29" customFormat="1" ht="25.5" hidden="1" customHeight="1" x14ac:dyDescent="0.25">
      <c r="A339" s="37"/>
      <c r="B339" s="35"/>
      <c r="C339" s="29">
        <f>IFERROR(VLOOKUP(B339,специалист!$B$3:$C$45,2,FALSE),)</f>
        <v>0</v>
      </c>
      <c r="D339" s="37"/>
      <c r="E339" s="30" t="str">
        <f>IFERROR(VLOOKUP(D339,'движение ДВС'!B338:C4343,2,FALSE),"")</f>
        <v/>
      </c>
      <c r="F339" s="35"/>
      <c r="G339" s="30" t="str">
        <f>IFERROR(VLOOKUP(F339,нормативы!G339:H378,2,FALSE),"")</f>
        <v/>
      </c>
      <c r="H339" s="30" t="str">
        <f>IF(ISBLANK(D339),"",нормативы!$H$2)</f>
        <v/>
      </c>
      <c r="I339" s="35"/>
      <c r="J339" s="36" t="str">
        <f>IFERROR(VLOOKUP(D339,'движение ДВС'!B338:K4343,9,FALSE),"")</f>
        <v/>
      </c>
      <c r="K339" s="29" t="str">
        <f>IFERROR(INDEX('движение ДВС'!B:P,MATCH('наряд-задание'!D339,'движение ДВС'!P:P,0),1),"")</f>
        <v/>
      </c>
    </row>
    <row r="340" spans="1:11" s="29" customFormat="1" ht="25.5" hidden="1" customHeight="1" x14ac:dyDescent="0.25">
      <c r="A340" s="37"/>
      <c r="B340" s="35"/>
      <c r="C340" s="29">
        <f>IFERROR(VLOOKUP(B340,специалист!$B$3:$C$45,2,FALSE),)</f>
        <v>0</v>
      </c>
      <c r="D340" s="37"/>
      <c r="E340" s="30" t="str">
        <f>IFERROR(VLOOKUP(D340,'движение ДВС'!B339:C4344,2,FALSE),"")</f>
        <v/>
      </c>
      <c r="F340" s="35"/>
      <c r="G340" s="30" t="str">
        <f>IFERROR(VLOOKUP(F340,нормативы!G340:H379,2,FALSE),"")</f>
        <v/>
      </c>
      <c r="H340" s="30" t="str">
        <f>IF(ISBLANK(D340),"",нормативы!$H$2)</f>
        <v/>
      </c>
      <c r="I340" s="35"/>
      <c r="J340" s="36" t="str">
        <f>IFERROR(VLOOKUP(D340,'движение ДВС'!B339:K4344,9,FALSE),"")</f>
        <v/>
      </c>
      <c r="K340" s="29" t="str">
        <f>IFERROR(INDEX('движение ДВС'!B:P,MATCH('наряд-задание'!D340,'движение ДВС'!P:P,0),1),"")</f>
        <v/>
      </c>
    </row>
    <row r="341" spans="1:11" s="29" customFormat="1" ht="25.5" hidden="1" customHeight="1" x14ac:dyDescent="0.25">
      <c r="A341" s="37"/>
      <c r="B341" s="35"/>
      <c r="C341" s="29">
        <f>IFERROR(VLOOKUP(B341,специалист!$B$3:$C$45,2,FALSE),)</f>
        <v>0</v>
      </c>
      <c r="D341" s="37"/>
      <c r="E341" s="30" t="str">
        <f>IFERROR(VLOOKUP(D341,'движение ДВС'!B340:C4345,2,FALSE),"")</f>
        <v/>
      </c>
      <c r="F341" s="35"/>
      <c r="G341" s="30" t="str">
        <f>IFERROR(VLOOKUP(F341,нормативы!G341:H380,2,FALSE),"")</f>
        <v/>
      </c>
      <c r="H341" s="30" t="str">
        <f>IF(ISBLANK(D341),"",нормативы!$H$2)</f>
        <v/>
      </c>
      <c r="I341" s="35"/>
      <c r="J341" s="36" t="str">
        <f>IFERROR(VLOOKUP(D341,'движение ДВС'!B340:K4345,9,FALSE),"")</f>
        <v/>
      </c>
      <c r="K341" s="29" t="str">
        <f>IFERROR(INDEX('движение ДВС'!B:P,MATCH('наряд-задание'!D341,'движение ДВС'!P:P,0),1),"")</f>
        <v/>
      </c>
    </row>
    <row r="342" spans="1:11" s="29" customFormat="1" ht="25.5" hidden="1" customHeight="1" x14ac:dyDescent="0.25">
      <c r="A342" s="37"/>
      <c r="B342" s="35"/>
      <c r="C342" s="29">
        <f>IFERROR(VLOOKUP(B342,специалист!$B$3:$C$45,2,FALSE),)</f>
        <v>0</v>
      </c>
      <c r="D342" s="37"/>
      <c r="E342" s="30" t="str">
        <f>IFERROR(VLOOKUP(D342,'движение ДВС'!B341:C4346,2,FALSE),"")</f>
        <v/>
      </c>
      <c r="F342" s="35"/>
      <c r="G342" s="30" t="str">
        <f>IFERROR(VLOOKUP(F342,нормативы!G342:H381,2,FALSE),"")</f>
        <v/>
      </c>
      <c r="H342" s="30" t="str">
        <f>IF(ISBLANK(D342),"",нормативы!$H$2)</f>
        <v/>
      </c>
      <c r="I342" s="35"/>
      <c r="J342" s="36" t="str">
        <f>IFERROR(VLOOKUP(D342,'движение ДВС'!B341:K4346,9,FALSE),"")</f>
        <v/>
      </c>
      <c r="K342" s="29" t="str">
        <f>IFERROR(INDEX('движение ДВС'!B:P,MATCH('наряд-задание'!D342,'движение ДВС'!P:P,0),1),"")</f>
        <v/>
      </c>
    </row>
    <row r="343" spans="1:11" s="29" customFormat="1" ht="25.5" hidden="1" customHeight="1" x14ac:dyDescent="0.25">
      <c r="A343" s="37"/>
      <c r="B343" s="35"/>
      <c r="C343" s="29">
        <f>IFERROR(VLOOKUP(B343,специалист!$B$3:$C$45,2,FALSE),)</f>
        <v>0</v>
      </c>
      <c r="D343" s="37"/>
      <c r="E343" s="30" t="str">
        <f>IFERROR(VLOOKUP(D343,'движение ДВС'!B342:C4347,2,FALSE),"")</f>
        <v/>
      </c>
      <c r="F343" s="35"/>
      <c r="G343" s="30" t="str">
        <f>IFERROR(VLOOKUP(F343,нормативы!G343:H382,2,FALSE),"")</f>
        <v/>
      </c>
      <c r="H343" s="30" t="str">
        <f>IF(ISBLANK(D343),"",нормативы!$H$2)</f>
        <v/>
      </c>
      <c r="I343" s="35"/>
      <c r="J343" s="36" t="str">
        <f>IFERROR(VLOOKUP(D343,'движение ДВС'!B342:K4347,9,FALSE),"")</f>
        <v/>
      </c>
      <c r="K343" s="29" t="str">
        <f>IFERROR(INDEX('движение ДВС'!B:P,MATCH('наряд-задание'!D343,'движение ДВС'!P:P,0),1),"")</f>
        <v/>
      </c>
    </row>
    <row r="344" spans="1:11" s="29" customFormat="1" ht="25.5" hidden="1" customHeight="1" x14ac:dyDescent="0.25">
      <c r="A344" s="37"/>
      <c r="B344" s="35"/>
      <c r="C344" s="29">
        <f>IFERROR(VLOOKUP(B344,специалист!$B$3:$C$45,2,FALSE),)</f>
        <v>0</v>
      </c>
      <c r="D344" s="37"/>
      <c r="E344" s="30" t="str">
        <f>IFERROR(VLOOKUP(D344,'движение ДВС'!B343:C4348,2,FALSE),"")</f>
        <v/>
      </c>
      <c r="F344" s="35"/>
      <c r="G344" s="30" t="str">
        <f>IFERROR(VLOOKUP(F344,нормативы!G344:H383,2,FALSE),"")</f>
        <v/>
      </c>
      <c r="H344" s="30" t="str">
        <f>IF(ISBLANK(D344),"",нормативы!$H$2)</f>
        <v/>
      </c>
      <c r="I344" s="35"/>
      <c r="J344" s="36" t="str">
        <f>IFERROR(VLOOKUP(D344,'движение ДВС'!B343:K4348,9,FALSE),"")</f>
        <v/>
      </c>
      <c r="K344" s="29" t="str">
        <f>IFERROR(INDEX('движение ДВС'!B:P,MATCH('наряд-задание'!D344,'движение ДВС'!P:P,0),1),"")</f>
        <v/>
      </c>
    </row>
    <row r="345" spans="1:11" s="29" customFormat="1" ht="25.5" hidden="1" customHeight="1" x14ac:dyDescent="0.25">
      <c r="A345" s="37"/>
      <c r="B345" s="35"/>
      <c r="C345" s="29">
        <f>IFERROR(VLOOKUP(B345,специалист!$B$3:$C$45,2,FALSE),)</f>
        <v>0</v>
      </c>
      <c r="D345" s="37"/>
      <c r="E345" s="30" t="str">
        <f>IFERROR(VLOOKUP(D345,'движение ДВС'!B344:C4349,2,FALSE),"")</f>
        <v/>
      </c>
      <c r="F345" s="35"/>
      <c r="G345" s="30" t="str">
        <f>IFERROR(VLOOKUP(F345,нормативы!G345:H384,2,FALSE),"")</f>
        <v/>
      </c>
      <c r="H345" s="30" t="str">
        <f>IF(ISBLANK(D345),"",нормативы!$H$2)</f>
        <v/>
      </c>
      <c r="I345" s="35"/>
      <c r="J345" s="36" t="str">
        <f>IFERROR(VLOOKUP(D345,'движение ДВС'!B344:K4349,9,FALSE),"")</f>
        <v/>
      </c>
      <c r="K345" s="29" t="str">
        <f>IFERROR(INDEX('движение ДВС'!B:P,MATCH('наряд-задание'!D345,'движение ДВС'!P:P,0),1),"")</f>
        <v/>
      </c>
    </row>
    <row r="346" spans="1:11" s="29" customFormat="1" ht="25.5" hidden="1" customHeight="1" x14ac:dyDescent="0.25">
      <c r="A346" s="37"/>
      <c r="B346" s="35"/>
      <c r="C346" s="29">
        <f>IFERROR(VLOOKUP(B346,специалист!$B$3:$C$45,2,FALSE),)</f>
        <v>0</v>
      </c>
      <c r="D346" s="37"/>
      <c r="E346" s="30" t="str">
        <f>IFERROR(VLOOKUP(D346,'движение ДВС'!B345:C4350,2,FALSE),"")</f>
        <v/>
      </c>
      <c r="F346" s="35"/>
      <c r="G346" s="30" t="str">
        <f>IFERROR(VLOOKUP(F346,нормативы!G346:H385,2,FALSE),"")</f>
        <v/>
      </c>
      <c r="H346" s="30" t="str">
        <f>IF(ISBLANK(D346),"",нормативы!$H$2)</f>
        <v/>
      </c>
      <c r="I346" s="35"/>
      <c r="J346" s="36" t="str">
        <f>IFERROR(VLOOKUP(D346,'движение ДВС'!B345:K4350,9,FALSE),"")</f>
        <v/>
      </c>
      <c r="K346" s="29" t="str">
        <f>IFERROR(INDEX('движение ДВС'!B:P,MATCH('наряд-задание'!D346,'движение ДВС'!P:P,0),1),"")</f>
        <v/>
      </c>
    </row>
    <row r="347" spans="1:11" s="29" customFormat="1" ht="25.5" hidden="1" customHeight="1" x14ac:dyDescent="0.25">
      <c r="A347" s="37"/>
      <c r="B347" s="35"/>
      <c r="C347" s="29">
        <f>IFERROR(VLOOKUP(B347,специалист!$B$3:$C$45,2,FALSE),)</f>
        <v>0</v>
      </c>
      <c r="D347" s="37"/>
      <c r="E347" s="30" t="str">
        <f>IFERROR(VLOOKUP(D347,'движение ДВС'!B346:C4351,2,FALSE),"")</f>
        <v/>
      </c>
      <c r="F347" s="35"/>
      <c r="G347" s="30" t="str">
        <f>IFERROR(VLOOKUP(F347,нормативы!G347:H386,2,FALSE),"")</f>
        <v/>
      </c>
      <c r="H347" s="30" t="str">
        <f>IF(ISBLANK(D347),"",нормативы!$H$2)</f>
        <v/>
      </c>
      <c r="I347" s="35"/>
      <c r="J347" s="36" t="str">
        <f>IFERROR(VLOOKUP(D347,'движение ДВС'!B346:K4351,9,FALSE),"")</f>
        <v/>
      </c>
      <c r="K347" s="29" t="str">
        <f>IFERROR(INDEX('движение ДВС'!B:P,MATCH('наряд-задание'!D347,'движение ДВС'!P:P,0),1),"")</f>
        <v/>
      </c>
    </row>
    <row r="348" spans="1:11" s="29" customFormat="1" ht="25.5" hidden="1" customHeight="1" x14ac:dyDescent="0.25">
      <c r="A348" s="37"/>
      <c r="B348" s="35"/>
      <c r="C348" s="29">
        <f>IFERROR(VLOOKUP(B348,специалист!$B$3:$C$45,2,FALSE),)</f>
        <v>0</v>
      </c>
      <c r="D348" s="37"/>
      <c r="E348" s="30" t="str">
        <f>IFERROR(VLOOKUP(D348,'движение ДВС'!B347:C4352,2,FALSE),"")</f>
        <v/>
      </c>
      <c r="F348" s="35"/>
      <c r="G348" s="30" t="str">
        <f>IFERROR(VLOOKUP(F348,нормативы!G348:H387,2,FALSE),"")</f>
        <v/>
      </c>
      <c r="H348" s="30" t="str">
        <f>IF(ISBLANK(D348),"",нормативы!$H$2)</f>
        <v/>
      </c>
      <c r="I348" s="35"/>
      <c r="J348" s="36" t="str">
        <f>IFERROR(VLOOKUP(D348,'движение ДВС'!B347:K4352,9,FALSE),"")</f>
        <v/>
      </c>
      <c r="K348" s="29" t="str">
        <f>IFERROR(INDEX('движение ДВС'!B:P,MATCH('наряд-задание'!D348,'движение ДВС'!P:P,0),1),"")</f>
        <v/>
      </c>
    </row>
    <row r="349" spans="1:11" s="29" customFormat="1" ht="25.5" hidden="1" customHeight="1" x14ac:dyDescent="0.25">
      <c r="A349" s="37"/>
      <c r="B349" s="35"/>
      <c r="C349" s="29">
        <f>IFERROR(VLOOKUP(B349,специалист!$B$3:$C$45,2,FALSE),)</f>
        <v>0</v>
      </c>
      <c r="D349" s="37"/>
      <c r="E349" s="30" t="str">
        <f>IFERROR(VLOOKUP(D349,'движение ДВС'!B348:C4353,2,FALSE),"")</f>
        <v/>
      </c>
      <c r="F349" s="35"/>
      <c r="G349" s="30" t="str">
        <f>IFERROR(VLOOKUP(F349,нормативы!G349:H388,2,FALSE),"")</f>
        <v/>
      </c>
      <c r="H349" s="30" t="str">
        <f>IF(ISBLANK(D349),"",нормативы!$H$2)</f>
        <v/>
      </c>
      <c r="I349" s="35"/>
      <c r="J349" s="36" t="str">
        <f>IFERROR(VLOOKUP(D349,'движение ДВС'!B348:K4353,9,FALSE),"")</f>
        <v/>
      </c>
      <c r="K349" s="29" t="str">
        <f>IFERROR(INDEX('движение ДВС'!B:P,MATCH('наряд-задание'!D349,'движение ДВС'!P:P,0),1),"")</f>
        <v/>
      </c>
    </row>
    <row r="350" spans="1:11" s="29" customFormat="1" ht="25.5" hidden="1" customHeight="1" x14ac:dyDescent="0.25">
      <c r="A350" s="37"/>
      <c r="B350" s="35"/>
      <c r="C350" s="29">
        <f>IFERROR(VLOOKUP(B350,специалист!$B$3:$C$45,2,FALSE),)</f>
        <v>0</v>
      </c>
      <c r="D350" s="37"/>
      <c r="E350" s="30" t="str">
        <f>IFERROR(VLOOKUP(D350,'движение ДВС'!B349:C4354,2,FALSE),"")</f>
        <v/>
      </c>
      <c r="F350" s="35"/>
      <c r="G350" s="30" t="str">
        <f>IFERROR(VLOOKUP(F350,нормативы!G350:H389,2,FALSE),"")</f>
        <v/>
      </c>
      <c r="H350" s="30" t="str">
        <f>IF(ISBLANK(D350),"",нормативы!$H$2)</f>
        <v/>
      </c>
      <c r="I350" s="35"/>
      <c r="J350" s="36" t="str">
        <f>IFERROR(VLOOKUP(D350,'движение ДВС'!B349:K4354,9,FALSE),"")</f>
        <v/>
      </c>
      <c r="K350" s="29" t="str">
        <f>IFERROR(INDEX('движение ДВС'!B:P,MATCH('наряд-задание'!D350,'движение ДВС'!P:P,0),1),"")</f>
        <v/>
      </c>
    </row>
    <row r="351" spans="1:11" s="29" customFormat="1" ht="25.5" hidden="1" customHeight="1" x14ac:dyDescent="0.25">
      <c r="A351" s="37"/>
      <c r="B351" s="35"/>
      <c r="C351" s="29">
        <f>IFERROR(VLOOKUP(B351,специалист!$B$3:$C$45,2,FALSE),)</f>
        <v>0</v>
      </c>
      <c r="D351" s="37"/>
      <c r="E351" s="30" t="str">
        <f>IFERROR(VLOOKUP(D351,'движение ДВС'!B350:C4355,2,FALSE),"")</f>
        <v/>
      </c>
      <c r="F351" s="35"/>
      <c r="G351" s="30" t="str">
        <f>IFERROR(VLOOKUP(F351,нормативы!G351:H390,2,FALSE),"")</f>
        <v/>
      </c>
      <c r="H351" s="30" t="str">
        <f>IF(ISBLANK(D351),"",нормативы!$H$2)</f>
        <v/>
      </c>
      <c r="I351" s="35"/>
      <c r="J351" s="36" t="str">
        <f>IFERROR(VLOOKUP(D351,'движение ДВС'!B350:K4355,9,FALSE),"")</f>
        <v/>
      </c>
      <c r="K351" s="29" t="str">
        <f>IFERROR(INDEX('движение ДВС'!B:P,MATCH('наряд-задание'!D351,'движение ДВС'!P:P,0),1),"")</f>
        <v/>
      </c>
    </row>
    <row r="352" spans="1:11" s="29" customFormat="1" ht="25.5" hidden="1" customHeight="1" x14ac:dyDescent="0.25">
      <c r="A352" s="37"/>
      <c r="B352" s="35"/>
      <c r="C352" s="29">
        <f>IFERROR(VLOOKUP(B352,специалист!$B$3:$C$45,2,FALSE),)</f>
        <v>0</v>
      </c>
      <c r="D352" s="37"/>
      <c r="E352" s="30" t="str">
        <f>IFERROR(VLOOKUP(D352,'движение ДВС'!B351:C4356,2,FALSE),"")</f>
        <v/>
      </c>
      <c r="F352" s="35"/>
      <c r="G352" s="30" t="str">
        <f>IFERROR(VLOOKUP(F352,нормативы!G352:H391,2,FALSE),"")</f>
        <v/>
      </c>
      <c r="H352" s="30" t="str">
        <f>IF(ISBLANK(D352),"",нормативы!$H$2)</f>
        <v/>
      </c>
      <c r="I352" s="35"/>
      <c r="J352" s="36" t="str">
        <f>IFERROR(VLOOKUP(D352,'движение ДВС'!B351:K4356,9,FALSE),"")</f>
        <v/>
      </c>
      <c r="K352" s="29" t="str">
        <f>IFERROR(INDEX('движение ДВС'!B:P,MATCH('наряд-задание'!D352,'движение ДВС'!P:P,0),1),"")</f>
        <v/>
      </c>
    </row>
    <row r="353" spans="1:11" s="29" customFormat="1" ht="25.5" hidden="1" customHeight="1" x14ac:dyDescent="0.25">
      <c r="A353" s="37"/>
      <c r="B353" s="35"/>
      <c r="C353" s="29">
        <f>IFERROR(VLOOKUP(B353,специалист!$B$3:$C$45,2,FALSE),)</f>
        <v>0</v>
      </c>
      <c r="D353" s="37"/>
      <c r="E353" s="30" t="str">
        <f>IFERROR(VLOOKUP(D353,'движение ДВС'!B352:C4357,2,FALSE),"")</f>
        <v/>
      </c>
      <c r="F353" s="35"/>
      <c r="G353" s="30" t="str">
        <f>IFERROR(VLOOKUP(F353,нормативы!G353:H392,2,FALSE),"")</f>
        <v/>
      </c>
      <c r="H353" s="30" t="str">
        <f>IF(ISBLANK(D353),"",нормативы!$H$2)</f>
        <v/>
      </c>
      <c r="I353" s="35"/>
      <c r="J353" s="36" t="str">
        <f>IFERROR(VLOOKUP(D353,'движение ДВС'!B352:K4357,9,FALSE),"")</f>
        <v/>
      </c>
      <c r="K353" s="29" t="str">
        <f>IFERROR(INDEX('движение ДВС'!B:P,MATCH('наряд-задание'!D353,'движение ДВС'!P:P,0),1),"")</f>
        <v/>
      </c>
    </row>
    <row r="354" spans="1:11" s="29" customFormat="1" ht="25.5" hidden="1" customHeight="1" x14ac:dyDescent="0.25">
      <c r="A354" s="37"/>
      <c r="B354" s="35"/>
      <c r="C354" s="29">
        <f>IFERROR(VLOOKUP(B354,специалист!$B$3:$C$45,2,FALSE),)</f>
        <v>0</v>
      </c>
      <c r="D354" s="37"/>
      <c r="E354" s="30" t="str">
        <f>IFERROR(VLOOKUP(D354,'движение ДВС'!B353:C4358,2,FALSE),"")</f>
        <v/>
      </c>
      <c r="F354" s="35"/>
      <c r="G354" s="30" t="str">
        <f>IFERROR(VLOOKUP(F354,нормативы!G354:H393,2,FALSE),"")</f>
        <v/>
      </c>
      <c r="H354" s="30" t="str">
        <f>IF(ISBLANK(D354),"",нормативы!$H$2)</f>
        <v/>
      </c>
      <c r="I354" s="35"/>
      <c r="J354" s="36" t="str">
        <f>IFERROR(VLOOKUP(D354,'движение ДВС'!B353:K4358,9,FALSE),"")</f>
        <v/>
      </c>
      <c r="K354" s="29" t="str">
        <f>IFERROR(INDEX('движение ДВС'!B:P,MATCH('наряд-задание'!D354,'движение ДВС'!P:P,0),1),"")</f>
        <v/>
      </c>
    </row>
    <row r="355" spans="1:11" s="29" customFormat="1" ht="25.5" hidden="1" customHeight="1" x14ac:dyDescent="0.25">
      <c r="A355" s="37"/>
      <c r="B355" s="35"/>
      <c r="C355" s="29">
        <f>IFERROR(VLOOKUP(B355,специалист!$B$3:$C$45,2,FALSE),)</f>
        <v>0</v>
      </c>
      <c r="D355" s="37"/>
      <c r="E355" s="30" t="str">
        <f>IFERROR(VLOOKUP(D355,'движение ДВС'!B354:C4359,2,FALSE),"")</f>
        <v/>
      </c>
      <c r="F355" s="35"/>
      <c r="G355" s="30" t="str">
        <f>IFERROR(VLOOKUP(F355,нормативы!G355:H394,2,FALSE),"")</f>
        <v/>
      </c>
      <c r="H355" s="30" t="str">
        <f>IF(ISBLANK(D355),"",нормативы!$H$2)</f>
        <v/>
      </c>
      <c r="I355" s="35"/>
      <c r="J355" s="36" t="str">
        <f>IFERROR(VLOOKUP(D355,'движение ДВС'!B354:K4359,9,FALSE),"")</f>
        <v/>
      </c>
      <c r="K355" s="29" t="str">
        <f>IFERROR(INDEX('движение ДВС'!B:P,MATCH('наряд-задание'!D355,'движение ДВС'!P:P,0),1),"")</f>
        <v/>
      </c>
    </row>
    <row r="356" spans="1:11" s="29" customFormat="1" ht="25.5" hidden="1" customHeight="1" x14ac:dyDescent="0.25">
      <c r="A356" s="37"/>
      <c r="B356" s="35"/>
      <c r="C356" s="29">
        <f>IFERROR(VLOOKUP(B356,специалист!$B$3:$C$45,2,FALSE),)</f>
        <v>0</v>
      </c>
      <c r="D356" s="37"/>
      <c r="E356" s="30" t="str">
        <f>IFERROR(VLOOKUP(D356,'движение ДВС'!B355:C4360,2,FALSE),"")</f>
        <v/>
      </c>
      <c r="F356" s="35"/>
      <c r="G356" s="30" t="str">
        <f>IFERROR(VLOOKUP(F356,нормативы!G356:H395,2,FALSE),"")</f>
        <v/>
      </c>
      <c r="H356" s="30" t="str">
        <f>IF(ISBLANK(D356),"",нормативы!$H$2)</f>
        <v/>
      </c>
      <c r="I356" s="35"/>
      <c r="J356" s="36" t="str">
        <f>IFERROR(VLOOKUP(D356,'движение ДВС'!B355:K4360,9,FALSE),"")</f>
        <v/>
      </c>
      <c r="K356" s="29" t="str">
        <f>IFERROR(INDEX('движение ДВС'!B:P,MATCH('наряд-задание'!D356,'движение ДВС'!P:P,0),1),"")</f>
        <v/>
      </c>
    </row>
    <row r="357" spans="1:11" s="29" customFormat="1" ht="25.5" hidden="1" customHeight="1" x14ac:dyDescent="0.25">
      <c r="A357" s="37"/>
      <c r="B357" s="35"/>
      <c r="C357" s="29">
        <f>IFERROR(VLOOKUP(B357,специалист!$B$3:$C$45,2,FALSE),)</f>
        <v>0</v>
      </c>
      <c r="D357" s="37"/>
      <c r="E357" s="30" t="str">
        <f>IFERROR(VLOOKUP(D357,'движение ДВС'!B356:C4361,2,FALSE),"")</f>
        <v/>
      </c>
      <c r="F357" s="35"/>
      <c r="G357" s="30" t="str">
        <f>IFERROR(VLOOKUP(F357,нормативы!G357:H396,2,FALSE),"")</f>
        <v/>
      </c>
      <c r="H357" s="30" t="str">
        <f>IF(ISBLANK(D357),"",нормативы!$H$2)</f>
        <v/>
      </c>
      <c r="I357" s="35"/>
      <c r="J357" s="36" t="str">
        <f>IFERROR(VLOOKUP(D357,'движение ДВС'!B356:K4361,9,FALSE),"")</f>
        <v/>
      </c>
      <c r="K357" s="29" t="str">
        <f>IFERROR(INDEX('движение ДВС'!B:P,MATCH('наряд-задание'!D357,'движение ДВС'!P:P,0),1),"")</f>
        <v/>
      </c>
    </row>
    <row r="358" spans="1:11" s="29" customFormat="1" ht="25.5" hidden="1" customHeight="1" x14ac:dyDescent="0.25">
      <c r="A358" s="37"/>
      <c r="B358" s="35"/>
      <c r="C358" s="29">
        <f>IFERROR(VLOOKUP(B358,специалист!$B$3:$C$45,2,FALSE),)</f>
        <v>0</v>
      </c>
      <c r="D358" s="37"/>
      <c r="E358" s="30" t="str">
        <f>IFERROR(VLOOKUP(D358,'движение ДВС'!B357:C4362,2,FALSE),"")</f>
        <v/>
      </c>
      <c r="F358" s="35"/>
      <c r="G358" s="30" t="str">
        <f>IFERROR(VLOOKUP(F358,нормативы!G358:H397,2,FALSE),"")</f>
        <v/>
      </c>
      <c r="H358" s="30" t="str">
        <f>IF(ISBLANK(D358),"",нормативы!$H$2)</f>
        <v/>
      </c>
      <c r="I358" s="35"/>
      <c r="J358" s="36" t="str">
        <f>IFERROR(VLOOKUP(D358,'движение ДВС'!B357:K4362,9,FALSE),"")</f>
        <v/>
      </c>
      <c r="K358" s="29" t="str">
        <f>IFERROR(INDEX('движение ДВС'!B:P,MATCH('наряд-задание'!D358,'движение ДВС'!P:P,0),1),"")</f>
        <v/>
      </c>
    </row>
    <row r="359" spans="1:11" s="29" customFormat="1" ht="25.5" hidden="1" customHeight="1" x14ac:dyDescent="0.25">
      <c r="A359" s="37"/>
      <c r="B359" s="35"/>
      <c r="C359" s="29">
        <f>IFERROR(VLOOKUP(B359,специалист!$B$3:$C$45,2,FALSE),)</f>
        <v>0</v>
      </c>
      <c r="D359" s="37"/>
      <c r="E359" s="30" t="str">
        <f>IFERROR(VLOOKUP(D359,'движение ДВС'!B358:C4363,2,FALSE),"")</f>
        <v/>
      </c>
      <c r="F359" s="35"/>
      <c r="G359" s="30" t="str">
        <f>IFERROR(VLOOKUP(F359,нормативы!G359:H398,2,FALSE),"")</f>
        <v/>
      </c>
      <c r="H359" s="30" t="str">
        <f>IF(ISBLANK(D359),"",нормативы!$H$2)</f>
        <v/>
      </c>
      <c r="I359" s="35"/>
      <c r="J359" s="36" t="str">
        <f>IFERROR(VLOOKUP(D359,'движение ДВС'!B358:K4363,9,FALSE),"")</f>
        <v/>
      </c>
      <c r="K359" s="29" t="str">
        <f>IFERROR(INDEX('движение ДВС'!B:P,MATCH('наряд-задание'!D359,'движение ДВС'!P:P,0),1),"")</f>
        <v/>
      </c>
    </row>
    <row r="360" spans="1:11" s="29" customFormat="1" ht="25.5" hidden="1" customHeight="1" x14ac:dyDescent="0.25">
      <c r="A360" s="37"/>
      <c r="B360" s="35"/>
      <c r="C360" s="29">
        <f>IFERROR(VLOOKUP(B360,специалист!$B$3:$C$45,2,FALSE),)</f>
        <v>0</v>
      </c>
      <c r="D360" s="37"/>
      <c r="E360" s="30" t="str">
        <f>IFERROR(VLOOKUP(D360,'движение ДВС'!B359:C4364,2,FALSE),"")</f>
        <v/>
      </c>
      <c r="F360" s="35"/>
      <c r="G360" s="30" t="str">
        <f>IFERROR(VLOOKUP(F360,нормативы!G360:H399,2,FALSE),"")</f>
        <v/>
      </c>
      <c r="H360" s="30" t="str">
        <f>IF(ISBLANK(D360),"",нормативы!$H$2)</f>
        <v/>
      </c>
      <c r="I360" s="35"/>
      <c r="J360" s="36" t="str">
        <f>IFERROR(VLOOKUP(D360,'движение ДВС'!B359:K4364,9,FALSE),"")</f>
        <v/>
      </c>
      <c r="K360" s="29" t="str">
        <f>IFERROR(INDEX('движение ДВС'!B:P,MATCH('наряд-задание'!D360,'движение ДВС'!P:P,0),1),"")</f>
        <v/>
      </c>
    </row>
    <row r="361" spans="1:11" s="29" customFormat="1" ht="25.5" hidden="1" customHeight="1" x14ac:dyDescent="0.25">
      <c r="A361" s="37"/>
      <c r="B361" s="35"/>
      <c r="C361" s="29">
        <f>IFERROR(VLOOKUP(B361,специалист!$B$3:$C$45,2,FALSE),)</f>
        <v>0</v>
      </c>
      <c r="D361" s="37"/>
      <c r="E361" s="30" t="str">
        <f>IFERROR(VLOOKUP(D361,'движение ДВС'!B360:C4365,2,FALSE),"")</f>
        <v/>
      </c>
      <c r="F361" s="35"/>
      <c r="G361" s="30" t="str">
        <f>IFERROR(VLOOKUP(F361,нормативы!G361:H400,2,FALSE),"")</f>
        <v/>
      </c>
      <c r="H361" s="30" t="str">
        <f>IF(ISBLANK(D361),"",нормативы!$H$2)</f>
        <v/>
      </c>
      <c r="I361" s="35"/>
      <c r="J361" s="36" t="str">
        <f>IFERROR(VLOOKUP(D361,'движение ДВС'!B360:K4365,9,FALSE),"")</f>
        <v/>
      </c>
      <c r="K361" s="29" t="str">
        <f>IFERROR(INDEX('движение ДВС'!B:P,MATCH('наряд-задание'!D361,'движение ДВС'!P:P,0),1),"")</f>
        <v/>
      </c>
    </row>
    <row r="362" spans="1:11" s="29" customFormat="1" ht="25.5" hidden="1" customHeight="1" x14ac:dyDescent="0.25">
      <c r="A362" s="37"/>
      <c r="B362" s="35"/>
      <c r="C362" s="29">
        <f>IFERROR(VLOOKUP(B362,специалист!$B$3:$C$45,2,FALSE),)</f>
        <v>0</v>
      </c>
      <c r="D362" s="37"/>
      <c r="E362" s="30" t="str">
        <f>IFERROR(VLOOKUP(D362,'движение ДВС'!B361:C4366,2,FALSE),"")</f>
        <v/>
      </c>
      <c r="F362" s="35"/>
      <c r="G362" s="30" t="str">
        <f>IFERROR(VLOOKUP(F362,нормативы!G362:H401,2,FALSE),"")</f>
        <v/>
      </c>
      <c r="H362" s="30" t="str">
        <f>IF(ISBLANK(D362),"",нормативы!$H$2)</f>
        <v/>
      </c>
      <c r="I362" s="35"/>
      <c r="J362" s="36" t="str">
        <f>IFERROR(VLOOKUP(D362,'движение ДВС'!B361:K4366,9,FALSE),"")</f>
        <v/>
      </c>
      <c r="K362" s="29" t="str">
        <f>IFERROR(INDEX('движение ДВС'!B:P,MATCH('наряд-задание'!D362,'движение ДВС'!P:P,0),1),"")</f>
        <v/>
      </c>
    </row>
    <row r="363" spans="1:11" s="29" customFormat="1" ht="25.5" hidden="1" customHeight="1" x14ac:dyDescent="0.25">
      <c r="A363" s="37"/>
      <c r="B363" s="35"/>
      <c r="C363" s="29">
        <f>IFERROR(VLOOKUP(B363,специалист!$B$3:$C$45,2,FALSE),)</f>
        <v>0</v>
      </c>
      <c r="D363" s="37"/>
      <c r="E363" s="30" t="str">
        <f>IFERROR(VLOOKUP(D363,'движение ДВС'!B362:C4367,2,FALSE),"")</f>
        <v/>
      </c>
      <c r="F363" s="35"/>
      <c r="G363" s="30" t="str">
        <f>IFERROR(VLOOKUP(F363,нормативы!G363:H402,2,FALSE),"")</f>
        <v/>
      </c>
      <c r="H363" s="30" t="str">
        <f>IF(ISBLANK(D363),"",нормативы!$H$2)</f>
        <v/>
      </c>
      <c r="I363" s="35"/>
      <c r="J363" s="36" t="str">
        <f>IFERROR(VLOOKUP(D363,'движение ДВС'!B362:K4367,9,FALSE),"")</f>
        <v/>
      </c>
      <c r="K363" s="29" t="str">
        <f>IFERROR(INDEX('движение ДВС'!B:P,MATCH('наряд-задание'!D363,'движение ДВС'!P:P,0),1),"")</f>
        <v/>
      </c>
    </row>
    <row r="364" spans="1:11" s="29" customFormat="1" ht="25.5" hidden="1" customHeight="1" x14ac:dyDescent="0.25">
      <c r="A364" s="37"/>
      <c r="B364" s="35"/>
      <c r="C364" s="29">
        <f>IFERROR(VLOOKUP(B364,специалист!$B$3:$C$45,2,FALSE),)</f>
        <v>0</v>
      </c>
      <c r="D364" s="37"/>
      <c r="E364" s="30" t="str">
        <f>IFERROR(VLOOKUP(D364,'движение ДВС'!B363:C4368,2,FALSE),"")</f>
        <v/>
      </c>
      <c r="F364" s="35"/>
      <c r="G364" s="30" t="str">
        <f>IFERROR(VLOOKUP(F364,нормативы!G364:H403,2,FALSE),"")</f>
        <v/>
      </c>
      <c r="H364" s="30" t="str">
        <f>IF(ISBLANK(D364),"",нормативы!$H$2)</f>
        <v/>
      </c>
      <c r="I364" s="35"/>
      <c r="J364" s="36" t="str">
        <f>IFERROR(VLOOKUP(D364,'движение ДВС'!B363:K4368,9,FALSE),"")</f>
        <v/>
      </c>
      <c r="K364" s="29" t="str">
        <f>IFERROR(INDEX('движение ДВС'!B:P,MATCH('наряд-задание'!D364,'движение ДВС'!P:P,0),1),"")</f>
        <v/>
      </c>
    </row>
    <row r="365" spans="1:11" s="29" customFormat="1" ht="25.5" hidden="1" customHeight="1" x14ac:dyDescent="0.25">
      <c r="A365" s="37"/>
      <c r="B365" s="35"/>
      <c r="C365" s="29">
        <f>IFERROR(VLOOKUP(B365,специалист!$B$3:$C$45,2,FALSE),)</f>
        <v>0</v>
      </c>
      <c r="D365" s="37"/>
      <c r="E365" s="30" t="str">
        <f>IFERROR(VLOOKUP(D365,'движение ДВС'!B364:C4369,2,FALSE),"")</f>
        <v/>
      </c>
      <c r="F365" s="35"/>
      <c r="G365" s="30" t="str">
        <f>IFERROR(VLOOKUP(F365,нормативы!G365:H404,2,FALSE),"")</f>
        <v/>
      </c>
      <c r="H365" s="30" t="str">
        <f>IF(ISBLANK(D365),"",нормативы!$H$2)</f>
        <v/>
      </c>
      <c r="I365" s="35"/>
      <c r="J365" s="36" t="str">
        <f>IFERROR(VLOOKUP(D365,'движение ДВС'!B364:K4369,9,FALSE),"")</f>
        <v/>
      </c>
      <c r="K365" s="29" t="str">
        <f>IFERROR(INDEX('движение ДВС'!B:P,MATCH('наряд-задание'!D365,'движение ДВС'!P:P,0),1),"")</f>
        <v/>
      </c>
    </row>
    <row r="366" spans="1:11" s="29" customFormat="1" ht="25.5" hidden="1" customHeight="1" x14ac:dyDescent="0.25">
      <c r="A366" s="37"/>
      <c r="B366" s="35"/>
      <c r="C366" s="29">
        <f>IFERROR(VLOOKUP(B366,специалист!$B$3:$C$45,2,FALSE),)</f>
        <v>0</v>
      </c>
      <c r="D366" s="37"/>
      <c r="E366" s="30" t="str">
        <f>IFERROR(VLOOKUP(D366,'движение ДВС'!B365:C4370,2,FALSE),"")</f>
        <v/>
      </c>
      <c r="F366" s="35"/>
      <c r="G366" s="30" t="str">
        <f>IFERROR(VLOOKUP(F366,нормативы!G366:H405,2,FALSE),"")</f>
        <v/>
      </c>
      <c r="H366" s="30" t="str">
        <f>IF(ISBLANK(D366),"",нормативы!$H$2)</f>
        <v/>
      </c>
      <c r="I366" s="35"/>
      <c r="J366" s="36" t="str">
        <f>IFERROR(VLOOKUP(D366,'движение ДВС'!B365:K4370,9,FALSE),"")</f>
        <v/>
      </c>
      <c r="K366" s="29" t="str">
        <f>IFERROR(INDEX('движение ДВС'!B:P,MATCH('наряд-задание'!D366,'движение ДВС'!P:P,0),1),"")</f>
        <v/>
      </c>
    </row>
    <row r="367" spans="1:11" s="29" customFormat="1" ht="25.5" hidden="1" customHeight="1" x14ac:dyDescent="0.25">
      <c r="A367" s="37"/>
      <c r="B367" s="35"/>
      <c r="C367" s="29">
        <f>IFERROR(VLOOKUP(B367,специалист!$B$3:$C$45,2,FALSE),)</f>
        <v>0</v>
      </c>
      <c r="D367" s="37"/>
      <c r="E367" s="30" t="str">
        <f>IFERROR(VLOOKUP(D367,'движение ДВС'!B366:C4371,2,FALSE),"")</f>
        <v/>
      </c>
      <c r="F367" s="35"/>
      <c r="G367" s="30" t="str">
        <f>IFERROR(VLOOKUP(F367,нормативы!G367:H406,2,FALSE),"")</f>
        <v/>
      </c>
      <c r="H367" s="30" t="str">
        <f>IF(ISBLANK(D367),"",нормативы!$H$2)</f>
        <v/>
      </c>
      <c r="I367" s="35"/>
      <c r="J367" s="36" t="str">
        <f>IFERROR(VLOOKUP(D367,'движение ДВС'!B366:K4371,9,FALSE),"")</f>
        <v/>
      </c>
      <c r="K367" s="29" t="str">
        <f>IFERROR(INDEX('движение ДВС'!B:P,MATCH('наряд-задание'!D367,'движение ДВС'!P:P,0),1),"")</f>
        <v/>
      </c>
    </row>
    <row r="368" spans="1:11" s="29" customFormat="1" ht="25.5" hidden="1" customHeight="1" x14ac:dyDescent="0.25">
      <c r="A368" s="37"/>
      <c r="B368" s="35"/>
      <c r="C368" s="29">
        <f>IFERROR(VLOOKUP(B368,специалист!$B$3:$C$45,2,FALSE),)</f>
        <v>0</v>
      </c>
      <c r="D368" s="37"/>
      <c r="E368" s="30" t="str">
        <f>IFERROR(VLOOKUP(D368,'движение ДВС'!B367:C4372,2,FALSE),"")</f>
        <v/>
      </c>
      <c r="F368" s="35"/>
      <c r="G368" s="30" t="str">
        <f>IFERROR(VLOOKUP(F368,нормативы!G368:H407,2,FALSE),"")</f>
        <v/>
      </c>
      <c r="H368" s="30" t="str">
        <f>IF(ISBLANK(D368),"",нормативы!$H$2)</f>
        <v/>
      </c>
      <c r="I368" s="35"/>
      <c r="J368" s="36" t="str">
        <f>IFERROR(VLOOKUP(D368,'движение ДВС'!B367:K4372,9,FALSE),"")</f>
        <v/>
      </c>
      <c r="K368" s="29" t="str">
        <f>IFERROR(INDEX('движение ДВС'!B:P,MATCH('наряд-задание'!D368,'движение ДВС'!P:P,0),1),"")</f>
        <v/>
      </c>
    </row>
    <row r="369" spans="1:11" s="29" customFormat="1" ht="25.5" hidden="1" customHeight="1" x14ac:dyDescent="0.25">
      <c r="A369" s="37"/>
      <c r="B369" s="35"/>
      <c r="C369" s="29">
        <f>IFERROR(VLOOKUP(B369,специалист!$B$3:$C$45,2,FALSE),)</f>
        <v>0</v>
      </c>
      <c r="D369" s="37"/>
      <c r="E369" s="30" t="str">
        <f>IFERROR(VLOOKUP(D369,'движение ДВС'!B368:C4373,2,FALSE),"")</f>
        <v/>
      </c>
      <c r="F369" s="35"/>
      <c r="G369" s="30" t="str">
        <f>IFERROR(VLOOKUP(F369,нормативы!G369:H408,2,FALSE),"")</f>
        <v/>
      </c>
      <c r="H369" s="30" t="str">
        <f>IF(ISBLANK(D369),"",нормативы!$H$2)</f>
        <v/>
      </c>
      <c r="I369" s="35"/>
      <c r="J369" s="36" t="str">
        <f>IFERROR(VLOOKUP(D369,'движение ДВС'!B368:K4373,9,FALSE),"")</f>
        <v/>
      </c>
      <c r="K369" s="29" t="str">
        <f>IFERROR(INDEX('движение ДВС'!B:P,MATCH('наряд-задание'!D369,'движение ДВС'!P:P,0),1),"")</f>
        <v/>
      </c>
    </row>
    <row r="370" spans="1:11" s="29" customFormat="1" ht="25.5" hidden="1" customHeight="1" x14ac:dyDescent="0.25">
      <c r="A370" s="37"/>
      <c r="B370" s="35"/>
      <c r="C370" s="29">
        <f>IFERROR(VLOOKUP(B370,специалист!$B$3:$C$45,2,FALSE),)</f>
        <v>0</v>
      </c>
      <c r="D370" s="37"/>
      <c r="E370" s="30" t="str">
        <f>IFERROR(VLOOKUP(D370,'движение ДВС'!B369:C4374,2,FALSE),"")</f>
        <v/>
      </c>
      <c r="F370" s="35"/>
      <c r="G370" s="30" t="str">
        <f>IFERROR(VLOOKUP(F370,нормативы!G370:H409,2,FALSE),"")</f>
        <v/>
      </c>
      <c r="H370" s="30" t="str">
        <f>IF(ISBLANK(D370),"",нормативы!$H$2)</f>
        <v/>
      </c>
      <c r="I370" s="35"/>
      <c r="J370" s="36" t="str">
        <f>IFERROR(VLOOKUP(D370,'движение ДВС'!B369:K4374,9,FALSE),"")</f>
        <v/>
      </c>
      <c r="K370" s="29" t="str">
        <f>IFERROR(INDEX('движение ДВС'!B:P,MATCH('наряд-задание'!D370,'движение ДВС'!P:P,0),1),"")</f>
        <v/>
      </c>
    </row>
    <row r="371" spans="1:11" s="29" customFormat="1" ht="25.5" hidden="1" customHeight="1" x14ac:dyDescent="0.25">
      <c r="A371" s="37"/>
      <c r="B371" s="35"/>
      <c r="C371" s="29">
        <f>IFERROR(VLOOKUP(B371,специалист!$B$3:$C$45,2,FALSE),)</f>
        <v>0</v>
      </c>
      <c r="D371" s="37"/>
      <c r="E371" s="30" t="str">
        <f>IFERROR(VLOOKUP(D371,'движение ДВС'!B370:C4375,2,FALSE),"")</f>
        <v/>
      </c>
      <c r="F371" s="35"/>
      <c r="G371" s="30" t="str">
        <f>IFERROR(VLOOKUP(F371,нормативы!G371:H410,2,FALSE),"")</f>
        <v/>
      </c>
      <c r="H371" s="30" t="str">
        <f>IF(ISBLANK(D371),"",нормативы!$H$2)</f>
        <v/>
      </c>
      <c r="I371" s="35"/>
      <c r="J371" s="36" t="str">
        <f>IFERROR(VLOOKUP(D371,'движение ДВС'!B370:K4375,9,FALSE),"")</f>
        <v/>
      </c>
      <c r="K371" s="29" t="str">
        <f>IFERROR(INDEX('движение ДВС'!B:P,MATCH('наряд-задание'!D371,'движение ДВС'!P:P,0),1),"")</f>
        <v/>
      </c>
    </row>
    <row r="372" spans="1:11" s="29" customFormat="1" ht="25.5" hidden="1" customHeight="1" x14ac:dyDescent="0.25">
      <c r="A372" s="37"/>
      <c r="B372" s="35"/>
      <c r="C372" s="29">
        <f>IFERROR(VLOOKUP(B372,специалист!$B$3:$C$45,2,FALSE),)</f>
        <v>0</v>
      </c>
      <c r="D372" s="37"/>
      <c r="E372" s="30" t="str">
        <f>IFERROR(VLOOKUP(D372,'движение ДВС'!B371:C4376,2,FALSE),"")</f>
        <v/>
      </c>
      <c r="F372" s="35"/>
      <c r="G372" s="30" t="str">
        <f>IFERROR(VLOOKUP(F372,нормативы!G372:H411,2,FALSE),"")</f>
        <v/>
      </c>
      <c r="H372" s="30" t="str">
        <f>IF(ISBLANK(D372),"",нормативы!$H$2)</f>
        <v/>
      </c>
      <c r="I372" s="35"/>
      <c r="J372" s="36" t="str">
        <f>IFERROR(VLOOKUP(D372,'движение ДВС'!B371:K4376,9,FALSE),"")</f>
        <v/>
      </c>
      <c r="K372" s="29" t="str">
        <f>IFERROR(INDEX('движение ДВС'!B:P,MATCH('наряд-задание'!D372,'движение ДВС'!P:P,0),1),"")</f>
        <v/>
      </c>
    </row>
    <row r="373" spans="1:11" s="29" customFormat="1" ht="25.5" hidden="1" customHeight="1" x14ac:dyDescent="0.25">
      <c r="A373" s="37"/>
      <c r="B373" s="35"/>
      <c r="C373" s="29">
        <f>IFERROR(VLOOKUP(B373,специалист!$B$3:$C$45,2,FALSE),)</f>
        <v>0</v>
      </c>
      <c r="D373" s="37"/>
      <c r="E373" s="30" t="str">
        <f>IFERROR(VLOOKUP(D373,'движение ДВС'!B372:C4377,2,FALSE),"")</f>
        <v/>
      </c>
      <c r="F373" s="35"/>
      <c r="G373" s="30" t="str">
        <f>IFERROR(VLOOKUP(F373,нормативы!G373:H412,2,FALSE),"")</f>
        <v/>
      </c>
      <c r="H373" s="30" t="str">
        <f>IF(ISBLANK(D373),"",нормативы!$H$2)</f>
        <v/>
      </c>
      <c r="I373" s="35"/>
      <c r="J373" s="36" t="str">
        <f>IFERROR(VLOOKUP(D373,'движение ДВС'!B372:K4377,9,FALSE),"")</f>
        <v/>
      </c>
      <c r="K373" s="29" t="str">
        <f>IFERROR(INDEX('движение ДВС'!B:P,MATCH('наряд-задание'!D373,'движение ДВС'!P:P,0),1),"")</f>
        <v/>
      </c>
    </row>
    <row r="374" spans="1:11" s="29" customFormat="1" ht="25.5" hidden="1" customHeight="1" x14ac:dyDescent="0.25">
      <c r="A374" s="37"/>
      <c r="B374" s="35"/>
      <c r="C374" s="29">
        <f>IFERROR(VLOOKUP(B374,специалист!$B$3:$C$45,2,FALSE),)</f>
        <v>0</v>
      </c>
      <c r="D374" s="37"/>
      <c r="E374" s="30" t="str">
        <f>IFERROR(VLOOKUP(D374,'движение ДВС'!B373:C4378,2,FALSE),"")</f>
        <v/>
      </c>
      <c r="F374" s="35"/>
      <c r="G374" s="30" t="str">
        <f>IFERROR(VLOOKUP(F374,нормативы!G374:H413,2,FALSE),"")</f>
        <v/>
      </c>
      <c r="H374" s="30" t="str">
        <f>IF(ISBLANK(D374),"",нормативы!$H$2)</f>
        <v/>
      </c>
      <c r="I374" s="35"/>
      <c r="J374" s="36" t="str">
        <f>IFERROR(VLOOKUP(D374,'движение ДВС'!B373:K4378,9,FALSE),"")</f>
        <v/>
      </c>
      <c r="K374" s="29" t="str">
        <f>IFERROR(INDEX('движение ДВС'!B:P,MATCH('наряд-задание'!D374,'движение ДВС'!P:P,0),1),"")</f>
        <v/>
      </c>
    </row>
    <row r="375" spans="1:11" s="29" customFormat="1" ht="25.5" hidden="1" customHeight="1" x14ac:dyDescent="0.25">
      <c r="A375" s="37"/>
      <c r="B375" s="35"/>
      <c r="C375" s="29">
        <f>IFERROR(VLOOKUP(B375,специалист!$B$3:$C$45,2,FALSE),)</f>
        <v>0</v>
      </c>
      <c r="D375" s="37"/>
      <c r="E375" s="30" t="str">
        <f>IFERROR(VLOOKUP(D375,'движение ДВС'!B374:C4379,2,FALSE),"")</f>
        <v/>
      </c>
      <c r="F375" s="35"/>
      <c r="G375" s="30" t="str">
        <f>IFERROR(VLOOKUP(F375,нормативы!G375:H414,2,FALSE),"")</f>
        <v/>
      </c>
      <c r="H375" s="30" t="str">
        <f>IF(ISBLANK(D375),"",нормативы!$H$2)</f>
        <v/>
      </c>
      <c r="I375" s="35"/>
      <c r="J375" s="36" t="str">
        <f>IFERROR(VLOOKUP(D375,'движение ДВС'!B374:K4379,9,FALSE),"")</f>
        <v/>
      </c>
      <c r="K375" s="29" t="str">
        <f>IFERROR(INDEX('движение ДВС'!B:P,MATCH('наряд-задание'!D375,'движение ДВС'!P:P,0),1),"")</f>
        <v/>
      </c>
    </row>
    <row r="376" spans="1:11" s="29" customFormat="1" ht="25.5" hidden="1" customHeight="1" x14ac:dyDescent="0.25">
      <c r="A376" s="37"/>
      <c r="B376" s="35"/>
      <c r="C376" s="29">
        <f>IFERROR(VLOOKUP(B376,специалист!$B$3:$C$45,2,FALSE),)</f>
        <v>0</v>
      </c>
      <c r="D376" s="37"/>
      <c r="E376" s="30" t="str">
        <f>IFERROR(VLOOKUP(D376,'движение ДВС'!B375:C4380,2,FALSE),"")</f>
        <v/>
      </c>
      <c r="F376" s="35"/>
      <c r="G376" s="30" t="str">
        <f>IFERROR(VLOOKUP(F376,нормативы!G376:H415,2,FALSE),"")</f>
        <v/>
      </c>
      <c r="H376" s="30" t="str">
        <f>IF(ISBLANK(D376),"",нормативы!$H$2)</f>
        <v/>
      </c>
      <c r="I376" s="35"/>
      <c r="J376" s="36" t="str">
        <f>IFERROR(VLOOKUP(D376,'движение ДВС'!B375:K4380,9,FALSE),"")</f>
        <v/>
      </c>
      <c r="K376" s="29" t="str">
        <f>IFERROR(INDEX('движение ДВС'!B:P,MATCH('наряд-задание'!D376,'движение ДВС'!P:P,0),1),"")</f>
        <v/>
      </c>
    </row>
    <row r="377" spans="1:11" s="29" customFormat="1" ht="25.5" hidden="1" customHeight="1" x14ac:dyDescent="0.25">
      <c r="A377" s="37"/>
      <c r="B377" s="35"/>
      <c r="C377" s="29">
        <f>IFERROR(VLOOKUP(B377,специалист!$B$3:$C$45,2,FALSE),)</f>
        <v>0</v>
      </c>
      <c r="D377" s="37"/>
      <c r="E377" s="30" t="str">
        <f>IFERROR(VLOOKUP(D377,'движение ДВС'!B376:C4381,2,FALSE),"")</f>
        <v/>
      </c>
      <c r="F377" s="35"/>
      <c r="G377" s="30" t="str">
        <f>IFERROR(VLOOKUP(F377,нормативы!G377:H416,2,FALSE),"")</f>
        <v/>
      </c>
      <c r="H377" s="30" t="str">
        <f>IF(ISBLANK(D377),"",нормативы!$H$2)</f>
        <v/>
      </c>
      <c r="I377" s="35"/>
      <c r="J377" s="36" t="str">
        <f>IFERROR(VLOOKUP(D377,'движение ДВС'!B376:K4381,9,FALSE),"")</f>
        <v/>
      </c>
      <c r="K377" s="29" t="str">
        <f>IFERROR(INDEX('движение ДВС'!B:P,MATCH('наряд-задание'!D377,'движение ДВС'!P:P,0),1),"")</f>
        <v/>
      </c>
    </row>
    <row r="378" spans="1:11" s="29" customFormat="1" ht="25.5" hidden="1" customHeight="1" x14ac:dyDescent="0.25">
      <c r="A378" s="37"/>
      <c r="B378" s="35"/>
      <c r="C378" s="29">
        <f>IFERROR(VLOOKUP(B378,специалист!$B$3:$C$45,2,FALSE),)</f>
        <v>0</v>
      </c>
      <c r="D378" s="37"/>
      <c r="E378" s="30" t="str">
        <f>IFERROR(VLOOKUP(D378,'движение ДВС'!B377:C4382,2,FALSE),"")</f>
        <v/>
      </c>
      <c r="F378" s="35"/>
      <c r="G378" s="30" t="str">
        <f>IFERROR(VLOOKUP(F378,нормативы!G378:H417,2,FALSE),"")</f>
        <v/>
      </c>
      <c r="H378" s="30" t="str">
        <f>IF(ISBLANK(D378),"",нормативы!$H$2)</f>
        <v/>
      </c>
      <c r="I378" s="35"/>
      <c r="J378" s="36" t="str">
        <f>IFERROR(VLOOKUP(D378,'движение ДВС'!B377:K4382,9,FALSE),"")</f>
        <v/>
      </c>
      <c r="K378" s="29" t="str">
        <f>IFERROR(INDEX('движение ДВС'!B:P,MATCH('наряд-задание'!D378,'движение ДВС'!P:P,0),1),"")</f>
        <v/>
      </c>
    </row>
    <row r="379" spans="1:11" s="29" customFormat="1" ht="25.5" hidden="1" customHeight="1" x14ac:dyDescent="0.25">
      <c r="A379" s="37"/>
      <c r="B379" s="35"/>
      <c r="C379" s="29">
        <f>IFERROR(VLOOKUP(B379,специалист!$B$3:$C$45,2,FALSE),)</f>
        <v>0</v>
      </c>
      <c r="D379" s="37"/>
      <c r="E379" s="30" t="str">
        <f>IFERROR(VLOOKUP(D379,'движение ДВС'!B378:C4383,2,FALSE),"")</f>
        <v/>
      </c>
      <c r="F379" s="35"/>
      <c r="G379" s="30" t="str">
        <f>IFERROR(VLOOKUP(F379,нормативы!G379:H418,2,FALSE),"")</f>
        <v/>
      </c>
      <c r="H379" s="30" t="str">
        <f>IF(ISBLANK(D379),"",нормативы!$H$2)</f>
        <v/>
      </c>
      <c r="I379" s="35"/>
      <c r="J379" s="36" t="str">
        <f>IFERROR(VLOOKUP(D379,'движение ДВС'!B378:K4383,9,FALSE),"")</f>
        <v/>
      </c>
      <c r="K379" s="29" t="str">
        <f>IFERROR(INDEX('движение ДВС'!B:P,MATCH('наряд-задание'!D379,'движение ДВС'!P:P,0),1),"")</f>
        <v/>
      </c>
    </row>
    <row r="380" spans="1:11" s="29" customFormat="1" ht="25.5" hidden="1" customHeight="1" x14ac:dyDescent="0.25">
      <c r="A380" s="37"/>
      <c r="B380" s="35"/>
      <c r="C380" s="29">
        <f>IFERROR(VLOOKUP(B380,специалист!$B$3:$C$45,2,FALSE),)</f>
        <v>0</v>
      </c>
      <c r="D380" s="37"/>
      <c r="E380" s="30" t="str">
        <f>IFERROR(VLOOKUP(D380,'движение ДВС'!B379:C4384,2,FALSE),"")</f>
        <v/>
      </c>
      <c r="F380" s="35"/>
      <c r="G380" s="30" t="str">
        <f>IFERROR(VLOOKUP(F380,нормативы!G380:H419,2,FALSE),"")</f>
        <v/>
      </c>
      <c r="H380" s="30" t="str">
        <f>IF(ISBLANK(D380),"",нормативы!$H$2)</f>
        <v/>
      </c>
      <c r="I380" s="35"/>
      <c r="J380" s="36" t="str">
        <f>IFERROR(VLOOKUP(D380,'движение ДВС'!B379:K4384,9,FALSE),"")</f>
        <v/>
      </c>
      <c r="K380" s="29" t="str">
        <f>IFERROR(INDEX('движение ДВС'!B:P,MATCH('наряд-задание'!D380,'движение ДВС'!P:P,0),1),"")</f>
        <v/>
      </c>
    </row>
    <row r="381" spans="1:11" s="29" customFormat="1" ht="25.5" hidden="1" customHeight="1" x14ac:dyDescent="0.25">
      <c r="A381" s="37"/>
      <c r="B381" s="35"/>
      <c r="C381" s="29">
        <f>IFERROR(VLOOKUP(B381,специалист!$B$3:$C$45,2,FALSE),)</f>
        <v>0</v>
      </c>
      <c r="D381" s="37"/>
      <c r="E381" s="30" t="str">
        <f>IFERROR(VLOOKUP(D381,'движение ДВС'!B380:C4385,2,FALSE),"")</f>
        <v/>
      </c>
      <c r="F381" s="35"/>
      <c r="G381" s="30" t="str">
        <f>IFERROR(VLOOKUP(F381,нормативы!G381:H420,2,FALSE),"")</f>
        <v/>
      </c>
      <c r="H381" s="30" t="str">
        <f>IF(ISBLANK(D381),"",нормативы!$H$2)</f>
        <v/>
      </c>
      <c r="I381" s="35"/>
      <c r="J381" s="36" t="str">
        <f>IFERROR(VLOOKUP(D381,'движение ДВС'!B380:K4385,9,FALSE),"")</f>
        <v/>
      </c>
      <c r="K381" s="29" t="str">
        <f>IFERROR(INDEX('движение ДВС'!B:P,MATCH('наряд-задание'!D381,'движение ДВС'!P:P,0),1),"")</f>
        <v/>
      </c>
    </row>
    <row r="382" spans="1:11" s="29" customFormat="1" ht="25.5" hidden="1" customHeight="1" x14ac:dyDescent="0.25">
      <c r="A382" s="37"/>
      <c r="B382" s="35"/>
      <c r="C382" s="29">
        <f>IFERROR(VLOOKUP(B382,специалист!$B$3:$C$45,2,FALSE),)</f>
        <v>0</v>
      </c>
      <c r="D382" s="37"/>
      <c r="E382" s="30" t="str">
        <f>IFERROR(VLOOKUP(D382,'движение ДВС'!B381:C4386,2,FALSE),"")</f>
        <v/>
      </c>
      <c r="F382" s="35"/>
      <c r="G382" s="30" t="str">
        <f>IFERROR(VLOOKUP(F382,нормативы!G382:H421,2,FALSE),"")</f>
        <v/>
      </c>
      <c r="H382" s="30" t="str">
        <f>IF(ISBLANK(D382),"",нормативы!$H$2)</f>
        <v/>
      </c>
      <c r="I382" s="35"/>
      <c r="J382" s="36" t="str">
        <f>IFERROR(VLOOKUP(D382,'движение ДВС'!B381:K4386,9,FALSE),"")</f>
        <v/>
      </c>
      <c r="K382" s="29" t="str">
        <f>IFERROR(INDEX('движение ДВС'!B:P,MATCH('наряд-задание'!D382,'движение ДВС'!P:P,0),1),"")</f>
        <v/>
      </c>
    </row>
    <row r="383" spans="1:11" s="29" customFormat="1" ht="25.5" hidden="1" customHeight="1" x14ac:dyDescent="0.25">
      <c r="A383" s="37"/>
      <c r="B383" s="35"/>
      <c r="C383" s="29">
        <f>IFERROR(VLOOKUP(B383,специалист!$B$3:$C$45,2,FALSE),)</f>
        <v>0</v>
      </c>
      <c r="D383" s="37"/>
      <c r="E383" s="30" t="str">
        <f>IFERROR(VLOOKUP(D383,'движение ДВС'!B382:C4387,2,FALSE),"")</f>
        <v/>
      </c>
      <c r="F383" s="35"/>
      <c r="G383" s="30" t="str">
        <f>IFERROR(VLOOKUP(F383,нормативы!G383:H422,2,FALSE),"")</f>
        <v/>
      </c>
      <c r="H383" s="30" t="str">
        <f>IF(ISBLANK(D383),"",нормативы!$H$2)</f>
        <v/>
      </c>
      <c r="I383" s="35"/>
      <c r="J383" s="36" t="str">
        <f>IFERROR(VLOOKUP(D383,'движение ДВС'!B382:K4387,9,FALSE),"")</f>
        <v/>
      </c>
      <c r="K383" s="29" t="str">
        <f>IFERROR(INDEX('движение ДВС'!B:P,MATCH('наряд-задание'!D383,'движение ДВС'!P:P,0),1),"")</f>
        <v/>
      </c>
    </row>
    <row r="384" spans="1:11" s="29" customFormat="1" ht="25.5" hidden="1" customHeight="1" x14ac:dyDescent="0.25">
      <c r="A384" s="37"/>
      <c r="B384" s="35"/>
      <c r="C384" s="29">
        <f>IFERROR(VLOOKUP(B384,специалист!$B$3:$C$45,2,FALSE),)</f>
        <v>0</v>
      </c>
      <c r="D384" s="37"/>
      <c r="E384" s="30" t="str">
        <f>IFERROR(VLOOKUP(D384,'движение ДВС'!B383:C4388,2,FALSE),"")</f>
        <v/>
      </c>
      <c r="F384" s="35"/>
      <c r="G384" s="30" t="str">
        <f>IFERROR(VLOOKUP(F384,нормативы!G384:H423,2,FALSE),"")</f>
        <v/>
      </c>
      <c r="H384" s="30" t="str">
        <f>IF(ISBLANK(D384),"",нормативы!$H$2)</f>
        <v/>
      </c>
      <c r="I384" s="35"/>
      <c r="J384" s="36" t="str">
        <f>IFERROR(VLOOKUP(D384,'движение ДВС'!B383:K4388,9,FALSE),"")</f>
        <v/>
      </c>
      <c r="K384" s="29" t="str">
        <f>IFERROR(INDEX('движение ДВС'!B:P,MATCH('наряд-задание'!D384,'движение ДВС'!P:P,0),1),"")</f>
        <v/>
      </c>
    </row>
    <row r="385" spans="1:11" s="29" customFormat="1" ht="25.5" hidden="1" customHeight="1" x14ac:dyDescent="0.25">
      <c r="A385" s="37"/>
      <c r="B385" s="35"/>
      <c r="C385" s="29">
        <f>IFERROR(VLOOKUP(B385,специалист!$B$3:$C$45,2,FALSE),)</f>
        <v>0</v>
      </c>
      <c r="D385" s="37"/>
      <c r="E385" s="30" t="str">
        <f>IFERROR(VLOOKUP(D385,'движение ДВС'!B384:C4389,2,FALSE),"")</f>
        <v/>
      </c>
      <c r="F385" s="35"/>
      <c r="G385" s="30" t="str">
        <f>IFERROR(VLOOKUP(F385,нормативы!G385:H424,2,FALSE),"")</f>
        <v/>
      </c>
      <c r="H385" s="30" t="str">
        <f>IF(ISBLANK(D385),"",нормативы!$H$2)</f>
        <v/>
      </c>
      <c r="I385" s="35"/>
      <c r="J385" s="36" t="str">
        <f>IFERROR(VLOOKUP(D385,'движение ДВС'!B384:K4389,9,FALSE),"")</f>
        <v/>
      </c>
      <c r="K385" s="29" t="str">
        <f>IFERROR(INDEX('движение ДВС'!B:P,MATCH('наряд-задание'!D385,'движение ДВС'!P:P,0),1),"")</f>
        <v/>
      </c>
    </row>
    <row r="386" spans="1:11" s="29" customFormat="1" ht="25.5" hidden="1" customHeight="1" x14ac:dyDescent="0.25">
      <c r="A386" s="37"/>
      <c r="B386" s="35"/>
      <c r="C386" s="29">
        <f>IFERROR(VLOOKUP(B386,специалист!$B$3:$C$45,2,FALSE),)</f>
        <v>0</v>
      </c>
      <c r="D386" s="37"/>
      <c r="E386" s="30" t="str">
        <f>IFERROR(VLOOKUP(D386,'движение ДВС'!B385:C4390,2,FALSE),"")</f>
        <v/>
      </c>
      <c r="F386" s="35"/>
      <c r="G386" s="30" t="str">
        <f>IFERROR(VLOOKUP(F386,нормативы!G386:H425,2,FALSE),"")</f>
        <v/>
      </c>
      <c r="H386" s="30" t="str">
        <f>IF(ISBLANK(D386),"",нормативы!$H$2)</f>
        <v/>
      </c>
      <c r="I386" s="35"/>
      <c r="J386" s="36" t="str">
        <f>IFERROR(VLOOKUP(D386,'движение ДВС'!B385:K4390,9,FALSE),"")</f>
        <v/>
      </c>
      <c r="K386" s="29" t="str">
        <f>IFERROR(INDEX('движение ДВС'!B:P,MATCH('наряд-задание'!D386,'движение ДВС'!P:P,0),1),"")</f>
        <v/>
      </c>
    </row>
    <row r="387" spans="1:11" s="29" customFormat="1" ht="25.5" hidden="1" customHeight="1" x14ac:dyDescent="0.25">
      <c r="A387" s="37"/>
      <c r="B387" s="35"/>
      <c r="C387" s="29">
        <f>IFERROR(VLOOKUP(B387,специалист!$B$3:$C$45,2,FALSE),)</f>
        <v>0</v>
      </c>
      <c r="D387" s="37"/>
      <c r="E387" s="30" t="str">
        <f>IFERROR(VLOOKUP(D387,'движение ДВС'!B386:C4391,2,FALSE),"")</f>
        <v/>
      </c>
      <c r="F387" s="35"/>
      <c r="G387" s="30" t="str">
        <f>IFERROR(VLOOKUP(F387,нормативы!G387:H426,2,FALSE),"")</f>
        <v/>
      </c>
      <c r="H387" s="30" t="str">
        <f>IF(ISBLANK(D387),"",нормативы!$H$2)</f>
        <v/>
      </c>
      <c r="I387" s="35"/>
      <c r="J387" s="36" t="str">
        <f>IFERROR(VLOOKUP(D387,'движение ДВС'!B386:K4391,9,FALSE),"")</f>
        <v/>
      </c>
      <c r="K387" s="29" t="str">
        <f>IFERROR(INDEX('движение ДВС'!B:P,MATCH('наряд-задание'!D387,'движение ДВС'!P:P,0),1),"")</f>
        <v/>
      </c>
    </row>
    <row r="388" spans="1:11" s="29" customFormat="1" ht="25.5" hidden="1" customHeight="1" x14ac:dyDescent="0.25">
      <c r="A388" s="37"/>
      <c r="B388" s="35"/>
      <c r="C388" s="29">
        <f>IFERROR(VLOOKUP(B388,специалист!$B$3:$C$45,2,FALSE),)</f>
        <v>0</v>
      </c>
      <c r="D388" s="37"/>
      <c r="E388" s="30" t="str">
        <f>IFERROR(VLOOKUP(D388,'движение ДВС'!B387:C4392,2,FALSE),"")</f>
        <v/>
      </c>
      <c r="F388" s="35"/>
      <c r="G388" s="30" t="str">
        <f>IFERROR(VLOOKUP(F388,нормативы!G388:H427,2,FALSE),"")</f>
        <v/>
      </c>
      <c r="H388" s="30" t="str">
        <f>IF(ISBLANK(D388),"",нормативы!$H$2)</f>
        <v/>
      </c>
      <c r="I388" s="35"/>
      <c r="J388" s="36" t="str">
        <f>IFERROR(VLOOKUP(D388,'движение ДВС'!B387:K4392,9,FALSE),"")</f>
        <v/>
      </c>
      <c r="K388" s="29" t="str">
        <f>IFERROR(INDEX('движение ДВС'!B:P,MATCH('наряд-задание'!D388,'движение ДВС'!P:P,0),1),"")</f>
        <v/>
      </c>
    </row>
    <row r="389" spans="1:11" s="29" customFormat="1" ht="25.5" hidden="1" customHeight="1" x14ac:dyDescent="0.25">
      <c r="A389" s="37"/>
      <c r="B389" s="35"/>
      <c r="C389" s="29">
        <f>IFERROR(VLOOKUP(B389,специалист!$B$3:$C$45,2,FALSE),)</f>
        <v>0</v>
      </c>
      <c r="D389" s="37"/>
      <c r="E389" s="30" t="str">
        <f>IFERROR(VLOOKUP(D389,'движение ДВС'!B388:C4393,2,FALSE),"")</f>
        <v/>
      </c>
      <c r="F389" s="35"/>
      <c r="G389" s="30" t="str">
        <f>IFERROR(VLOOKUP(F389,нормативы!G389:H428,2,FALSE),"")</f>
        <v/>
      </c>
      <c r="H389" s="30" t="str">
        <f>IF(ISBLANK(D389),"",нормативы!$H$2)</f>
        <v/>
      </c>
      <c r="I389" s="35"/>
      <c r="J389" s="36" t="str">
        <f>IFERROR(VLOOKUP(D389,'движение ДВС'!B388:K4393,9,FALSE),"")</f>
        <v/>
      </c>
      <c r="K389" s="29" t="str">
        <f>IFERROR(INDEX('движение ДВС'!B:P,MATCH('наряд-задание'!D389,'движение ДВС'!P:P,0),1),"")</f>
        <v/>
      </c>
    </row>
    <row r="390" spans="1:11" s="29" customFormat="1" ht="25.5" hidden="1" customHeight="1" x14ac:dyDescent="0.25">
      <c r="A390" s="37"/>
      <c r="B390" s="35"/>
      <c r="C390" s="29">
        <f>IFERROR(VLOOKUP(B390,специалист!$B$3:$C$45,2,FALSE),)</f>
        <v>0</v>
      </c>
      <c r="D390" s="37"/>
      <c r="E390" s="30" t="str">
        <f>IFERROR(VLOOKUP(D390,'движение ДВС'!B389:C4394,2,FALSE),"")</f>
        <v/>
      </c>
      <c r="F390" s="35"/>
      <c r="G390" s="30" t="str">
        <f>IFERROR(VLOOKUP(F390,нормативы!G390:H429,2,FALSE),"")</f>
        <v/>
      </c>
      <c r="H390" s="30" t="str">
        <f>IF(ISBLANK(D390),"",нормативы!$H$2)</f>
        <v/>
      </c>
      <c r="I390" s="35"/>
      <c r="J390" s="36" t="str">
        <f>IFERROR(VLOOKUP(D390,'движение ДВС'!B389:K4394,9,FALSE),"")</f>
        <v/>
      </c>
      <c r="K390" s="29" t="str">
        <f>IFERROR(INDEX('движение ДВС'!B:P,MATCH('наряд-задание'!D390,'движение ДВС'!P:P,0),1),"")</f>
        <v/>
      </c>
    </row>
    <row r="391" spans="1:11" s="29" customFormat="1" ht="25.5" hidden="1" customHeight="1" x14ac:dyDescent="0.25">
      <c r="A391" s="37"/>
      <c r="B391" s="35"/>
      <c r="C391" s="29">
        <f>IFERROR(VLOOKUP(B391,специалист!$B$3:$C$45,2,FALSE),)</f>
        <v>0</v>
      </c>
      <c r="D391" s="37"/>
      <c r="E391" s="30" t="str">
        <f>IFERROR(VLOOKUP(D391,'движение ДВС'!B390:C4395,2,FALSE),"")</f>
        <v/>
      </c>
      <c r="F391" s="35"/>
      <c r="G391" s="30" t="str">
        <f>IFERROR(VLOOKUP(F391,нормативы!G391:H430,2,FALSE),"")</f>
        <v/>
      </c>
      <c r="H391" s="30" t="str">
        <f>IF(ISBLANK(D391),"",нормативы!$H$2)</f>
        <v/>
      </c>
      <c r="I391" s="35"/>
      <c r="J391" s="36" t="str">
        <f>IFERROR(VLOOKUP(D391,'движение ДВС'!B390:K4395,9,FALSE),"")</f>
        <v/>
      </c>
      <c r="K391" s="29" t="str">
        <f>IFERROR(INDEX('движение ДВС'!B:P,MATCH('наряд-задание'!D391,'движение ДВС'!P:P,0),1),"")</f>
        <v/>
      </c>
    </row>
    <row r="392" spans="1:11" s="29" customFormat="1" ht="25.5" hidden="1" customHeight="1" x14ac:dyDescent="0.25">
      <c r="A392" s="37"/>
      <c r="B392" s="35"/>
      <c r="C392" s="29">
        <f>IFERROR(VLOOKUP(B392,специалист!$B$3:$C$45,2,FALSE),)</f>
        <v>0</v>
      </c>
      <c r="D392" s="37"/>
      <c r="E392" s="30" t="str">
        <f>IFERROR(VLOOKUP(D392,'движение ДВС'!B391:C4396,2,FALSE),"")</f>
        <v/>
      </c>
      <c r="F392" s="35"/>
      <c r="G392" s="30" t="str">
        <f>IFERROR(VLOOKUP(F392,нормативы!G392:H431,2,FALSE),"")</f>
        <v/>
      </c>
      <c r="H392" s="30" t="str">
        <f>IF(ISBLANK(D392),"",нормативы!$H$2)</f>
        <v/>
      </c>
      <c r="I392" s="35"/>
      <c r="J392" s="36" t="str">
        <f>IFERROR(VLOOKUP(D392,'движение ДВС'!B391:K4396,9,FALSE),"")</f>
        <v/>
      </c>
      <c r="K392" s="29" t="str">
        <f>IFERROR(INDEX('движение ДВС'!B:P,MATCH('наряд-задание'!D392,'движение ДВС'!P:P,0),1),"")</f>
        <v/>
      </c>
    </row>
    <row r="393" spans="1:11" s="29" customFormat="1" ht="25.5" hidden="1" customHeight="1" x14ac:dyDescent="0.25">
      <c r="A393" s="37"/>
      <c r="B393" s="35"/>
      <c r="C393" s="29">
        <f>IFERROR(VLOOKUP(B393,специалист!$B$3:$C$45,2,FALSE),)</f>
        <v>0</v>
      </c>
      <c r="D393" s="37"/>
      <c r="E393" s="30" t="str">
        <f>IFERROR(VLOOKUP(D393,'движение ДВС'!B392:C4397,2,FALSE),"")</f>
        <v/>
      </c>
      <c r="F393" s="35"/>
      <c r="G393" s="30" t="str">
        <f>IFERROR(VLOOKUP(F393,нормативы!G393:H432,2,FALSE),"")</f>
        <v/>
      </c>
      <c r="H393" s="30" t="str">
        <f>IF(ISBLANK(D393),"",нормативы!$H$2)</f>
        <v/>
      </c>
      <c r="I393" s="35"/>
      <c r="J393" s="36" t="str">
        <f>IFERROR(VLOOKUP(D393,'движение ДВС'!B392:K4397,9,FALSE),"")</f>
        <v/>
      </c>
      <c r="K393" s="29" t="str">
        <f>IFERROR(INDEX('движение ДВС'!B:P,MATCH('наряд-задание'!D393,'движение ДВС'!P:P,0),1),"")</f>
        <v/>
      </c>
    </row>
    <row r="394" spans="1:11" s="29" customFormat="1" ht="25.5" hidden="1" customHeight="1" x14ac:dyDescent="0.25">
      <c r="A394" s="37"/>
      <c r="B394" s="35"/>
      <c r="C394" s="29">
        <f>IFERROR(VLOOKUP(B394,специалист!$B$3:$C$45,2,FALSE),)</f>
        <v>0</v>
      </c>
      <c r="D394" s="37"/>
      <c r="E394" s="30" t="str">
        <f>IFERROR(VLOOKUP(D394,'движение ДВС'!B393:C4398,2,FALSE),"")</f>
        <v/>
      </c>
      <c r="F394" s="35"/>
      <c r="G394" s="30" t="str">
        <f>IFERROR(VLOOKUP(F394,нормативы!G394:H433,2,FALSE),"")</f>
        <v/>
      </c>
      <c r="H394" s="30" t="str">
        <f>IF(ISBLANK(D394),"",нормативы!$H$2)</f>
        <v/>
      </c>
      <c r="I394" s="35"/>
      <c r="J394" s="36" t="str">
        <f>IFERROR(VLOOKUP(D394,'движение ДВС'!B393:K4398,9,FALSE),"")</f>
        <v/>
      </c>
      <c r="K394" s="29" t="str">
        <f>IFERROR(INDEX('движение ДВС'!B:P,MATCH('наряд-задание'!D394,'движение ДВС'!P:P,0),1),"")</f>
        <v/>
      </c>
    </row>
    <row r="395" spans="1:11" s="29" customFormat="1" ht="25.5" hidden="1" customHeight="1" x14ac:dyDescent="0.25">
      <c r="A395" s="37"/>
      <c r="B395" s="35"/>
      <c r="C395" s="29">
        <f>IFERROR(VLOOKUP(B395,специалист!$B$3:$C$45,2,FALSE),)</f>
        <v>0</v>
      </c>
      <c r="D395" s="37"/>
      <c r="E395" s="30" t="str">
        <f>IFERROR(VLOOKUP(D395,'движение ДВС'!B394:C4399,2,FALSE),"")</f>
        <v/>
      </c>
      <c r="F395" s="35"/>
      <c r="G395" s="30" t="str">
        <f>IFERROR(VLOOKUP(F395,нормативы!G395:H434,2,FALSE),"")</f>
        <v/>
      </c>
      <c r="H395" s="30" t="str">
        <f>IF(ISBLANK(D395),"",нормативы!$H$2)</f>
        <v/>
      </c>
      <c r="I395" s="35"/>
      <c r="J395" s="36" t="str">
        <f>IFERROR(VLOOKUP(D395,'движение ДВС'!B394:K4399,9,FALSE),"")</f>
        <v/>
      </c>
      <c r="K395" s="29" t="str">
        <f>IFERROR(INDEX('движение ДВС'!B:P,MATCH('наряд-задание'!D395,'движение ДВС'!P:P,0),1),"")</f>
        <v/>
      </c>
    </row>
    <row r="396" spans="1:11" s="29" customFormat="1" ht="25.5" hidden="1" customHeight="1" x14ac:dyDescent="0.25">
      <c r="A396" s="37"/>
      <c r="B396" s="35"/>
      <c r="C396" s="29">
        <f>IFERROR(VLOOKUP(B396,специалист!$B$3:$C$45,2,FALSE),)</f>
        <v>0</v>
      </c>
      <c r="D396" s="37"/>
      <c r="E396" s="30" t="str">
        <f>IFERROR(VLOOKUP(D396,'движение ДВС'!B395:C4400,2,FALSE),"")</f>
        <v/>
      </c>
      <c r="F396" s="35"/>
      <c r="G396" s="30" t="str">
        <f>IFERROR(VLOOKUP(F396,нормативы!G396:H435,2,FALSE),"")</f>
        <v/>
      </c>
      <c r="H396" s="30" t="str">
        <f>IF(ISBLANK(D396),"",нормативы!$H$2)</f>
        <v/>
      </c>
      <c r="I396" s="35"/>
      <c r="J396" s="36" t="str">
        <f>IFERROR(VLOOKUP(D396,'движение ДВС'!B395:K4400,9,FALSE),"")</f>
        <v/>
      </c>
      <c r="K396" s="29" t="str">
        <f>IFERROR(INDEX('движение ДВС'!B:P,MATCH('наряд-задание'!D396,'движение ДВС'!P:P,0),1),"")</f>
        <v/>
      </c>
    </row>
    <row r="397" spans="1:11" s="29" customFormat="1" ht="25.5" hidden="1" customHeight="1" x14ac:dyDescent="0.25">
      <c r="A397" s="37"/>
      <c r="B397" s="35"/>
      <c r="C397" s="29">
        <f>IFERROR(VLOOKUP(B397,специалист!$B$3:$C$45,2,FALSE),)</f>
        <v>0</v>
      </c>
      <c r="D397" s="37"/>
      <c r="E397" s="30" t="str">
        <f>IFERROR(VLOOKUP(D397,'движение ДВС'!B396:C4401,2,FALSE),"")</f>
        <v/>
      </c>
      <c r="F397" s="35"/>
      <c r="G397" s="30" t="str">
        <f>IFERROR(VLOOKUP(F397,нормативы!G397:H436,2,FALSE),"")</f>
        <v/>
      </c>
      <c r="H397" s="30" t="str">
        <f>IF(ISBLANK(D397),"",нормативы!$H$2)</f>
        <v/>
      </c>
      <c r="I397" s="35"/>
      <c r="J397" s="36" t="str">
        <f>IFERROR(VLOOKUP(D397,'движение ДВС'!B396:K4401,9,FALSE),"")</f>
        <v/>
      </c>
      <c r="K397" s="29" t="str">
        <f>IFERROR(INDEX('движение ДВС'!B:P,MATCH('наряд-задание'!D397,'движение ДВС'!P:P,0),1),"")</f>
        <v/>
      </c>
    </row>
    <row r="398" spans="1:11" s="29" customFormat="1" ht="25.5" hidden="1" customHeight="1" x14ac:dyDescent="0.25">
      <c r="A398" s="37"/>
      <c r="B398" s="35"/>
      <c r="C398" s="29">
        <f>IFERROR(VLOOKUP(B398,специалист!$B$3:$C$45,2,FALSE),)</f>
        <v>0</v>
      </c>
      <c r="D398" s="37"/>
      <c r="E398" s="30" t="str">
        <f>IFERROR(VLOOKUP(D398,'движение ДВС'!B397:C4402,2,FALSE),"")</f>
        <v/>
      </c>
      <c r="F398" s="35"/>
      <c r="G398" s="30" t="str">
        <f>IFERROR(VLOOKUP(F398,нормативы!G398:H437,2,FALSE),"")</f>
        <v/>
      </c>
      <c r="H398" s="30" t="str">
        <f>IF(ISBLANK(D398),"",нормативы!$H$2)</f>
        <v/>
      </c>
      <c r="I398" s="35"/>
      <c r="J398" s="36" t="str">
        <f>IFERROR(VLOOKUP(D398,'движение ДВС'!B397:K4402,9,FALSE),"")</f>
        <v/>
      </c>
      <c r="K398" s="29" t="str">
        <f>IFERROR(INDEX('движение ДВС'!B:P,MATCH('наряд-задание'!D398,'движение ДВС'!P:P,0),1),"")</f>
        <v/>
      </c>
    </row>
    <row r="399" spans="1:11" s="29" customFormat="1" ht="25.5" hidden="1" customHeight="1" x14ac:dyDescent="0.25">
      <c r="A399" s="37"/>
      <c r="B399" s="35"/>
      <c r="C399" s="29">
        <f>IFERROR(VLOOKUP(B399,специалист!$B$3:$C$45,2,FALSE),)</f>
        <v>0</v>
      </c>
      <c r="D399" s="37"/>
      <c r="E399" s="30" t="str">
        <f>IFERROR(VLOOKUP(D399,'движение ДВС'!B398:C4403,2,FALSE),"")</f>
        <v/>
      </c>
      <c r="F399" s="35"/>
      <c r="G399" s="30" t="str">
        <f>IFERROR(VLOOKUP(F399,нормативы!G399:H438,2,FALSE),"")</f>
        <v/>
      </c>
      <c r="H399" s="30" t="str">
        <f>IF(ISBLANK(D399),"",нормативы!$H$2)</f>
        <v/>
      </c>
      <c r="I399" s="35"/>
      <c r="J399" s="36" t="str">
        <f>IFERROR(VLOOKUP(D399,'движение ДВС'!B398:K4403,9,FALSE),"")</f>
        <v/>
      </c>
      <c r="K399" s="29" t="str">
        <f>IFERROR(INDEX('движение ДВС'!B:P,MATCH('наряд-задание'!D399,'движение ДВС'!P:P,0),1),"")</f>
        <v/>
      </c>
    </row>
    <row r="400" spans="1:11" s="29" customFormat="1" ht="25.5" hidden="1" customHeight="1" x14ac:dyDescent="0.25">
      <c r="A400" s="37"/>
      <c r="B400" s="35"/>
      <c r="C400" s="29">
        <f>IFERROR(VLOOKUP(B400,специалист!$B$3:$C$45,2,FALSE),)</f>
        <v>0</v>
      </c>
      <c r="D400" s="37"/>
      <c r="E400" s="30" t="str">
        <f>IFERROR(VLOOKUP(D400,'движение ДВС'!B399:C4404,2,FALSE),"")</f>
        <v/>
      </c>
      <c r="F400" s="35"/>
      <c r="G400" s="30" t="str">
        <f>IFERROR(VLOOKUP(F400,нормативы!G400:H439,2,FALSE),"")</f>
        <v/>
      </c>
      <c r="H400" s="30" t="str">
        <f>IF(ISBLANK(D400),"",нормативы!$H$2)</f>
        <v/>
      </c>
      <c r="I400" s="35"/>
      <c r="J400" s="36" t="str">
        <f>IFERROR(VLOOKUP(D400,'движение ДВС'!B399:K4404,9,FALSE),"")</f>
        <v/>
      </c>
      <c r="K400" s="29" t="str">
        <f>IFERROR(INDEX('движение ДВС'!B:P,MATCH('наряд-задание'!D400,'движение ДВС'!P:P,0),1),"")</f>
        <v/>
      </c>
    </row>
    <row r="401" spans="1:11" s="29" customFormat="1" ht="25.5" hidden="1" customHeight="1" x14ac:dyDescent="0.25">
      <c r="A401" s="37"/>
      <c r="B401" s="35"/>
      <c r="C401" s="29">
        <f>IFERROR(VLOOKUP(B401,специалист!$B$3:$C$45,2,FALSE),)</f>
        <v>0</v>
      </c>
      <c r="D401" s="37"/>
      <c r="E401" s="30" t="str">
        <f>IFERROR(VLOOKUP(D401,'движение ДВС'!B400:C4405,2,FALSE),"")</f>
        <v/>
      </c>
      <c r="F401" s="35"/>
      <c r="G401" s="30" t="str">
        <f>IFERROR(VLOOKUP(F401,нормативы!G401:H440,2,FALSE),"")</f>
        <v/>
      </c>
      <c r="H401" s="30" t="str">
        <f>IF(ISBLANK(D401),"",нормативы!$H$2)</f>
        <v/>
      </c>
      <c r="I401" s="35"/>
      <c r="J401" s="36" t="str">
        <f>IFERROR(VLOOKUP(D401,'движение ДВС'!B400:K4405,9,FALSE),"")</f>
        <v/>
      </c>
      <c r="K401" s="29" t="str">
        <f>IFERROR(INDEX('движение ДВС'!B:P,MATCH('наряд-задание'!D401,'движение ДВС'!P:P,0),1),"")</f>
        <v/>
      </c>
    </row>
    <row r="402" spans="1:11" s="29" customFormat="1" ht="25.5" hidden="1" customHeight="1" x14ac:dyDescent="0.25">
      <c r="A402" s="37"/>
      <c r="B402" s="35"/>
      <c r="C402" s="29">
        <f>IFERROR(VLOOKUP(B402,специалист!$B$3:$C$45,2,FALSE),)</f>
        <v>0</v>
      </c>
      <c r="D402" s="37"/>
      <c r="E402" s="30" t="str">
        <f>IFERROR(VLOOKUP(D402,'движение ДВС'!B401:C4406,2,FALSE),"")</f>
        <v/>
      </c>
      <c r="F402" s="35"/>
      <c r="G402" s="30" t="str">
        <f>IFERROR(VLOOKUP(F402,нормативы!G402:H441,2,FALSE),"")</f>
        <v/>
      </c>
      <c r="H402" s="30" t="str">
        <f>IF(ISBLANK(D402),"",нормативы!$H$2)</f>
        <v/>
      </c>
      <c r="I402" s="35"/>
      <c r="J402" s="36" t="str">
        <f>IFERROR(VLOOKUP(D402,'движение ДВС'!B401:K4406,9,FALSE),"")</f>
        <v/>
      </c>
      <c r="K402" s="29" t="str">
        <f>IFERROR(INDEX('движение ДВС'!B:P,MATCH('наряд-задание'!D402,'движение ДВС'!P:P,0),1),"")</f>
        <v/>
      </c>
    </row>
    <row r="403" spans="1:11" s="29" customFormat="1" ht="25.5" hidden="1" customHeight="1" x14ac:dyDescent="0.25">
      <c r="A403" s="37"/>
      <c r="B403" s="35"/>
      <c r="C403" s="29">
        <f>IFERROR(VLOOKUP(B403,специалист!$B$3:$C$45,2,FALSE),)</f>
        <v>0</v>
      </c>
      <c r="D403" s="37"/>
      <c r="E403" s="30" t="str">
        <f>IFERROR(VLOOKUP(D403,'движение ДВС'!B402:C4407,2,FALSE),"")</f>
        <v/>
      </c>
      <c r="F403" s="35"/>
      <c r="G403" s="30" t="str">
        <f>IFERROR(VLOOKUP(F403,нормативы!G403:H442,2,FALSE),"")</f>
        <v/>
      </c>
      <c r="H403" s="30" t="str">
        <f>IF(ISBLANK(D403),"",нормативы!$H$2)</f>
        <v/>
      </c>
      <c r="I403" s="35"/>
      <c r="J403" s="36" t="str">
        <f>IFERROR(VLOOKUP(D403,'движение ДВС'!B402:K4407,9,FALSE),"")</f>
        <v/>
      </c>
      <c r="K403" s="29" t="str">
        <f>IFERROR(INDEX('движение ДВС'!B:P,MATCH('наряд-задание'!D403,'движение ДВС'!P:P,0),1),"")</f>
        <v/>
      </c>
    </row>
    <row r="404" spans="1:11" s="29" customFormat="1" ht="25.5" hidden="1" customHeight="1" x14ac:dyDescent="0.25">
      <c r="A404" s="37"/>
      <c r="B404" s="35"/>
      <c r="C404" s="29">
        <f>IFERROR(VLOOKUP(B404,специалист!$B$3:$C$45,2,FALSE),)</f>
        <v>0</v>
      </c>
      <c r="D404" s="37"/>
      <c r="E404" s="30" t="str">
        <f>IFERROR(VLOOKUP(D404,'движение ДВС'!B403:C4408,2,FALSE),"")</f>
        <v/>
      </c>
      <c r="F404" s="35"/>
      <c r="G404" s="30" t="str">
        <f>IFERROR(VLOOKUP(F404,нормативы!G404:H443,2,FALSE),"")</f>
        <v/>
      </c>
      <c r="H404" s="30" t="str">
        <f>IF(ISBLANK(D404),"",нормативы!$H$2)</f>
        <v/>
      </c>
      <c r="I404" s="35"/>
      <c r="J404" s="36" t="str">
        <f>IFERROR(VLOOKUP(D404,'движение ДВС'!B403:K4408,9,FALSE),"")</f>
        <v/>
      </c>
      <c r="K404" s="29" t="str">
        <f>IFERROR(INDEX('движение ДВС'!B:P,MATCH('наряд-задание'!D404,'движение ДВС'!P:P,0),1),"")</f>
        <v/>
      </c>
    </row>
    <row r="405" spans="1:11" s="29" customFormat="1" ht="25.5" hidden="1" customHeight="1" x14ac:dyDescent="0.25">
      <c r="A405" s="37"/>
      <c r="B405" s="35"/>
      <c r="C405" s="29">
        <f>IFERROR(VLOOKUP(B405,специалист!$B$3:$C$45,2,FALSE),)</f>
        <v>0</v>
      </c>
      <c r="D405" s="37"/>
      <c r="E405" s="30" t="str">
        <f>IFERROR(VLOOKUP(D405,'движение ДВС'!B404:C4409,2,FALSE),"")</f>
        <v/>
      </c>
      <c r="F405" s="35"/>
      <c r="G405" s="30" t="str">
        <f>IFERROR(VLOOKUP(F405,нормативы!G405:H444,2,FALSE),"")</f>
        <v/>
      </c>
      <c r="H405" s="30" t="str">
        <f>IF(ISBLANK(D405),"",нормативы!$H$2)</f>
        <v/>
      </c>
      <c r="I405" s="35"/>
      <c r="J405" s="36" t="str">
        <f>IFERROR(VLOOKUP(D405,'движение ДВС'!B404:K4409,9,FALSE),"")</f>
        <v/>
      </c>
      <c r="K405" s="29" t="str">
        <f>IFERROR(INDEX('движение ДВС'!B:P,MATCH('наряд-задание'!D405,'движение ДВС'!P:P,0),1),"")</f>
        <v/>
      </c>
    </row>
    <row r="406" spans="1:11" s="29" customFormat="1" ht="25.5" hidden="1" customHeight="1" x14ac:dyDescent="0.25">
      <c r="A406" s="37"/>
      <c r="B406" s="35"/>
      <c r="C406" s="29">
        <f>IFERROR(VLOOKUP(B406,специалист!$B$3:$C$45,2,FALSE),)</f>
        <v>0</v>
      </c>
      <c r="D406" s="37"/>
      <c r="E406" s="30" t="str">
        <f>IFERROR(VLOOKUP(D406,'движение ДВС'!B405:C4410,2,FALSE),"")</f>
        <v/>
      </c>
      <c r="F406" s="35"/>
      <c r="G406" s="30" t="str">
        <f>IFERROR(VLOOKUP(F406,нормативы!G406:H445,2,FALSE),"")</f>
        <v/>
      </c>
      <c r="H406" s="30" t="str">
        <f>IF(ISBLANK(D406),"",нормативы!$H$2)</f>
        <v/>
      </c>
      <c r="I406" s="35"/>
      <c r="J406" s="36" t="str">
        <f>IFERROR(VLOOKUP(D406,'движение ДВС'!B405:K4410,9,FALSE),"")</f>
        <v/>
      </c>
      <c r="K406" s="29" t="str">
        <f>IFERROR(INDEX('движение ДВС'!B:P,MATCH('наряд-задание'!D406,'движение ДВС'!P:P,0),1),"")</f>
        <v/>
      </c>
    </row>
    <row r="407" spans="1:11" s="29" customFormat="1" ht="25.5" hidden="1" customHeight="1" x14ac:dyDescent="0.25">
      <c r="A407" s="37"/>
      <c r="B407" s="35"/>
      <c r="C407" s="29">
        <f>IFERROR(VLOOKUP(B407,специалист!$B$3:$C$45,2,FALSE),)</f>
        <v>0</v>
      </c>
      <c r="D407" s="37"/>
      <c r="E407" s="30" t="str">
        <f>IFERROR(VLOOKUP(D407,'движение ДВС'!B406:C4411,2,FALSE),"")</f>
        <v/>
      </c>
      <c r="F407" s="35"/>
      <c r="G407" s="30" t="str">
        <f>IFERROR(VLOOKUP(F407,нормативы!G407:H446,2,FALSE),"")</f>
        <v/>
      </c>
      <c r="H407" s="30" t="str">
        <f>IF(ISBLANK(D407),"",нормативы!$H$2)</f>
        <v/>
      </c>
      <c r="I407" s="35"/>
      <c r="J407" s="36" t="str">
        <f>IFERROR(VLOOKUP(D407,'движение ДВС'!B406:K4411,9,FALSE),"")</f>
        <v/>
      </c>
      <c r="K407" s="29" t="str">
        <f>IFERROR(INDEX('движение ДВС'!B:P,MATCH('наряд-задание'!D407,'движение ДВС'!P:P,0),1),"")</f>
        <v/>
      </c>
    </row>
    <row r="408" spans="1:11" s="29" customFormat="1" ht="25.5" hidden="1" customHeight="1" x14ac:dyDescent="0.25">
      <c r="A408" s="37"/>
      <c r="B408" s="35"/>
      <c r="C408" s="29">
        <f>IFERROR(VLOOKUP(B408,специалист!$B$3:$C$45,2,FALSE),)</f>
        <v>0</v>
      </c>
      <c r="D408" s="37"/>
      <c r="E408" s="30" t="str">
        <f>IFERROR(VLOOKUP(D408,'движение ДВС'!B407:C4412,2,FALSE),"")</f>
        <v/>
      </c>
      <c r="F408" s="35"/>
      <c r="G408" s="30" t="str">
        <f>IFERROR(VLOOKUP(F408,нормативы!G408:H447,2,FALSE),"")</f>
        <v/>
      </c>
      <c r="H408" s="30" t="str">
        <f>IF(ISBLANK(D408),"",нормативы!$H$2)</f>
        <v/>
      </c>
      <c r="I408" s="35"/>
      <c r="J408" s="36" t="str">
        <f>IFERROR(VLOOKUP(D408,'движение ДВС'!B407:K4412,9,FALSE),"")</f>
        <v/>
      </c>
      <c r="K408" s="29" t="str">
        <f>IFERROR(INDEX('движение ДВС'!B:P,MATCH('наряд-задание'!D408,'движение ДВС'!P:P,0),1),"")</f>
        <v/>
      </c>
    </row>
    <row r="409" spans="1:11" s="29" customFormat="1" ht="25.5" hidden="1" customHeight="1" x14ac:dyDescent="0.25">
      <c r="A409" s="37"/>
      <c r="B409" s="35"/>
      <c r="C409" s="29">
        <f>IFERROR(VLOOKUP(B409,специалист!$B$3:$C$45,2,FALSE),)</f>
        <v>0</v>
      </c>
      <c r="D409" s="37"/>
      <c r="E409" s="30" t="str">
        <f>IFERROR(VLOOKUP(D409,'движение ДВС'!B408:C4413,2,FALSE),"")</f>
        <v/>
      </c>
      <c r="F409" s="35"/>
      <c r="G409" s="30" t="str">
        <f>IFERROR(VLOOKUP(F409,нормативы!G409:H448,2,FALSE),"")</f>
        <v/>
      </c>
      <c r="H409" s="30" t="str">
        <f>IF(ISBLANK(D409),"",нормативы!$H$2)</f>
        <v/>
      </c>
      <c r="I409" s="35"/>
      <c r="J409" s="36" t="str">
        <f>IFERROR(VLOOKUP(D409,'движение ДВС'!B408:K4413,9,FALSE),"")</f>
        <v/>
      </c>
      <c r="K409" s="29" t="str">
        <f>IFERROR(INDEX('движение ДВС'!B:P,MATCH('наряд-задание'!D409,'движение ДВС'!P:P,0),1),"")</f>
        <v/>
      </c>
    </row>
    <row r="410" spans="1:11" s="29" customFormat="1" ht="25.5" hidden="1" customHeight="1" x14ac:dyDescent="0.25">
      <c r="A410" s="37"/>
      <c r="B410" s="35"/>
      <c r="C410" s="29">
        <f>IFERROR(VLOOKUP(B410,специалист!$B$3:$C$45,2,FALSE),)</f>
        <v>0</v>
      </c>
      <c r="D410" s="37"/>
      <c r="E410" s="30" t="str">
        <f>IFERROR(VLOOKUP(D410,'движение ДВС'!B409:C4414,2,FALSE),"")</f>
        <v/>
      </c>
      <c r="F410" s="35"/>
      <c r="G410" s="30" t="str">
        <f>IFERROR(VLOOKUP(F410,нормативы!G410:H449,2,FALSE),"")</f>
        <v/>
      </c>
      <c r="H410" s="30" t="str">
        <f>IF(ISBLANK(D410),"",нормативы!$H$2)</f>
        <v/>
      </c>
      <c r="I410" s="35"/>
      <c r="J410" s="36" t="str">
        <f>IFERROR(VLOOKUP(D410,'движение ДВС'!B409:K4414,9,FALSE),"")</f>
        <v/>
      </c>
      <c r="K410" s="29" t="str">
        <f>IFERROR(INDEX('движение ДВС'!B:P,MATCH('наряд-задание'!D410,'движение ДВС'!P:P,0),1),"")</f>
        <v/>
      </c>
    </row>
    <row r="411" spans="1:11" s="29" customFormat="1" ht="25.5" hidden="1" customHeight="1" x14ac:dyDescent="0.25">
      <c r="A411" s="37"/>
      <c r="B411" s="35"/>
      <c r="C411" s="29">
        <f>IFERROR(VLOOKUP(B411,специалист!$B$3:$C$45,2,FALSE),)</f>
        <v>0</v>
      </c>
      <c r="D411" s="37"/>
      <c r="E411" s="30" t="str">
        <f>IFERROR(VLOOKUP(D411,'движение ДВС'!B410:C4415,2,FALSE),"")</f>
        <v/>
      </c>
      <c r="F411" s="35"/>
      <c r="G411" s="30" t="str">
        <f>IFERROR(VLOOKUP(F411,нормативы!G411:H450,2,FALSE),"")</f>
        <v/>
      </c>
      <c r="H411" s="30" t="str">
        <f>IF(ISBLANK(D411),"",нормативы!$H$2)</f>
        <v/>
      </c>
      <c r="I411" s="35"/>
      <c r="J411" s="36" t="str">
        <f>IFERROR(VLOOKUP(D411,'движение ДВС'!B410:K4415,9,FALSE),"")</f>
        <v/>
      </c>
      <c r="K411" s="29" t="str">
        <f>IFERROR(INDEX('движение ДВС'!B:P,MATCH('наряд-задание'!D411,'движение ДВС'!P:P,0),1),"")</f>
        <v/>
      </c>
    </row>
    <row r="412" spans="1:11" s="29" customFormat="1" ht="25.5" hidden="1" customHeight="1" x14ac:dyDescent="0.25">
      <c r="A412" s="37"/>
      <c r="B412" s="35"/>
      <c r="C412" s="29">
        <f>IFERROR(VLOOKUP(B412,специалист!$B$3:$C$45,2,FALSE),)</f>
        <v>0</v>
      </c>
      <c r="D412" s="37"/>
      <c r="E412" s="30" t="str">
        <f>IFERROR(VLOOKUP(D412,'движение ДВС'!B411:C4416,2,FALSE),"")</f>
        <v/>
      </c>
      <c r="F412" s="35"/>
      <c r="G412" s="30" t="str">
        <f>IFERROR(VLOOKUP(F412,нормативы!G412:H451,2,FALSE),"")</f>
        <v/>
      </c>
      <c r="H412" s="30" t="str">
        <f>IF(ISBLANK(D412),"",нормативы!$H$2)</f>
        <v/>
      </c>
      <c r="I412" s="35"/>
      <c r="J412" s="36" t="str">
        <f>IFERROR(VLOOKUP(D412,'движение ДВС'!B411:K4416,9,FALSE),"")</f>
        <v/>
      </c>
      <c r="K412" s="29" t="str">
        <f>IFERROR(INDEX('движение ДВС'!B:P,MATCH('наряд-задание'!D412,'движение ДВС'!P:P,0),1),"")</f>
        <v/>
      </c>
    </row>
    <row r="413" spans="1:11" s="29" customFormat="1" ht="25.5" hidden="1" customHeight="1" x14ac:dyDescent="0.25">
      <c r="A413" s="37"/>
      <c r="B413" s="35"/>
      <c r="C413" s="29">
        <f>IFERROR(VLOOKUP(B413,специалист!$B$3:$C$45,2,FALSE),)</f>
        <v>0</v>
      </c>
      <c r="D413" s="37"/>
      <c r="E413" s="30" t="str">
        <f>IFERROR(VLOOKUP(D413,'движение ДВС'!B412:C4417,2,FALSE),"")</f>
        <v/>
      </c>
      <c r="F413" s="35"/>
      <c r="G413" s="30" t="str">
        <f>IFERROR(VLOOKUP(F413,нормативы!G413:H452,2,FALSE),"")</f>
        <v/>
      </c>
      <c r="H413" s="30" t="str">
        <f>IF(ISBLANK(D413),"",нормативы!$H$2)</f>
        <v/>
      </c>
      <c r="I413" s="35"/>
      <c r="J413" s="36" t="str">
        <f>IFERROR(VLOOKUP(D413,'движение ДВС'!B412:K4417,9,FALSE),"")</f>
        <v/>
      </c>
      <c r="K413" s="29" t="str">
        <f>IFERROR(INDEX('движение ДВС'!B:P,MATCH('наряд-задание'!D413,'движение ДВС'!P:P,0),1),"")</f>
        <v/>
      </c>
    </row>
    <row r="414" spans="1:11" s="29" customFormat="1" ht="25.5" hidden="1" customHeight="1" x14ac:dyDescent="0.25">
      <c r="A414" s="37"/>
      <c r="B414" s="35"/>
      <c r="C414" s="29">
        <f>IFERROR(VLOOKUP(B414,специалист!$B$3:$C$45,2,FALSE),)</f>
        <v>0</v>
      </c>
      <c r="D414" s="37"/>
      <c r="E414" s="30" t="str">
        <f>IFERROR(VLOOKUP(D414,'движение ДВС'!B413:C4418,2,FALSE),"")</f>
        <v/>
      </c>
      <c r="F414" s="35"/>
      <c r="G414" s="30" t="str">
        <f>IFERROR(VLOOKUP(F414,нормативы!G414:H453,2,FALSE),"")</f>
        <v/>
      </c>
      <c r="H414" s="30" t="str">
        <f>IF(ISBLANK(D414),"",нормативы!$H$2)</f>
        <v/>
      </c>
      <c r="I414" s="35"/>
      <c r="J414" s="36" t="str">
        <f>IFERROR(VLOOKUP(D414,'движение ДВС'!B413:K4418,9,FALSE),"")</f>
        <v/>
      </c>
      <c r="K414" s="29" t="str">
        <f>IFERROR(INDEX('движение ДВС'!B:P,MATCH('наряд-задание'!D414,'движение ДВС'!P:P,0),1),"")</f>
        <v/>
      </c>
    </row>
    <row r="415" spans="1:11" s="29" customFormat="1" ht="25.5" hidden="1" customHeight="1" x14ac:dyDescent="0.25">
      <c r="A415" s="37"/>
      <c r="B415" s="35"/>
      <c r="C415" s="29">
        <f>IFERROR(VLOOKUP(B415,специалист!$B$3:$C$45,2,FALSE),)</f>
        <v>0</v>
      </c>
      <c r="D415" s="37"/>
      <c r="E415" s="30" t="str">
        <f>IFERROR(VLOOKUP(D415,'движение ДВС'!B414:C4419,2,FALSE),"")</f>
        <v/>
      </c>
      <c r="F415" s="35"/>
      <c r="G415" s="30" t="str">
        <f>IFERROR(VLOOKUP(F415,нормативы!G415:H454,2,FALSE),"")</f>
        <v/>
      </c>
      <c r="H415" s="30" t="str">
        <f>IF(ISBLANK(D415),"",нормативы!$H$2)</f>
        <v/>
      </c>
      <c r="I415" s="35"/>
      <c r="J415" s="36" t="str">
        <f>IFERROR(VLOOKUP(D415,'движение ДВС'!B414:K4419,9,FALSE),"")</f>
        <v/>
      </c>
      <c r="K415" s="29" t="str">
        <f>IFERROR(INDEX('движение ДВС'!B:P,MATCH('наряд-задание'!D415,'движение ДВС'!P:P,0),1),"")</f>
        <v/>
      </c>
    </row>
    <row r="416" spans="1:11" s="29" customFormat="1" ht="25.5" hidden="1" customHeight="1" x14ac:dyDescent="0.25">
      <c r="A416" s="37"/>
      <c r="B416" s="35"/>
      <c r="C416" s="29">
        <f>IFERROR(VLOOKUP(B416,специалист!$B$3:$C$45,2,FALSE),)</f>
        <v>0</v>
      </c>
      <c r="D416" s="37"/>
      <c r="E416" s="30" t="str">
        <f>IFERROR(VLOOKUP(D416,'движение ДВС'!B415:C4420,2,FALSE),"")</f>
        <v/>
      </c>
      <c r="F416" s="35"/>
      <c r="G416" s="30" t="str">
        <f>IFERROR(VLOOKUP(F416,нормативы!G416:H455,2,FALSE),"")</f>
        <v/>
      </c>
      <c r="H416" s="30" t="str">
        <f>IF(ISBLANK(D416),"",нормативы!$H$2)</f>
        <v/>
      </c>
      <c r="I416" s="35"/>
      <c r="J416" s="36" t="str">
        <f>IFERROR(VLOOKUP(D416,'движение ДВС'!B415:K4420,9,FALSE),"")</f>
        <v/>
      </c>
      <c r="K416" s="29" t="str">
        <f>IFERROR(INDEX('движение ДВС'!B:P,MATCH('наряд-задание'!D416,'движение ДВС'!P:P,0),1),"")</f>
        <v/>
      </c>
    </row>
    <row r="417" spans="1:11" s="29" customFormat="1" ht="25.5" hidden="1" customHeight="1" x14ac:dyDescent="0.25">
      <c r="A417" s="37"/>
      <c r="B417" s="35"/>
      <c r="C417" s="29">
        <f>IFERROR(VLOOKUP(B417,специалист!$B$3:$C$45,2,FALSE),)</f>
        <v>0</v>
      </c>
      <c r="D417" s="37"/>
      <c r="E417" s="30" t="str">
        <f>IFERROR(VLOOKUP(D417,'движение ДВС'!B416:C4421,2,FALSE),"")</f>
        <v/>
      </c>
      <c r="F417" s="35"/>
      <c r="G417" s="30" t="str">
        <f>IFERROR(VLOOKUP(F417,нормативы!G417:H456,2,FALSE),"")</f>
        <v/>
      </c>
      <c r="H417" s="30" t="str">
        <f>IF(ISBLANK(D417),"",нормативы!$H$2)</f>
        <v/>
      </c>
      <c r="I417" s="35"/>
      <c r="J417" s="36" t="str">
        <f>IFERROR(VLOOKUP(D417,'движение ДВС'!B416:K4421,9,FALSE),"")</f>
        <v/>
      </c>
      <c r="K417" s="29" t="str">
        <f>IFERROR(INDEX('движение ДВС'!B:P,MATCH('наряд-задание'!D417,'движение ДВС'!P:P,0),1),"")</f>
        <v/>
      </c>
    </row>
    <row r="418" spans="1:11" s="29" customFormat="1" ht="25.5" hidden="1" customHeight="1" x14ac:dyDescent="0.25">
      <c r="A418" s="37"/>
      <c r="B418" s="35"/>
      <c r="C418" s="29">
        <f>IFERROR(VLOOKUP(B418,специалист!$B$3:$C$45,2,FALSE),)</f>
        <v>0</v>
      </c>
      <c r="D418" s="37"/>
      <c r="E418" s="30" t="str">
        <f>IFERROR(VLOOKUP(D418,'движение ДВС'!B417:C4422,2,FALSE),"")</f>
        <v/>
      </c>
      <c r="F418" s="35"/>
      <c r="G418" s="30" t="str">
        <f>IFERROR(VLOOKUP(F418,нормативы!G418:H457,2,FALSE),"")</f>
        <v/>
      </c>
      <c r="H418" s="30" t="str">
        <f>IF(ISBLANK(D418),"",нормативы!$H$2)</f>
        <v/>
      </c>
      <c r="I418" s="35"/>
      <c r="J418" s="36" t="str">
        <f>IFERROR(VLOOKUP(D418,'движение ДВС'!B417:K4422,9,FALSE),"")</f>
        <v/>
      </c>
      <c r="K418" s="29" t="str">
        <f>IFERROR(INDEX('движение ДВС'!B:P,MATCH('наряд-задание'!D418,'движение ДВС'!P:P,0),1),"")</f>
        <v/>
      </c>
    </row>
    <row r="419" spans="1:11" s="29" customFormat="1" ht="25.5" hidden="1" customHeight="1" x14ac:dyDescent="0.25">
      <c r="A419" s="37"/>
      <c r="B419" s="35"/>
      <c r="C419" s="29">
        <f>IFERROR(VLOOKUP(B419,специалист!$B$3:$C$45,2,FALSE),)</f>
        <v>0</v>
      </c>
      <c r="D419" s="37"/>
      <c r="E419" s="30" t="str">
        <f>IFERROR(VLOOKUP(D419,'движение ДВС'!B418:C4423,2,FALSE),"")</f>
        <v/>
      </c>
      <c r="F419" s="35"/>
      <c r="G419" s="30" t="str">
        <f>IFERROR(VLOOKUP(F419,нормативы!G419:H458,2,FALSE),"")</f>
        <v/>
      </c>
      <c r="H419" s="30" t="str">
        <f>IF(ISBLANK(D419),"",нормативы!$H$2)</f>
        <v/>
      </c>
      <c r="I419" s="35"/>
      <c r="J419" s="36" t="str">
        <f>IFERROR(VLOOKUP(D419,'движение ДВС'!B418:K4423,9,FALSE),"")</f>
        <v/>
      </c>
      <c r="K419" s="29" t="str">
        <f>IFERROR(INDEX('движение ДВС'!B:P,MATCH('наряд-задание'!D419,'движение ДВС'!P:P,0),1),"")</f>
        <v/>
      </c>
    </row>
    <row r="420" spans="1:11" s="29" customFormat="1" ht="25.5" hidden="1" customHeight="1" x14ac:dyDescent="0.25">
      <c r="A420" s="37"/>
      <c r="B420" s="35"/>
      <c r="C420" s="29">
        <f>IFERROR(VLOOKUP(B420,специалист!$B$3:$C$45,2,FALSE),)</f>
        <v>0</v>
      </c>
      <c r="D420" s="37"/>
      <c r="E420" s="30" t="str">
        <f>IFERROR(VLOOKUP(D420,'движение ДВС'!B419:C4424,2,FALSE),"")</f>
        <v/>
      </c>
      <c r="F420" s="35"/>
      <c r="G420" s="30" t="str">
        <f>IFERROR(VLOOKUP(F420,нормативы!G420:H459,2,FALSE),"")</f>
        <v/>
      </c>
      <c r="H420" s="30" t="str">
        <f>IF(ISBLANK(D420),"",нормативы!$H$2)</f>
        <v/>
      </c>
      <c r="I420" s="35"/>
      <c r="J420" s="36" t="str">
        <f>IFERROR(VLOOKUP(D420,'движение ДВС'!B419:K4424,9,FALSE),"")</f>
        <v/>
      </c>
      <c r="K420" s="29" t="str">
        <f>IFERROR(INDEX('движение ДВС'!B:P,MATCH('наряд-задание'!D420,'движение ДВС'!P:P,0),1),"")</f>
        <v/>
      </c>
    </row>
    <row r="421" spans="1:11" s="29" customFormat="1" ht="25.5" hidden="1" customHeight="1" x14ac:dyDescent="0.25">
      <c r="A421" s="37"/>
      <c r="B421" s="35"/>
      <c r="C421" s="29">
        <f>IFERROR(VLOOKUP(B421,специалист!$B$3:$C$45,2,FALSE),)</f>
        <v>0</v>
      </c>
      <c r="D421" s="37"/>
      <c r="E421" s="30" t="str">
        <f>IFERROR(VLOOKUP(D421,'движение ДВС'!B420:C4425,2,FALSE),"")</f>
        <v/>
      </c>
      <c r="F421" s="35"/>
      <c r="G421" s="30" t="str">
        <f>IFERROR(VLOOKUP(F421,нормативы!G421:H460,2,FALSE),"")</f>
        <v/>
      </c>
      <c r="H421" s="30" t="str">
        <f>IF(ISBLANK(D421),"",нормативы!$H$2)</f>
        <v/>
      </c>
      <c r="I421" s="35"/>
      <c r="J421" s="36" t="str">
        <f>IFERROR(VLOOKUP(D421,'движение ДВС'!B420:K4425,9,FALSE),"")</f>
        <v/>
      </c>
      <c r="K421" s="29" t="str">
        <f>IFERROR(INDEX('движение ДВС'!B:P,MATCH('наряд-задание'!D421,'движение ДВС'!P:P,0),1),"")</f>
        <v/>
      </c>
    </row>
    <row r="422" spans="1:11" s="29" customFormat="1" ht="25.5" hidden="1" customHeight="1" x14ac:dyDescent="0.25">
      <c r="A422" s="37"/>
      <c r="B422" s="35"/>
      <c r="C422" s="29">
        <f>IFERROR(VLOOKUP(B422,специалист!$B$3:$C$45,2,FALSE),)</f>
        <v>0</v>
      </c>
      <c r="D422" s="37"/>
      <c r="E422" s="30" t="str">
        <f>IFERROR(VLOOKUP(D422,'движение ДВС'!B421:C4426,2,FALSE),"")</f>
        <v/>
      </c>
      <c r="F422" s="35"/>
      <c r="G422" s="30" t="str">
        <f>IFERROR(VLOOKUP(F422,нормативы!G422:H461,2,FALSE),"")</f>
        <v/>
      </c>
      <c r="H422" s="30" t="str">
        <f>IF(ISBLANK(D422),"",нормативы!$H$2)</f>
        <v/>
      </c>
      <c r="I422" s="35"/>
      <c r="J422" s="36" t="str">
        <f>IFERROR(VLOOKUP(D422,'движение ДВС'!B421:K4426,9,FALSE),"")</f>
        <v/>
      </c>
      <c r="K422" s="29" t="str">
        <f>IFERROR(INDEX('движение ДВС'!B:P,MATCH('наряд-задание'!D422,'движение ДВС'!P:P,0),1),"")</f>
        <v/>
      </c>
    </row>
    <row r="423" spans="1:11" s="29" customFormat="1" ht="25.5" hidden="1" customHeight="1" x14ac:dyDescent="0.25">
      <c r="A423" s="37"/>
      <c r="B423" s="35"/>
      <c r="C423" s="29">
        <f>IFERROR(VLOOKUP(B423,специалист!$B$3:$C$45,2,FALSE),)</f>
        <v>0</v>
      </c>
      <c r="D423" s="37"/>
      <c r="E423" s="30" t="str">
        <f>IFERROR(VLOOKUP(D423,'движение ДВС'!B422:C4427,2,FALSE),"")</f>
        <v/>
      </c>
      <c r="F423" s="35"/>
      <c r="G423" s="30" t="str">
        <f>IFERROR(VLOOKUP(F423,нормативы!G423:H462,2,FALSE),"")</f>
        <v/>
      </c>
      <c r="H423" s="30" t="str">
        <f>IF(ISBLANK(D423),"",нормативы!$H$2)</f>
        <v/>
      </c>
      <c r="I423" s="35"/>
      <c r="J423" s="36" t="str">
        <f>IFERROR(VLOOKUP(D423,'движение ДВС'!B422:K4427,9,FALSE),"")</f>
        <v/>
      </c>
      <c r="K423" s="29" t="str">
        <f>IFERROR(INDEX('движение ДВС'!B:P,MATCH('наряд-задание'!D423,'движение ДВС'!P:P,0),1),"")</f>
        <v/>
      </c>
    </row>
    <row r="424" spans="1:11" s="29" customFormat="1" ht="25.5" hidden="1" customHeight="1" x14ac:dyDescent="0.25">
      <c r="A424" s="37"/>
      <c r="B424" s="35"/>
      <c r="C424" s="29">
        <f>IFERROR(VLOOKUP(B424,специалист!$B$3:$C$45,2,FALSE),)</f>
        <v>0</v>
      </c>
      <c r="D424" s="37"/>
      <c r="E424" s="30" t="str">
        <f>IFERROR(VLOOKUP(D424,'движение ДВС'!B423:C4428,2,FALSE),"")</f>
        <v/>
      </c>
      <c r="F424" s="35"/>
      <c r="G424" s="30" t="str">
        <f>IFERROR(VLOOKUP(F424,нормативы!G424:H463,2,FALSE),"")</f>
        <v/>
      </c>
      <c r="H424" s="30" t="str">
        <f>IF(ISBLANK(D424),"",нормативы!$H$2)</f>
        <v/>
      </c>
      <c r="I424" s="35"/>
      <c r="J424" s="36" t="str">
        <f>IFERROR(VLOOKUP(D424,'движение ДВС'!B423:K4428,9,FALSE),"")</f>
        <v/>
      </c>
      <c r="K424" s="29" t="str">
        <f>IFERROR(INDEX('движение ДВС'!B:P,MATCH('наряд-задание'!D424,'движение ДВС'!P:P,0),1),"")</f>
        <v/>
      </c>
    </row>
    <row r="425" spans="1:11" s="29" customFormat="1" ht="25.5" hidden="1" customHeight="1" x14ac:dyDescent="0.25">
      <c r="A425" s="37"/>
      <c r="B425" s="35"/>
      <c r="C425" s="29">
        <f>IFERROR(VLOOKUP(B425,специалист!$B$3:$C$45,2,FALSE),)</f>
        <v>0</v>
      </c>
      <c r="D425" s="37"/>
      <c r="E425" s="30" t="str">
        <f>IFERROR(VLOOKUP(D425,'движение ДВС'!B424:C4429,2,FALSE),"")</f>
        <v/>
      </c>
      <c r="F425" s="35"/>
      <c r="G425" s="30" t="str">
        <f>IFERROR(VLOOKUP(F425,нормативы!G425:H464,2,FALSE),"")</f>
        <v/>
      </c>
      <c r="H425" s="30" t="str">
        <f>IF(ISBLANK(D425),"",нормативы!$H$2)</f>
        <v/>
      </c>
      <c r="I425" s="35"/>
      <c r="J425" s="36" t="str">
        <f>IFERROR(VLOOKUP(D425,'движение ДВС'!B424:K4429,9,FALSE),"")</f>
        <v/>
      </c>
      <c r="K425" s="29" t="str">
        <f>IFERROR(INDEX('движение ДВС'!B:P,MATCH('наряд-задание'!D425,'движение ДВС'!P:P,0),1),"")</f>
        <v/>
      </c>
    </row>
    <row r="426" spans="1:11" s="29" customFormat="1" ht="25.5" hidden="1" customHeight="1" x14ac:dyDescent="0.25">
      <c r="A426" s="37"/>
      <c r="B426" s="35"/>
      <c r="C426" s="29">
        <f>IFERROR(VLOOKUP(B426,специалист!$B$3:$C$45,2,FALSE),)</f>
        <v>0</v>
      </c>
      <c r="D426" s="37"/>
      <c r="E426" s="30" t="str">
        <f>IFERROR(VLOOKUP(D426,'движение ДВС'!B425:C4430,2,FALSE),"")</f>
        <v/>
      </c>
      <c r="F426" s="35"/>
      <c r="G426" s="30" t="str">
        <f>IFERROR(VLOOKUP(F426,нормативы!G426:H465,2,FALSE),"")</f>
        <v/>
      </c>
      <c r="H426" s="30" t="str">
        <f>IF(ISBLANK(D426),"",нормативы!$H$2)</f>
        <v/>
      </c>
      <c r="I426" s="35"/>
      <c r="J426" s="36" t="str">
        <f>IFERROR(VLOOKUP(D426,'движение ДВС'!B425:K4430,9,FALSE),"")</f>
        <v/>
      </c>
      <c r="K426" s="29" t="str">
        <f>IFERROR(INDEX('движение ДВС'!B:P,MATCH('наряд-задание'!D426,'движение ДВС'!P:P,0),1),"")</f>
        <v/>
      </c>
    </row>
    <row r="427" spans="1:11" s="29" customFormat="1" ht="25.5" hidden="1" customHeight="1" x14ac:dyDescent="0.25">
      <c r="A427" s="37"/>
      <c r="B427" s="35"/>
      <c r="C427" s="29">
        <f>IFERROR(VLOOKUP(B427,специалист!$B$3:$C$45,2,FALSE),)</f>
        <v>0</v>
      </c>
      <c r="D427" s="37"/>
      <c r="E427" s="30" t="str">
        <f>IFERROR(VLOOKUP(D427,'движение ДВС'!B426:C4431,2,FALSE),"")</f>
        <v/>
      </c>
      <c r="F427" s="35"/>
      <c r="G427" s="30" t="str">
        <f>IFERROR(VLOOKUP(F427,нормативы!G427:H466,2,FALSE),"")</f>
        <v/>
      </c>
      <c r="H427" s="30" t="str">
        <f>IF(ISBLANK(D427),"",нормативы!$H$2)</f>
        <v/>
      </c>
      <c r="I427" s="35"/>
      <c r="J427" s="36" t="str">
        <f>IFERROR(VLOOKUP(D427,'движение ДВС'!B426:K4431,9,FALSE),"")</f>
        <v/>
      </c>
      <c r="K427" s="29" t="str">
        <f>IFERROR(INDEX('движение ДВС'!B:P,MATCH('наряд-задание'!D427,'движение ДВС'!P:P,0),1),"")</f>
        <v/>
      </c>
    </row>
    <row r="428" spans="1:11" s="29" customFormat="1" ht="25.5" hidden="1" customHeight="1" x14ac:dyDescent="0.25">
      <c r="A428" s="37"/>
      <c r="B428" s="35"/>
      <c r="C428" s="29">
        <f>IFERROR(VLOOKUP(B428,специалист!$B$3:$C$45,2,FALSE),)</f>
        <v>0</v>
      </c>
      <c r="D428" s="37"/>
      <c r="E428" s="30" t="str">
        <f>IFERROR(VLOOKUP(D428,'движение ДВС'!B427:C4432,2,FALSE),"")</f>
        <v/>
      </c>
      <c r="F428" s="35"/>
      <c r="G428" s="30" t="str">
        <f>IFERROR(VLOOKUP(F428,нормативы!G428:H467,2,FALSE),"")</f>
        <v/>
      </c>
      <c r="H428" s="30" t="str">
        <f>IF(ISBLANK(D428),"",нормативы!$H$2)</f>
        <v/>
      </c>
      <c r="I428" s="35"/>
      <c r="J428" s="36" t="str">
        <f>IFERROR(VLOOKUP(D428,'движение ДВС'!B427:K4432,9,FALSE),"")</f>
        <v/>
      </c>
      <c r="K428" s="29" t="str">
        <f>IFERROR(INDEX('движение ДВС'!B:P,MATCH('наряд-задание'!D428,'движение ДВС'!P:P,0),1),"")</f>
        <v/>
      </c>
    </row>
    <row r="429" spans="1:11" s="29" customFormat="1" ht="25.5" hidden="1" customHeight="1" x14ac:dyDescent="0.25">
      <c r="A429" s="37"/>
      <c r="B429" s="35"/>
      <c r="C429" s="29">
        <f>IFERROR(VLOOKUP(B429,специалист!$B$3:$C$45,2,FALSE),)</f>
        <v>0</v>
      </c>
      <c r="D429" s="37"/>
      <c r="E429" s="30" t="str">
        <f>IFERROR(VLOOKUP(D429,'движение ДВС'!B428:C4433,2,FALSE),"")</f>
        <v/>
      </c>
      <c r="F429" s="35"/>
      <c r="G429" s="30" t="str">
        <f>IFERROR(VLOOKUP(F429,нормативы!G429:H468,2,FALSE),"")</f>
        <v/>
      </c>
      <c r="H429" s="30" t="str">
        <f>IF(ISBLANK(D429),"",нормативы!$H$2)</f>
        <v/>
      </c>
      <c r="I429" s="35"/>
      <c r="J429" s="36" t="str">
        <f>IFERROR(VLOOKUP(D429,'движение ДВС'!B428:K4433,9,FALSE),"")</f>
        <v/>
      </c>
      <c r="K429" s="29" t="str">
        <f>IFERROR(INDEX('движение ДВС'!B:P,MATCH('наряд-задание'!D429,'движение ДВС'!P:P,0),1),"")</f>
        <v/>
      </c>
    </row>
    <row r="430" spans="1:11" s="29" customFormat="1" ht="25.5" hidden="1" customHeight="1" x14ac:dyDescent="0.25">
      <c r="A430" s="37"/>
      <c r="B430" s="35"/>
      <c r="C430" s="29">
        <f>IFERROR(VLOOKUP(B430,специалист!$B$3:$C$45,2,FALSE),)</f>
        <v>0</v>
      </c>
      <c r="D430" s="37"/>
      <c r="E430" s="30" t="str">
        <f>IFERROR(VLOOKUP(D430,'движение ДВС'!B429:C4434,2,FALSE),"")</f>
        <v/>
      </c>
      <c r="F430" s="35"/>
      <c r="G430" s="30" t="str">
        <f>IFERROR(VLOOKUP(F430,нормативы!G430:H469,2,FALSE),"")</f>
        <v/>
      </c>
      <c r="H430" s="30" t="str">
        <f>IF(ISBLANK(D430),"",нормативы!$H$2)</f>
        <v/>
      </c>
      <c r="I430" s="35"/>
      <c r="J430" s="36" t="str">
        <f>IFERROR(VLOOKUP(D430,'движение ДВС'!B429:K4434,9,FALSE),"")</f>
        <v/>
      </c>
      <c r="K430" s="29" t="str">
        <f>IFERROR(INDEX('движение ДВС'!B:P,MATCH('наряд-задание'!D430,'движение ДВС'!P:P,0),1),"")</f>
        <v/>
      </c>
    </row>
    <row r="431" spans="1:11" s="29" customFormat="1" ht="25.5" hidden="1" customHeight="1" x14ac:dyDescent="0.25">
      <c r="A431" s="37"/>
      <c r="B431" s="35"/>
      <c r="C431" s="29">
        <f>IFERROR(VLOOKUP(B431,специалист!$B$3:$C$45,2,FALSE),)</f>
        <v>0</v>
      </c>
      <c r="D431" s="37"/>
      <c r="E431" s="30" t="str">
        <f>IFERROR(VLOOKUP(D431,'движение ДВС'!B430:C4435,2,FALSE),"")</f>
        <v/>
      </c>
      <c r="F431" s="35"/>
      <c r="G431" s="30" t="str">
        <f>IFERROR(VLOOKUP(F431,нормативы!G431:H470,2,FALSE),"")</f>
        <v/>
      </c>
      <c r="H431" s="30" t="str">
        <f>IF(ISBLANK(D431),"",нормативы!$H$2)</f>
        <v/>
      </c>
      <c r="I431" s="35"/>
      <c r="J431" s="36" t="str">
        <f>IFERROR(VLOOKUP(D431,'движение ДВС'!B430:K4435,9,FALSE),"")</f>
        <v/>
      </c>
      <c r="K431" s="29" t="str">
        <f>IFERROR(INDEX('движение ДВС'!B:P,MATCH('наряд-задание'!D431,'движение ДВС'!P:P,0),1),"")</f>
        <v/>
      </c>
    </row>
    <row r="432" spans="1:11" s="29" customFormat="1" ht="25.5" hidden="1" customHeight="1" x14ac:dyDescent="0.25">
      <c r="A432" s="37"/>
      <c r="B432" s="35"/>
      <c r="C432" s="29">
        <f>IFERROR(VLOOKUP(B432,специалист!$B$3:$C$45,2,FALSE),)</f>
        <v>0</v>
      </c>
      <c r="D432" s="37"/>
      <c r="E432" s="30" t="str">
        <f>IFERROR(VLOOKUP(D432,'движение ДВС'!B431:C4436,2,FALSE),"")</f>
        <v/>
      </c>
      <c r="F432" s="35"/>
      <c r="G432" s="30" t="str">
        <f>IFERROR(VLOOKUP(F432,нормативы!G432:H471,2,FALSE),"")</f>
        <v/>
      </c>
      <c r="H432" s="30" t="str">
        <f>IF(ISBLANK(D432),"",нормативы!$H$2)</f>
        <v/>
      </c>
      <c r="I432" s="35"/>
      <c r="J432" s="36" t="str">
        <f>IFERROR(VLOOKUP(D432,'движение ДВС'!B431:K4436,9,FALSE),"")</f>
        <v/>
      </c>
      <c r="K432" s="29" t="str">
        <f>IFERROR(INDEX('движение ДВС'!B:P,MATCH('наряд-задание'!D432,'движение ДВС'!P:P,0),1),"")</f>
        <v/>
      </c>
    </row>
    <row r="433" spans="1:11" s="29" customFormat="1" ht="25.5" hidden="1" customHeight="1" x14ac:dyDescent="0.25">
      <c r="A433" s="37"/>
      <c r="B433" s="35"/>
      <c r="C433" s="29">
        <f>IFERROR(VLOOKUP(B433,специалист!$B$3:$C$45,2,FALSE),)</f>
        <v>0</v>
      </c>
      <c r="D433" s="37"/>
      <c r="E433" s="30" t="str">
        <f>IFERROR(VLOOKUP(D433,'движение ДВС'!B432:C4437,2,FALSE),"")</f>
        <v/>
      </c>
      <c r="F433" s="35"/>
      <c r="G433" s="30" t="str">
        <f>IFERROR(VLOOKUP(F433,нормативы!G433:H472,2,FALSE),"")</f>
        <v/>
      </c>
      <c r="H433" s="30" t="str">
        <f>IF(ISBLANK(D433),"",нормативы!$H$2)</f>
        <v/>
      </c>
      <c r="I433" s="35"/>
      <c r="J433" s="36" t="str">
        <f>IFERROR(VLOOKUP(D433,'движение ДВС'!B432:K4437,9,FALSE),"")</f>
        <v/>
      </c>
      <c r="K433" s="29" t="str">
        <f>IFERROR(INDEX('движение ДВС'!B:P,MATCH('наряд-задание'!D433,'движение ДВС'!P:P,0),1),"")</f>
        <v/>
      </c>
    </row>
    <row r="434" spans="1:11" s="29" customFormat="1" ht="25.5" hidden="1" customHeight="1" x14ac:dyDescent="0.25">
      <c r="A434" s="37"/>
      <c r="B434" s="35"/>
      <c r="C434" s="29">
        <f>IFERROR(VLOOKUP(B434,специалист!$B$3:$C$45,2,FALSE),)</f>
        <v>0</v>
      </c>
      <c r="D434" s="37"/>
      <c r="E434" s="30" t="str">
        <f>IFERROR(VLOOKUP(D434,'движение ДВС'!B433:C4438,2,FALSE),"")</f>
        <v/>
      </c>
      <c r="F434" s="35"/>
      <c r="G434" s="30" t="str">
        <f>IFERROR(VLOOKUP(F434,нормативы!G434:H473,2,FALSE),"")</f>
        <v/>
      </c>
      <c r="H434" s="30" t="str">
        <f>IF(ISBLANK(D434),"",нормативы!$H$2)</f>
        <v/>
      </c>
      <c r="I434" s="35"/>
      <c r="J434" s="36" t="str">
        <f>IFERROR(VLOOKUP(D434,'движение ДВС'!B433:K4438,9,FALSE),"")</f>
        <v/>
      </c>
      <c r="K434" s="29" t="str">
        <f>IFERROR(INDEX('движение ДВС'!B:P,MATCH('наряд-задание'!D434,'движение ДВС'!P:P,0),1),"")</f>
        <v/>
      </c>
    </row>
    <row r="435" spans="1:11" s="29" customFormat="1" ht="25.5" hidden="1" customHeight="1" x14ac:dyDescent="0.25">
      <c r="A435" s="37"/>
      <c r="B435" s="35"/>
      <c r="C435" s="29">
        <f>IFERROR(VLOOKUP(B435,специалист!$B$3:$C$45,2,FALSE),)</f>
        <v>0</v>
      </c>
      <c r="D435" s="37"/>
      <c r="E435" s="30" t="str">
        <f>IFERROR(VLOOKUP(D435,'движение ДВС'!B434:C4439,2,FALSE),"")</f>
        <v/>
      </c>
      <c r="F435" s="35"/>
      <c r="G435" s="30" t="str">
        <f>IFERROR(VLOOKUP(F435,нормативы!G435:H474,2,FALSE),"")</f>
        <v/>
      </c>
      <c r="H435" s="30" t="str">
        <f>IF(ISBLANK(D435),"",нормативы!$H$2)</f>
        <v/>
      </c>
      <c r="I435" s="35"/>
      <c r="J435" s="36" t="str">
        <f>IFERROR(VLOOKUP(D435,'движение ДВС'!B434:K4439,9,FALSE),"")</f>
        <v/>
      </c>
      <c r="K435" s="29" t="str">
        <f>IFERROR(INDEX('движение ДВС'!B:P,MATCH('наряд-задание'!D435,'движение ДВС'!P:P,0),1),"")</f>
        <v/>
      </c>
    </row>
    <row r="436" spans="1:11" s="29" customFormat="1" ht="25.5" hidden="1" customHeight="1" x14ac:dyDescent="0.25">
      <c r="A436" s="37"/>
      <c r="B436" s="35"/>
      <c r="C436" s="29">
        <f>IFERROR(VLOOKUP(B436,специалист!$B$3:$C$45,2,FALSE),)</f>
        <v>0</v>
      </c>
      <c r="D436" s="37"/>
      <c r="E436" s="30" t="str">
        <f>IFERROR(VLOOKUP(D436,'движение ДВС'!B435:C4440,2,FALSE),"")</f>
        <v/>
      </c>
      <c r="F436" s="35"/>
      <c r="G436" s="30" t="str">
        <f>IFERROR(VLOOKUP(F436,нормативы!G436:H475,2,FALSE),"")</f>
        <v/>
      </c>
      <c r="H436" s="30" t="str">
        <f>IF(ISBLANK(D436),"",нормативы!$H$2)</f>
        <v/>
      </c>
      <c r="I436" s="35"/>
      <c r="J436" s="36" t="str">
        <f>IFERROR(VLOOKUP(D436,'движение ДВС'!B435:K4440,9,FALSE),"")</f>
        <v/>
      </c>
      <c r="K436" s="29" t="str">
        <f>IFERROR(INDEX('движение ДВС'!B:P,MATCH('наряд-задание'!D436,'движение ДВС'!P:P,0),1),"")</f>
        <v/>
      </c>
    </row>
    <row r="437" spans="1:11" s="29" customFormat="1" ht="25.5" hidden="1" customHeight="1" x14ac:dyDescent="0.25">
      <c r="A437" s="37"/>
      <c r="B437" s="35"/>
      <c r="C437" s="29">
        <f>IFERROR(VLOOKUP(B437,специалист!$B$3:$C$45,2,FALSE),)</f>
        <v>0</v>
      </c>
      <c r="D437" s="37"/>
      <c r="E437" s="30" t="str">
        <f>IFERROR(VLOOKUP(D437,'движение ДВС'!B436:C4441,2,FALSE),"")</f>
        <v/>
      </c>
      <c r="F437" s="35"/>
      <c r="G437" s="30" t="str">
        <f>IFERROR(VLOOKUP(F437,нормативы!G437:H476,2,FALSE),"")</f>
        <v/>
      </c>
      <c r="H437" s="30" t="str">
        <f>IF(ISBLANK(D437),"",нормативы!$H$2)</f>
        <v/>
      </c>
      <c r="I437" s="35"/>
      <c r="J437" s="36" t="str">
        <f>IFERROR(VLOOKUP(D437,'движение ДВС'!B436:K4441,9,FALSE),"")</f>
        <v/>
      </c>
      <c r="K437" s="29" t="str">
        <f>IFERROR(INDEX('движение ДВС'!B:P,MATCH('наряд-задание'!D437,'движение ДВС'!P:P,0),1),"")</f>
        <v/>
      </c>
    </row>
    <row r="438" spans="1:11" s="29" customFormat="1" ht="25.5" hidden="1" customHeight="1" x14ac:dyDescent="0.25">
      <c r="A438" s="37"/>
      <c r="B438" s="35"/>
      <c r="C438" s="29">
        <f>IFERROR(VLOOKUP(B438,специалист!$B$3:$C$45,2,FALSE),)</f>
        <v>0</v>
      </c>
      <c r="D438" s="37"/>
      <c r="E438" s="30" t="str">
        <f>IFERROR(VLOOKUP(D438,'движение ДВС'!B437:C4442,2,FALSE),"")</f>
        <v/>
      </c>
      <c r="F438" s="35"/>
      <c r="G438" s="30" t="str">
        <f>IFERROR(VLOOKUP(F438,нормативы!G438:H477,2,FALSE),"")</f>
        <v/>
      </c>
      <c r="H438" s="30" t="str">
        <f>IF(ISBLANK(D438),"",нормативы!$H$2)</f>
        <v/>
      </c>
      <c r="I438" s="35"/>
      <c r="J438" s="36" t="str">
        <f>IFERROR(VLOOKUP(D438,'движение ДВС'!B437:K4442,9,FALSE),"")</f>
        <v/>
      </c>
      <c r="K438" s="29" t="str">
        <f>IFERROR(INDEX('движение ДВС'!B:P,MATCH('наряд-задание'!D438,'движение ДВС'!P:P,0),1),"")</f>
        <v/>
      </c>
    </row>
    <row r="439" spans="1:11" s="29" customFormat="1" ht="25.5" hidden="1" customHeight="1" x14ac:dyDescent="0.25">
      <c r="A439" s="37"/>
      <c r="B439" s="35"/>
      <c r="C439" s="29">
        <f>IFERROR(VLOOKUP(B439,специалист!$B$3:$C$45,2,FALSE),)</f>
        <v>0</v>
      </c>
      <c r="D439" s="37"/>
      <c r="E439" s="30" t="str">
        <f>IFERROR(VLOOKUP(D439,'движение ДВС'!B438:C4443,2,FALSE),"")</f>
        <v/>
      </c>
      <c r="F439" s="35"/>
      <c r="G439" s="30" t="str">
        <f>IFERROR(VLOOKUP(F439,нормативы!G439:H478,2,FALSE),"")</f>
        <v/>
      </c>
      <c r="H439" s="30" t="str">
        <f>IF(ISBLANK(D439),"",нормативы!$H$2)</f>
        <v/>
      </c>
      <c r="I439" s="35"/>
      <c r="J439" s="36" t="str">
        <f>IFERROR(VLOOKUP(D439,'движение ДВС'!B438:K4443,9,FALSE),"")</f>
        <v/>
      </c>
      <c r="K439" s="29" t="str">
        <f>IFERROR(INDEX('движение ДВС'!B:P,MATCH('наряд-задание'!D439,'движение ДВС'!P:P,0),1),"")</f>
        <v/>
      </c>
    </row>
    <row r="440" spans="1:11" s="29" customFormat="1" ht="25.5" hidden="1" customHeight="1" x14ac:dyDescent="0.25">
      <c r="A440" s="37"/>
      <c r="B440" s="35"/>
      <c r="C440" s="29">
        <f>IFERROR(VLOOKUP(B440,специалист!$B$3:$C$45,2,FALSE),)</f>
        <v>0</v>
      </c>
      <c r="D440" s="37"/>
      <c r="E440" s="30" t="str">
        <f>IFERROR(VLOOKUP(D440,'движение ДВС'!B439:C4444,2,FALSE),"")</f>
        <v/>
      </c>
      <c r="F440" s="35"/>
      <c r="G440" s="30" t="str">
        <f>IFERROR(VLOOKUP(F440,нормативы!G440:H479,2,FALSE),"")</f>
        <v/>
      </c>
      <c r="H440" s="30" t="str">
        <f>IF(ISBLANK(D440),"",нормативы!$H$2)</f>
        <v/>
      </c>
      <c r="I440" s="35"/>
      <c r="J440" s="36" t="str">
        <f>IFERROR(VLOOKUP(D440,'движение ДВС'!B439:K4444,9,FALSE),"")</f>
        <v/>
      </c>
      <c r="K440" s="29" t="str">
        <f>IFERROR(INDEX('движение ДВС'!B:P,MATCH('наряд-задание'!D440,'движение ДВС'!P:P,0),1),"")</f>
        <v/>
      </c>
    </row>
    <row r="441" spans="1:11" s="29" customFormat="1" ht="25.5" hidden="1" customHeight="1" x14ac:dyDescent="0.25">
      <c r="A441" s="37"/>
      <c r="B441" s="35"/>
      <c r="C441" s="29">
        <f>IFERROR(VLOOKUP(B441,специалист!$B$3:$C$45,2,FALSE),)</f>
        <v>0</v>
      </c>
      <c r="D441" s="37"/>
      <c r="E441" s="30" t="str">
        <f>IFERROR(VLOOKUP(D441,'движение ДВС'!B440:C4445,2,FALSE),"")</f>
        <v/>
      </c>
      <c r="F441" s="35"/>
      <c r="G441" s="30" t="str">
        <f>IFERROR(VLOOKUP(F441,нормативы!G441:H480,2,FALSE),"")</f>
        <v/>
      </c>
      <c r="H441" s="30" t="str">
        <f>IF(ISBLANK(D441),"",нормативы!$H$2)</f>
        <v/>
      </c>
      <c r="I441" s="35"/>
      <c r="J441" s="36" t="str">
        <f>IFERROR(VLOOKUP(D441,'движение ДВС'!B440:K4445,9,FALSE),"")</f>
        <v/>
      </c>
      <c r="K441" s="29" t="str">
        <f>IFERROR(INDEX('движение ДВС'!B:P,MATCH('наряд-задание'!D441,'движение ДВС'!P:P,0),1),"")</f>
        <v/>
      </c>
    </row>
    <row r="442" spans="1:11" s="29" customFormat="1" ht="25.5" hidden="1" customHeight="1" x14ac:dyDescent="0.25">
      <c r="A442" s="37"/>
      <c r="B442" s="35"/>
      <c r="C442" s="29">
        <f>IFERROR(VLOOKUP(B442,специалист!$B$3:$C$45,2,FALSE),)</f>
        <v>0</v>
      </c>
      <c r="D442" s="37"/>
      <c r="E442" s="30" t="str">
        <f>IFERROR(VLOOKUP(D442,'движение ДВС'!B441:C4446,2,FALSE),"")</f>
        <v/>
      </c>
      <c r="F442" s="35"/>
      <c r="G442" s="30" t="str">
        <f>IFERROR(VLOOKUP(F442,нормативы!G442:H481,2,FALSE),"")</f>
        <v/>
      </c>
      <c r="H442" s="30" t="str">
        <f>IF(ISBLANK(D442),"",нормативы!$H$2)</f>
        <v/>
      </c>
      <c r="I442" s="35"/>
      <c r="J442" s="36" t="str">
        <f>IFERROR(VLOOKUP(D442,'движение ДВС'!B441:K4446,9,FALSE),"")</f>
        <v/>
      </c>
      <c r="K442" s="29" t="str">
        <f>IFERROR(INDEX('движение ДВС'!B:P,MATCH('наряд-задание'!D442,'движение ДВС'!P:P,0),1),"")</f>
        <v/>
      </c>
    </row>
    <row r="443" spans="1:11" s="29" customFormat="1" ht="25.5" hidden="1" customHeight="1" x14ac:dyDescent="0.25">
      <c r="A443" s="37"/>
      <c r="B443" s="35"/>
      <c r="C443" s="29">
        <f>IFERROR(VLOOKUP(B443,специалист!$B$3:$C$45,2,FALSE),)</f>
        <v>0</v>
      </c>
      <c r="D443" s="37"/>
      <c r="E443" s="30" t="str">
        <f>IFERROR(VLOOKUP(D443,'движение ДВС'!B442:C4447,2,FALSE),"")</f>
        <v/>
      </c>
      <c r="F443" s="35"/>
      <c r="G443" s="30" t="str">
        <f>IFERROR(VLOOKUP(F443,нормативы!G443:H482,2,FALSE),"")</f>
        <v/>
      </c>
      <c r="H443" s="30" t="str">
        <f>IF(ISBLANK(D443),"",нормативы!$H$2)</f>
        <v/>
      </c>
      <c r="I443" s="35"/>
      <c r="J443" s="36" t="str">
        <f>IFERROR(VLOOKUP(D443,'движение ДВС'!B442:K4447,9,FALSE),"")</f>
        <v/>
      </c>
      <c r="K443" s="29" t="str">
        <f>IFERROR(INDEX('движение ДВС'!B:P,MATCH('наряд-задание'!D443,'движение ДВС'!P:P,0),1),"")</f>
        <v/>
      </c>
    </row>
    <row r="444" spans="1:11" s="29" customFormat="1" ht="25.5" hidden="1" customHeight="1" x14ac:dyDescent="0.25">
      <c r="A444" s="37"/>
      <c r="B444" s="35"/>
      <c r="C444" s="29">
        <f>IFERROR(VLOOKUP(B444,специалист!$B$3:$C$45,2,FALSE),)</f>
        <v>0</v>
      </c>
      <c r="D444" s="37"/>
      <c r="E444" s="30" t="str">
        <f>IFERROR(VLOOKUP(D444,'движение ДВС'!B443:C4448,2,FALSE),"")</f>
        <v/>
      </c>
      <c r="F444" s="35"/>
      <c r="G444" s="30" t="str">
        <f>IFERROR(VLOOKUP(F444,нормативы!G444:H483,2,FALSE),"")</f>
        <v/>
      </c>
      <c r="H444" s="30" t="str">
        <f>IF(ISBLANK(D444),"",нормативы!$H$2)</f>
        <v/>
      </c>
      <c r="I444" s="35"/>
      <c r="J444" s="36" t="str">
        <f>IFERROR(VLOOKUP(D444,'движение ДВС'!B443:K4448,9,FALSE),"")</f>
        <v/>
      </c>
      <c r="K444" s="29" t="str">
        <f>IFERROR(INDEX('движение ДВС'!B:P,MATCH('наряд-задание'!D444,'движение ДВС'!P:P,0),1),"")</f>
        <v/>
      </c>
    </row>
    <row r="445" spans="1:11" s="29" customFormat="1" ht="25.5" hidden="1" customHeight="1" x14ac:dyDescent="0.25">
      <c r="A445" s="37"/>
      <c r="B445" s="35"/>
      <c r="C445" s="29">
        <f>IFERROR(VLOOKUP(B445,специалист!$B$3:$C$45,2,FALSE),)</f>
        <v>0</v>
      </c>
      <c r="D445" s="37"/>
      <c r="E445" s="30" t="str">
        <f>IFERROR(VLOOKUP(D445,'движение ДВС'!B444:C4449,2,FALSE),"")</f>
        <v/>
      </c>
      <c r="F445" s="35"/>
      <c r="G445" s="30" t="str">
        <f>IFERROR(VLOOKUP(F445,нормативы!G445:H484,2,FALSE),"")</f>
        <v/>
      </c>
      <c r="H445" s="30" t="str">
        <f>IF(ISBLANK(D445),"",нормативы!$H$2)</f>
        <v/>
      </c>
      <c r="I445" s="35"/>
      <c r="J445" s="36" t="str">
        <f>IFERROR(VLOOKUP(D445,'движение ДВС'!B444:K4449,9,FALSE),"")</f>
        <v/>
      </c>
      <c r="K445" s="29" t="str">
        <f>IFERROR(INDEX('движение ДВС'!B:P,MATCH('наряд-задание'!D445,'движение ДВС'!P:P,0),1),"")</f>
        <v/>
      </c>
    </row>
    <row r="446" spans="1:11" s="29" customFormat="1" ht="25.5" hidden="1" customHeight="1" x14ac:dyDescent="0.25">
      <c r="A446" s="37"/>
      <c r="B446" s="35"/>
      <c r="C446" s="29">
        <f>IFERROR(VLOOKUP(B446,специалист!$B$3:$C$45,2,FALSE),)</f>
        <v>0</v>
      </c>
      <c r="D446" s="37"/>
      <c r="E446" s="30" t="str">
        <f>IFERROR(VLOOKUP(D446,'движение ДВС'!B445:C4450,2,FALSE),"")</f>
        <v/>
      </c>
      <c r="F446" s="35"/>
      <c r="G446" s="30" t="str">
        <f>IFERROR(VLOOKUP(F446,нормативы!G446:H485,2,FALSE),"")</f>
        <v/>
      </c>
      <c r="H446" s="30" t="str">
        <f>IF(ISBLANK(D446),"",нормативы!$H$2)</f>
        <v/>
      </c>
      <c r="I446" s="35"/>
      <c r="J446" s="36" t="str">
        <f>IFERROR(VLOOKUP(D446,'движение ДВС'!B445:K4450,9,FALSE),"")</f>
        <v/>
      </c>
      <c r="K446" s="29" t="str">
        <f>IFERROR(INDEX('движение ДВС'!B:P,MATCH('наряд-задание'!D446,'движение ДВС'!P:P,0),1),"")</f>
        <v/>
      </c>
    </row>
    <row r="447" spans="1:11" s="29" customFormat="1" ht="25.5" hidden="1" customHeight="1" x14ac:dyDescent="0.25">
      <c r="A447" s="37"/>
      <c r="B447" s="35"/>
      <c r="C447" s="29">
        <f>IFERROR(VLOOKUP(B447,специалист!$B$3:$C$45,2,FALSE),)</f>
        <v>0</v>
      </c>
      <c r="D447" s="37"/>
      <c r="E447" s="30" t="str">
        <f>IFERROR(VLOOKUP(D447,'движение ДВС'!B446:C4451,2,FALSE),"")</f>
        <v/>
      </c>
      <c r="F447" s="35"/>
      <c r="G447" s="30" t="str">
        <f>IFERROR(VLOOKUP(F447,нормативы!G447:H486,2,FALSE),"")</f>
        <v/>
      </c>
      <c r="H447" s="30" t="str">
        <f>IF(ISBLANK(D447),"",нормативы!$H$2)</f>
        <v/>
      </c>
      <c r="I447" s="35"/>
      <c r="J447" s="36" t="str">
        <f>IFERROR(VLOOKUP(D447,'движение ДВС'!B446:K4451,9,FALSE),"")</f>
        <v/>
      </c>
      <c r="K447" s="29" t="str">
        <f>IFERROR(INDEX('движение ДВС'!B:P,MATCH('наряд-задание'!D447,'движение ДВС'!P:P,0),1),"")</f>
        <v/>
      </c>
    </row>
    <row r="448" spans="1:11" s="29" customFormat="1" ht="25.5" hidden="1" customHeight="1" x14ac:dyDescent="0.25">
      <c r="A448" s="37"/>
      <c r="B448" s="35"/>
      <c r="C448" s="29">
        <f>IFERROR(VLOOKUP(B448,специалист!$B$3:$C$45,2,FALSE),)</f>
        <v>0</v>
      </c>
      <c r="D448" s="37"/>
      <c r="E448" s="30" t="str">
        <f>IFERROR(VLOOKUP(D448,'движение ДВС'!B447:C4452,2,FALSE),"")</f>
        <v/>
      </c>
      <c r="F448" s="35"/>
      <c r="G448" s="30" t="str">
        <f>IFERROR(VLOOKUP(F448,нормативы!G448:H487,2,FALSE),"")</f>
        <v/>
      </c>
      <c r="H448" s="30" t="str">
        <f>IF(ISBLANK(D448),"",нормативы!$H$2)</f>
        <v/>
      </c>
      <c r="I448" s="35"/>
      <c r="J448" s="36" t="str">
        <f>IFERROR(VLOOKUP(D448,'движение ДВС'!B447:K4452,9,FALSE),"")</f>
        <v/>
      </c>
      <c r="K448" s="29" t="str">
        <f>IFERROR(INDEX('движение ДВС'!B:P,MATCH('наряд-задание'!D448,'движение ДВС'!P:P,0),1),"")</f>
        <v/>
      </c>
    </row>
    <row r="449" spans="1:11" s="29" customFormat="1" ht="25.5" hidden="1" customHeight="1" x14ac:dyDescent="0.25">
      <c r="A449" s="37"/>
      <c r="B449" s="35"/>
      <c r="C449" s="29">
        <f>IFERROR(VLOOKUP(B449,специалист!$B$3:$C$45,2,FALSE),)</f>
        <v>0</v>
      </c>
      <c r="D449" s="37"/>
      <c r="E449" s="30" t="str">
        <f>IFERROR(VLOOKUP(D449,'движение ДВС'!B448:C4453,2,FALSE),"")</f>
        <v/>
      </c>
      <c r="F449" s="35"/>
      <c r="G449" s="30" t="str">
        <f>IFERROR(VLOOKUP(F449,нормативы!G449:H488,2,FALSE),"")</f>
        <v/>
      </c>
      <c r="H449" s="30" t="str">
        <f>IF(ISBLANK(D449),"",нормативы!$H$2)</f>
        <v/>
      </c>
      <c r="I449" s="35"/>
      <c r="J449" s="36" t="str">
        <f>IFERROR(VLOOKUP(D449,'движение ДВС'!B448:K4453,9,FALSE),"")</f>
        <v/>
      </c>
      <c r="K449" s="29" t="str">
        <f>IFERROR(INDEX('движение ДВС'!B:P,MATCH('наряд-задание'!D449,'движение ДВС'!P:P,0),1),"")</f>
        <v/>
      </c>
    </row>
    <row r="450" spans="1:11" s="29" customFormat="1" ht="25.5" hidden="1" customHeight="1" x14ac:dyDescent="0.25">
      <c r="A450" s="37"/>
      <c r="B450" s="35"/>
      <c r="C450" s="29">
        <f>IFERROR(VLOOKUP(B450,специалист!$B$3:$C$45,2,FALSE),)</f>
        <v>0</v>
      </c>
      <c r="D450" s="37"/>
      <c r="E450" s="30" t="str">
        <f>IFERROR(VLOOKUP(D450,'движение ДВС'!B449:C4454,2,FALSE),"")</f>
        <v/>
      </c>
      <c r="F450" s="35"/>
      <c r="G450" s="30" t="str">
        <f>IFERROR(VLOOKUP(F450,нормативы!G450:H489,2,FALSE),"")</f>
        <v/>
      </c>
      <c r="H450" s="30" t="str">
        <f>IF(ISBLANK(D450),"",нормативы!$H$2)</f>
        <v/>
      </c>
      <c r="I450" s="35"/>
      <c r="J450" s="36" t="str">
        <f>IFERROR(VLOOKUP(D450,'движение ДВС'!B449:K4454,9,FALSE),"")</f>
        <v/>
      </c>
      <c r="K450" s="29" t="str">
        <f>IFERROR(INDEX('движение ДВС'!B:P,MATCH('наряд-задание'!D450,'движение ДВС'!P:P,0),1),"")</f>
        <v/>
      </c>
    </row>
    <row r="451" spans="1:11" s="29" customFormat="1" ht="25.5" hidden="1" customHeight="1" x14ac:dyDescent="0.25">
      <c r="A451" s="37"/>
      <c r="B451" s="35"/>
      <c r="C451" s="29">
        <f>IFERROR(VLOOKUP(B451,специалист!$B$3:$C$45,2,FALSE),)</f>
        <v>0</v>
      </c>
      <c r="D451" s="37"/>
      <c r="E451" s="30" t="str">
        <f>IFERROR(VLOOKUP(D451,'движение ДВС'!B450:C4455,2,FALSE),"")</f>
        <v/>
      </c>
      <c r="F451" s="35"/>
      <c r="G451" s="30" t="str">
        <f>IFERROR(VLOOKUP(F451,нормативы!G451:H490,2,FALSE),"")</f>
        <v/>
      </c>
      <c r="H451" s="30" t="str">
        <f>IF(ISBLANK(D451),"",нормативы!$H$2)</f>
        <v/>
      </c>
      <c r="I451" s="35"/>
      <c r="J451" s="36" t="str">
        <f>IFERROR(VLOOKUP(D451,'движение ДВС'!B450:K4455,9,FALSE),"")</f>
        <v/>
      </c>
      <c r="K451" s="29" t="str">
        <f>IFERROR(INDEX('движение ДВС'!B:P,MATCH('наряд-задание'!D451,'движение ДВС'!P:P,0),1),"")</f>
        <v/>
      </c>
    </row>
    <row r="452" spans="1:11" s="29" customFormat="1" ht="25.5" hidden="1" customHeight="1" x14ac:dyDescent="0.25">
      <c r="A452" s="37"/>
      <c r="B452" s="35"/>
      <c r="C452" s="29">
        <f>IFERROR(VLOOKUP(B452,специалист!$B$3:$C$45,2,FALSE),)</f>
        <v>0</v>
      </c>
      <c r="D452" s="37"/>
      <c r="E452" s="30" t="str">
        <f>IFERROR(VLOOKUP(D452,'движение ДВС'!B451:C4456,2,FALSE),"")</f>
        <v/>
      </c>
      <c r="F452" s="35"/>
      <c r="G452" s="30" t="str">
        <f>IFERROR(VLOOKUP(F452,нормативы!G452:H491,2,FALSE),"")</f>
        <v/>
      </c>
      <c r="H452" s="30" t="str">
        <f>IF(ISBLANK(D452),"",нормативы!$H$2)</f>
        <v/>
      </c>
      <c r="I452" s="35"/>
      <c r="J452" s="36" t="str">
        <f>IFERROR(VLOOKUP(D452,'движение ДВС'!B451:K4456,9,FALSE),"")</f>
        <v/>
      </c>
      <c r="K452" s="29" t="str">
        <f>IFERROR(INDEX('движение ДВС'!B:P,MATCH('наряд-задание'!D452,'движение ДВС'!P:P,0),1),"")</f>
        <v/>
      </c>
    </row>
    <row r="453" spans="1:11" s="29" customFormat="1" ht="25.5" hidden="1" customHeight="1" x14ac:dyDescent="0.25">
      <c r="A453" s="37"/>
      <c r="B453" s="35"/>
      <c r="C453" s="29">
        <f>IFERROR(VLOOKUP(B453,специалист!$B$3:$C$45,2,FALSE),)</f>
        <v>0</v>
      </c>
      <c r="D453" s="37"/>
      <c r="E453" s="30" t="str">
        <f>IFERROR(VLOOKUP(D453,'движение ДВС'!B452:C4457,2,FALSE),"")</f>
        <v/>
      </c>
      <c r="F453" s="35"/>
      <c r="G453" s="30" t="str">
        <f>IFERROR(VLOOKUP(F453,нормативы!G453:H492,2,FALSE),"")</f>
        <v/>
      </c>
      <c r="H453" s="30" t="str">
        <f>IF(ISBLANK(D453),"",нормативы!$H$2)</f>
        <v/>
      </c>
      <c r="I453" s="35"/>
      <c r="J453" s="36" t="str">
        <f>IFERROR(VLOOKUP(D453,'движение ДВС'!B452:K4457,9,FALSE),"")</f>
        <v/>
      </c>
      <c r="K453" s="29" t="str">
        <f>IFERROR(INDEX('движение ДВС'!B:P,MATCH('наряд-задание'!D453,'движение ДВС'!P:P,0),1),"")</f>
        <v/>
      </c>
    </row>
    <row r="454" spans="1:11" s="29" customFormat="1" ht="25.5" hidden="1" customHeight="1" x14ac:dyDescent="0.25">
      <c r="A454" s="37"/>
      <c r="B454" s="35"/>
      <c r="C454" s="29">
        <f>IFERROR(VLOOKUP(B454,специалист!$B$3:$C$45,2,FALSE),)</f>
        <v>0</v>
      </c>
      <c r="D454" s="37"/>
      <c r="E454" s="30" t="str">
        <f>IFERROR(VLOOKUP(D454,'движение ДВС'!B453:C4458,2,FALSE),"")</f>
        <v/>
      </c>
      <c r="F454" s="35"/>
      <c r="G454" s="30" t="str">
        <f>IFERROR(VLOOKUP(F454,нормативы!G454:H493,2,FALSE),"")</f>
        <v/>
      </c>
      <c r="H454" s="30" t="str">
        <f>IF(ISBLANK(D454),"",нормативы!$H$2)</f>
        <v/>
      </c>
      <c r="I454" s="35"/>
      <c r="J454" s="36" t="str">
        <f>IFERROR(VLOOKUP(D454,'движение ДВС'!B453:K4458,9,FALSE),"")</f>
        <v/>
      </c>
      <c r="K454" s="29" t="str">
        <f>IFERROR(INDEX('движение ДВС'!B:P,MATCH('наряд-задание'!D454,'движение ДВС'!P:P,0),1),"")</f>
        <v/>
      </c>
    </row>
    <row r="455" spans="1:11" s="29" customFormat="1" ht="25.5" hidden="1" customHeight="1" x14ac:dyDescent="0.25">
      <c r="A455" s="37"/>
      <c r="B455" s="35"/>
      <c r="C455" s="29">
        <f>IFERROR(VLOOKUP(B455,специалист!$B$3:$C$45,2,FALSE),)</f>
        <v>0</v>
      </c>
      <c r="D455" s="37"/>
      <c r="E455" s="30" t="str">
        <f>IFERROR(VLOOKUP(D455,'движение ДВС'!B454:C4459,2,FALSE),"")</f>
        <v/>
      </c>
      <c r="F455" s="35"/>
      <c r="G455" s="30" t="str">
        <f>IFERROR(VLOOKUP(F455,нормативы!G455:H494,2,FALSE),"")</f>
        <v/>
      </c>
      <c r="H455" s="30" t="str">
        <f>IF(ISBLANK(D455),"",нормативы!$H$2)</f>
        <v/>
      </c>
      <c r="I455" s="35"/>
      <c r="J455" s="36" t="str">
        <f>IFERROR(VLOOKUP(D455,'движение ДВС'!B454:K4459,9,FALSE),"")</f>
        <v/>
      </c>
      <c r="K455" s="29" t="str">
        <f>IFERROR(INDEX('движение ДВС'!B:P,MATCH('наряд-задание'!D455,'движение ДВС'!P:P,0),1),"")</f>
        <v/>
      </c>
    </row>
    <row r="456" spans="1:11" s="29" customFormat="1" ht="25.5" hidden="1" customHeight="1" x14ac:dyDescent="0.25">
      <c r="A456" s="37"/>
      <c r="B456" s="35"/>
      <c r="C456" s="29">
        <f>IFERROR(VLOOKUP(B456,специалист!$B$3:$C$45,2,FALSE),)</f>
        <v>0</v>
      </c>
      <c r="D456" s="37"/>
      <c r="E456" s="30" t="str">
        <f>IFERROR(VLOOKUP(D456,'движение ДВС'!B455:C4460,2,FALSE),"")</f>
        <v/>
      </c>
      <c r="F456" s="35"/>
      <c r="G456" s="30" t="str">
        <f>IFERROR(VLOOKUP(F456,нормативы!G456:H495,2,FALSE),"")</f>
        <v/>
      </c>
      <c r="H456" s="30" t="str">
        <f>IF(ISBLANK(D456),"",нормативы!$H$2)</f>
        <v/>
      </c>
      <c r="I456" s="35"/>
      <c r="J456" s="36" t="str">
        <f>IFERROR(VLOOKUP(D456,'движение ДВС'!B455:K4460,9,FALSE),"")</f>
        <v/>
      </c>
      <c r="K456" s="29" t="str">
        <f>IFERROR(INDEX('движение ДВС'!B:P,MATCH('наряд-задание'!D456,'движение ДВС'!P:P,0),1),"")</f>
        <v/>
      </c>
    </row>
    <row r="457" spans="1:11" s="29" customFormat="1" ht="25.5" hidden="1" customHeight="1" x14ac:dyDescent="0.25">
      <c r="A457" s="37"/>
      <c r="B457" s="35"/>
      <c r="C457" s="29">
        <f>IFERROR(VLOOKUP(B457,специалист!$B$3:$C$45,2,FALSE),)</f>
        <v>0</v>
      </c>
      <c r="D457" s="37"/>
      <c r="E457" s="30" t="str">
        <f>IFERROR(VLOOKUP(D457,'движение ДВС'!B456:C4461,2,FALSE),"")</f>
        <v/>
      </c>
      <c r="F457" s="35"/>
      <c r="G457" s="30" t="str">
        <f>IFERROR(VLOOKUP(F457,нормативы!G457:H496,2,FALSE),"")</f>
        <v/>
      </c>
      <c r="H457" s="30" t="str">
        <f>IF(ISBLANK(D457),"",нормативы!$H$2)</f>
        <v/>
      </c>
      <c r="I457" s="35"/>
      <c r="J457" s="36" t="str">
        <f>IFERROR(VLOOKUP(D457,'движение ДВС'!B456:K4461,9,FALSE),"")</f>
        <v/>
      </c>
      <c r="K457" s="29" t="str">
        <f>IFERROR(INDEX('движение ДВС'!B:P,MATCH('наряд-задание'!D457,'движение ДВС'!P:P,0),1),"")</f>
        <v/>
      </c>
    </row>
    <row r="458" spans="1:11" s="29" customFormat="1" ht="25.5" hidden="1" customHeight="1" x14ac:dyDescent="0.25">
      <c r="A458" s="37"/>
      <c r="B458" s="35"/>
      <c r="C458" s="29">
        <f>IFERROR(VLOOKUP(B458,специалист!$B$3:$C$45,2,FALSE),)</f>
        <v>0</v>
      </c>
      <c r="D458" s="37"/>
      <c r="E458" s="30" t="str">
        <f>IFERROR(VLOOKUP(D458,'движение ДВС'!B457:C4462,2,FALSE),"")</f>
        <v/>
      </c>
      <c r="F458" s="35"/>
      <c r="G458" s="30" t="str">
        <f>IFERROR(VLOOKUP(F458,нормативы!G458:H497,2,FALSE),"")</f>
        <v/>
      </c>
      <c r="H458" s="30" t="str">
        <f>IF(ISBLANK(D458),"",нормативы!$H$2)</f>
        <v/>
      </c>
      <c r="I458" s="35"/>
      <c r="J458" s="36" t="str">
        <f>IFERROR(VLOOKUP(D458,'движение ДВС'!B457:K4462,9,FALSE),"")</f>
        <v/>
      </c>
      <c r="K458" s="29" t="str">
        <f>IFERROR(INDEX('движение ДВС'!B:P,MATCH('наряд-задание'!D458,'движение ДВС'!P:P,0),1),"")</f>
        <v/>
      </c>
    </row>
    <row r="459" spans="1:11" s="29" customFormat="1" ht="25.5" hidden="1" customHeight="1" x14ac:dyDescent="0.25">
      <c r="A459" s="37"/>
      <c r="B459" s="35"/>
      <c r="C459" s="29">
        <f>IFERROR(VLOOKUP(B459,специалист!$B$3:$C$45,2,FALSE),)</f>
        <v>0</v>
      </c>
      <c r="D459" s="37"/>
      <c r="E459" s="30" t="str">
        <f>IFERROR(VLOOKUP(D459,'движение ДВС'!B458:C4463,2,FALSE),"")</f>
        <v/>
      </c>
      <c r="F459" s="35"/>
      <c r="G459" s="30" t="str">
        <f>IFERROR(VLOOKUP(F459,нормативы!G459:H498,2,FALSE),"")</f>
        <v/>
      </c>
      <c r="H459" s="30" t="str">
        <f>IF(ISBLANK(D459),"",нормативы!$H$2)</f>
        <v/>
      </c>
      <c r="I459" s="35"/>
      <c r="J459" s="36" t="str">
        <f>IFERROR(VLOOKUP(D459,'движение ДВС'!B458:K4463,9,FALSE),"")</f>
        <v/>
      </c>
      <c r="K459" s="29" t="str">
        <f>IFERROR(INDEX('движение ДВС'!B:P,MATCH('наряд-задание'!D459,'движение ДВС'!P:P,0),1),"")</f>
        <v/>
      </c>
    </row>
    <row r="460" spans="1:11" s="29" customFormat="1" ht="25.5" hidden="1" customHeight="1" x14ac:dyDescent="0.25">
      <c r="A460" s="37"/>
      <c r="B460" s="35"/>
      <c r="C460" s="29">
        <f>IFERROR(VLOOKUP(B460,специалист!$B$3:$C$45,2,FALSE),)</f>
        <v>0</v>
      </c>
      <c r="D460" s="37"/>
      <c r="E460" s="30" t="str">
        <f>IFERROR(VLOOKUP(D460,'движение ДВС'!B459:C4464,2,FALSE),"")</f>
        <v/>
      </c>
      <c r="F460" s="35"/>
      <c r="G460" s="30" t="str">
        <f>IFERROR(VLOOKUP(F460,нормативы!G460:H499,2,FALSE),"")</f>
        <v/>
      </c>
      <c r="H460" s="30" t="str">
        <f>IF(ISBLANK(D460),"",нормативы!$H$2)</f>
        <v/>
      </c>
      <c r="I460" s="35"/>
      <c r="J460" s="36" t="str">
        <f>IFERROR(VLOOKUP(D460,'движение ДВС'!B459:K4464,9,FALSE),"")</f>
        <v/>
      </c>
      <c r="K460" s="29" t="str">
        <f>IFERROR(INDEX('движение ДВС'!B:P,MATCH('наряд-задание'!D460,'движение ДВС'!P:P,0),1),"")</f>
        <v/>
      </c>
    </row>
    <row r="461" spans="1:11" s="29" customFormat="1" ht="25.5" hidden="1" customHeight="1" x14ac:dyDescent="0.25">
      <c r="A461" s="37"/>
      <c r="B461" s="35"/>
      <c r="C461" s="29">
        <f>IFERROR(VLOOKUP(B461,специалист!$B$3:$C$45,2,FALSE),)</f>
        <v>0</v>
      </c>
      <c r="D461" s="37"/>
      <c r="E461" s="30" t="str">
        <f>IFERROR(VLOOKUP(D461,'движение ДВС'!B460:C4465,2,FALSE),"")</f>
        <v/>
      </c>
      <c r="F461" s="35"/>
      <c r="G461" s="30" t="str">
        <f>IFERROR(VLOOKUP(F461,нормативы!G461:H500,2,FALSE),"")</f>
        <v/>
      </c>
      <c r="H461" s="30" t="str">
        <f>IF(ISBLANK(D461),"",нормативы!$H$2)</f>
        <v/>
      </c>
      <c r="I461" s="35"/>
      <c r="J461" s="36" t="str">
        <f>IFERROR(VLOOKUP(D461,'движение ДВС'!B460:K4465,9,FALSE),"")</f>
        <v/>
      </c>
      <c r="K461" s="29" t="str">
        <f>IFERROR(INDEX('движение ДВС'!B:P,MATCH('наряд-задание'!D461,'движение ДВС'!P:P,0),1),"")</f>
        <v/>
      </c>
    </row>
    <row r="462" spans="1:11" s="29" customFormat="1" ht="25.5" hidden="1" customHeight="1" x14ac:dyDescent="0.25">
      <c r="A462" s="37"/>
      <c r="B462" s="35"/>
      <c r="C462" s="29">
        <f>IFERROR(VLOOKUP(B462,специалист!$B$3:$C$45,2,FALSE),)</f>
        <v>0</v>
      </c>
      <c r="D462" s="37"/>
      <c r="E462" s="30" t="str">
        <f>IFERROR(VLOOKUP(D462,'движение ДВС'!B461:C4466,2,FALSE),"")</f>
        <v/>
      </c>
      <c r="F462" s="35"/>
      <c r="G462" s="30" t="str">
        <f>IFERROR(VLOOKUP(F462,нормативы!G462:H501,2,FALSE),"")</f>
        <v/>
      </c>
      <c r="H462" s="30" t="str">
        <f>IF(ISBLANK(D462),"",нормативы!$H$2)</f>
        <v/>
      </c>
      <c r="I462" s="35"/>
      <c r="J462" s="36" t="str">
        <f>IFERROR(VLOOKUP(D462,'движение ДВС'!B461:K4466,9,FALSE),"")</f>
        <v/>
      </c>
      <c r="K462" s="29" t="str">
        <f>IFERROR(INDEX('движение ДВС'!B:P,MATCH('наряд-задание'!D462,'движение ДВС'!P:P,0),1),"")</f>
        <v/>
      </c>
    </row>
    <row r="463" spans="1:11" s="29" customFormat="1" ht="25.5" hidden="1" customHeight="1" x14ac:dyDescent="0.25">
      <c r="A463" s="37"/>
      <c r="B463" s="35"/>
      <c r="C463" s="29">
        <f>IFERROR(VLOOKUP(B463,специалист!$B$3:$C$45,2,FALSE),)</f>
        <v>0</v>
      </c>
      <c r="D463" s="37"/>
      <c r="E463" s="30" t="str">
        <f>IFERROR(VLOOKUP(D463,'движение ДВС'!B462:C4467,2,FALSE),"")</f>
        <v/>
      </c>
      <c r="F463" s="35"/>
      <c r="G463" s="30" t="str">
        <f>IFERROR(VLOOKUP(F463,нормативы!G463:H502,2,FALSE),"")</f>
        <v/>
      </c>
      <c r="H463" s="30" t="str">
        <f>IF(ISBLANK(D463),"",нормативы!$H$2)</f>
        <v/>
      </c>
      <c r="I463" s="35"/>
      <c r="J463" s="36" t="str">
        <f>IFERROR(VLOOKUP(D463,'движение ДВС'!B462:K4467,9,FALSE),"")</f>
        <v/>
      </c>
      <c r="K463" s="29" t="str">
        <f>IFERROR(INDEX('движение ДВС'!B:P,MATCH('наряд-задание'!D463,'движение ДВС'!P:P,0),1),"")</f>
        <v/>
      </c>
    </row>
    <row r="464" spans="1:11" s="29" customFormat="1" ht="25.5" hidden="1" customHeight="1" x14ac:dyDescent="0.25">
      <c r="A464" s="37"/>
      <c r="B464" s="35"/>
      <c r="C464" s="29">
        <f>IFERROR(VLOOKUP(B464,специалист!$B$3:$C$45,2,FALSE),)</f>
        <v>0</v>
      </c>
      <c r="D464" s="37"/>
      <c r="E464" s="30" t="str">
        <f>IFERROR(VLOOKUP(D464,'движение ДВС'!B463:C4468,2,FALSE),"")</f>
        <v/>
      </c>
      <c r="F464" s="35"/>
      <c r="G464" s="30" t="str">
        <f>IFERROR(VLOOKUP(F464,нормативы!G464:H503,2,FALSE),"")</f>
        <v/>
      </c>
      <c r="H464" s="30" t="str">
        <f>IF(ISBLANK(D464),"",нормативы!$H$2)</f>
        <v/>
      </c>
      <c r="I464" s="35"/>
      <c r="J464" s="36" t="str">
        <f>IFERROR(VLOOKUP(D464,'движение ДВС'!B463:K4468,9,FALSE),"")</f>
        <v/>
      </c>
      <c r="K464" s="29" t="str">
        <f>IFERROR(INDEX('движение ДВС'!B:P,MATCH('наряд-задание'!D464,'движение ДВС'!P:P,0),1),"")</f>
        <v/>
      </c>
    </row>
    <row r="465" spans="1:11" s="29" customFormat="1" ht="25.5" hidden="1" customHeight="1" x14ac:dyDescent="0.25">
      <c r="A465" s="37"/>
      <c r="B465" s="35"/>
      <c r="C465" s="29">
        <f>IFERROR(VLOOKUP(B465,специалист!$B$3:$C$45,2,FALSE),)</f>
        <v>0</v>
      </c>
      <c r="D465" s="37"/>
      <c r="E465" s="30" t="str">
        <f>IFERROR(VLOOKUP(D465,'движение ДВС'!B464:C4469,2,FALSE),"")</f>
        <v/>
      </c>
      <c r="F465" s="35"/>
      <c r="G465" s="30" t="str">
        <f>IFERROR(VLOOKUP(F465,нормативы!G465:H504,2,FALSE),"")</f>
        <v/>
      </c>
      <c r="H465" s="30" t="str">
        <f>IF(ISBLANK(D465),"",нормативы!$H$2)</f>
        <v/>
      </c>
      <c r="I465" s="35"/>
      <c r="J465" s="36" t="str">
        <f>IFERROR(VLOOKUP(D465,'движение ДВС'!B464:K4469,9,FALSE),"")</f>
        <v/>
      </c>
      <c r="K465" s="29" t="str">
        <f>IFERROR(INDEX('движение ДВС'!B:P,MATCH('наряд-задание'!D465,'движение ДВС'!P:P,0),1),"")</f>
        <v/>
      </c>
    </row>
    <row r="466" spans="1:11" s="29" customFormat="1" ht="25.5" hidden="1" customHeight="1" x14ac:dyDescent="0.25">
      <c r="A466" s="37"/>
      <c r="B466" s="35"/>
      <c r="C466" s="29">
        <f>IFERROR(VLOOKUP(B466,специалист!$B$3:$C$45,2,FALSE),)</f>
        <v>0</v>
      </c>
      <c r="D466" s="37"/>
      <c r="E466" s="30" t="str">
        <f>IFERROR(VLOOKUP(D466,'движение ДВС'!B465:C4470,2,FALSE),"")</f>
        <v/>
      </c>
      <c r="F466" s="35"/>
      <c r="G466" s="30" t="str">
        <f>IFERROR(VLOOKUP(F466,нормативы!G466:H505,2,FALSE),"")</f>
        <v/>
      </c>
      <c r="H466" s="30" t="str">
        <f>IF(ISBLANK(D466),"",нормативы!$H$2)</f>
        <v/>
      </c>
      <c r="I466" s="35"/>
      <c r="J466" s="36" t="str">
        <f>IFERROR(VLOOKUP(D466,'движение ДВС'!B465:K4470,9,FALSE),"")</f>
        <v/>
      </c>
      <c r="K466" s="29" t="str">
        <f>IFERROR(INDEX('движение ДВС'!B:P,MATCH('наряд-задание'!D466,'движение ДВС'!P:P,0),1),"")</f>
        <v/>
      </c>
    </row>
    <row r="467" spans="1:11" s="29" customFormat="1" ht="25.5" hidden="1" customHeight="1" x14ac:dyDescent="0.25">
      <c r="A467" s="37"/>
      <c r="B467" s="35"/>
      <c r="C467" s="29">
        <f>IFERROR(VLOOKUP(B467,специалист!$B$3:$C$45,2,FALSE),)</f>
        <v>0</v>
      </c>
      <c r="D467" s="37"/>
      <c r="E467" s="30" t="str">
        <f>IFERROR(VLOOKUP(D467,'движение ДВС'!B466:C4471,2,FALSE),"")</f>
        <v/>
      </c>
      <c r="F467" s="35"/>
      <c r="G467" s="30" t="str">
        <f>IFERROR(VLOOKUP(F467,нормативы!G467:H506,2,FALSE),"")</f>
        <v/>
      </c>
      <c r="H467" s="30" t="str">
        <f>IF(ISBLANK(D467),"",нормативы!$H$2)</f>
        <v/>
      </c>
      <c r="I467" s="35"/>
      <c r="J467" s="36" t="str">
        <f>IFERROR(VLOOKUP(D467,'движение ДВС'!B466:K4471,9,FALSE),"")</f>
        <v/>
      </c>
      <c r="K467" s="29" t="str">
        <f>IFERROR(INDEX('движение ДВС'!B:P,MATCH('наряд-задание'!D467,'движение ДВС'!P:P,0),1),"")</f>
        <v/>
      </c>
    </row>
    <row r="468" spans="1:11" s="29" customFormat="1" ht="25.5" hidden="1" customHeight="1" x14ac:dyDescent="0.25">
      <c r="A468" s="37"/>
      <c r="B468" s="35"/>
      <c r="C468" s="29">
        <f>IFERROR(VLOOKUP(B468,специалист!$B$3:$C$45,2,FALSE),)</f>
        <v>0</v>
      </c>
      <c r="D468" s="37"/>
      <c r="E468" s="30" t="str">
        <f>IFERROR(VLOOKUP(D468,'движение ДВС'!B467:C4472,2,FALSE),"")</f>
        <v/>
      </c>
      <c r="F468" s="35"/>
      <c r="G468" s="30" t="str">
        <f>IFERROR(VLOOKUP(F468,нормативы!G468:H507,2,FALSE),"")</f>
        <v/>
      </c>
      <c r="H468" s="30" t="str">
        <f>IF(ISBLANK(D468),"",нормативы!$H$2)</f>
        <v/>
      </c>
      <c r="I468" s="35"/>
      <c r="J468" s="36" t="str">
        <f>IFERROR(VLOOKUP(D468,'движение ДВС'!B467:K4472,9,FALSE),"")</f>
        <v/>
      </c>
      <c r="K468" s="29" t="str">
        <f>IFERROR(INDEX('движение ДВС'!B:P,MATCH('наряд-задание'!D468,'движение ДВС'!P:P,0),1),"")</f>
        <v/>
      </c>
    </row>
    <row r="469" spans="1:11" s="29" customFormat="1" ht="25.5" hidden="1" customHeight="1" x14ac:dyDescent="0.25">
      <c r="A469" s="37"/>
      <c r="B469" s="35"/>
      <c r="C469" s="29">
        <f>IFERROR(VLOOKUP(B469,специалист!$B$3:$C$45,2,FALSE),)</f>
        <v>0</v>
      </c>
      <c r="D469" s="37"/>
      <c r="E469" s="30" t="str">
        <f>IFERROR(VLOOKUP(D469,'движение ДВС'!B468:C4473,2,FALSE),"")</f>
        <v/>
      </c>
      <c r="F469" s="35"/>
      <c r="G469" s="30" t="str">
        <f>IFERROR(VLOOKUP(F469,нормативы!G469:H508,2,FALSE),"")</f>
        <v/>
      </c>
      <c r="H469" s="30" t="str">
        <f>IF(ISBLANK(D469),"",нормативы!$H$2)</f>
        <v/>
      </c>
      <c r="I469" s="35"/>
      <c r="J469" s="36" t="str">
        <f>IFERROR(VLOOKUP(D469,'движение ДВС'!B468:K4473,9,FALSE),"")</f>
        <v/>
      </c>
      <c r="K469" s="29" t="str">
        <f>IFERROR(INDEX('движение ДВС'!B:P,MATCH('наряд-задание'!D469,'движение ДВС'!P:P,0),1),"")</f>
        <v/>
      </c>
    </row>
    <row r="470" spans="1:11" s="29" customFormat="1" ht="25.5" hidden="1" customHeight="1" x14ac:dyDescent="0.25">
      <c r="A470" s="37"/>
      <c r="B470" s="35"/>
      <c r="C470" s="29">
        <f>IFERROR(VLOOKUP(B470,специалист!$B$3:$C$45,2,FALSE),)</f>
        <v>0</v>
      </c>
      <c r="D470" s="37"/>
      <c r="E470" s="30" t="str">
        <f>IFERROR(VLOOKUP(D470,'движение ДВС'!B469:C4474,2,FALSE),"")</f>
        <v/>
      </c>
      <c r="F470" s="35"/>
      <c r="G470" s="30" t="str">
        <f>IFERROR(VLOOKUP(F470,нормативы!G470:H509,2,FALSE),"")</f>
        <v/>
      </c>
      <c r="H470" s="30" t="str">
        <f>IF(ISBLANK(D470),"",нормативы!$H$2)</f>
        <v/>
      </c>
      <c r="I470" s="35"/>
      <c r="J470" s="36" t="str">
        <f>IFERROR(VLOOKUP(D470,'движение ДВС'!B469:K4474,9,FALSE),"")</f>
        <v/>
      </c>
      <c r="K470" s="29" t="str">
        <f>IFERROR(INDEX('движение ДВС'!B:P,MATCH('наряд-задание'!D470,'движение ДВС'!P:P,0),1),"")</f>
        <v/>
      </c>
    </row>
    <row r="471" spans="1:11" s="29" customFormat="1" ht="25.5" hidden="1" customHeight="1" x14ac:dyDescent="0.25">
      <c r="A471" s="37"/>
      <c r="B471" s="35"/>
      <c r="C471" s="29">
        <f>IFERROR(VLOOKUP(B471,специалист!$B$3:$C$45,2,FALSE),)</f>
        <v>0</v>
      </c>
      <c r="D471" s="37"/>
      <c r="E471" s="30" t="str">
        <f>IFERROR(VLOOKUP(D471,'движение ДВС'!B470:C4475,2,FALSE),"")</f>
        <v/>
      </c>
      <c r="F471" s="35"/>
      <c r="G471" s="30" t="str">
        <f>IFERROR(VLOOKUP(F471,нормативы!G471:H510,2,FALSE),"")</f>
        <v/>
      </c>
      <c r="H471" s="30" t="str">
        <f>IF(ISBLANK(D471),"",нормативы!$H$2)</f>
        <v/>
      </c>
      <c r="I471" s="35"/>
      <c r="J471" s="36" t="str">
        <f>IFERROR(VLOOKUP(D471,'движение ДВС'!B470:K4475,9,FALSE),"")</f>
        <v/>
      </c>
      <c r="K471" s="29" t="str">
        <f>IFERROR(INDEX('движение ДВС'!B:P,MATCH('наряд-задание'!D471,'движение ДВС'!P:P,0),1),"")</f>
        <v/>
      </c>
    </row>
    <row r="472" spans="1:11" s="29" customFormat="1" ht="25.5" hidden="1" customHeight="1" x14ac:dyDescent="0.25">
      <c r="A472" s="37"/>
      <c r="B472" s="35"/>
      <c r="C472" s="29">
        <f>IFERROR(VLOOKUP(B472,специалист!$B$3:$C$45,2,FALSE),)</f>
        <v>0</v>
      </c>
      <c r="D472" s="37"/>
      <c r="E472" s="30" t="str">
        <f>IFERROR(VLOOKUP(D472,'движение ДВС'!B471:C4476,2,FALSE),"")</f>
        <v/>
      </c>
      <c r="F472" s="35"/>
      <c r="G472" s="30" t="str">
        <f>IFERROR(VLOOKUP(F472,нормативы!G472:H511,2,FALSE),"")</f>
        <v/>
      </c>
      <c r="H472" s="30" t="str">
        <f>IF(ISBLANK(D472),"",нормативы!$H$2)</f>
        <v/>
      </c>
      <c r="I472" s="35"/>
      <c r="J472" s="36" t="str">
        <f>IFERROR(VLOOKUP(D472,'движение ДВС'!B471:K4476,9,FALSE),"")</f>
        <v/>
      </c>
      <c r="K472" s="29" t="str">
        <f>IFERROR(INDEX('движение ДВС'!B:P,MATCH('наряд-задание'!D472,'движение ДВС'!P:P,0),1),"")</f>
        <v/>
      </c>
    </row>
    <row r="473" spans="1:11" s="29" customFormat="1" ht="25.5" hidden="1" customHeight="1" x14ac:dyDescent="0.25">
      <c r="A473" s="37"/>
      <c r="B473" s="35"/>
      <c r="C473" s="29">
        <f>IFERROR(VLOOKUP(B473,специалист!$B$3:$C$45,2,FALSE),)</f>
        <v>0</v>
      </c>
      <c r="D473" s="37"/>
      <c r="E473" s="30" t="str">
        <f>IFERROR(VLOOKUP(D473,'движение ДВС'!B472:C4477,2,FALSE),"")</f>
        <v/>
      </c>
      <c r="F473" s="35"/>
      <c r="G473" s="30" t="str">
        <f>IFERROR(VLOOKUP(F473,нормативы!G473:H512,2,FALSE),"")</f>
        <v/>
      </c>
      <c r="H473" s="30" t="str">
        <f>IF(ISBLANK(D473),"",нормативы!$H$2)</f>
        <v/>
      </c>
      <c r="I473" s="35"/>
      <c r="J473" s="36" t="str">
        <f>IFERROR(VLOOKUP(D473,'движение ДВС'!B472:K4477,9,FALSE),"")</f>
        <v/>
      </c>
      <c r="K473" s="29" t="str">
        <f>IFERROR(INDEX('движение ДВС'!B:P,MATCH('наряд-задание'!D473,'движение ДВС'!P:P,0),1),"")</f>
        <v/>
      </c>
    </row>
    <row r="474" spans="1:11" s="29" customFormat="1" ht="25.5" hidden="1" customHeight="1" x14ac:dyDescent="0.25">
      <c r="A474" s="37"/>
      <c r="B474" s="35"/>
      <c r="C474" s="29">
        <f>IFERROR(VLOOKUP(B474,специалист!$B$3:$C$45,2,FALSE),)</f>
        <v>0</v>
      </c>
      <c r="D474" s="37"/>
      <c r="E474" s="30" t="str">
        <f>IFERROR(VLOOKUP(D474,'движение ДВС'!B473:C4478,2,FALSE),"")</f>
        <v/>
      </c>
      <c r="F474" s="35"/>
      <c r="G474" s="30" t="str">
        <f>IFERROR(VLOOKUP(F474,нормативы!G474:H513,2,FALSE),"")</f>
        <v/>
      </c>
      <c r="H474" s="30" t="str">
        <f>IF(ISBLANK(D474),"",нормативы!$H$2)</f>
        <v/>
      </c>
      <c r="I474" s="35"/>
      <c r="J474" s="36" t="str">
        <f>IFERROR(VLOOKUP(D474,'движение ДВС'!B473:K4478,9,FALSE),"")</f>
        <v/>
      </c>
      <c r="K474" s="29" t="str">
        <f>IFERROR(INDEX('движение ДВС'!B:P,MATCH('наряд-задание'!D474,'движение ДВС'!P:P,0),1),"")</f>
        <v/>
      </c>
    </row>
    <row r="475" spans="1:11" s="29" customFormat="1" ht="25.5" hidden="1" customHeight="1" x14ac:dyDescent="0.25">
      <c r="A475" s="37"/>
      <c r="B475" s="35"/>
      <c r="C475" s="29">
        <f>IFERROR(VLOOKUP(B475,специалист!$B$3:$C$45,2,FALSE),)</f>
        <v>0</v>
      </c>
      <c r="D475" s="37"/>
      <c r="E475" s="30" t="str">
        <f>IFERROR(VLOOKUP(D475,'движение ДВС'!B474:C4479,2,FALSE),"")</f>
        <v/>
      </c>
      <c r="F475" s="35"/>
      <c r="G475" s="30" t="str">
        <f>IFERROR(VLOOKUP(F475,нормативы!G475:H514,2,FALSE),"")</f>
        <v/>
      </c>
      <c r="H475" s="30" t="str">
        <f>IF(ISBLANK(D475),"",нормативы!$H$2)</f>
        <v/>
      </c>
      <c r="I475" s="35"/>
      <c r="J475" s="36" t="str">
        <f>IFERROR(VLOOKUP(D475,'движение ДВС'!B474:K4479,9,FALSE),"")</f>
        <v/>
      </c>
      <c r="K475" s="29" t="str">
        <f>IFERROR(INDEX('движение ДВС'!B:P,MATCH('наряд-задание'!D475,'движение ДВС'!P:P,0),1),"")</f>
        <v/>
      </c>
    </row>
    <row r="476" spans="1:11" s="29" customFormat="1" ht="25.5" hidden="1" customHeight="1" x14ac:dyDescent="0.25">
      <c r="A476" s="37"/>
      <c r="B476" s="35"/>
      <c r="C476" s="29">
        <f>IFERROR(VLOOKUP(B476,специалист!$B$3:$C$45,2,FALSE),)</f>
        <v>0</v>
      </c>
      <c r="D476" s="37"/>
      <c r="E476" s="30" t="str">
        <f>IFERROR(VLOOKUP(D476,'движение ДВС'!B475:C4480,2,FALSE),"")</f>
        <v/>
      </c>
      <c r="F476" s="35"/>
      <c r="G476" s="30" t="str">
        <f>IFERROR(VLOOKUP(F476,нормативы!G476:H515,2,FALSE),"")</f>
        <v/>
      </c>
      <c r="H476" s="30" t="str">
        <f>IF(ISBLANK(D476),"",нормативы!$H$2)</f>
        <v/>
      </c>
      <c r="I476" s="35"/>
      <c r="J476" s="36" t="str">
        <f>IFERROR(VLOOKUP(D476,'движение ДВС'!B475:K4480,9,FALSE),"")</f>
        <v/>
      </c>
      <c r="K476" s="29" t="str">
        <f>IFERROR(INDEX('движение ДВС'!B:P,MATCH('наряд-задание'!D476,'движение ДВС'!P:P,0),1),"")</f>
        <v/>
      </c>
    </row>
    <row r="477" spans="1:11" s="29" customFormat="1" ht="25.5" hidden="1" customHeight="1" x14ac:dyDescent="0.25">
      <c r="A477" s="37"/>
      <c r="B477" s="35"/>
      <c r="C477" s="29">
        <f>IFERROR(VLOOKUP(B477,специалист!$B$3:$C$45,2,FALSE),)</f>
        <v>0</v>
      </c>
      <c r="D477" s="37"/>
      <c r="E477" s="30" t="str">
        <f>IFERROR(VLOOKUP(D477,'движение ДВС'!B476:C4481,2,FALSE),"")</f>
        <v/>
      </c>
      <c r="F477" s="35"/>
      <c r="G477" s="30" t="str">
        <f>IFERROR(VLOOKUP(F477,нормативы!G477:H516,2,FALSE),"")</f>
        <v/>
      </c>
      <c r="H477" s="30" t="str">
        <f>IF(ISBLANK(D477),"",нормативы!$H$2)</f>
        <v/>
      </c>
      <c r="I477" s="35"/>
      <c r="J477" s="36" t="str">
        <f>IFERROR(VLOOKUP(D477,'движение ДВС'!B476:K4481,9,FALSE),"")</f>
        <v/>
      </c>
      <c r="K477" s="29" t="str">
        <f>IFERROR(INDEX('движение ДВС'!B:P,MATCH('наряд-задание'!D477,'движение ДВС'!P:P,0),1),"")</f>
        <v/>
      </c>
    </row>
    <row r="478" spans="1:11" s="29" customFormat="1" ht="25.5" hidden="1" customHeight="1" x14ac:dyDescent="0.25">
      <c r="A478" s="37"/>
      <c r="B478" s="35"/>
      <c r="C478" s="29">
        <f>IFERROR(VLOOKUP(B478,специалист!$B$3:$C$45,2,FALSE),)</f>
        <v>0</v>
      </c>
      <c r="D478" s="37"/>
      <c r="E478" s="30" t="str">
        <f>IFERROR(VLOOKUP(D478,'движение ДВС'!B477:C4482,2,FALSE),"")</f>
        <v/>
      </c>
      <c r="F478" s="35"/>
      <c r="G478" s="30" t="str">
        <f>IFERROR(VLOOKUP(F478,нормативы!G478:H517,2,FALSE),"")</f>
        <v/>
      </c>
      <c r="H478" s="30" t="str">
        <f>IF(ISBLANK(D478),"",нормативы!$H$2)</f>
        <v/>
      </c>
      <c r="I478" s="35"/>
      <c r="J478" s="36" t="str">
        <f>IFERROR(VLOOKUP(D478,'движение ДВС'!B477:K4482,9,FALSE),"")</f>
        <v/>
      </c>
      <c r="K478" s="29" t="str">
        <f>IFERROR(INDEX('движение ДВС'!B:P,MATCH('наряд-задание'!D478,'движение ДВС'!P:P,0),1),"")</f>
        <v/>
      </c>
    </row>
    <row r="479" spans="1:11" s="29" customFormat="1" ht="25.5" hidden="1" customHeight="1" x14ac:dyDescent="0.25">
      <c r="A479" s="37"/>
      <c r="B479" s="35"/>
      <c r="C479" s="29">
        <f>IFERROR(VLOOKUP(B479,специалист!$B$3:$C$45,2,FALSE),)</f>
        <v>0</v>
      </c>
      <c r="D479" s="37"/>
      <c r="E479" s="30" t="str">
        <f>IFERROR(VLOOKUP(D479,'движение ДВС'!B478:C4483,2,FALSE),"")</f>
        <v/>
      </c>
      <c r="F479" s="35"/>
      <c r="G479" s="30" t="str">
        <f>IFERROR(VLOOKUP(F479,нормативы!G479:H518,2,FALSE),"")</f>
        <v/>
      </c>
      <c r="H479" s="30" t="str">
        <f>IF(ISBLANK(D479),"",нормативы!$H$2)</f>
        <v/>
      </c>
      <c r="I479" s="35"/>
      <c r="J479" s="36" t="str">
        <f>IFERROR(VLOOKUP(D479,'движение ДВС'!B478:K4483,9,FALSE),"")</f>
        <v/>
      </c>
      <c r="K479" s="29" t="str">
        <f>IFERROR(INDEX('движение ДВС'!B:P,MATCH('наряд-задание'!D479,'движение ДВС'!P:P,0),1),"")</f>
        <v/>
      </c>
    </row>
    <row r="480" spans="1:11" s="29" customFormat="1" ht="25.5" hidden="1" customHeight="1" x14ac:dyDescent="0.25">
      <c r="A480" s="37"/>
      <c r="B480" s="35"/>
      <c r="C480" s="29">
        <f>IFERROR(VLOOKUP(B480,специалист!$B$3:$C$45,2,FALSE),)</f>
        <v>0</v>
      </c>
      <c r="D480" s="37"/>
      <c r="E480" s="30" t="str">
        <f>IFERROR(VLOOKUP(D480,'движение ДВС'!B479:C4484,2,FALSE),"")</f>
        <v/>
      </c>
      <c r="F480" s="35"/>
      <c r="G480" s="30" t="str">
        <f>IFERROR(VLOOKUP(F480,нормативы!G480:H519,2,FALSE),"")</f>
        <v/>
      </c>
      <c r="H480" s="30" t="str">
        <f>IF(ISBLANK(D480),"",нормативы!$H$2)</f>
        <v/>
      </c>
      <c r="I480" s="35"/>
      <c r="J480" s="36" t="str">
        <f>IFERROR(VLOOKUP(D480,'движение ДВС'!B479:K4484,9,FALSE),"")</f>
        <v/>
      </c>
      <c r="K480" s="29" t="str">
        <f>IFERROR(INDEX('движение ДВС'!B:P,MATCH('наряд-задание'!D480,'движение ДВС'!P:P,0),1),"")</f>
        <v/>
      </c>
    </row>
    <row r="481" spans="1:11" s="29" customFormat="1" ht="25.5" hidden="1" customHeight="1" x14ac:dyDescent="0.25">
      <c r="A481" s="37"/>
      <c r="B481" s="35"/>
      <c r="C481" s="29">
        <f>IFERROR(VLOOKUP(B481,специалист!$B$3:$C$45,2,FALSE),)</f>
        <v>0</v>
      </c>
      <c r="D481" s="37"/>
      <c r="E481" s="30" t="str">
        <f>IFERROR(VLOOKUP(D481,'движение ДВС'!B480:C4485,2,FALSE),"")</f>
        <v/>
      </c>
      <c r="F481" s="35"/>
      <c r="G481" s="30" t="str">
        <f>IFERROR(VLOOKUP(F481,нормативы!G481:H520,2,FALSE),"")</f>
        <v/>
      </c>
      <c r="H481" s="30" t="str">
        <f>IF(ISBLANK(D481),"",нормативы!$H$2)</f>
        <v/>
      </c>
      <c r="I481" s="35"/>
      <c r="J481" s="36" t="str">
        <f>IFERROR(VLOOKUP(D481,'движение ДВС'!B480:K4485,9,FALSE),"")</f>
        <v/>
      </c>
      <c r="K481" s="29" t="str">
        <f>IFERROR(INDEX('движение ДВС'!B:P,MATCH('наряд-задание'!D481,'движение ДВС'!P:P,0),1),"")</f>
        <v/>
      </c>
    </row>
    <row r="482" spans="1:11" s="29" customFormat="1" ht="25.5" hidden="1" customHeight="1" x14ac:dyDescent="0.25">
      <c r="A482" s="37"/>
      <c r="B482" s="35"/>
      <c r="C482" s="29">
        <f>IFERROR(VLOOKUP(B482,специалист!$B$3:$C$45,2,FALSE),)</f>
        <v>0</v>
      </c>
      <c r="D482" s="37"/>
      <c r="E482" s="30" t="str">
        <f>IFERROR(VLOOKUP(D482,'движение ДВС'!B481:C4486,2,FALSE),"")</f>
        <v/>
      </c>
      <c r="F482" s="35"/>
      <c r="G482" s="30" t="str">
        <f>IFERROR(VLOOKUP(F482,нормативы!G482:H521,2,FALSE),"")</f>
        <v/>
      </c>
      <c r="H482" s="30" t="str">
        <f>IF(ISBLANK(D482),"",нормативы!$H$2)</f>
        <v/>
      </c>
      <c r="I482" s="35"/>
      <c r="J482" s="36" t="str">
        <f>IFERROR(VLOOKUP(D482,'движение ДВС'!B481:K4486,9,FALSE),"")</f>
        <v/>
      </c>
      <c r="K482" s="29" t="str">
        <f>IFERROR(INDEX('движение ДВС'!B:P,MATCH('наряд-задание'!D482,'движение ДВС'!P:P,0),1),"")</f>
        <v/>
      </c>
    </row>
    <row r="483" spans="1:11" s="29" customFormat="1" ht="25.5" hidden="1" customHeight="1" x14ac:dyDescent="0.25">
      <c r="A483" s="37"/>
      <c r="B483" s="35"/>
      <c r="C483" s="29">
        <f>IFERROR(VLOOKUP(B483,специалист!$B$3:$C$45,2,FALSE),)</f>
        <v>0</v>
      </c>
      <c r="D483" s="37"/>
      <c r="E483" s="30" t="str">
        <f>IFERROR(VLOOKUP(D483,'движение ДВС'!B482:C4487,2,FALSE),"")</f>
        <v/>
      </c>
      <c r="F483" s="35"/>
      <c r="G483" s="30" t="str">
        <f>IFERROR(VLOOKUP(F483,нормативы!G483:H522,2,FALSE),"")</f>
        <v/>
      </c>
      <c r="H483" s="30" t="str">
        <f>IF(ISBLANK(D483),"",нормативы!$H$2)</f>
        <v/>
      </c>
      <c r="I483" s="35"/>
      <c r="J483" s="36" t="str">
        <f>IFERROR(VLOOKUP(D483,'движение ДВС'!B482:K4487,9,FALSE),"")</f>
        <v/>
      </c>
      <c r="K483" s="29" t="str">
        <f>IFERROR(INDEX('движение ДВС'!B:P,MATCH('наряд-задание'!D483,'движение ДВС'!P:P,0),1),"")</f>
        <v/>
      </c>
    </row>
    <row r="484" spans="1:11" s="29" customFormat="1" ht="25.5" hidden="1" customHeight="1" x14ac:dyDescent="0.25">
      <c r="A484" s="37"/>
      <c r="B484" s="35"/>
      <c r="C484" s="29">
        <f>IFERROR(VLOOKUP(B484,специалист!$B$3:$C$45,2,FALSE),)</f>
        <v>0</v>
      </c>
      <c r="D484" s="37"/>
      <c r="E484" s="30" t="str">
        <f>IFERROR(VLOOKUP(D484,'движение ДВС'!B483:C4488,2,FALSE),"")</f>
        <v/>
      </c>
      <c r="F484" s="35"/>
      <c r="G484" s="30" t="str">
        <f>IFERROR(VLOOKUP(F484,нормативы!G484:H523,2,FALSE),"")</f>
        <v/>
      </c>
      <c r="H484" s="30" t="str">
        <f>IF(ISBLANK(D484),"",нормативы!$H$2)</f>
        <v/>
      </c>
      <c r="I484" s="35"/>
      <c r="J484" s="36" t="str">
        <f>IFERROR(VLOOKUP(D484,'движение ДВС'!B483:K4488,9,FALSE),"")</f>
        <v/>
      </c>
      <c r="K484" s="29" t="str">
        <f>IFERROR(INDEX('движение ДВС'!B:P,MATCH('наряд-задание'!D484,'движение ДВС'!P:P,0),1),"")</f>
        <v/>
      </c>
    </row>
    <row r="485" spans="1:11" s="29" customFormat="1" ht="25.5" hidden="1" customHeight="1" x14ac:dyDescent="0.25">
      <c r="A485" s="37"/>
      <c r="B485" s="35"/>
      <c r="C485" s="29">
        <f>IFERROR(VLOOKUP(B485,специалист!$B$3:$C$45,2,FALSE),)</f>
        <v>0</v>
      </c>
      <c r="D485" s="37"/>
      <c r="E485" s="30" t="str">
        <f>IFERROR(VLOOKUP(D485,'движение ДВС'!B484:C4489,2,FALSE),"")</f>
        <v/>
      </c>
      <c r="F485" s="35"/>
      <c r="G485" s="30" t="str">
        <f>IFERROR(VLOOKUP(F485,нормативы!G485:H524,2,FALSE),"")</f>
        <v/>
      </c>
      <c r="H485" s="30" t="str">
        <f>IF(ISBLANK(D485),"",нормативы!$H$2)</f>
        <v/>
      </c>
      <c r="I485" s="35"/>
      <c r="J485" s="36" t="str">
        <f>IFERROR(VLOOKUP(D485,'движение ДВС'!B484:K4489,9,FALSE),"")</f>
        <v/>
      </c>
      <c r="K485" s="29" t="str">
        <f>IFERROR(INDEX('движение ДВС'!B:P,MATCH('наряд-задание'!D485,'движение ДВС'!P:P,0),1),"")</f>
        <v/>
      </c>
    </row>
    <row r="486" spans="1:11" s="29" customFormat="1" ht="25.5" hidden="1" customHeight="1" x14ac:dyDescent="0.25">
      <c r="A486" s="37"/>
      <c r="B486" s="35"/>
      <c r="C486" s="29">
        <f>IFERROR(VLOOKUP(B486,специалист!$B$3:$C$45,2,FALSE),)</f>
        <v>0</v>
      </c>
      <c r="D486" s="37"/>
      <c r="E486" s="30" t="str">
        <f>IFERROR(VLOOKUP(D486,'движение ДВС'!B485:C4490,2,FALSE),"")</f>
        <v/>
      </c>
      <c r="F486" s="35"/>
      <c r="G486" s="30" t="str">
        <f>IFERROR(VLOOKUP(F486,нормативы!G486:H525,2,FALSE),"")</f>
        <v/>
      </c>
      <c r="H486" s="30" t="str">
        <f>IF(ISBLANK(D486),"",нормативы!$H$2)</f>
        <v/>
      </c>
      <c r="I486" s="35"/>
      <c r="J486" s="36" t="str">
        <f>IFERROR(VLOOKUP(D486,'движение ДВС'!B485:K4490,9,FALSE),"")</f>
        <v/>
      </c>
      <c r="K486" s="29" t="str">
        <f>IFERROR(INDEX('движение ДВС'!B:P,MATCH('наряд-задание'!D486,'движение ДВС'!P:P,0),1),"")</f>
        <v/>
      </c>
    </row>
    <row r="487" spans="1:11" s="29" customFormat="1" ht="25.5" hidden="1" customHeight="1" x14ac:dyDescent="0.25">
      <c r="A487" s="37"/>
      <c r="B487" s="35"/>
      <c r="C487" s="29">
        <f>IFERROR(VLOOKUP(B487,специалист!$B$3:$C$45,2,FALSE),)</f>
        <v>0</v>
      </c>
      <c r="D487" s="37"/>
      <c r="E487" s="30" t="str">
        <f>IFERROR(VLOOKUP(D487,'движение ДВС'!B486:C4491,2,FALSE),"")</f>
        <v/>
      </c>
      <c r="F487" s="35"/>
      <c r="G487" s="30" t="str">
        <f>IFERROR(VLOOKUP(F487,нормативы!G487:H526,2,FALSE),"")</f>
        <v/>
      </c>
      <c r="H487" s="30" t="str">
        <f>IF(ISBLANK(D487),"",нормативы!$H$2)</f>
        <v/>
      </c>
      <c r="I487" s="35"/>
      <c r="J487" s="36" t="str">
        <f>IFERROR(VLOOKUP(D487,'движение ДВС'!B486:K4491,9,FALSE),"")</f>
        <v/>
      </c>
      <c r="K487" s="29" t="str">
        <f>IFERROR(INDEX('движение ДВС'!B:P,MATCH('наряд-задание'!D487,'движение ДВС'!P:P,0),1),"")</f>
        <v/>
      </c>
    </row>
    <row r="488" spans="1:11" s="29" customFormat="1" ht="25.5" hidden="1" customHeight="1" x14ac:dyDescent="0.25">
      <c r="A488" s="37"/>
      <c r="B488" s="35"/>
      <c r="C488" s="29">
        <f>IFERROR(VLOOKUP(B488,специалист!$B$3:$C$45,2,FALSE),)</f>
        <v>0</v>
      </c>
      <c r="D488" s="37"/>
      <c r="E488" s="30" t="str">
        <f>IFERROR(VLOOKUP(D488,'движение ДВС'!B487:C4492,2,FALSE),"")</f>
        <v/>
      </c>
      <c r="F488" s="35"/>
      <c r="G488" s="30" t="str">
        <f>IFERROR(VLOOKUP(F488,нормативы!G488:H527,2,FALSE),"")</f>
        <v/>
      </c>
      <c r="H488" s="30" t="str">
        <f>IF(ISBLANK(D488),"",нормативы!$H$2)</f>
        <v/>
      </c>
      <c r="I488" s="35"/>
      <c r="J488" s="36" t="str">
        <f>IFERROR(VLOOKUP(D488,'движение ДВС'!B487:K4492,9,FALSE),"")</f>
        <v/>
      </c>
      <c r="K488" s="29" t="str">
        <f>IFERROR(INDEX('движение ДВС'!B:P,MATCH('наряд-задание'!D488,'движение ДВС'!P:P,0),1),"")</f>
        <v/>
      </c>
    </row>
    <row r="489" spans="1:11" s="29" customFormat="1" ht="25.5" hidden="1" customHeight="1" x14ac:dyDescent="0.25">
      <c r="A489" s="37"/>
      <c r="B489" s="35"/>
      <c r="C489" s="29">
        <f>IFERROR(VLOOKUP(B489,специалист!$B$3:$C$45,2,FALSE),)</f>
        <v>0</v>
      </c>
      <c r="D489" s="37"/>
      <c r="E489" s="30" t="str">
        <f>IFERROR(VLOOKUP(D489,'движение ДВС'!B488:C4493,2,FALSE),"")</f>
        <v/>
      </c>
      <c r="F489" s="35"/>
      <c r="G489" s="30" t="str">
        <f>IFERROR(VLOOKUP(F489,нормативы!G489:H528,2,FALSE),"")</f>
        <v/>
      </c>
      <c r="H489" s="30" t="str">
        <f>IF(ISBLANK(D489),"",нормативы!$H$2)</f>
        <v/>
      </c>
      <c r="I489" s="35"/>
      <c r="J489" s="36" t="str">
        <f>IFERROR(VLOOKUP(D489,'движение ДВС'!B488:K4493,9,FALSE),"")</f>
        <v/>
      </c>
      <c r="K489" s="29" t="str">
        <f>IFERROR(INDEX('движение ДВС'!B:P,MATCH('наряд-задание'!D489,'движение ДВС'!P:P,0),1),"")</f>
        <v/>
      </c>
    </row>
    <row r="490" spans="1:11" s="29" customFormat="1" ht="25.5" hidden="1" customHeight="1" x14ac:dyDescent="0.25">
      <c r="A490" s="37"/>
      <c r="B490" s="35"/>
      <c r="C490" s="29">
        <f>IFERROR(VLOOKUP(B490,специалист!$B$3:$C$45,2,FALSE),)</f>
        <v>0</v>
      </c>
      <c r="D490" s="37"/>
      <c r="E490" s="30" t="str">
        <f>IFERROR(VLOOKUP(D490,'движение ДВС'!B489:C4494,2,FALSE),"")</f>
        <v/>
      </c>
      <c r="F490" s="35"/>
      <c r="G490" s="30" t="str">
        <f>IFERROR(VLOOKUP(F490,нормативы!G490:H529,2,FALSE),"")</f>
        <v/>
      </c>
      <c r="H490" s="30" t="str">
        <f>IF(ISBLANK(D490),"",нормативы!$H$2)</f>
        <v/>
      </c>
      <c r="I490" s="35"/>
      <c r="J490" s="36" t="str">
        <f>IFERROR(VLOOKUP(D490,'движение ДВС'!B489:K4494,9,FALSE),"")</f>
        <v/>
      </c>
      <c r="K490" s="29" t="str">
        <f>IFERROR(INDEX('движение ДВС'!B:P,MATCH('наряд-задание'!D490,'движение ДВС'!P:P,0),1),"")</f>
        <v/>
      </c>
    </row>
    <row r="491" spans="1:11" s="29" customFormat="1" ht="25.5" hidden="1" customHeight="1" x14ac:dyDescent="0.25">
      <c r="A491" s="37"/>
      <c r="B491" s="35"/>
      <c r="C491" s="29">
        <f>IFERROR(VLOOKUP(B491,специалист!$B$3:$C$45,2,FALSE),)</f>
        <v>0</v>
      </c>
      <c r="D491" s="37"/>
      <c r="E491" s="30" t="str">
        <f>IFERROR(VLOOKUP(D491,'движение ДВС'!B490:C4495,2,FALSE),"")</f>
        <v/>
      </c>
      <c r="F491" s="35"/>
      <c r="G491" s="30" t="str">
        <f>IFERROR(VLOOKUP(F491,нормативы!G491:H530,2,FALSE),"")</f>
        <v/>
      </c>
      <c r="H491" s="30" t="str">
        <f>IF(ISBLANK(D491),"",нормативы!$H$2)</f>
        <v/>
      </c>
      <c r="I491" s="35"/>
      <c r="J491" s="36" t="str">
        <f>IFERROR(VLOOKUP(D491,'движение ДВС'!B490:K4495,9,FALSE),"")</f>
        <v/>
      </c>
      <c r="K491" s="29" t="str">
        <f>IFERROR(INDEX('движение ДВС'!B:P,MATCH('наряд-задание'!D491,'движение ДВС'!P:P,0),1),"")</f>
        <v/>
      </c>
    </row>
    <row r="492" spans="1:11" s="29" customFormat="1" ht="25.5" hidden="1" customHeight="1" x14ac:dyDescent="0.25">
      <c r="A492" s="37"/>
      <c r="B492" s="35"/>
      <c r="C492" s="29">
        <f>IFERROR(VLOOKUP(B492,специалист!$B$3:$C$45,2,FALSE),)</f>
        <v>0</v>
      </c>
      <c r="D492" s="37"/>
      <c r="E492" s="30" t="str">
        <f>IFERROR(VLOOKUP(D492,'движение ДВС'!B491:C4496,2,FALSE),"")</f>
        <v/>
      </c>
      <c r="F492" s="35"/>
      <c r="G492" s="30" t="str">
        <f>IFERROR(VLOOKUP(F492,нормативы!G492:H531,2,FALSE),"")</f>
        <v/>
      </c>
      <c r="H492" s="30" t="str">
        <f>IF(ISBLANK(D492),"",нормативы!$H$2)</f>
        <v/>
      </c>
      <c r="I492" s="35"/>
      <c r="J492" s="36" t="str">
        <f>IFERROR(VLOOKUP(D492,'движение ДВС'!B491:K4496,9,FALSE),"")</f>
        <v/>
      </c>
      <c r="K492" s="29" t="str">
        <f>IFERROR(INDEX('движение ДВС'!B:P,MATCH('наряд-задание'!D492,'движение ДВС'!P:P,0),1),"")</f>
        <v/>
      </c>
    </row>
    <row r="493" spans="1:11" s="29" customFormat="1" ht="25.5" hidden="1" customHeight="1" x14ac:dyDescent="0.25">
      <c r="A493" s="37"/>
      <c r="B493" s="35"/>
      <c r="C493" s="29">
        <f>IFERROR(VLOOKUP(B493,специалист!$B$3:$C$45,2,FALSE),)</f>
        <v>0</v>
      </c>
      <c r="D493" s="37"/>
      <c r="E493" s="30" t="str">
        <f>IFERROR(VLOOKUP(D493,'движение ДВС'!B492:C4497,2,FALSE),"")</f>
        <v/>
      </c>
      <c r="F493" s="35"/>
      <c r="G493" s="30" t="str">
        <f>IFERROR(VLOOKUP(F493,нормативы!G493:H532,2,FALSE),"")</f>
        <v/>
      </c>
      <c r="H493" s="30" t="str">
        <f>IF(ISBLANK(D493),"",нормативы!$H$2)</f>
        <v/>
      </c>
      <c r="I493" s="35"/>
      <c r="J493" s="36" t="str">
        <f>IFERROR(VLOOKUP(D493,'движение ДВС'!B492:K4497,9,FALSE),"")</f>
        <v/>
      </c>
      <c r="K493" s="29" t="str">
        <f>IFERROR(INDEX('движение ДВС'!B:P,MATCH('наряд-задание'!D493,'движение ДВС'!P:P,0),1),"")</f>
        <v/>
      </c>
    </row>
    <row r="494" spans="1:11" s="29" customFormat="1" ht="25.5" hidden="1" customHeight="1" x14ac:dyDescent="0.25">
      <c r="A494" s="37"/>
      <c r="B494" s="35"/>
      <c r="C494" s="29">
        <f>IFERROR(VLOOKUP(B494,специалист!$B$3:$C$45,2,FALSE),)</f>
        <v>0</v>
      </c>
      <c r="D494" s="37"/>
      <c r="E494" s="30" t="str">
        <f>IFERROR(VLOOKUP(D494,'движение ДВС'!B493:C4498,2,FALSE),"")</f>
        <v/>
      </c>
      <c r="F494" s="35"/>
      <c r="G494" s="30" t="str">
        <f>IFERROR(VLOOKUP(F494,нормативы!G494:H533,2,FALSE),"")</f>
        <v/>
      </c>
      <c r="H494" s="30" t="str">
        <f>IF(ISBLANK(D494),"",нормативы!$H$2)</f>
        <v/>
      </c>
      <c r="I494" s="35"/>
      <c r="J494" s="36" t="str">
        <f>IFERROR(VLOOKUP(D494,'движение ДВС'!B493:K4498,9,FALSE),"")</f>
        <v/>
      </c>
      <c r="K494" s="29" t="str">
        <f>IFERROR(INDEX('движение ДВС'!B:P,MATCH('наряд-задание'!D494,'движение ДВС'!P:P,0),1),"")</f>
        <v/>
      </c>
    </row>
    <row r="495" spans="1:11" s="29" customFormat="1" ht="25.5" hidden="1" customHeight="1" x14ac:dyDescent="0.25">
      <c r="A495" s="37"/>
      <c r="B495" s="35"/>
      <c r="C495" s="29">
        <f>IFERROR(VLOOKUP(B495,специалист!$B$3:$C$45,2,FALSE),)</f>
        <v>0</v>
      </c>
      <c r="D495" s="37"/>
      <c r="E495" s="30" t="str">
        <f>IFERROR(VLOOKUP(D495,'движение ДВС'!B494:C4499,2,FALSE),"")</f>
        <v/>
      </c>
      <c r="F495" s="35"/>
      <c r="G495" s="30" t="str">
        <f>IFERROR(VLOOKUP(F495,нормативы!G495:H534,2,FALSE),"")</f>
        <v/>
      </c>
      <c r="H495" s="30" t="str">
        <f>IF(ISBLANK(D495),"",нормативы!$H$2)</f>
        <v/>
      </c>
      <c r="I495" s="35"/>
      <c r="J495" s="36" t="str">
        <f>IFERROR(VLOOKUP(D495,'движение ДВС'!B494:K4499,9,FALSE),"")</f>
        <v/>
      </c>
      <c r="K495" s="29" t="str">
        <f>IFERROR(INDEX('движение ДВС'!B:P,MATCH('наряд-задание'!D495,'движение ДВС'!P:P,0),1),"")</f>
        <v/>
      </c>
    </row>
    <row r="496" spans="1:11" s="29" customFormat="1" ht="25.5" hidden="1" customHeight="1" x14ac:dyDescent="0.25">
      <c r="A496" s="37"/>
      <c r="B496" s="35"/>
      <c r="C496" s="29">
        <f>IFERROR(VLOOKUP(B496,специалист!$B$3:$C$45,2,FALSE),)</f>
        <v>0</v>
      </c>
      <c r="D496" s="37"/>
      <c r="E496" s="30" t="str">
        <f>IFERROR(VLOOKUP(D496,'движение ДВС'!B495:C4500,2,FALSE),"")</f>
        <v/>
      </c>
      <c r="F496" s="35"/>
      <c r="G496" s="30" t="str">
        <f>IFERROR(VLOOKUP(F496,нормативы!G496:H535,2,FALSE),"")</f>
        <v/>
      </c>
      <c r="H496" s="30" t="str">
        <f>IF(ISBLANK(D496),"",нормативы!$H$2)</f>
        <v/>
      </c>
      <c r="I496" s="35"/>
      <c r="J496" s="36" t="str">
        <f>IFERROR(VLOOKUP(D496,'движение ДВС'!B495:K4500,9,FALSE),"")</f>
        <v/>
      </c>
      <c r="K496" s="29" t="str">
        <f>IFERROR(INDEX('движение ДВС'!B:P,MATCH('наряд-задание'!D496,'движение ДВС'!P:P,0),1),"")</f>
        <v/>
      </c>
    </row>
    <row r="497" spans="1:11" s="29" customFormat="1" ht="25.5" hidden="1" customHeight="1" x14ac:dyDescent="0.25">
      <c r="A497" s="37"/>
      <c r="B497" s="35"/>
      <c r="C497" s="29">
        <f>IFERROR(VLOOKUP(B497,специалист!$B$3:$C$45,2,FALSE),)</f>
        <v>0</v>
      </c>
      <c r="D497" s="37"/>
      <c r="E497" s="30" t="str">
        <f>IFERROR(VLOOKUP(D497,'движение ДВС'!B496:C4501,2,FALSE),"")</f>
        <v/>
      </c>
      <c r="F497" s="35"/>
      <c r="G497" s="30" t="str">
        <f>IFERROR(VLOOKUP(F497,нормативы!G497:H536,2,FALSE),"")</f>
        <v/>
      </c>
      <c r="H497" s="30" t="str">
        <f>IF(ISBLANK(D497),"",нормативы!$H$2)</f>
        <v/>
      </c>
      <c r="I497" s="35"/>
      <c r="J497" s="36" t="str">
        <f>IFERROR(VLOOKUP(D497,'движение ДВС'!B496:K4501,9,FALSE),"")</f>
        <v/>
      </c>
      <c r="K497" s="29" t="str">
        <f>IFERROR(INDEX('движение ДВС'!B:P,MATCH('наряд-задание'!D497,'движение ДВС'!P:P,0),1),"")</f>
        <v/>
      </c>
    </row>
    <row r="498" spans="1:11" s="29" customFormat="1" ht="25.5" hidden="1" customHeight="1" x14ac:dyDescent="0.25">
      <c r="A498" s="37"/>
      <c r="B498" s="35"/>
      <c r="C498" s="29">
        <f>IFERROR(VLOOKUP(B498,специалист!$B$3:$C$45,2,FALSE),)</f>
        <v>0</v>
      </c>
      <c r="D498" s="37"/>
      <c r="E498" s="30" t="str">
        <f>IFERROR(VLOOKUP(D498,'движение ДВС'!B497:C4502,2,FALSE),"")</f>
        <v/>
      </c>
      <c r="F498" s="35"/>
      <c r="G498" s="30" t="str">
        <f>IFERROR(VLOOKUP(F498,нормативы!G498:H537,2,FALSE),"")</f>
        <v/>
      </c>
      <c r="H498" s="30" t="str">
        <f>IF(ISBLANK(D498),"",нормативы!$H$2)</f>
        <v/>
      </c>
      <c r="I498" s="35"/>
      <c r="J498" s="36" t="str">
        <f>IFERROR(VLOOKUP(D498,'движение ДВС'!B497:K4502,9,FALSE),"")</f>
        <v/>
      </c>
      <c r="K498" s="29" t="str">
        <f>IFERROR(INDEX('движение ДВС'!B:P,MATCH('наряд-задание'!D498,'движение ДВС'!P:P,0),1),"")</f>
        <v/>
      </c>
    </row>
    <row r="499" spans="1:11" s="29" customFormat="1" ht="25.5" hidden="1" customHeight="1" x14ac:dyDescent="0.25">
      <c r="A499" s="37"/>
      <c r="B499" s="35"/>
      <c r="C499" s="29">
        <f>IFERROR(VLOOKUP(B499,специалист!$B$3:$C$45,2,FALSE),)</f>
        <v>0</v>
      </c>
      <c r="D499" s="37"/>
      <c r="E499" s="30" t="str">
        <f>IFERROR(VLOOKUP(D499,'движение ДВС'!B498:C4503,2,FALSE),"")</f>
        <v/>
      </c>
      <c r="F499" s="35"/>
      <c r="G499" s="30" t="str">
        <f>IFERROR(VLOOKUP(F499,нормативы!G499:H538,2,FALSE),"")</f>
        <v/>
      </c>
      <c r="H499" s="30" t="str">
        <f>IF(ISBLANK(D499),"",нормативы!$H$2)</f>
        <v/>
      </c>
      <c r="I499" s="35"/>
      <c r="J499" s="36" t="str">
        <f>IFERROR(VLOOKUP(D499,'движение ДВС'!B498:K4503,9,FALSE),"")</f>
        <v/>
      </c>
      <c r="K499" s="29" t="str">
        <f>IFERROR(INDEX('движение ДВС'!B:P,MATCH('наряд-задание'!D499,'движение ДВС'!P:P,0),1),"")</f>
        <v/>
      </c>
    </row>
    <row r="500" spans="1:11" s="29" customFormat="1" ht="25.5" hidden="1" customHeight="1" x14ac:dyDescent="0.25">
      <c r="A500" s="37"/>
      <c r="B500" s="35"/>
      <c r="C500" s="29">
        <f>IFERROR(VLOOKUP(B500,специалист!$B$3:$C$45,2,FALSE),)</f>
        <v>0</v>
      </c>
      <c r="D500" s="37"/>
      <c r="E500" s="30" t="str">
        <f>IFERROR(VLOOKUP(D500,'движение ДВС'!B499:C4504,2,FALSE),"")</f>
        <v/>
      </c>
      <c r="F500" s="35"/>
      <c r="G500" s="30" t="str">
        <f>IFERROR(VLOOKUP(F500,нормативы!G500:H539,2,FALSE),"")</f>
        <v/>
      </c>
      <c r="H500" s="30" t="str">
        <f>IF(ISBLANK(D500),"",нормативы!$H$2)</f>
        <v/>
      </c>
      <c r="I500" s="35"/>
      <c r="J500" s="36" t="str">
        <f>IFERROR(VLOOKUP(D500,'движение ДВС'!B499:K4504,9,FALSE),"")</f>
        <v/>
      </c>
      <c r="K500" s="29" t="str">
        <f>IFERROR(INDEX('движение ДВС'!B:P,MATCH('наряд-задание'!D500,'движение ДВС'!P:P,0),1),"")</f>
        <v/>
      </c>
    </row>
    <row r="501" spans="1:11" s="29" customFormat="1" ht="25.5" hidden="1" customHeight="1" x14ac:dyDescent="0.25">
      <c r="A501" s="37"/>
      <c r="B501" s="35"/>
      <c r="C501" s="29">
        <f>IFERROR(VLOOKUP(B501,специалист!$B$3:$C$45,2,FALSE),)</f>
        <v>0</v>
      </c>
      <c r="D501" s="37"/>
      <c r="E501" s="30" t="str">
        <f>IFERROR(VLOOKUP(D501,'движение ДВС'!B500:C4505,2,FALSE),"")</f>
        <v/>
      </c>
      <c r="F501" s="35"/>
      <c r="G501" s="30" t="str">
        <f>IFERROR(VLOOKUP(F501,нормативы!G501:H540,2,FALSE),"")</f>
        <v/>
      </c>
      <c r="H501" s="30" t="str">
        <f>IF(ISBLANK(D501),"",нормативы!$H$2)</f>
        <v/>
      </c>
      <c r="I501" s="35"/>
      <c r="J501" s="36" t="str">
        <f>IFERROR(VLOOKUP(D501,'движение ДВС'!B500:K4505,9,FALSE),"")</f>
        <v/>
      </c>
      <c r="K501" s="29" t="str">
        <f>IFERROR(INDEX('движение ДВС'!B:P,MATCH('наряд-задание'!D501,'движение ДВС'!P:P,0),1),"")</f>
        <v/>
      </c>
    </row>
    <row r="502" spans="1:11" s="29" customFormat="1" ht="25.5" hidden="1" customHeight="1" x14ac:dyDescent="0.25">
      <c r="A502" s="37"/>
      <c r="B502" s="35"/>
      <c r="C502" s="29">
        <f>IFERROR(VLOOKUP(B502,специалист!$B$3:$C$45,2,FALSE),)</f>
        <v>0</v>
      </c>
      <c r="D502" s="37"/>
      <c r="E502" s="30" t="str">
        <f>IFERROR(VLOOKUP(D502,'движение ДВС'!B501:C4506,2,FALSE),"")</f>
        <v/>
      </c>
      <c r="F502" s="35"/>
      <c r="G502" s="30" t="str">
        <f>IFERROR(VLOOKUP(F502,нормативы!G502:H541,2,FALSE),"")</f>
        <v/>
      </c>
      <c r="H502" s="30" t="str">
        <f>IF(ISBLANK(D502),"",нормативы!$H$2)</f>
        <v/>
      </c>
      <c r="I502" s="35"/>
      <c r="J502" s="36" t="str">
        <f>IFERROR(VLOOKUP(D502,'движение ДВС'!B501:K4506,9,FALSE),"")</f>
        <v/>
      </c>
      <c r="K502" s="29" t="str">
        <f>IFERROR(INDEX('движение ДВС'!B:P,MATCH('наряд-задание'!D502,'движение ДВС'!P:P,0),1),"")</f>
        <v/>
      </c>
    </row>
    <row r="503" spans="1:11" s="29" customFormat="1" ht="25.5" hidden="1" customHeight="1" x14ac:dyDescent="0.25">
      <c r="A503" s="37"/>
      <c r="B503" s="35"/>
      <c r="C503" s="29">
        <f>IFERROR(VLOOKUP(B503,специалист!$B$3:$C$45,2,FALSE),)</f>
        <v>0</v>
      </c>
      <c r="D503" s="37"/>
      <c r="E503" s="30" t="str">
        <f>IFERROR(VLOOKUP(D503,'движение ДВС'!B502:C4507,2,FALSE),"")</f>
        <v/>
      </c>
      <c r="F503" s="35"/>
      <c r="G503" s="30" t="str">
        <f>IFERROR(VLOOKUP(F503,нормативы!G503:H542,2,FALSE),"")</f>
        <v/>
      </c>
      <c r="H503" s="30" t="str">
        <f>IF(ISBLANK(D503),"",нормативы!$H$2)</f>
        <v/>
      </c>
      <c r="I503" s="35"/>
      <c r="J503" s="36" t="str">
        <f>IFERROR(VLOOKUP(D503,'движение ДВС'!B502:K4507,9,FALSE),"")</f>
        <v/>
      </c>
      <c r="K503" s="29" t="str">
        <f>IFERROR(INDEX('движение ДВС'!B:P,MATCH('наряд-задание'!D503,'движение ДВС'!P:P,0),1),"")</f>
        <v/>
      </c>
    </row>
    <row r="504" spans="1:11" s="29" customFormat="1" ht="25.5" hidden="1" customHeight="1" x14ac:dyDescent="0.25">
      <c r="A504" s="37"/>
      <c r="B504" s="35"/>
      <c r="C504" s="29">
        <f>IFERROR(VLOOKUP(B504,специалист!$B$3:$C$45,2,FALSE),)</f>
        <v>0</v>
      </c>
      <c r="D504" s="37"/>
      <c r="E504" s="30" t="str">
        <f>IFERROR(VLOOKUP(D504,'движение ДВС'!B503:C4508,2,FALSE),"")</f>
        <v/>
      </c>
      <c r="F504" s="35"/>
      <c r="G504" s="30" t="str">
        <f>IFERROR(VLOOKUP(F504,нормативы!G504:H543,2,FALSE),"")</f>
        <v/>
      </c>
      <c r="H504" s="30" t="str">
        <f>IF(ISBLANK(D504),"",нормативы!$H$2)</f>
        <v/>
      </c>
      <c r="I504" s="35"/>
      <c r="J504" s="36" t="str">
        <f>IFERROR(VLOOKUP(D504,'движение ДВС'!B503:K4508,9,FALSE),"")</f>
        <v/>
      </c>
      <c r="K504" s="29" t="str">
        <f>IFERROR(INDEX('движение ДВС'!B:P,MATCH('наряд-задание'!D504,'движение ДВС'!P:P,0),1),"")</f>
        <v/>
      </c>
    </row>
    <row r="505" spans="1:11" s="29" customFormat="1" ht="25.5" hidden="1" customHeight="1" x14ac:dyDescent="0.25">
      <c r="A505" s="37"/>
      <c r="B505" s="35"/>
      <c r="C505" s="29">
        <f>IFERROR(VLOOKUP(B505,специалист!$B$3:$C$45,2,FALSE),)</f>
        <v>0</v>
      </c>
      <c r="D505" s="37"/>
      <c r="E505" s="30" t="str">
        <f>IFERROR(VLOOKUP(D505,'движение ДВС'!B504:C4509,2,FALSE),"")</f>
        <v/>
      </c>
      <c r="F505" s="35"/>
      <c r="G505" s="30" t="str">
        <f>IFERROR(VLOOKUP(F505,нормативы!G505:H544,2,FALSE),"")</f>
        <v/>
      </c>
      <c r="H505" s="30" t="str">
        <f>IF(ISBLANK(D505),"",нормативы!$H$2)</f>
        <v/>
      </c>
      <c r="I505" s="35"/>
      <c r="J505" s="36" t="str">
        <f>IFERROR(VLOOKUP(D505,'движение ДВС'!B504:K4509,9,FALSE),"")</f>
        <v/>
      </c>
      <c r="K505" s="29" t="str">
        <f>IFERROR(INDEX('движение ДВС'!B:P,MATCH('наряд-задание'!D505,'движение ДВС'!P:P,0),1),"")</f>
        <v/>
      </c>
    </row>
    <row r="506" spans="1:11" s="29" customFormat="1" ht="25.5" hidden="1" customHeight="1" x14ac:dyDescent="0.25">
      <c r="A506" s="37"/>
      <c r="B506" s="35"/>
      <c r="C506" s="29">
        <f>IFERROR(VLOOKUP(B506,специалист!$B$3:$C$45,2,FALSE),)</f>
        <v>0</v>
      </c>
      <c r="D506" s="37"/>
      <c r="E506" s="30" t="str">
        <f>IFERROR(VLOOKUP(D506,'движение ДВС'!B505:C4510,2,FALSE),"")</f>
        <v/>
      </c>
      <c r="F506" s="35"/>
      <c r="G506" s="30" t="str">
        <f>IFERROR(VLOOKUP(F506,нормативы!G506:H545,2,FALSE),"")</f>
        <v/>
      </c>
      <c r="H506" s="30" t="str">
        <f>IF(ISBLANK(D506),"",нормативы!$H$2)</f>
        <v/>
      </c>
      <c r="I506" s="35"/>
      <c r="J506" s="36" t="str">
        <f>IFERROR(VLOOKUP(D506,'движение ДВС'!B505:K4510,9,FALSE),"")</f>
        <v/>
      </c>
      <c r="K506" s="29" t="str">
        <f>IFERROR(INDEX('движение ДВС'!B:P,MATCH('наряд-задание'!D506,'движение ДВС'!P:P,0),1),"")</f>
        <v/>
      </c>
    </row>
    <row r="507" spans="1:11" s="29" customFormat="1" ht="25.5" hidden="1" customHeight="1" x14ac:dyDescent="0.25">
      <c r="A507" s="37"/>
      <c r="B507" s="35"/>
      <c r="C507" s="29">
        <f>IFERROR(VLOOKUP(B507,специалист!$B$3:$C$45,2,FALSE),)</f>
        <v>0</v>
      </c>
      <c r="D507" s="37"/>
      <c r="E507" s="30" t="str">
        <f>IFERROR(VLOOKUP(D507,'движение ДВС'!B506:C4511,2,FALSE),"")</f>
        <v/>
      </c>
      <c r="F507" s="35"/>
      <c r="G507" s="30" t="str">
        <f>IFERROR(VLOOKUP(F507,нормативы!G507:H546,2,FALSE),"")</f>
        <v/>
      </c>
      <c r="H507" s="30" t="str">
        <f>IF(ISBLANK(D507),"",нормативы!$H$2)</f>
        <v/>
      </c>
      <c r="I507" s="35"/>
      <c r="J507" s="36" t="str">
        <f>IFERROR(VLOOKUP(D507,'движение ДВС'!B506:K4511,9,FALSE),"")</f>
        <v/>
      </c>
      <c r="K507" s="29" t="str">
        <f>IFERROR(INDEX('движение ДВС'!B:P,MATCH('наряд-задание'!D507,'движение ДВС'!P:P,0),1),"")</f>
        <v/>
      </c>
    </row>
    <row r="508" spans="1:11" s="29" customFormat="1" ht="25.5" hidden="1" customHeight="1" x14ac:dyDescent="0.25">
      <c r="A508" s="37"/>
      <c r="B508" s="35"/>
      <c r="C508" s="29">
        <f>IFERROR(VLOOKUP(B508,специалист!$B$3:$C$45,2,FALSE),)</f>
        <v>0</v>
      </c>
      <c r="D508" s="37"/>
      <c r="E508" s="30" t="str">
        <f>IFERROR(VLOOKUP(D508,'движение ДВС'!B507:C4512,2,FALSE),"")</f>
        <v/>
      </c>
      <c r="F508" s="35"/>
      <c r="G508" s="30" t="str">
        <f>IFERROR(VLOOKUP(F508,нормативы!G508:H547,2,FALSE),"")</f>
        <v/>
      </c>
      <c r="H508" s="30" t="str">
        <f>IF(ISBLANK(D508),"",нормативы!$H$2)</f>
        <v/>
      </c>
      <c r="I508" s="35"/>
      <c r="J508" s="36" t="str">
        <f>IFERROR(VLOOKUP(D508,'движение ДВС'!B507:K4512,9,FALSE),"")</f>
        <v/>
      </c>
      <c r="K508" s="29" t="str">
        <f>IFERROR(INDEX('движение ДВС'!B:P,MATCH('наряд-задание'!D508,'движение ДВС'!P:P,0),1),"")</f>
        <v/>
      </c>
    </row>
    <row r="509" spans="1:11" s="29" customFormat="1" ht="25.5" hidden="1" customHeight="1" x14ac:dyDescent="0.25">
      <c r="A509" s="37"/>
      <c r="B509" s="35"/>
      <c r="C509" s="29">
        <f>IFERROR(VLOOKUP(B509,специалист!$B$3:$C$45,2,FALSE),)</f>
        <v>0</v>
      </c>
      <c r="D509" s="37"/>
      <c r="E509" s="30" t="str">
        <f>IFERROR(VLOOKUP(D509,'движение ДВС'!B508:C4513,2,FALSE),"")</f>
        <v/>
      </c>
      <c r="F509" s="35"/>
      <c r="G509" s="30" t="str">
        <f>IFERROR(VLOOKUP(F509,нормативы!G509:H548,2,FALSE),"")</f>
        <v/>
      </c>
      <c r="H509" s="30" t="str">
        <f>IF(ISBLANK(D509),"",нормативы!$H$2)</f>
        <v/>
      </c>
      <c r="I509" s="35"/>
      <c r="J509" s="36" t="str">
        <f>IFERROR(VLOOKUP(D509,'движение ДВС'!B508:K4513,9,FALSE),"")</f>
        <v/>
      </c>
      <c r="K509" s="29" t="str">
        <f>IFERROR(INDEX('движение ДВС'!B:P,MATCH('наряд-задание'!D509,'движение ДВС'!P:P,0),1),"")</f>
        <v/>
      </c>
    </row>
    <row r="510" spans="1:11" s="29" customFormat="1" ht="25.5" hidden="1" customHeight="1" x14ac:dyDescent="0.25">
      <c r="A510" s="37"/>
      <c r="B510" s="35"/>
      <c r="C510" s="29">
        <f>IFERROR(VLOOKUP(B510,специалист!$B$3:$C$45,2,FALSE),)</f>
        <v>0</v>
      </c>
      <c r="D510" s="37"/>
      <c r="E510" s="30" t="str">
        <f>IFERROR(VLOOKUP(D510,'движение ДВС'!B509:C4514,2,FALSE),"")</f>
        <v/>
      </c>
      <c r="F510" s="35"/>
      <c r="G510" s="30" t="str">
        <f>IFERROR(VLOOKUP(F510,нормативы!G510:H549,2,FALSE),"")</f>
        <v/>
      </c>
      <c r="H510" s="30" t="str">
        <f>IF(ISBLANK(D510),"",нормативы!$H$2)</f>
        <v/>
      </c>
      <c r="I510" s="35"/>
      <c r="J510" s="36" t="str">
        <f>IFERROR(VLOOKUP(D510,'движение ДВС'!B509:K4514,9,FALSE),"")</f>
        <v/>
      </c>
      <c r="K510" s="29" t="str">
        <f>IFERROR(INDEX('движение ДВС'!B:P,MATCH('наряд-задание'!D510,'движение ДВС'!P:P,0),1),"")</f>
        <v/>
      </c>
    </row>
    <row r="511" spans="1:11" s="29" customFormat="1" ht="25.5" hidden="1" customHeight="1" x14ac:dyDescent="0.25">
      <c r="A511" s="37"/>
      <c r="B511" s="35"/>
      <c r="C511" s="29">
        <f>IFERROR(VLOOKUP(B511,специалист!$B$3:$C$45,2,FALSE),)</f>
        <v>0</v>
      </c>
      <c r="D511" s="37"/>
      <c r="E511" s="30" t="str">
        <f>IFERROR(VLOOKUP(D511,'движение ДВС'!B510:C4515,2,FALSE),"")</f>
        <v/>
      </c>
      <c r="F511" s="35"/>
      <c r="G511" s="30" t="str">
        <f>IFERROR(VLOOKUP(F511,нормативы!G511:H550,2,FALSE),"")</f>
        <v/>
      </c>
      <c r="H511" s="30" t="str">
        <f>IF(ISBLANK(D511),"",нормативы!$H$2)</f>
        <v/>
      </c>
      <c r="I511" s="35"/>
      <c r="J511" s="36" t="str">
        <f>IFERROR(VLOOKUP(D511,'движение ДВС'!B510:K4515,9,FALSE),"")</f>
        <v/>
      </c>
      <c r="K511" s="29" t="str">
        <f>IFERROR(INDEX('движение ДВС'!B:P,MATCH('наряд-задание'!D511,'движение ДВС'!P:P,0),1),"")</f>
        <v/>
      </c>
    </row>
    <row r="512" spans="1:11" s="29" customFormat="1" ht="25.5" hidden="1" customHeight="1" x14ac:dyDescent="0.25">
      <c r="A512" s="37"/>
      <c r="B512" s="35"/>
      <c r="C512" s="29">
        <f>IFERROR(VLOOKUP(B512,специалист!$B$3:$C$45,2,FALSE),)</f>
        <v>0</v>
      </c>
      <c r="D512" s="37"/>
      <c r="E512" s="30" t="str">
        <f>IFERROR(VLOOKUP(D512,'движение ДВС'!B511:C4516,2,FALSE),"")</f>
        <v/>
      </c>
      <c r="F512" s="35"/>
      <c r="G512" s="30" t="str">
        <f>IFERROR(VLOOKUP(F512,нормативы!G512:H551,2,FALSE),"")</f>
        <v/>
      </c>
      <c r="H512" s="30" t="str">
        <f>IF(ISBLANK(D512),"",нормативы!$H$2)</f>
        <v/>
      </c>
      <c r="I512" s="35"/>
      <c r="J512" s="36" t="str">
        <f>IFERROR(VLOOKUP(D512,'движение ДВС'!B511:K4516,9,FALSE),"")</f>
        <v/>
      </c>
      <c r="K512" s="29" t="str">
        <f>IFERROR(INDEX('движение ДВС'!B:P,MATCH('наряд-задание'!D512,'движение ДВС'!P:P,0),1),"")</f>
        <v/>
      </c>
    </row>
    <row r="513" spans="1:11" s="29" customFormat="1" ht="25.5" hidden="1" customHeight="1" x14ac:dyDescent="0.25">
      <c r="A513" s="37"/>
      <c r="B513" s="35"/>
      <c r="C513" s="29">
        <f>IFERROR(VLOOKUP(B513,специалист!$B$3:$C$45,2,FALSE),)</f>
        <v>0</v>
      </c>
      <c r="D513" s="37"/>
      <c r="E513" s="30" t="str">
        <f>IFERROR(VLOOKUP(D513,'движение ДВС'!B512:C4517,2,FALSE),"")</f>
        <v/>
      </c>
      <c r="F513" s="35"/>
      <c r="G513" s="30" t="str">
        <f>IFERROR(VLOOKUP(F513,нормативы!G513:H552,2,FALSE),"")</f>
        <v/>
      </c>
      <c r="H513" s="30" t="str">
        <f>IF(ISBLANK(D513),"",нормативы!$H$2)</f>
        <v/>
      </c>
      <c r="I513" s="35"/>
      <c r="J513" s="36" t="str">
        <f>IFERROR(VLOOKUP(D513,'движение ДВС'!B512:K4517,9,FALSE),"")</f>
        <v/>
      </c>
      <c r="K513" s="29" t="str">
        <f>IFERROR(INDEX('движение ДВС'!B:P,MATCH('наряд-задание'!D513,'движение ДВС'!P:P,0),1),"")</f>
        <v/>
      </c>
    </row>
    <row r="514" spans="1:11" s="29" customFormat="1" ht="25.5" hidden="1" customHeight="1" x14ac:dyDescent="0.25">
      <c r="A514" s="37"/>
      <c r="B514" s="35"/>
      <c r="C514" s="29">
        <f>IFERROR(VLOOKUP(B514,специалист!$B$3:$C$45,2,FALSE),)</f>
        <v>0</v>
      </c>
      <c r="D514" s="37"/>
      <c r="E514" s="30" t="str">
        <f>IFERROR(VLOOKUP(D514,'движение ДВС'!B513:C4518,2,FALSE),"")</f>
        <v/>
      </c>
      <c r="F514" s="35"/>
      <c r="G514" s="30" t="str">
        <f>IFERROR(VLOOKUP(F514,нормативы!G514:H553,2,FALSE),"")</f>
        <v/>
      </c>
      <c r="H514" s="30" t="str">
        <f>IF(ISBLANK(D514),"",нормативы!$H$2)</f>
        <v/>
      </c>
      <c r="I514" s="35"/>
      <c r="J514" s="36" t="str">
        <f>IFERROR(VLOOKUP(D514,'движение ДВС'!B513:K4518,9,FALSE),"")</f>
        <v/>
      </c>
      <c r="K514" s="29" t="str">
        <f>IFERROR(INDEX('движение ДВС'!B:P,MATCH('наряд-задание'!D514,'движение ДВС'!P:P,0),1),"")</f>
        <v/>
      </c>
    </row>
    <row r="515" spans="1:11" s="29" customFormat="1" ht="25.5" hidden="1" customHeight="1" x14ac:dyDescent="0.25">
      <c r="A515" s="37"/>
      <c r="B515" s="35"/>
      <c r="C515" s="29">
        <f>IFERROR(VLOOKUP(B515,специалист!$B$3:$C$45,2,FALSE),)</f>
        <v>0</v>
      </c>
      <c r="D515" s="37"/>
      <c r="E515" s="30" t="str">
        <f>IFERROR(VLOOKUP(D515,'движение ДВС'!B514:C4519,2,FALSE),"")</f>
        <v/>
      </c>
      <c r="F515" s="35"/>
      <c r="G515" s="30" t="str">
        <f>IFERROR(VLOOKUP(F515,нормативы!G515:H554,2,FALSE),"")</f>
        <v/>
      </c>
      <c r="H515" s="30" t="str">
        <f>IF(ISBLANK(D515),"",нормативы!$H$2)</f>
        <v/>
      </c>
      <c r="I515" s="35"/>
      <c r="J515" s="36" t="str">
        <f>IFERROR(VLOOKUP(D515,'движение ДВС'!B514:K4519,9,FALSE),"")</f>
        <v/>
      </c>
      <c r="K515" s="29" t="str">
        <f>IFERROR(INDEX('движение ДВС'!B:P,MATCH('наряд-задание'!D515,'движение ДВС'!P:P,0),1),"")</f>
        <v/>
      </c>
    </row>
    <row r="516" spans="1:11" s="29" customFormat="1" ht="25.5" hidden="1" customHeight="1" x14ac:dyDescent="0.25">
      <c r="A516" s="37"/>
      <c r="B516" s="35"/>
      <c r="C516" s="29">
        <f>IFERROR(VLOOKUP(B516,специалист!$B$3:$C$45,2,FALSE),)</f>
        <v>0</v>
      </c>
      <c r="D516" s="37"/>
      <c r="E516" s="30" t="str">
        <f>IFERROR(VLOOKUP(D516,'движение ДВС'!B515:C4520,2,FALSE),"")</f>
        <v/>
      </c>
      <c r="F516" s="35"/>
      <c r="G516" s="30" t="str">
        <f>IFERROR(VLOOKUP(F516,нормативы!G516:H555,2,FALSE),"")</f>
        <v/>
      </c>
      <c r="H516" s="30" t="str">
        <f>IF(ISBLANK(D516),"",нормативы!$H$2)</f>
        <v/>
      </c>
      <c r="I516" s="35"/>
      <c r="J516" s="36" t="str">
        <f>IFERROR(VLOOKUP(D516,'движение ДВС'!B515:K4520,9,FALSE),"")</f>
        <v/>
      </c>
      <c r="K516" s="29" t="str">
        <f>IFERROR(INDEX('движение ДВС'!B:P,MATCH('наряд-задание'!D516,'движение ДВС'!P:P,0),1),"")</f>
        <v/>
      </c>
    </row>
    <row r="517" spans="1:11" s="29" customFormat="1" ht="25.5" hidden="1" customHeight="1" x14ac:dyDescent="0.25">
      <c r="A517" s="37"/>
      <c r="B517" s="35"/>
      <c r="C517" s="29">
        <f>IFERROR(VLOOKUP(B517,специалист!$B$3:$C$45,2,FALSE),)</f>
        <v>0</v>
      </c>
      <c r="D517" s="37"/>
      <c r="E517" s="30" t="str">
        <f>IFERROR(VLOOKUP(D517,'движение ДВС'!B516:C4521,2,FALSE),"")</f>
        <v/>
      </c>
      <c r="F517" s="35"/>
      <c r="G517" s="30" t="str">
        <f>IFERROR(VLOOKUP(F517,нормативы!G517:H556,2,FALSE),"")</f>
        <v/>
      </c>
      <c r="H517" s="30" t="str">
        <f>IF(ISBLANK(D517),"",нормативы!$H$2)</f>
        <v/>
      </c>
      <c r="I517" s="35"/>
      <c r="J517" s="36" t="str">
        <f>IFERROR(VLOOKUP(D517,'движение ДВС'!B516:K4521,9,FALSE),"")</f>
        <v/>
      </c>
      <c r="K517" s="29" t="str">
        <f>IFERROR(INDEX('движение ДВС'!B:P,MATCH('наряд-задание'!D517,'движение ДВС'!P:P,0),1),"")</f>
        <v/>
      </c>
    </row>
    <row r="518" spans="1:11" s="29" customFormat="1" ht="25.5" hidden="1" customHeight="1" x14ac:dyDescent="0.25">
      <c r="A518" s="37"/>
      <c r="B518" s="35"/>
      <c r="C518" s="29">
        <f>IFERROR(VLOOKUP(B518,специалист!$B$3:$C$45,2,FALSE),)</f>
        <v>0</v>
      </c>
      <c r="D518" s="37"/>
      <c r="E518" s="30" t="str">
        <f>IFERROR(VLOOKUP(D518,'движение ДВС'!B517:C4522,2,FALSE),"")</f>
        <v/>
      </c>
      <c r="F518" s="35"/>
      <c r="G518" s="30" t="str">
        <f>IFERROR(VLOOKUP(F518,нормативы!G518:H557,2,FALSE),"")</f>
        <v/>
      </c>
      <c r="H518" s="30" t="str">
        <f>IF(ISBLANK(D518),"",нормативы!$H$2)</f>
        <v/>
      </c>
      <c r="I518" s="35"/>
      <c r="J518" s="36" t="str">
        <f>IFERROR(VLOOKUP(D518,'движение ДВС'!B517:K4522,9,FALSE),"")</f>
        <v/>
      </c>
      <c r="K518" s="29" t="str">
        <f>IFERROR(INDEX('движение ДВС'!B:P,MATCH('наряд-задание'!D518,'движение ДВС'!P:P,0),1),"")</f>
        <v/>
      </c>
    </row>
    <row r="519" spans="1:11" s="29" customFormat="1" ht="25.5" hidden="1" customHeight="1" x14ac:dyDescent="0.25">
      <c r="A519" s="37"/>
      <c r="B519" s="35"/>
      <c r="C519" s="29">
        <f>IFERROR(VLOOKUP(B519,специалист!$B$3:$C$45,2,FALSE),)</f>
        <v>0</v>
      </c>
      <c r="D519" s="37"/>
      <c r="E519" s="30" t="str">
        <f>IFERROR(VLOOKUP(D519,'движение ДВС'!B518:C4523,2,FALSE),"")</f>
        <v/>
      </c>
      <c r="F519" s="35"/>
      <c r="G519" s="30" t="str">
        <f>IFERROR(VLOOKUP(F519,нормативы!G519:H558,2,FALSE),"")</f>
        <v/>
      </c>
      <c r="H519" s="30" t="str">
        <f>IF(ISBLANK(D519),"",нормативы!$H$2)</f>
        <v/>
      </c>
      <c r="I519" s="35"/>
      <c r="J519" s="36" t="str">
        <f>IFERROR(VLOOKUP(D519,'движение ДВС'!B518:K4523,9,FALSE),"")</f>
        <v/>
      </c>
      <c r="K519" s="29" t="str">
        <f>IFERROR(INDEX('движение ДВС'!B:P,MATCH('наряд-задание'!D519,'движение ДВС'!P:P,0),1),"")</f>
        <v/>
      </c>
    </row>
    <row r="520" spans="1:11" s="29" customFormat="1" ht="25.5" hidden="1" customHeight="1" x14ac:dyDescent="0.25">
      <c r="A520" s="37"/>
      <c r="B520" s="35"/>
      <c r="C520" s="29">
        <f>IFERROR(VLOOKUP(B520,специалист!$B$3:$C$45,2,FALSE),)</f>
        <v>0</v>
      </c>
      <c r="D520" s="37"/>
      <c r="E520" s="30" t="str">
        <f>IFERROR(VLOOKUP(D520,'движение ДВС'!B519:C4524,2,FALSE),"")</f>
        <v/>
      </c>
      <c r="F520" s="35"/>
      <c r="G520" s="30" t="str">
        <f>IFERROR(VLOOKUP(F520,нормативы!G520:H559,2,FALSE),"")</f>
        <v/>
      </c>
      <c r="H520" s="30" t="str">
        <f>IF(ISBLANK(D520),"",нормативы!$H$2)</f>
        <v/>
      </c>
      <c r="I520" s="35"/>
      <c r="J520" s="36" t="str">
        <f>IFERROR(VLOOKUP(D520,'движение ДВС'!B519:K4524,9,FALSE),"")</f>
        <v/>
      </c>
      <c r="K520" s="29" t="str">
        <f>IFERROR(INDEX('движение ДВС'!B:P,MATCH('наряд-задание'!D520,'движение ДВС'!P:P,0),1),"")</f>
        <v/>
      </c>
    </row>
    <row r="521" spans="1:11" s="29" customFormat="1" ht="25.5" hidden="1" customHeight="1" x14ac:dyDescent="0.25">
      <c r="A521" s="37"/>
      <c r="B521" s="35"/>
      <c r="C521" s="29">
        <f>IFERROR(VLOOKUP(B521,специалист!$B$3:$C$45,2,FALSE),)</f>
        <v>0</v>
      </c>
      <c r="D521" s="37"/>
      <c r="E521" s="30" t="str">
        <f>IFERROR(VLOOKUP(D521,'движение ДВС'!B520:C4525,2,FALSE),"")</f>
        <v/>
      </c>
      <c r="F521" s="35"/>
      <c r="G521" s="30" t="str">
        <f>IFERROR(VLOOKUP(F521,нормативы!G521:H560,2,FALSE),"")</f>
        <v/>
      </c>
      <c r="H521" s="30" t="str">
        <f>IF(ISBLANK(D521),"",нормативы!$H$2)</f>
        <v/>
      </c>
      <c r="I521" s="35"/>
      <c r="J521" s="36" t="str">
        <f>IFERROR(VLOOKUP(D521,'движение ДВС'!B520:K4525,9,FALSE),"")</f>
        <v/>
      </c>
      <c r="K521" s="29" t="str">
        <f>IFERROR(INDEX('движение ДВС'!B:P,MATCH('наряд-задание'!D521,'движение ДВС'!P:P,0),1),"")</f>
        <v/>
      </c>
    </row>
    <row r="522" spans="1:11" s="29" customFormat="1" ht="25.5" hidden="1" customHeight="1" x14ac:dyDescent="0.25">
      <c r="A522" s="37"/>
      <c r="B522" s="35"/>
      <c r="C522" s="29">
        <f>IFERROR(VLOOKUP(B522,специалист!$B$3:$C$45,2,FALSE),)</f>
        <v>0</v>
      </c>
      <c r="D522" s="37"/>
      <c r="E522" s="30" t="str">
        <f>IFERROR(VLOOKUP(D522,'движение ДВС'!B521:C4526,2,FALSE),"")</f>
        <v/>
      </c>
      <c r="F522" s="35"/>
      <c r="G522" s="30" t="str">
        <f>IFERROR(VLOOKUP(F522,нормативы!G522:H561,2,FALSE),"")</f>
        <v/>
      </c>
      <c r="H522" s="30" t="str">
        <f>IF(ISBLANK(D522),"",нормативы!$H$2)</f>
        <v/>
      </c>
      <c r="I522" s="35"/>
      <c r="J522" s="36" t="str">
        <f>IFERROR(VLOOKUP(D522,'движение ДВС'!B521:K4526,9,FALSE),"")</f>
        <v/>
      </c>
      <c r="K522" s="29" t="str">
        <f>IFERROR(INDEX('движение ДВС'!B:P,MATCH('наряд-задание'!D522,'движение ДВС'!P:P,0),1),"")</f>
        <v/>
      </c>
    </row>
    <row r="523" spans="1:11" s="29" customFormat="1" ht="25.5" hidden="1" customHeight="1" x14ac:dyDescent="0.25">
      <c r="A523" s="37"/>
      <c r="B523" s="35"/>
      <c r="C523" s="29">
        <f>IFERROR(VLOOKUP(B523,специалист!$B$3:$C$45,2,FALSE),)</f>
        <v>0</v>
      </c>
      <c r="D523" s="37"/>
      <c r="E523" s="30" t="str">
        <f>IFERROR(VLOOKUP(D523,'движение ДВС'!B522:C4527,2,FALSE),"")</f>
        <v/>
      </c>
      <c r="F523" s="35"/>
      <c r="G523" s="30" t="str">
        <f>IFERROR(VLOOKUP(F523,нормативы!G523:H562,2,FALSE),"")</f>
        <v/>
      </c>
      <c r="H523" s="30" t="str">
        <f>IF(ISBLANK(D523),"",нормативы!$H$2)</f>
        <v/>
      </c>
      <c r="I523" s="35"/>
      <c r="J523" s="36" t="str">
        <f>IFERROR(VLOOKUP(D523,'движение ДВС'!B522:K4527,9,FALSE),"")</f>
        <v/>
      </c>
      <c r="K523" s="29" t="str">
        <f>IFERROR(INDEX('движение ДВС'!B:P,MATCH('наряд-задание'!D523,'движение ДВС'!P:P,0),1),"")</f>
        <v/>
      </c>
    </row>
    <row r="524" spans="1:11" s="29" customFormat="1" ht="25.5" hidden="1" customHeight="1" x14ac:dyDescent="0.25">
      <c r="A524" s="37"/>
      <c r="B524" s="35"/>
      <c r="C524" s="29">
        <f>IFERROR(VLOOKUP(B524,специалист!$B$3:$C$45,2,FALSE),)</f>
        <v>0</v>
      </c>
      <c r="D524" s="37"/>
      <c r="E524" s="30" t="str">
        <f>IFERROR(VLOOKUP(D524,'движение ДВС'!B523:C4528,2,FALSE),"")</f>
        <v/>
      </c>
      <c r="F524" s="35"/>
      <c r="G524" s="30" t="str">
        <f>IFERROR(VLOOKUP(F524,нормативы!G524:H563,2,FALSE),"")</f>
        <v/>
      </c>
      <c r="H524" s="30" t="str">
        <f>IF(ISBLANK(D524),"",нормативы!$H$2)</f>
        <v/>
      </c>
      <c r="I524" s="35"/>
      <c r="J524" s="36" t="str">
        <f>IFERROR(VLOOKUP(D524,'движение ДВС'!B523:K4528,9,FALSE),"")</f>
        <v/>
      </c>
      <c r="K524" s="29" t="str">
        <f>IFERROR(INDEX('движение ДВС'!B:P,MATCH('наряд-задание'!D524,'движение ДВС'!P:P,0),1),"")</f>
        <v/>
      </c>
    </row>
    <row r="525" spans="1:11" s="29" customFormat="1" ht="25.5" hidden="1" customHeight="1" x14ac:dyDescent="0.25">
      <c r="A525" s="37"/>
      <c r="B525" s="35"/>
      <c r="C525" s="29">
        <f>IFERROR(VLOOKUP(B525,специалист!$B$3:$C$45,2,FALSE),)</f>
        <v>0</v>
      </c>
      <c r="D525" s="37"/>
      <c r="E525" s="30" t="str">
        <f>IFERROR(VLOOKUP(D525,'движение ДВС'!B524:C4529,2,FALSE),"")</f>
        <v/>
      </c>
      <c r="F525" s="35"/>
      <c r="G525" s="30" t="str">
        <f>IFERROR(VLOOKUP(F525,нормативы!G525:H564,2,FALSE),"")</f>
        <v/>
      </c>
      <c r="H525" s="30" t="str">
        <f>IF(ISBLANK(D525),"",нормативы!$H$2)</f>
        <v/>
      </c>
      <c r="I525" s="35"/>
      <c r="J525" s="36" t="str">
        <f>IFERROR(VLOOKUP(D525,'движение ДВС'!B524:K4529,9,FALSE),"")</f>
        <v/>
      </c>
      <c r="K525" s="29" t="str">
        <f>IFERROR(INDEX('движение ДВС'!B:P,MATCH('наряд-задание'!D525,'движение ДВС'!P:P,0),1),"")</f>
        <v/>
      </c>
    </row>
    <row r="526" spans="1:11" s="29" customFormat="1" ht="25.5" hidden="1" customHeight="1" x14ac:dyDescent="0.25">
      <c r="A526" s="37"/>
      <c r="B526" s="35"/>
      <c r="C526" s="29">
        <f>IFERROR(VLOOKUP(B526,специалист!$B$3:$C$45,2,FALSE),)</f>
        <v>0</v>
      </c>
      <c r="D526" s="37"/>
      <c r="E526" s="30" t="str">
        <f>IFERROR(VLOOKUP(D526,'движение ДВС'!B525:C4530,2,FALSE),"")</f>
        <v/>
      </c>
      <c r="F526" s="35"/>
      <c r="G526" s="30" t="str">
        <f>IFERROR(VLOOKUP(F526,нормативы!G526:H565,2,FALSE),"")</f>
        <v/>
      </c>
      <c r="H526" s="30" t="str">
        <f>IF(ISBLANK(D526),"",нормативы!$H$2)</f>
        <v/>
      </c>
      <c r="I526" s="35"/>
      <c r="J526" s="36" t="str">
        <f>IFERROR(VLOOKUP(D526,'движение ДВС'!B525:K4530,9,FALSE),"")</f>
        <v/>
      </c>
      <c r="K526" s="29" t="str">
        <f>IFERROR(INDEX('движение ДВС'!B:P,MATCH('наряд-задание'!D526,'движение ДВС'!P:P,0),1),"")</f>
        <v/>
      </c>
    </row>
    <row r="527" spans="1:11" s="29" customFormat="1" ht="25.5" hidden="1" customHeight="1" x14ac:dyDescent="0.25">
      <c r="A527" s="37"/>
      <c r="B527" s="35"/>
      <c r="C527" s="29">
        <f>IFERROR(VLOOKUP(B527,специалист!$B$3:$C$45,2,FALSE),)</f>
        <v>0</v>
      </c>
      <c r="D527" s="37"/>
      <c r="E527" s="30" t="str">
        <f>IFERROR(VLOOKUP(D527,'движение ДВС'!B526:C4531,2,FALSE),"")</f>
        <v/>
      </c>
      <c r="F527" s="35"/>
      <c r="G527" s="30" t="str">
        <f>IFERROR(VLOOKUP(F527,нормативы!G527:H566,2,FALSE),"")</f>
        <v/>
      </c>
      <c r="H527" s="30" t="str">
        <f>IF(ISBLANK(D527),"",нормативы!$H$2)</f>
        <v/>
      </c>
      <c r="I527" s="35"/>
      <c r="J527" s="36" t="str">
        <f>IFERROR(VLOOKUP(D527,'движение ДВС'!B526:K4531,9,FALSE),"")</f>
        <v/>
      </c>
      <c r="K527" s="29" t="str">
        <f>IFERROR(INDEX('движение ДВС'!B:P,MATCH('наряд-задание'!D527,'движение ДВС'!P:P,0),1),"")</f>
        <v/>
      </c>
    </row>
    <row r="528" spans="1:11" s="29" customFormat="1" ht="25.5" hidden="1" customHeight="1" x14ac:dyDescent="0.25">
      <c r="A528" s="37"/>
      <c r="B528" s="35"/>
      <c r="C528" s="29">
        <f>IFERROR(VLOOKUP(B528,специалист!$B$3:$C$45,2,FALSE),)</f>
        <v>0</v>
      </c>
      <c r="D528" s="37"/>
      <c r="E528" s="30" t="str">
        <f>IFERROR(VLOOKUP(D528,'движение ДВС'!B527:C4532,2,FALSE),"")</f>
        <v/>
      </c>
      <c r="F528" s="35"/>
      <c r="G528" s="30" t="str">
        <f>IFERROR(VLOOKUP(F528,нормативы!G528:H567,2,FALSE),"")</f>
        <v/>
      </c>
      <c r="H528" s="30" t="str">
        <f>IF(ISBLANK(D528),"",нормативы!$H$2)</f>
        <v/>
      </c>
      <c r="I528" s="35"/>
      <c r="J528" s="36" t="str">
        <f>IFERROR(VLOOKUP(D528,'движение ДВС'!B527:K4532,9,FALSE),"")</f>
        <v/>
      </c>
      <c r="K528" s="29" t="str">
        <f>IFERROR(INDEX('движение ДВС'!B:P,MATCH('наряд-задание'!D528,'движение ДВС'!P:P,0),1),"")</f>
        <v/>
      </c>
    </row>
    <row r="529" spans="1:11" s="29" customFormat="1" ht="25.5" hidden="1" customHeight="1" x14ac:dyDescent="0.25">
      <c r="A529" s="37"/>
      <c r="B529" s="35"/>
      <c r="C529" s="29">
        <f>IFERROR(VLOOKUP(B529,специалист!$B$3:$C$45,2,FALSE),)</f>
        <v>0</v>
      </c>
      <c r="D529" s="37"/>
      <c r="E529" s="30" t="str">
        <f>IFERROR(VLOOKUP(D529,'движение ДВС'!B528:C4533,2,FALSE),"")</f>
        <v/>
      </c>
      <c r="F529" s="35"/>
      <c r="G529" s="30" t="str">
        <f>IFERROR(VLOOKUP(F529,нормативы!G529:H568,2,FALSE),"")</f>
        <v/>
      </c>
      <c r="H529" s="30" t="str">
        <f>IF(ISBLANK(D529),"",нормативы!$H$2)</f>
        <v/>
      </c>
      <c r="I529" s="35"/>
      <c r="J529" s="36" t="str">
        <f>IFERROR(VLOOKUP(D529,'движение ДВС'!B528:K4533,9,FALSE),"")</f>
        <v/>
      </c>
      <c r="K529" s="29" t="str">
        <f>IFERROR(INDEX('движение ДВС'!B:P,MATCH('наряд-задание'!D529,'движение ДВС'!P:P,0),1),"")</f>
        <v/>
      </c>
    </row>
    <row r="530" spans="1:11" s="29" customFormat="1" ht="25.5" hidden="1" customHeight="1" x14ac:dyDescent="0.25">
      <c r="A530" s="37"/>
      <c r="B530" s="35"/>
      <c r="C530" s="29">
        <f>IFERROR(VLOOKUP(B530,специалист!$B$3:$C$45,2,FALSE),)</f>
        <v>0</v>
      </c>
      <c r="D530" s="37"/>
      <c r="E530" s="30" t="str">
        <f>IFERROR(VLOOKUP(D530,'движение ДВС'!B529:C4534,2,FALSE),"")</f>
        <v/>
      </c>
      <c r="F530" s="35"/>
      <c r="G530" s="30" t="str">
        <f>IFERROR(VLOOKUP(F530,нормативы!G530:H569,2,FALSE),"")</f>
        <v/>
      </c>
      <c r="H530" s="30" t="str">
        <f>IF(ISBLANK(D530),"",нормативы!$H$2)</f>
        <v/>
      </c>
      <c r="I530" s="35"/>
      <c r="J530" s="36" t="str">
        <f>IFERROR(VLOOKUP(D530,'движение ДВС'!B529:K4534,9,FALSE),"")</f>
        <v/>
      </c>
      <c r="K530" s="29" t="str">
        <f>IFERROR(INDEX('движение ДВС'!B:P,MATCH('наряд-задание'!D530,'движение ДВС'!P:P,0),1),"")</f>
        <v/>
      </c>
    </row>
    <row r="531" spans="1:11" s="29" customFormat="1" ht="25.5" hidden="1" customHeight="1" x14ac:dyDescent="0.25">
      <c r="A531" s="37"/>
      <c r="B531" s="35"/>
      <c r="C531" s="29">
        <f>IFERROR(VLOOKUP(B531,специалист!$B$3:$C$45,2,FALSE),)</f>
        <v>0</v>
      </c>
      <c r="D531" s="37"/>
      <c r="E531" s="30" t="str">
        <f>IFERROR(VLOOKUP(D531,'движение ДВС'!B530:C4535,2,FALSE),"")</f>
        <v/>
      </c>
      <c r="F531" s="35"/>
      <c r="G531" s="30" t="str">
        <f>IFERROR(VLOOKUP(F531,нормативы!G531:H570,2,FALSE),"")</f>
        <v/>
      </c>
      <c r="H531" s="30" t="str">
        <f>IF(ISBLANK(D531),"",нормативы!$H$2)</f>
        <v/>
      </c>
      <c r="I531" s="35"/>
      <c r="J531" s="36" t="str">
        <f>IFERROR(VLOOKUP(D531,'движение ДВС'!B530:K4535,9,FALSE),"")</f>
        <v/>
      </c>
      <c r="K531" s="29" t="str">
        <f>IFERROR(INDEX('движение ДВС'!B:P,MATCH('наряд-задание'!D531,'движение ДВС'!P:P,0),1),"")</f>
        <v/>
      </c>
    </row>
    <row r="532" spans="1:11" s="29" customFormat="1" ht="25.5" hidden="1" customHeight="1" x14ac:dyDescent="0.25">
      <c r="A532" s="37"/>
      <c r="B532" s="35"/>
      <c r="C532" s="29">
        <f>IFERROR(VLOOKUP(B532,специалист!$B$3:$C$45,2,FALSE),)</f>
        <v>0</v>
      </c>
      <c r="D532" s="37"/>
      <c r="E532" s="30" t="str">
        <f>IFERROR(VLOOKUP(D532,'движение ДВС'!B531:C4536,2,FALSE),"")</f>
        <v/>
      </c>
      <c r="F532" s="35"/>
      <c r="G532" s="30" t="str">
        <f>IFERROR(VLOOKUP(F532,нормативы!G532:H571,2,FALSE),"")</f>
        <v/>
      </c>
      <c r="H532" s="30" t="str">
        <f>IF(ISBLANK(D532),"",нормативы!$H$2)</f>
        <v/>
      </c>
      <c r="I532" s="35"/>
      <c r="J532" s="36" t="str">
        <f>IFERROR(VLOOKUP(D532,'движение ДВС'!B531:K4536,9,FALSE),"")</f>
        <v/>
      </c>
      <c r="K532" s="29" t="str">
        <f>IFERROR(INDEX('движение ДВС'!B:P,MATCH('наряд-задание'!D532,'движение ДВС'!P:P,0),1),"")</f>
        <v/>
      </c>
    </row>
    <row r="533" spans="1:11" s="29" customFormat="1" ht="25.5" hidden="1" customHeight="1" x14ac:dyDescent="0.25">
      <c r="A533" s="37"/>
      <c r="B533" s="35"/>
      <c r="C533" s="29">
        <f>IFERROR(VLOOKUP(B533,специалист!$B$3:$C$45,2,FALSE),)</f>
        <v>0</v>
      </c>
      <c r="D533" s="37"/>
      <c r="E533" s="30" t="str">
        <f>IFERROR(VLOOKUP(D533,'движение ДВС'!B532:C4537,2,FALSE),"")</f>
        <v/>
      </c>
      <c r="F533" s="35"/>
      <c r="G533" s="30" t="str">
        <f>IFERROR(VLOOKUP(F533,нормативы!G533:H572,2,FALSE),"")</f>
        <v/>
      </c>
      <c r="H533" s="30" t="str">
        <f>IF(ISBLANK(D533),"",нормативы!$H$2)</f>
        <v/>
      </c>
      <c r="I533" s="35"/>
      <c r="J533" s="36" t="str">
        <f>IFERROR(VLOOKUP(D533,'движение ДВС'!B532:K4537,9,FALSE),"")</f>
        <v/>
      </c>
      <c r="K533" s="29" t="str">
        <f>IFERROR(INDEX('движение ДВС'!B:P,MATCH('наряд-задание'!D533,'движение ДВС'!P:P,0),1),"")</f>
        <v/>
      </c>
    </row>
    <row r="534" spans="1:11" s="29" customFormat="1" ht="25.5" hidden="1" customHeight="1" x14ac:dyDescent="0.25">
      <c r="A534" s="37"/>
      <c r="B534" s="35"/>
      <c r="C534" s="29">
        <f>IFERROR(VLOOKUP(B534,специалист!$B$3:$C$45,2,FALSE),)</f>
        <v>0</v>
      </c>
      <c r="D534" s="37"/>
      <c r="E534" s="30" t="str">
        <f>IFERROR(VLOOKUP(D534,'движение ДВС'!B533:C4538,2,FALSE),"")</f>
        <v/>
      </c>
      <c r="F534" s="35"/>
      <c r="G534" s="30" t="str">
        <f>IFERROR(VLOOKUP(F534,нормативы!G534:H573,2,FALSE),"")</f>
        <v/>
      </c>
      <c r="H534" s="30" t="str">
        <f>IF(ISBLANK(D534),"",нормативы!$H$2)</f>
        <v/>
      </c>
      <c r="I534" s="35"/>
      <c r="J534" s="36" t="str">
        <f>IFERROR(VLOOKUP(D534,'движение ДВС'!B533:K4538,9,FALSE),"")</f>
        <v/>
      </c>
      <c r="K534" s="29" t="str">
        <f>IFERROR(INDEX('движение ДВС'!B:P,MATCH('наряд-задание'!D534,'движение ДВС'!P:P,0),1),"")</f>
        <v/>
      </c>
    </row>
    <row r="535" spans="1:11" s="29" customFormat="1" ht="25.5" hidden="1" customHeight="1" x14ac:dyDescent="0.25">
      <c r="A535" s="37"/>
      <c r="B535" s="35"/>
      <c r="C535" s="29">
        <f>IFERROR(VLOOKUP(B535,специалист!$B$3:$C$45,2,FALSE),)</f>
        <v>0</v>
      </c>
      <c r="D535" s="37"/>
      <c r="E535" s="30" t="str">
        <f>IFERROR(VLOOKUP(D535,'движение ДВС'!B534:C4539,2,FALSE),"")</f>
        <v/>
      </c>
      <c r="F535" s="35"/>
      <c r="G535" s="30" t="str">
        <f>IFERROR(VLOOKUP(F535,нормативы!G535:H574,2,FALSE),"")</f>
        <v/>
      </c>
      <c r="H535" s="30" t="str">
        <f>IF(ISBLANK(D535),"",нормативы!$H$2)</f>
        <v/>
      </c>
      <c r="I535" s="35"/>
      <c r="J535" s="36" t="str">
        <f>IFERROR(VLOOKUP(D535,'движение ДВС'!B534:K4539,9,FALSE),"")</f>
        <v/>
      </c>
      <c r="K535" s="29" t="str">
        <f>IFERROR(INDEX('движение ДВС'!B:P,MATCH('наряд-задание'!D535,'движение ДВС'!P:P,0),1),"")</f>
        <v/>
      </c>
    </row>
    <row r="536" spans="1:11" s="29" customFormat="1" ht="25.5" hidden="1" customHeight="1" x14ac:dyDescent="0.25">
      <c r="A536" s="37"/>
      <c r="B536" s="35"/>
      <c r="C536" s="29">
        <f>IFERROR(VLOOKUP(B536,специалист!$B$3:$C$45,2,FALSE),)</f>
        <v>0</v>
      </c>
      <c r="D536" s="37"/>
      <c r="E536" s="30" t="str">
        <f>IFERROR(VLOOKUP(D536,'движение ДВС'!B535:C4540,2,FALSE),"")</f>
        <v/>
      </c>
      <c r="F536" s="35"/>
      <c r="G536" s="30" t="str">
        <f>IFERROR(VLOOKUP(F536,нормативы!G536:H575,2,FALSE),"")</f>
        <v/>
      </c>
      <c r="H536" s="30" t="str">
        <f>IF(ISBLANK(D536),"",нормативы!$H$2)</f>
        <v/>
      </c>
      <c r="I536" s="35"/>
      <c r="J536" s="36" t="str">
        <f>IFERROR(VLOOKUP(D536,'движение ДВС'!B535:K4540,9,FALSE),"")</f>
        <v/>
      </c>
      <c r="K536" s="29" t="str">
        <f>IFERROR(INDEX('движение ДВС'!B:P,MATCH('наряд-задание'!D536,'движение ДВС'!P:P,0),1),"")</f>
        <v/>
      </c>
    </row>
    <row r="537" spans="1:11" s="29" customFormat="1" ht="25.5" hidden="1" customHeight="1" x14ac:dyDescent="0.25">
      <c r="A537" s="37"/>
      <c r="B537" s="35"/>
      <c r="C537" s="29">
        <f>IFERROR(VLOOKUP(B537,специалист!$B$3:$C$45,2,FALSE),)</f>
        <v>0</v>
      </c>
      <c r="D537" s="37"/>
      <c r="E537" s="30" t="str">
        <f>IFERROR(VLOOKUP(D537,'движение ДВС'!B536:C4541,2,FALSE),"")</f>
        <v/>
      </c>
      <c r="F537" s="35"/>
      <c r="G537" s="30" t="str">
        <f>IFERROR(VLOOKUP(F537,нормативы!G537:H576,2,FALSE),"")</f>
        <v/>
      </c>
      <c r="H537" s="30" t="str">
        <f>IF(ISBLANK(D537),"",нормативы!$H$2)</f>
        <v/>
      </c>
      <c r="I537" s="35"/>
      <c r="J537" s="36" t="str">
        <f>IFERROR(VLOOKUP(D537,'движение ДВС'!B536:K4541,9,FALSE),"")</f>
        <v/>
      </c>
      <c r="K537" s="29" t="str">
        <f>IFERROR(INDEX('движение ДВС'!B:P,MATCH('наряд-задание'!D537,'движение ДВС'!P:P,0),1),"")</f>
        <v/>
      </c>
    </row>
    <row r="538" spans="1:11" s="29" customFormat="1" ht="25.5" hidden="1" customHeight="1" x14ac:dyDescent="0.25">
      <c r="A538" s="37"/>
      <c r="B538" s="35"/>
      <c r="C538" s="29">
        <f>IFERROR(VLOOKUP(B538,специалист!$B$3:$C$45,2,FALSE),)</f>
        <v>0</v>
      </c>
      <c r="D538" s="37"/>
      <c r="E538" s="30" t="str">
        <f>IFERROR(VLOOKUP(D538,'движение ДВС'!B537:C4542,2,FALSE),"")</f>
        <v/>
      </c>
      <c r="F538" s="35"/>
      <c r="G538" s="30" t="str">
        <f>IFERROR(VLOOKUP(F538,нормативы!G538:H577,2,FALSE),"")</f>
        <v/>
      </c>
      <c r="H538" s="30" t="str">
        <f>IF(ISBLANK(D538),"",нормативы!$H$2)</f>
        <v/>
      </c>
      <c r="I538" s="35"/>
      <c r="J538" s="36" t="str">
        <f>IFERROR(VLOOKUP(D538,'движение ДВС'!B537:K4542,9,FALSE),"")</f>
        <v/>
      </c>
      <c r="K538" s="29" t="str">
        <f>IFERROR(INDEX('движение ДВС'!B:P,MATCH('наряд-задание'!D538,'движение ДВС'!P:P,0),1),"")</f>
        <v/>
      </c>
    </row>
    <row r="539" spans="1:11" s="29" customFormat="1" ht="25.5" hidden="1" customHeight="1" x14ac:dyDescent="0.25">
      <c r="A539" s="37"/>
      <c r="B539" s="35"/>
      <c r="C539" s="29">
        <f>IFERROR(VLOOKUP(B539,специалист!$B$3:$C$45,2,FALSE),)</f>
        <v>0</v>
      </c>
      <c r="D539" s="37"/>
      <c r="E539" s="30" t="str">
        <f>IFERROR(VLOOKUP(D539,'движение ДВС'!B538:C4543,2,FALSE),"")</f>
        <v/>
      </c>
      <c r="F539" s="35"/>
      <c r="G539" s="30" t="str">
        <f>IFERROR(VLOOKUP(F539,нормативы!G539:H578,2,FALSE),"")</f>
        <v/>
      </c>
      <c r="H539" s="30" t="str">
        <f>IF(ISBLANK(D539),"",нормативы!$H$2)</f>
        <v/>
      </c>
      <c r="I539" s="35"/>
      <c r="J539" s="36" t="str">
        <f>IFERROR(VLOOKUP(D539,'движение ДВС'!B538:K4543,9,FALSE),"")</f>
        <v/>
      </c>
      <c r="K539" s="29" t="str">
        <f>IFERROR(INDEX('движение ДВС'!B:P,MATCH('наряд-задание'!D539,'движение ДВС'!P:P,0),1),"")</f>
        <v/>
      </c>
    </row>
    <row r="540" spans="1:11" s="29" customFormat="1" ht="25.5" hidden="1" customHeight="1" x14ac:dyDescent="0.25">
      <c r="A540" s="37"/>
      <c r="B540" s="35"/>
      <c r="C540" s="29">
        <f>IFERROR(VLOOKUP(B540,специалист!$B$3:$C$45,2,FALSE),)</f>
        <v>0</v>
      </c>
      <c r="D540" s="37"/>
      <c r="E540" s="30" t="str">
        <f>IFERROR(VLOOKUP(D540,'движение ДВС'!B539:C4544,2,FALSE),"")</f>
        <v/>
      </c>
      <c r="F540" s="35"/>
      <c r="G540" s="30" t="str">
        <f>IFERROR(VLOOKUP(F540,нормативы!G540:H579,2,FALSE),"")</f>
        <v/>
      </c>
      <c r="H540" s="30" t="str">
        <f>IF(ISBLANK(D540),"",нормативы!$H$2)</f>
        <v/>
      </c>
      <c r="I540" s="35"/>
      <c r="J540" s="36" t="str">
        <f>IFERROR(VLOOKUP(D540,'движение ДВС'!B539:K4544,9,FALSE),"")</f>
        <v/>
      </c>
      <c r="K540" s="29" t="str">
        <f>IFERROR(INDEX('движение ДВС'!B:P,MATCH('наряд-задание'!D540,'движение ДВС'!P:P,0),1),"")</f>
        <v/>
      </c>
    </row>
    <row r="541" spans="1:11" s="29" customFormat="1" ht="25.5" hidden="1" customHeight="1" x14ac:dyDescent="0.25">
      <c r="A541" s="37"/>
      <c r="B541" s="35"/>
      <c r="C541" s="29">
        <f>IFERROR(VLOOKUP(B541,специалист!$B$3:$C$45,2,FALSE),)</f>
        <v>0</v>
      </c>
      <c r="D541" s="37"/>
      <c r="E541" s="30" t="str">
        <f>IFERROR(VLOOKUP(D541,'движение ДВС'!B540:C4545,2,FALSE),"")</f>
        <v/>
      </c>
      <c r="F541" s="35"/>
      <c r="G541" s="30" t="str">
        <f>IFERROR(VLOOKUP(F541,нормативы!G541:H580,2,FALSE),"")</f>
        <v/>
      </c>
      <c r="H541" s="30" t="str">
        <f>IF(ISBLANK(D541),"",нормативы!$H$2)</f>
        <v/>
      </c>
      <c r="I541" s="35"/>
      <c r="J541" s="36" t="str">
        <f>IFERROR(VLOOKUP(D541,'движение ДВС'!B540:K4545,9,FALSE),"")</f>
        <v/>
      </c>
      <c r="K541" s="29" t="str">
        <f>IFERROR(INDEX('движение ДВС'!B:P,MATCH('наряд-задание'!D541,'движение ДВС'!P:P,0),1),"")</f>
        <v/>
      </c>
    </row>
    <row r="542" spans="1:11" s="29" customFormat="1" ht="25.5" hidden="1" customHeight="1" x14ac:dyDescent="0.25">
      <c r="A542" s="37"/>
      <c r="B542" s="35"/>
      <c r="C542" s="29">
        <f>IFERROR(VLOOKUP(B542,специалист!$B$3:$C$45,2,FALSE),)</f>
        <v>0</v>
      </c>
      <c r="D542" s="37"/>
      <c r="E542" s="30" t="str">
        <f>IFERROR(VLOOKUP(D542,'движение ДВС'!B541:C4546,2,FALSE),"")</f>
        <v/>
      </c>
      <c r="F542" s="35"/>
      <c r="G542" s="30" t="str">
        <f>IFERROR(VLOOKUP(F542,нормативы!G542:H581,2,FALSE),"")</f>
        <v/>
      </c>
      <c r="H542" s="30" t="str">
        <f>IF(ISBLANK(D542),"",нормативы!$H$2)</f>
        <v/>
      </c>
      <c r="I542" s="35"/>
      <c r="J542" s="36" t="str">
        <f>IFERROR(VLOOKUP(D542,'движение ДВС'!B541:K4546,9,FALSE),"")</f>
        <v/>
      </c>
      <c r="K542" s="29" t="str">
        <f>IFERROR(INDEX('движение ДВС'!B:P,MATCH('наряд-задание'!D542,'движение ДВС'!P:P,0),1),"")</f>
        <v/>
      </c>
    </row>
    <row r="543" spans="1:11" s="29" customFormat="1" ht="25.5" hidden="1" customHeight="1" x14ac:dyDescent="0.25">
      <c r="A543" s="37"/>
      <c r="B543" s="35"/>
      <c r="C543" s="29">
        <f>IFERROR(VLOOKUP(B543,специалист!$B$3:$C$45,2,FALSE),)</f>
        <v>0</v>
      </c>
      <c r="D543" s="37"/>
      <c r="E543" s="30" t="str">
        <f>IFERROR(VLOOKUP(D543,'движение ДВС'!B542:C4547,2,FALSE),"")</f>
        <v/>
      </c>
      <c r="F543" s="35"/>
      <c r="G543" s="30" t="str">
        <f>IFERROR(VLOOKUP(F543,нормативы!G543:H582,2,FALSE),"")</f>
        <v/>
      </c>
      <c r="H543" s="30" t="str">
        <f>IF(ISBLANK(D543),"",нормативы!$H$2)</f>
        <v/>
      </c>
      <c r="I543" s="35"/>
      <c r="J543" s="36" t="str">
        <f>IFERROR(VLOOKUP(D543,'движение ДВС'!B542:K4547,9,FALSE),"")</f>
        <v/>
      </c>
      <c r="K543" s="29" t="str">
        <f>IFERROR(INDEX('движение ДВС'!B:P,MATCH('наряд-задание'!D543,'движение ДВС'!P:P,0),1),"")</f>
        <v/>
      </c>
    </row>
    <row r="544" spans="1:11" s="29" customFormat="1" ht="25.5" hidden="1" customHeight="1" x14ac:dyDescent="0.25">
      <c r="A544" s="37"/>
      <c r="B544" s="35"/>
      <c r="C544" s="29">
        <f>IFERROR(VLOOKUP(B544,специалист!$B$3:$C$45,2,FALSE),)</f>
        <v>0</v>
      </c>
      <c r="D544" s="37"/>
      <c r="E544" s="30" t="str">
        <f>IFERROR(VLOOKUP(D544,'движение ДВС'!B543:C4548,2,FALSE),"")</f>
        <v/>
      </c>
      <c r="F544" s="35"/>
      <c r="G544" s="30" t="str">
        <f>IFERROR(VLOOKUP(F544,нормативы!G544:H583,2,FALSE),"")</f>
        <v/>
      </c>
      <c r="H544" s="30" t="str">
        <f>IF(ISBLANK(D544),"",нормативы!$H$2)</f>
        <v/>
      </c>
      <c r="I544" s="35"/>
      <c r="J544" s="36" t="str">
        <f>IFERROR(VLOOKUP(D544,'движение ДВС'!B543:K4548,9,FALSE),"")</f>
        <v/>
      </c>
      <c r="K544" s="29" t="str">
        <f>IFERROR(INDEX('движение ДВС'!B:P,MATCH('наряд-задание'!D544,'движение ДВС'!P:P,0),1),"")</f>
        <v/>
      </c>
    </row>
    <row r="545" spans="1:11" s="29" customFormat="1" ht="25.5" hidden="1" customHeight="1" x14ac:dyDescent="0.25">
      <c r="A545" s="37"/>
      <c r="B545" s="35"/>
      <c r="C545" s="29">
        <f>IFERROR(VLOOKUP(B545,специалист!$B$3:$C$45,2,FALSE),)</f>
        <v>0</v>
      </c>
      <c r="D545" s="37"/>
      <c r="E545" s="30" t="str">
        <f>IFERROR(VLOOKUP(D545,'движение ДВС'!B544:C4549,2,FALSE),"")</f>
        <v/>
      </c>
      <c r="F545" s="35"/>
      <c r="G545" s="30" t="str">
        <f>IFERROR(VLOOKUP(F545,нормативы!G545:H584,2,FALSE),"")</f>
        <v/>
      </c>
      <c r="H545" s="30" t="str">
        <f>IF(ISBLANK(D545),"",нормативы!$H$2)</f>
        <v/>
      </c>
      <c r="I545" s="35"/>
      <c r="J545" s="36" t="str">
        <f>IFERROR(VLOOKUP(D545,'движение ДВС'!B544:K4549,9,FALSE),"")</f>
        <v/>
      </c>
      <c r="K545" s="29" t="str">
        <f>IFERROR(INDEX('движение ДВС'!B:P,MATCH('наряд-задание'!D545,'движение ДВС'!P:P,0),1),"")</f>
        <v/>
      </c>
    </row>
    <row r="546" spans="1:11" s="29" customFormat="1" ht="25.5" hidden="1" customHeight="1" x14ac:dyDescent="0.25">
      <c r="A546" s="37"/>
      <c r="B546" s="35"/>
      <c r="C546" s="29">
        <f>IFERROR(VLOOKUP(B546,специалист!$B$3:$C$45,2,FALSE),)</f>
        <v>0</v>
      </c>
      <c r="D546" s="37"/>
      <c r="E546" s="30" t="str">
        <f>IFERROR(VLOOKUP(D546,'движение ДВС'!B545:C4550,2,FALSE),"")</f>
        <v/>
      </c>
      <c r="F546" s="35"/>
      <c r="G546" s="30" t="str">
        <f>IFERROR(VLOOKUP(F546,нормативы!G546:H585,2,FALSE),"")</f>
        <v/>
      </c>
      <c r="H546" s="30" t="str">
        <f>IF(ISBLANK(D546),"",нормативы!$H$2)</f>
        <v/>
      </c>
      <c r="I546" s="35"/>
      <c r="J546" s="36" t="str">
        <f>IFERROR(VLOOKUP(D546,'движение ДВС'!B545:K4550,9,FALSE),"")</f>
        <v/>
      </c>
      <c r="K546" s="29" t="str">
        <f>IFERROR(INDEX('движение ДВС'!B:P,MATCH('наряд-задание'!D546,'движение ДВС'!P:P,0),1),"")</f>
        <v/>
      </c>
    </row>
    <row r="547" spans="1:11" s="29" customFormat="1" ht="25.5" hidden="1" customHeight="1" x14ac:dyDescent="0.25">
      <c r="A547" s="37"/>
      <c r="B547" s="35"/>
      <c r="C547" s="29">
        <f>IFERROR(VLOOKUP(B547,специалист!$B$3:$C$45,2,FALSE),)</f>
        <v>0</v>
      </c>
      <c r="D547" s="37"/>
      <c r="E547" s="30" t="str">
        <f>IFERROR(VLOOKUP(D547,'движение ДВС'!B546:C4551,2,FALSE),"")</f>
        <v/>
      </c>
      <c r="F547" s="35"/>
      <c r="G547" s="30" t="str">
        <f>IFERROR(VLOOKUP(F547,нормативы!G547:H586,2,FALSE),"")</f>
        <v/>
      </c>
      <c r="H547" s="30" t="str">
        <f>IF(ISBLANK(D547),"",нормативы!$H$2)</f>
        <v/>
      </c>
      <c r="I547" s="35"/>
      <c r="J547" s="36" t="str">
        <f>IFERROR(VLOOKUP(D547,'движение ДВС'!B546:K4551,9,FALSE),"")</f>
        <v/>
      </c>
      <c r="K547" s="29" t="str">
        <f>IFERROR(INDEX('движение ДВС'!B:P,MATCH('наряд-задание'!D547,'движение ДВС'!P:P,0),1),"")</f>
        <v/>
      </c>
    </row>
    <row r="548" spans="1:11" s="29" customFormat="1" ht="25.5" hidden="1" customHeight="1" x14ac:dyDescent="0.25">
      <c r="A548" s="37"/>
      <c r="B548" s="35"/>
      <c r="C548" s="29">
        <f>IFERROR(VLOOKUP(B548,специалист!$B$3:$C$45,2,FALSE),)</f>
        <v>0</v>
      </c>
      <c r="D548" s="37"/>
      <c r="E548" s="30" t="str">
        <f>IFERROR(VLOOKUP(D548,'движение ДВС'!B547:C4552,2,FALSE),"")</f>
        <v/>
      </c>
      <c r="F548" s="35"/>
      <c r="G548" s="30" t="str">
        <f>IFERROR(VLOOKUP(F548,нормативы!G548:H587,2,FALSE),"")</f>
        <v/>
      </c>
      <c r="H548" s="30" t="str">
        <f>IF(ISBLANK(D548),"",нормативы!$H$2)</f>
        <v/>
      </c>
      <c r="I548" s="35"/>
      <c r="J548" s="36" t="str">
        <f>IFERROR(VLOOKUP(D548,'движение ДВС'!B547:K4552,9,FALSE),"")</f>
        <v/>
      </c>
      <c r="K548" s="29" t="str">
        <f>IFERROR(INDEX('движение ДВС'!B:P,MATCH('наряд-задание'!D548,'движение ДВС'!P:P,0),1),"")</f>
        <v/>
      </c>
    </row>
    <row r="549" spans="1:11" s="29" customFormat="1" ht="25.5" hidden="1" customHeight="1" x14ac:dyDescent="0.25">
      <c r="A549" s="37"/>
      <c r="B549" s="35"/>
      <c r="C549" s="29">
        <f>IFERROR(VLOOKUP(B549,специалист!$B$3:$C$45,2,FALSE),)</f>
        <v>0</v>
      </c>
      <c r="D549" s="37"/>
      <c r="E549" s="30" t="str">
        <f>IFERROR(VLOOKUP(D549,'движение ДВС'!B548:C4553,2,FALSE),"")</f>
        <v/>
      </c>
      <c r="F549" s="35"/>
      <c r="G549" s="30" t="str">
        <f>IFERROR(VLOOKUP(F549,нормативы!G549:H588,2,FALSE),"")</f>
        <v/>
      </c>
      <c r="H549" s="30" t="str">
        <f>IF(ISBLANK(D549),"",нормативы!$H$2)</f>
        <v/>
      </c>
      <c r="I549" s="35"/>
      <c r="J549" s="36" t="str">
        <f>IFERROR(VLOOKUP(D549,'движение ДВС'!B548:K4553,9,FALSE),"")</f>
        <v/>
      </c>
      <c r="K549" s="29" t="str">
        <f>IFERROR(INDEX('движение ДВС'!B:P,MATCH('наряд-задание'!D549,'движение ДВС'!P:P,0),1),"")</f>
        <v/>
      </c>
    </row>
    <row r="550" spans="1:11" s="29" customFormat="1" ht="25.5" hidden="1" customHeight="1" x14ac:dyDescent="0.25">
      <c r="A550" s="37"/>
      <c r="B550" s="35"/>
      <c r="C550" s="29">
        <f>IFERROR(VLOOKUP(B550,специалист!$B$3:$C$45,2,FALSE),)</f>
        <v>0</v>
      </c>
      <c r="D550" s="37"/>
      <c r="E550" s="30" t="str">
        <f>IFERROR(VLOOKUP(D550,'движение ДВС'!B549:C4554,2,FALSE),"")</f>
        <v/>
      </c>
      <c r="F550" s="35"/>
      <c r="G550" s="30" t="str">
        <f>IFERROR(VLOOKUP(F550,нормативы!G550:H589,2,FALSE),"")</f>
        <v/>
      </c>
      <c r="H550" s="30" t="str">
        <f>IF(ISBLANK(D550),"",нормативы!$H$2)</f>
        <v/>
      </c>
      <c r="I550" s="35"/>
      <c r="J550" s="36" t="str">
        <f>IFERROR(VLOOKUP(D550,'движение ДВС'!B549:K4554,9,FALSE),"")</f>
        <v/>
      </c>
      <c r="K550" s="29" t="str">
        <f>IFERROR(INDEX('движение ДВС'!B:P,MATCH('наряд-задание'!D550,'движение ДВС'!P:P,0),1),"")</f>
        <v/>
      </c>
    </row>
    <row r="551" spans="1:11" s="29" customFormat="1" ht="25.5" hidden="1" customHeight="1" x14ac:dyDescent="0.25">
      <c r="A551" s="37"/>
      <c r="B551" s="35"/>
      <c r="C551" s="29">
        <f>IFERROR(VLOOKUP(B551,специалист!$B$3:$C$45,2,FALSE),)</f>
        <v>0</v>
      </c>
      <c r="D551" s="37"/>
      <c r="E551" s="30" t="str">
        <f>IFERROR(VLOOKUP(D551,'движение ДВС'!B550:C4555,2,FALSE),"")</f>
        <v/>
      </c>
      <c r="F551" s="35"/>
      <c r="G551" s="30" t="str">
        <f>IFERROR(VLOOKUP(F551,нормативы!G551:H590,2,FALSE),"")</f>
        <v/>
      </c>
      <c r="H551" s="30" t="str">
        <f>IF(ISBLANK(D551),"",нормативы!$H$2)</f>
        <v/>
      </c>
      <c r="I551" s="35"/>
      <c r="J551" s="36" t="str">
        <f>IFERROR(VLOOKUP(D551,'движение ДВС'!B550:K4555,9,FALSE),"")</f>
        <v/>
      </c>
      <c r="K551" s="29" t="str">
        <f>IFERROR(INDEX('движение ДВС'!B:P,MATCH('наряд-задание'!D551,'движение ДВС'!P:P,0),1),"")</f>
        <v/>
      </c>
    </row>
    <row r="552" spans="1:11" s="29" customFormat="1" ht="25.5" hidden="1" customHeight="1" x14ac:dyDescent="0.25">
      <c r="A552" s="37"/>
      <c r="B552" s="35"/>
      <c r="C552" s="29">
        <f>IFERROR(VLOOKUP(B552,специалист!$B$3:$C$45,2,FALSE),)</f>
        <v>0</v>
      </c>
      <c r="D552" s="37"/>
      <c r="E552" s="30" t="str">
        <f>IFERROR(VLOOKUP(D552,'движение ДВС'!B551:C4556,2,FALSE),"")</f>
        <v/>
      </c>
      <c r="F552" s="35"/>
      <c r="G552" s="30" t="str">
        <f>IFERROR(VLOOKUP(F552,нормативы!G552:H591,2,FALSE),"")</f>
        <v/>
      </c>
      <c r="H552" s="30" t="str">
        <f>IF(ISBLANK(D552),"",нормативы!$H$2)</f>
        <v/>
      </c>
      <c r="I552" s="35"/>
      <c r="J552" s="36" t="str">
        <f>IFERROR(VLOOKUP(D552,'движение ДВС'!B551:K4556,9,FALSE),"")</f>
        <v/>
      </c>
      <c r="K552" s="29" t="str">
        <f>IFERROR(INDEX('движение ДВС'!B:P,MATCH('наряд-задание'!D552,'движение ДВС'!P:P,0),1),"")</f>
        <v/>
      </c>
    </row>
    <row r="553" spans="1:11" s="29" customFormat="1" ht="25.5" hidden="1" customHeight="1" x14ac:dyDescent="0.25">
      <c r="A553" s="37"/>
      <c r="B553" s="35"/>
      <c r="C553" s="29">
        <f>IFERROR(VLOOKUP(B553,специалист!$B$3:$C$45,2,FALSE),)</f>
        <v>0</v>
      </c>
      <c r="D553" s="37"/>
      <c r="E553" s="30" t="str">
        <f>IFERROR(VLOOKUP(D553,'движение ДВС'!B552:C4557,2,FALSE),"")</f>
        <v/>
      </c>
      <c r="F553" s="35"/>
      <c r="G553" s="30" t="str">
        <f>IFERROR(VLOOKUP(F553,нормативы!G553:H592,2,FALSE),"")</f>
        <v/>
      </c>
      <c r="H553" s="30" t="str">
        <f>IF(ISBLANK(D553),"",нормативы!$H$2)</f>
        <v/>
      </c>
      <c r="I553" s="35"/>
      <c r="J553" s="36" t="str">
        <f>IFERROR(VLOOKUP(D553,'движение ДВС'!B552:K4557,9,FALSE),"")</f>
        <v/>
      </c>
      <c r="K553" s="29" t="str">
        <f>IFERROR(INDEX('движение ДВС'!B:P,MATCH('наряд-задание'!D553,'движение ДВС'!P:P,0),1),"")</f>
        <v/>
      </c>
    </row>
    <row r="554" spans="1:11" s="29" customFormat="1" ht="25.5" hidden="1" customHeight="1" x14ac:dyDescent="0.25">
      <c r="A554" s="37"/>
      <c r="B554" s="35"/>
      <c r="C554" s="29">
        <f>IFERROR(VLOOKUP(B554,специалист!$B$3:$C$45,2,FALSE),)</f>
        <v>0</v>
      </c>
      <c r="D554" s="37"/>
      <c r="E554" s="30" t="str">
        <f>IFERROR(VLOOKUP(D554,'движение ДВС'!B553:C4558,2,FALSE),"")</f>
        <v/>
      </c>
      <c r="F554" s="35"/>
      <c r="G554" s="30" t="str">
        <f>IFERROR(VLOOKUP(F554,нормативы!G554:H593,2,FALSE),"")</f>
        <v/>
      </c>
      <c r="H554" s="30" t="str">
        <f>IF(ISBLANK(D554),"",нормативы!$H$2)</f>
        <v/>
      </c>
      <c r="I554" s="35"/>
      <c r="J554" s="36" t="str">
        <f>IFERROR(VLOOKUP(D554,'движение ДВС'!B553:K4558,9,FALSE),"")</f>
        <v/>
      </c>
      <c r="K554" s="29" t="str">
        <f>IFERROR(INDEX('движение ДВС'!B:P,MATCH('наряд-задание'!D554,'движение ДВС'!P:P,0),1),"")</f>
        <v/>
      </c>
    </row>
    <row r="555" spans="1:11" s="29" customFormat="1" ht="25.5" hidden="1" customHeight="1" x14ac:dyDescent="0.25">
      <c r="A555" s="37"/>
      <c r="B555" s="35"/>
      <c r="C555" s="29">
        <f>IFERROR(VLOOKUP(B555,специалист!$B$3:$C$45,2,FALSE),)</f>
        <v>0</v>
      </c>
      <c r="D555" s="37"/>
      <c r="E555" s="30" t="str">
        <f>IFERROR(VLOOKUP(D555,'движение ДВС'!B554:C4559,2,FALSE),"")</f>
        <v/>
      </c>
      <c r="F555" s="35"/>
      <c r="G555" s="30" t="str">
        <f>IFERROR(VLOOKUP(F555,нормативы!G555:H594,2,FALSE),"")</f>
        <v/>
      </c>
      <c r="H555" s="30" t="str">
        <f>IF(ISBLANK(D555),"",нормативы!$H$2)</f>
        <v/>
      </c>
      <c r="I555" s="35"/>
      <c r="J555" s="36" t="str">
        <f>IFERROR(VLOOKUP(D555,'движение ДВС'!B554:K4559,9,FALSE),"")</f>
        <v/>
      </c>
      <c r="K555" s="29" t="str">
        <f>IFERROR(INDEX('движение ДВС'!B:P,MATCH('наряд-задание'!D555,'движение ДВС'!P:P,0),1),"")</f>
        <v/>
      </c>
    </row>
    <row r="556" spans="1:11" s="29" customFormat="1" ht="25.5" hidden="1" customHeight="1" x14ac:dyDescent="0.25">
      <c r="A556" s="37"/>
      <c r="B556" s="35"/>
      <c r="C556" s="29">
        <f>IFERROR(VLOOKUP(B556,специалист!$B$3:$C$45,2,FALSE),)</f>
        <v>0</v>
      </c>
      <c r="D556" s="37"/>
      <c r="E556" s="30" t="str">
        <f>IFERROR(VLOOKUP(D556,'движение ДВС'!B555:C4560,2,FALSE),"")</f>
        <v/>
      </c>
      <c r="F556" s="35"/>
      <c r="G556" s="30" t="str">
        <f>IFERROR(VLOOKUP(F556,нормативы!G556:H595,2,FALSE),"")</f>
        <v/>
      </c>
      <c r="H556" s="30" t="str">
        <f>IF(ISBLANK(D556),"",нормативы!$H$2)</f>
        <v/>
      </c>
      <c r="I556" s="35"/>
      <c r="J556" s="36" t="str">
        <f>IFERROR(VLOOKUP(D556,'движение ДВС'!B555:K4560,9,FALSE),"")</f>
        <v/>
      </c>
      <c r="K556" s="29" t="str">
        <f>IFERROR(INDEX('движение ДВС'!B:P,MATCH('наряд-задание'!D556,'движение ДВС'!P:P,0),1),"")</f>
        <v/>
      </c>
    </row>
    <row r="557" spans="1:11" s="29" customFormat="1" ht="25.5" hidden="1" customHeight="1" x14ac:dyDescent="0.25">
      <c r="A557" s="37"/>
      <c r="B557" s="35"/>
      <c r="C557" s="29">
        <f>IFERROR(VLOOKUP(B557,специалист!$B$3:$C$45,2,FALSE),)</f>
        <v>0</v>
      </c>
      <c r="D557" s="37"/>
      <c r="E557" s="30" t="str">
        <f>IFERROR(VLOOKUP(D557,'движение ДВС'!B556:C4561,2,FALSE),"")</f>
        <v/>
      </c>
      <c r="F557" s="35"/>
      <c r="G557" s="30" t="str">
        <f>IFERROR(VLOOKUP(F557,нормативы!G557:H596,2,FALSE),"")</f>
        <v/>
      </c>
      <c r="H557" s="30" t="str">
        <f>IF(ISBLANK(D557),"",нормативы!$H$2)</f>
        <v/>
      </c>
      <c r="I557" s="35"/>
      <c r="J557" s="36" t="str">
        <f>IFERROR(VLOOKUP(D557,'движение ДВС'!B556:K4561,9,FALSE),"")</f>
        <v/>
      </c>
      <c r="K557" s="29" t="str">
        <f>IFERROR(INDEX('движение ДВС'!B:P,MATCH('наряд-задание'!D557,'движение ДВС'!P:P,0),1),"")</f>
        <v/>
      </c>
    </row>
    <row r="558" spans="1:11" s="29" customFormat="1" ht="25.5" hidden="1" customHeight="1" x14ac:dyDescent="0.25">
      <c r="A558" s="37"/>
      <c r="B558" s="35"/>
      <c r="C558" s="29">
        <f>IFERROR(VLOOKUP(B558,специалист!$B$3:$C$45,2,FALSE),)</f>
        <v>0</v>
      </c>
      <c r="D558" s="37"/>
      <c r="E558" s="30" t="str">
        <f>IFERROR(VLOOKUP(D558,'движение ДВС'!B557:C4562,2,FALSE),"")</f>
        <v/>
      </c>
      <c r="F558" s="35"/>
      <c r="G558" s="30" t="str">
        <f>IFERROR(VLOOKUP(F558,нормативы!G558:H597,2,FALSE),"")</f>
        <v/>
      </c>
      <c r="H558" s="30" t="str">
        <f>IF(ISBLANK(D558),"",нормативы!$H$2)</f>
        <v/>
      </c>
      <c r="I558" s="35"/>
      <c r="J558" s="36" t="str">
        <f>IFERROR(VLOOKUP(D558,'движение ДВС'!B557:K4562,9,FALSE),"")</f>
        <v/>
      </c>
      <c r="K558" s="29" t="str">
        <f>IFERROR(INDEX('движение ДВС'!B:P,MATCH('наряд-задание'!D558,'движение ДВС'!P:P,0),1),"")</f>
        <v/>
      </c>
    </row>
    <row r="559" spans="1:11" s="29" customFormat="1" ht="25.5" hidden="1" customHeight="1" x14ac:dyDescent="0.25">
      <c r="A559" s="37"/>
      <c r="B559" s="35"/>
      <c r="C559" s="29">
        <f>IFERROR(VLOOKUP(B559,специалист!$B$3:$C$45,2,FALSE),)</f>
        <v>0</v>
      </c>
      <c r="D559" s="37"/>
      <c r="E559" s="30" t="str">
        <f>IFERROR(VLOOKUP(D559,'движение ДВС'!B558:C4563,2,FALSE),"")</f>
        <v/>
      </c>
      <c r="F559" s="35"/>
      <c r="G559" s="30" t="str">
        <f>IFERROR(VLOOKUP(F559,нормативы!G559:H598,2,FALSE),"")</f>
        <v/>
      </c>
      <c r="H559" s="30" t="str">
        <f>IF(ISBLANK(D559),"",нормативы!$H$2)</f>
        <v/>
      </c>
      <c r="I559" s="35"/>
      <c r="J559" s="36" t="str">
        <f>IFERROR(VLOOKUP(D559,'движение ДВС'!B558:K4563,9,FALSE),"")</f>
        <v/>
      </c>
      <c r="K559" s="29" t="str">
        <f>IFERROR(INDEX('движение ДВС'!B:P,MATCH('наряд-задание'!D559,'движение ДВС'!P:P,0),1),"")</f>
        <v/>
      </c>
    </row>
    <row r="560" spans="1:11" s="29" customFormat="1" ht="25.5" hidden="1" customHeight="1" x14ac:dyDescent="0.25">
      <c r="A560" s="37"/>
      <c r="B560" s="35"/>
      <c r="C560" s="29">
        <f>IFERROR(VLOOKUP(B560,специалист!$B$3:$C$45,2,FALSE),)</f>
        <v>0</v>
      </c>
      <c r="D560" s="37"/>
      <c r="E560" s="30" t="str">
        <f>IFERROR(VLOOKUP(D560,'движение ДВС'!B559:C4564,2,FALSE),"")</f>
        <v/>
      </c>
      <c r="F560" s="35"/>
      <c r="G560" s="30" t="str">
        <f>IFERROR(VLOOKUP(F560,нормативы!G560:H599,2,FALSE),"")</f>
        <v/>
      </c>
      <c r="H560" s="30" t="str">
        <f>IF(ISBLANK(D560),"",нормативы!$H$2)</f>
        <v/>
      </c>
      <c r="I560" s="35"/>
      <c r="J560" s="36" t="str">
        <f>IFERROR(VLOOKUP(D560,'движение ДВС'!B559:K4564,9,FALSE),"")</f>
        <v/>
      </c>
      <c r="K560" s="29" t="str">
        <f>IFERROR(INDEX('движение ДВС'!B:P,MATCH('наряд-задание'!D560,'движение ДВС'!P:P,0),1),"")</f>
        <v/>
      </c>
    </row>
    <row r="561" spans="1:11" s="29" customFormat="1" ht="25.5" hidden="1" customHeight="1" x14ac:dyDescent="0.25">
      <c r="A561" s="37"/>
      <c r="B561" s="35"/>
      <c r="C561" s="29">
        <f>IFERROR(VLOOKUP(B561,специалист!$B$3:$C$45,2,FALSE),)</f>
        <v>0</v>
      </c>
      <c r="D561" s="37"/>
      <c r="E561" s="30" t="str">
        <f>IFERROR(VLOOKUP(D561,'движение ДВС'!B560:C4565,2,FALSE),"")</f>
        <v/>
      </c>
      <c r="F561" s="35"/>
      <c r="G561" s="30" t="str">
        <f>IFERROR(VLOOKUP(F561,нормативы!G561:H600,2,FALSE),"")</f>
        <v/>
      </c>
      <c r="H561" s="30" t="str">
        <f>IF(ISBLANK(D561),"",нормативы!$H$2)</f>
        <v/>
      </c>
      <c r="I561" s="35"/>
      <c r="J561" s="36" t="str">
        <f>IFERROR(VLOOKUP(D561,'движение ДВС'!B560:K4565,9,FALSE),"")</f>
        <v/>
      </c>
      <c r="K561" s="29" t="str">
        <f>IFERROR(INDEX('движение ДВС'!B:P,MATCH('наряд-задание'!D561,'движение ДВС'!P:P,0),1),"")</f>
        <v/>
      </c>
    </row>
    <row r="562" spans="1:11" s="29" customFormat="1" ht="25.5" hidden="1" customHeight="1" x14ac:dyDescent="0.25">
      <c r="A562" s="37"/>
      <c r="B562" s="35"/>
      <c r="C562" s="29">
        <f>IFERROR(VLOOKUP(B562,специалист!$B$3:$C$45,2,FALSE),)</f>
        <v>0</v>
      </c>
      <c r="D562" s="37"/>
      <c r="E562" s="30" t="str">
        <f>IFERROR(VLOOKUP(D562,'движение ДВС'!B561:C4566,2,FALSE),"")</f>
        <v/>
      </c>
      <c r="F562" s="35"/>
      <c r="G562" s="30" t="str">
        <f>IFERROR(VLOOKUP(F562,нормативы!G562:H601,2,FALSE),"")</f>
        <v/>
      </c>
      <c r="H562" s="30" t="str">
        <f>IF(ISBLANK(D562),"",нормативы!$H$2)</f>
        <v/>
      </c>
      <c r="I562" s="35"/>
      <c r="J562" s="36" t="str">
        <f>IFERROR(VLOOKUP(D562,'движение ДВС'!B561:K4566,9,FALSE),"")</f>
        <v/>
      </c>
      <c r="K562" s="29" t="str">
        <f>IFERROR(INDEX('движение ДВС'!B:P,MATCH('наряд-задание'!D562,'движение ДВС'!P:P,0),1),"")</f>
        <v/>
      </c>
    </row>
    <row r="563" spans="1:11" s="29" customFormat="1" ht="25.5" hidden="1" customHeight="1" x14ac:dyDescent="0.25">
      <c r="A563" s="37"/>
      <c r="B563" s="35"/>
      <c r="C563" s="29">
        <f>IFERROR(VLOOKUP(B563,специалист!$B$3:$C$45,2,FALSE),)</f>
        <v>0</v>
      </c>
      <c r="D563" s="37"/>
      <c r="E563" s="30" t="str">
        <f>IFERROR(VLOOKUP(D563,'движение ДВС'!B562:C4567,2,FALSE),"")</f>
        <v/>
      </c>
      <c r="F563" s="35"/>
      <c r="G563" s="30" t="str">
        <f>IFERROR(VLOOKUP(F563,нормативы!G563:H602,2,FALSE),"")</f>
        <v/>
      </c>
      <c r="H563" s="30" t="str">
        <f>IF(ISBLANK(D563),"",нормативы!$H$2)</f>
        <v/>
      </c>
      <c r="I563" s="35"/>
      <c r="J563" s="36" t="str">
        <f>IFERROR(VLOOKUP(D563,'движение ДВС'!B562:K4567,9,FALSE),"")</f>
        <v/>
      </c>
      <c r="K563" s="29" t="str">
        <f>IFERROR(INDEX('движение ДВС'!B:P,MATCH('наряд-задание'!D563,'движение ДВС'!P:P,0),1),"")</f>
        <v/>
      </c>
    </row>
    <row r="564" spans="1:11" s="29" customFormat="1" ht="25.5" hidden="1" customHeight="1" x14ac:dyDescent="0.25">
      <c r="A564" s="37"/>
      <c r="B564" s="35"/>
      <c r="C564" s="29">
        <f>IFERROR(VLOOKUP(B564,специалист!$B$3:$C$45,2,FALSE),)</f>
        <v>0</v>
      </c>
      <c r="D564" s="37"/>
      <c r="E564" s="30" t="str">
        <f>IFERROR(VLOOKUP(D564,'движение ДВС'!B563:C4568,2,FALSE),"")</f>
        <v/>
      </c>
      <c r="F564" s="35"/>
      <c r="G564" s="30" t="str">
        <f>IFERROR(VLOOKUP(F564,нормативы!G564:H603,2,FALSE),"")</f>
        <v/>
      </c>
      <c r="H564" s="30" t="str">
        <f>IF(ISBLANK(D564),"",нормативы!$H$2)</f>
        <v/>
      </c>
      <c r="I564" s="35"/>
      <c r="J564" s="36" t="str">
        <f>IFERROR(VLOOKUP(D564,'движение ДВС'!B563:K4568,9,FALSE),"")</f>
        <v/>
      </c>
      <c r="K564" s="29" t="str">
        <f>IFERROR(INDEX('движение ДВС'!B:P,MATCH('наряд-задание'!D564,'движение ДВС'!P:P,0),1),"")</f>
        <v/>
      </c>
    </row>
    <row r="565" spans="1:11" s="29" customFormat="1" ht="25.5" hidden="1" customHeight="1" x14ac:dyDescent="0.25">
      <c r="A565" s="37"/>
      <c r="B565" s="35"/>
      <c r="C565" s="29">
        <f>IFERROR(VLOOKUP(B565,специалист!$B$3:$C$45,2,FALSE),)</f>
        <v>0</v>
      </c>
      <c r="D565" s="37"/>
      <c r="E565" s="30" t="str">
        <f>IFERROR(VLOOKUP(D565,'движение ДВС'!B564:C4569,2,FALSE),"")</f>
        <v/>
      </c>
      <c r="F565" s="35"/>
      <c r="G565" s="30" t="str">
        <f>IFERROR(VLOOKUP(F565,нормативы!G565:H604,2,FALSE),"")</f>
        <v/>
      </c>
      <c r="H565" s="30" t="str">
        <f>IF(ISBLANK(D565),"",нормативы!$H$2)</f>
        <v/>
      </c>
      <c r="I565" s="35"/>
      <c r="J565" s="36" t="str">
        <f>IFERROR(VLOOKUP(D565,'движение ДВС'!B564:K4569,9,FALSE),"")</f>
        <v/>
      </c>
      <c r="K565" s="29" t="str">
        <f>IFERROR(INDEX('движение ДВС'!B:P,MATCH('наряд-задание'!D565,'движение ДВС'!P:P,0),1),"")</f>
        <v/>
      </c>
    </row>
    <row r="566" spans="1:11" s="29" customFormat="1" ht="25.5" hidden="1" customHeight="1" x14ac:dyDescent="0.25">
      <c r="A566" s="37"/>
      <c r="B566" s="35"/>
      <c r="C566" s="29">
        <f>IFERROR(VLOOKUP(B566,специалист!$B$3:$C$45,2,FALSE),)</f>
        <v>0</v>
      </c>
      <c r="D566" s="37"/>
      <c r="E566" s="30" t="str">
        <f>IFERROR(VLOOKUP(D566,'движение ДВС'!B565:C4570,2,FALSE),"")</f>
        <v/>
      </c>
      <c r="F566" s="35"/>
      <c r="G566" s="30" t="str">
        <f>IFERROR(VLOOKUP(F566,нормативы!G566:H605,2,FALSE),"")</f>
        <v/>
      </c>
      <c r="H566" s="30" t="str">
        <f>IF(ISBLANK(D566),"",нормативы!$H$2)</f>
        <v/>
      </c>
      <c r="I566" s="35"/>
      <c r="J566" s="36" t="str">
        <f>IFERROR(VLOOKUP(D566,'движение ДВС'!B565:K4570,9,FALSE),"")</f>
        <v/>
      </c>
      <c r="K566" s="29" t="str">
        <f>IFERROR(INDEX('движение ДВС'!B:P,MATCH('наряд-задание'!D566,'движение ДВС'!P:P,0),1),"")</f>
        <v/>
      </c>
    </row>
    <row r="567" spans="1:11" s="29" customFormat="1" ht="25.5" hidden="1" customHeight="1" x14ac:dyDescent="0.25">
      <c r="A567" s="37"/>
      <c r="B567" s="35"/>
      <c r="C567" s="29">
        <f>IFERROR(VLOOKUP(B567,специалист!$B$3:$C$45,2,FALSE),)</f>
        <v>0</v>
      </c>
      <c r="D567" s="37"/>
      <c r="E567" s="30" t="str">
        <f>IFERROR(VLOOKUP(D567,'движение ДВС'!B566:C4571,2,FALSE),"")</f>
        <v/>
      </c>
      <c r="F567" s="35"/>
      <c r="G567" s="30" t="str">
        <f>IFERROR(VLOOKUP(F567,нормативы!G567:H606,2,FALSE),"")</f>
        <v/>
      </c>
      <c r="H567" s="30" t="str">
        <f>IF(ISBLANK(D567),"",нормативы!$H$2)</f>
        <v/>
      </c>
      <c r="I567" s="35"/>
      <c r="J567" s="36" t="str">
        <f>IFERROR(VLOOKUP(D567,'движение ДВС'!B566:K4571,9,FALSE),"")</f>
        <v/>
      </c>
      <c r="K567" s="29" t="str">
        <f>IFERROR(INDEX('движение ДВС'!B:P,MATCH('наряд-задание'!D567,'движение ДВС'!P:P,0),1),"")</f>
        <v/>
      </c>
    </row>
    <row r="568" spans="1:11" s="29" customFormat="1" ht="25.5" hidden="1" customHeight="1" x14ac:dyDescent="0.25">
      <c r="A568" s="37"/>
      <c r="B568" s="35"/>
      <c r="C568" s="29">
        <f>IFERROR(VLOOKUP(B568,специалист!$B$3:$C$45,2,FALSE),)</f>
        <v>0</v>
      </c>
      <c r="D568" s="37"/>
      <c r="E568" s="30" t="str">
        <f>IFERROR(VLOOKUP(D568,'движение ДВС'!B567:C4572,2,FALSE),"")</f>
        <v/>
      </c>
      <c r="F568" s="35"/>
      <c r="G568" s="30" t="str">
        <f>IFERROR(VLOOKUP(F568,нормативы!G568:H607,2,FALSE),"")</f>
        <v/>
      </c>
      <c r="H568" s="30" t="str">
        <f>IF(ISBLANK(D568),"",нормативы!$H$2)</f>
        <v/>
      </c>
      <c r="I568" s="35"/>
      <c r="J568" s="36" t="str">
        <f>IFERROR(VLOOKUP(D568,'движение ДВС'!B567:K4572,9,FALSE),"")</f>
        <v/>
      </c>
      <c r="K568" s="29" t="str">
        <f>IFERROR(INDEX('движение ДВС'!B:P,MATCH('наряд-задание'!D568,'движение ДВС'!P:P,0),1),"")</f>
        <v/>
      </c>
    </row>
    <row r="569" spans="1:11" s="29" customFormat="1" ht="25.5" hidden="1" customHeight="1" x14ac:dyDescent="0.25">
      <c r="A569" s="37"/>
      <c r="B569" s="35"/>
      <c r="C569" s="29">
        <f>IFERROR(VLOOKUP(B569,специалист!$B$3:$C$45,2,FALSE),)</f>
        <v>0</v>
      </c>
      <c r="D569" s="37"/>
      <c r="E569" s="30" t="str">
        <f>IFERROR(VLOOKUP(D569,'движение ДВС'!B568:C4573,2,FALSE),"")</f>
        <v/>
      </c>
      <c r="F569" s="35"/>
      <c r="G569" s="30" t="str">
        <f>IFERROR(VLOOKUP(F569,нормативы!G569:H608,2,FALSE),"")</f>
        <v/>
      </c>
      <c r="H569" s="30" t="str">
        <f>IF(ISBLANK(D569),"",нормативы!$H$2)</f>
        <v/>
      </c>
      <c r="I569" s="35"/>
      <c r="J569" s="36" t="str">
        <f>IFERROR(VLOOKUP(D569,'движение ДВС'!B568:K4573,9,FALSE),"")</f>
        <v/>
      </c>
      <c r="K569" s="29" t="str">
        <f>IFERROR(INDEX('движение ДВС'!B:P,MATCH('наряд-задание'!D569,'движение ДВС'!P:P,0),1),"")</f>
        <v/>
      </c>
    </row>
    <row r="570" spans="1:11" s="29" customFormat="1" ht="25.5" hidden="1" customHeight="1" x14ac:dyDescent="0.25">
      <c r="A570" s="37"/>
      <c r="B570" s="35"/>
      <c r="C570" s="29">
        <f>IFERROR(VLOOKUP(B570,специалист!$B$3:$C$45,2,FALSE),)</f>
        <v>0</v>
      </c>
      <c r="D570" s="37"/>
      <c r="E570" s="30" t="str">
        <f>IFERROR(VLOOKUP(D570,'движение ДВС'!B569:C4574,2,FALSE),"")</f>
        <v/>
      </c>
      <c r="F570" s="35"/>
      <c r="G570" s="30" t="str">
        <f>IFERROR(VLOOKUP(F570,нормативы!G570:H609,2,FALSE),"")</f>
        <v/>
      </c>
      <c r="H570" s="30" t="str">
        <f>IF(ISBLANK(D570),"",нормативы!$H$2)</f>
        <v/>
      </c>
      <c r="I570" s="35"/>
      <c r="J570" s="36" t="str">
        <f>IFERROR(VLOOKUP(D570,'движение ДВС'!B569:K4574,9,FALSE),"")</f>
        <v/>
      </c>
      <c r="K570" s="29" t="str">
        <f>IFERROR(INDEX('движение ДВС'!B:P,MATCH('наряд-задание'!D570,'движение ДВС'!P:P,0),1),"")</f>
        <v/>
      </c>
    </row>
    <row r="571" spans="1:11" s="29" customFormat="1" ht="25.5" hidden="1" customHeight="1" x14ac:dyDescent="0.25">
      <c r="A571" s="37"/>
      <c r="B571" s="35"/>
      <c r="C571" s="29">
        <f>IFERROR(VLOOKUP(B571,специалист!$B$3:$C$45,2,FALSE),)</f>
        <v>0</v>
      </c>
      <c r="D571" s="37"/>
      <c r="E571" s="30" t="str">
        <f>IFERROR(VLOOKUP(D571,'движение ДВС'!B570:C4575,2,FALSE),"")</f>
        <v/>
      </c>
      <c r="F571" s="35"/>
      <c r="G571" s="30" t="str">
        <f>IFERROR(VLOOKUP(F571,нормативы!G571:H610,2,FALSE),"")</f>
        <v/>
      </c>
      <c r="H571" s="30" t="str">
        <f>IF(ISBLANK(D571),"",нормативы!$H$2)</f>
        <v/>
      </c>
      <c r="I571" s="35"/>
      <c r="J571" s="36" t="str">
        <f>IFERROR(VLOOKUP(D571,'движение ДВС'!B570:K4575,9,FALSE),"")</f>
        <v/>
      </c>
      <c r="K571" s="29" t="str">
        <f>IFERROR(INDEX('движение ДВС'!B:P,MATCH('наряд-задание'!D571,'движение ДВС'!P:P,0),1),"")</f>
        <v/>
      </c>
    </row>
    <row r="572" spans="1:11" s="29" customFormat="1" ht="25.5" hidden="1" customHeight="1" x14ac:dyDescent="0.25">
      <c r="A572" s="37"/>
      <c r="B572" s="35"/>
      <c r="C572" s="29">
        <f>IFERROR(VLOOKUP(B572,специалист!$B$3:$C$45,2,FALSE),)</f>
        <v>0</v>
      </c>
      <c r="D572" s="37"/>
      <c r="E572" s="30" t="str">
        <f>IFERROR(VLOOKUP(D572,'движение ДВС'!B571:C4576,2,FALSE),"")</f>
        <v/>
      </c>
      <c r="F572" s="35"/>
      <c r="G572" s="30" t="str">
        <f>IFERROR(VLOOKUP(F572,нормативы!G572:H611,2,FALSE),"")</f>
        <v/>
      </c>
      <c r="H572" s="30" t="str">
        <f>IF(ISBLANK(D572),"",нормативы!$H$2)</f>
        <v/>
      </c>
      <c r="I572" s="35"/>
      <c r="J572" s="36" t="str">
        <f>IFERROR(VLOOKUP(D572,'движение ДВС'!B571:K4576,9,FALSE),"")</f>
        <v/>
      </c>
      <c r="K572" s="29" t="str">
        <f>IFERROR(INDEX('движение ДВС'!B:P,MATCH('наряд-задание'!D572,'движение ДВС'!P:P,0),1),"")</f>
        <v/>
      </c>
    </row>
    <row r="573" spans="1:11" s="29" customFormat="1" ht="25.5" hidden="1" customHeight="1" x14ac:dyDescent="0.25">
      <c r="A573" s="37"/>
      <c r="B573" s="35"/>
      <c r="C573" s="29">
        <f>IFERROR(VLOOKUP(B573,специалист!$B$3:$C$45,2,FALSE),)</f>
        <v>0</v>
      </c>
      <c r="D573" s="37"/>
      <c r="E573" s="30" t="str">
        <f>IFERROR(VLOOKUP(D573,'движение ДВС'!B572:C4577,2,FALSE),"")</f>
        <v/>
      </c>
      <c r="F573" s="35"/>
      <c r="G573" s="30" t="str">
        <f>IFERROR(VLOOKUP(F573,нормативы!G573:H612,2,FALSE),"")</f>
        <v/>
      </c>
      <c r="H573" s="30" t="str">
        <f>IF(ISBLANK(D573),"",нормативы!$H$2)</f>
        <v/>
      </c>
      <c r="I573" s="35"/>
      <c r="J573" s="36" t="str">
        <f>IFERROR(VLOOKUP(D573,'движение ДВС'!B572:K4577,9,FALSE),"")</f>
        <v/>
      </c>
      <c r="K573" s="29" t="str">
        <f>IFERROR(INDEX('движение ДВС'!B:P,MATCH('наряд-задание'!D573,'движение ДВС'!P:P,0),1),"")</f>
        <v/>
      </c>
    </row>
    <row r="574" spans="1:11" s="29" customFormat="1" ht="25.5" hidden="1" customHeight="1" x14ac:dyDescent="0.25">
      <c r="A574" s="37"/>
      <c r="B574" s="35"/>
      <c r="C574" s="29">
        <f>IFERROR(VLOOKUP(B574,специалист!$B$3:$C$45,2,FALSE),)</f>
        <v>0</v>
      </c>
      <c r="D574" s="37"/>
      <c r="E574" s="30" t="str">
        <f>IFERROR(VLOOKUP(D574,'движение ДВС'!B573:C4578,2,FALSE),"")</f>
        <v/>
      </c>
      <c r="F574" s="35"/>
      <c r="G574" s="30" t="str">
        <f>IFERROR(VLOOKUP(F574,нормативы!G574:H613,2,FALSE),"")</f>
        <v/>
      </c>
      <c r="H574" s="30" t="str">
        <f>IF(ISBLANK(D574),"",нормативы!$H$2)</f>
        <v/>
      </c>
      <c r="I574" s="35"/>
      <c r="J574" s="36" t="str">
        <f>IFERROR(VLOOKUP(D574,'движение ДВС'!B573:K4578,9,FALSE),"")</f>
        <v/>
      </c>
      <c r="K574" s="29" t="str">
        <f>IFERROR(INDEX('движение ДВС'!B:P,MATCH('наряд-задание'!D574,'движение ДВС'!P:P,0),1),"")</f>
        <v/>
      </c>
    </row>
    <row r="575" spans="1:11" s="29" customFormat="1" ht="25.5" hidden="1" customHeight="1" x14ac:dyDescent="0.25">
      <c r="A575" s="37"/>
      <c r="B575" s="35"/>
      <c r="C575" s="29">
        <f>IFERROR(VLOOKUP(B575,специалист!$B$3:$C$45,2,FALSE),)</f>
        <v>0</v>
      </c>
      <c r="D575" s="37"/>
      <c r="E575" s="30" t="str">
        <f>IFERROR(VLOOKUP(D575,'движение ДВС'!B574:C4579,2,FALSE),"")</f>
        <v/>
      </c>
      <c r="F575" s="35"/>
      <c r="G575" s="30" t="str">
        <f>IFERROR(VLOOKUP(F575,нормативы!G575:H614,2,FALSE),"")</f>
        <v/>
      </c>
      <c r="H575" s="30" t="str">
        <f>IF(ISBLANK(D575),"",нормативы!$H$2)</f>
        <v/>
      </c>
      <c r="I575" s="35"/>
      <c r="J575" s="36" t="str">
        <f>IFERROR(VLOOKUP(D575,'движение ДВС'!B574:K4579,9,FALSE),"")</f>
        <v/>
      </c>
      <c r="K575" s="29" t="str">
        <f>IFERROR(INDEX('движение ДВС'!B:P,MATCH('наряд-задание'!D575,'движение ДВС'!P:P,0),1),"")</f>
        <v/>
      </c>
    </row>
    <row r="576" spans="1:11" s="29" customFormat="1" ht="25.5" hidden="1" customHeight="1" x14ac:dyDescent="0.25">
      <c r="A576" s="37"/>
      <c r="B576" s="35"/>
      <c r="C576" s="29">
        <f>IFERROR(VLOOKUP(B576,специалист!$B$3:$C$45,2,FALSE),)</f>
        <v>0</v>
      </c>
      <c r="D576" s="37"/>
      <c r="E576" s="30" t="str">
        <f>IFERROR(VLOOKUP(D576,'движение ДВС'!B575:C4580,2,FALSE),"")</f>
        <v/>
      </c>
      <c r="F576" s="35"/>
      <c r="G576" s="30" t="str">
        <f>IFERROR(VLOOKUP(F576,нормативы!G576:H615,2,FALSE),"")</f>
        <v/>
      </c>
      <c r="H576" s="30" t="str">
        <f>IF(ISBLANK(D576),"",нормативы!$H$2)</f>
        <v/>
      </c>
      <c r="I576" s="35"/>
      <c r="J576" s="36" t="str">
        <f>IFERROR(VLOOKUP(D576,'движение ДВС'!B575:K4580,9,FALSE),"")</f>
        <v/>
      </c>
      <c r="K576" s="29" t="str">
        <f>IFERROR(INDEX('движение ДВС'!B:P,MATCH('наряд-задание'!D576,'движение ДВС'!P:P,0),1),"")</f>
        <v/>
      </c>
    </row>
    <row r="577" spans="1:11" s="29" customFormat="1" ht="25.5" hidden="1" customHeight="1" x14ac:dyDescent="0.25">
      <c r="A577" s="37"/>
      <c r="B577" s="35"/>
      <c r="C577" s="29">
        <f>IFERROR(VLOOKUP(B577,специалист!$B$3:$C$45,2,FALSE),)</f>
        <v>0</v>
      </c>
      <c r="D577" s="37"/>
      <c r="E577" s="30" t="str">
        <f>IFERROR(VLOOKUP(D577,'движение ДВС'!B576:C4581,2,FALSE),"")</f>
        <v/>
      </c>
      <c r="F577" s="35"/>
      <c r="G577" s="30" t="str">
        <f>IFERROR(VLOOKUP(F577,нормативы!G577:H616,2,FALSE),"")</f>
        <v/>
      </c>
      <c r="H577" s="30" t="str">
        <f>IF(ISBLANK(D577),"",нормативы!$H$2)</f>
        <v/>
      </c>
      <c r="I577" s="35"/>
      <c r="J577" s="36" t="str">
        <f>IFERROR(VLOOKUP(D577,'движение ДВС'!B576:K4581,9,FALSE),"")</f>
        <v/>
      </c>
      <c r="K577" s="29" t="str">
        <f>IFERROR(INDEX('движение ДВС'!B:P,MATCH('наряд-задание'!D577,'движение ДВС'!P:P,0),1),"")</f>
        <v/>
      </c>
    </row>
    <row r="578" spans="1:11" s="29" customFormat="1" ht="25.5" hidden="1" customHeight="1" x14ac:dyDescent="0.25">
      <c r="A578" s="37"/>
      <c r="B578" s="35"/>
      <c r="C578" s="29">
        <f>IFERROR(VLOOKUP(B578,специалист!$B$3:$C$45,2,FALSE),)</f>
        <v>0</v>
      </c>
      <c r="D578" s="37"/>
      <c r="E578" s="30" t="str">
        <f>IFERROR(VLOOKUP(D578,'движение ДВС'!B577:C4582,2,FALSE),"")</f>
        <v/>
      </c>
      <c r="F578" s="35"/>
      <c r="G578" s="30" t="str">
        <f>IFERROR(VLOOKUP(F578,нормативы!G578:H617,2,FALSE),"")</f>
        <v/>
      </c>
      <c r="H578" s="30" t="str">
        <f>IF(ISBLANK(D578),"",нормативы!$H$2)</f>
        <v/>
      </c>
      <c r="I578" s="35"/>
      <c r="J578" s="36" t="str">
        <f>IFERROR(VLOOKUP(D578,'движение ДВС'!B577:K4582,9,FALSE),"")</f>
        <v/>
      </c>
      <c r="K578" s="29" t="str">
        <f>IFERROR(INDEX('движение ДВС'!B:P,MATCH('наряд-задание'!D578,'движение ДВС'!P:P,0),1),"")</f>
        <v/>
      </c>
    </row>
    <row r="579" spans="1:11" s="29" customFormat="1" ht="25.5" hidden="1" customHeight="1" x14ac:dyDescent="0.25">
      <c r="A579" s="37"/>
      <c r="B579" s="35"/>
      <c r="C579" s="29">
        <f>IFERROR(VLOOKUP(B579,специалист!$B$3:$C$45,2,FALSE),)</f>
        <v>0</v>
      </c>
      <c r="D579" s="37"/>
      <c r="E579" s="30" t="str">
        <f>IFERROR(VLOOKUP(D579,'движение ДВС'!B578:C4583,2,FALSE),"")</f>
        <v/>
      </c>
      <c r="F579" s="35"/>
      <c r="G579" s="30" t="str">
        <f>IFERROR(VLOOKUP(F579,нормативы!G579:H618,2,FALSE),"")</f>
        <v/>
      </c>
      <c r="H579" s="30" t="str">
        <f>IF(ISBLANK(D579),"",нормативы!$H$2)</f>
        <v/>
      </c>
      <c r="I579" s="35"/>
      <c r="J579" s="36" t="str">
        <f>IFERROR(VLOOKUP(D579,'движение ДВС'!B578:K4583,9,FALSE),"")</f>
        <v/>
      </c>
      <c r="K579" s="29" t="str">
        <f>IFERROR(INDEX('движение ДВС'!B:P,MATCH('наряд-задание'!D579,'движение ДВС'!P:P,0),1),"")</f>
        <v/>
      </c>
    </row>
    <row r="580" spans="1:11" s="29" customFormat="1" ht="25.5" hidden="1" customHeight="1" x14ac:dyDescent="0.25">
      <c r="A580" s="37"/>
      <c r="B580" s="35"/>
      <c r="C580" s="29">
        <f>IFERROR(VLOOKUP(B580,специалист!$B$3:$C$45,2,FALSE),)</f>
        <v>0</v>
      </c>
      <c r="D580" s="37"/>
      <c r="E580" s="30" t="str">
        <f>IFERROR(VLOOKUP(D580,'движение ДВС'!B579:C4584,2,FALSE),"")</f>
        <v/>
      </c>
      <c r="F580" s="35"/>
      <c r="G580" s="30" t="str">
        <f>IFERROR(VLOOKUP(F580,нормативы!G580:H619,2,FALSE),"")</f>
        <v/>
      </c>
      <c r="H580" s="30" t="str">
        <f>IF(ISBLANK(D580),"",нормативы!$H$2)</f>
        <v/>
      </c>
      <c r="I580" s="35"/>
      <c r="J580" s="36" t="str">
        <f>IFERROR(VLOOKUP(D580,'движение ДВС'!B579:K4584,9,FALSE),"")</f>
        <v/>
      </c>
      <c r="K580" s="29" t="str">
        <f>IFERROR(INDEX('движение ДВС'!B:P,MATCH('наряд-задание'!D580,'движение ДВС'!P:P,0),1),"")</f>
        <v/>
      </c>
    </row>
    <row r="581" spans="1:11" s="29" customFormat="1" ht="25.5" hidden="1" customHeight="1" x14ac:dyDescent="0.25">
      <c r="A581" s="37"/>
      <c r="B581" s="35"/>
      <c r="C581" s="29">
        <f>IFERROR(VLOOKUP(B581,специалист!$B$3:$C$45,2,FALSE),)</f>
        <v>0</v>
      </c>
      <c r="D581" s="37"/>
      <c r="E581" s="30" t="str">
        <f>IFERROR(VLOOKUP(D581,'движение ДВС'!B580:C4585,2,FALSE),"")</f>
        <v/>
      </c>
      <c r="F581" s="35"/>
      <c r="G581" s="30" t="str">
        <f>IFERROR(VLOOKUP(F581,нормативы!G581:H620,2,FALSE),"")</f>
        <v/>
      </c>
      <c r="H581" s="30" t="str">
        <f>IF(ISBLANK(D581),"",нормативы!$H$2)</f>
        <v/>
      </c>
      <c r="I581" s="35"/>
      <c r="J581" s="36" t="str">
        <f>IFERROR(VLOOKUP(D581,'движение ДВС'!B580:K4585,9,FALSE),"")</f>
        <v/>
      </c>
      <c r="K581" s="29" t="str">
        <f>IFERROR(INDEX('движение ДВС'!B:P,MATCH('наряд-задание'!D581,'движение ДВС'!P:P,0),1),"")</f>
        <v/>
      </c>
    </row>
    <row r="582" spans="1:11" s="29" customFormat="1" ht="25.5" hidden="1" customHeight="1" x14ac:dyDescent="0.25">
      <c r="A582" s="37"/>
      <c r="B582" s="35"/>
      <c r="C582" s="29">
        <f>IFERROR(VLOOKUP(B582,специалист!$B$3:$C$45,2,FALSE),)</f>
        <v>0</v>
      </c>
      <c r="D582" s="37"/>
      <c r="E582" s="30" t="str">
        <f>IFERROR(VLOOKUP(D582,'движение ДВС'!B581:C4586,2,FALSE),"")</f>
        <v/>
      </c>
      <c r="F582" s="35"/>
      <c r="G582" s="30" t="str">
        <f>IFERROR(VLOOKUP(F582,нормативы!G582:H621,2,FALSE),"")</f>
        <v/>
      </c>
      <c r="H582" s="30" t="str">
        <f>IF(ISBLANK(D582),"",нормативы!$H$2)</f>
        <v/>
      </c>
      <c r="I582" s="35"/>
      <c r="J582" s="36" t="str">
        <f>IFERROR(VLOOKUP(D582,'движение ДВС'!B581:K4586,9,FALSE),"")</f>
        <v/>
      </c>
      <c r="K582" s="29" t="str">
        <f>IFERROR(INDEX('движение ДВС'!B:P,MATCH('наряд-задание'!D582,'движение ДВС'!P:P,0),1),"")</f>
        <v/>
      </c>
    </row>
    <row r="583" spans="1:11" s="29" customFormat="1" ht="25.5" hidden="1" customHeight="1" x14ac:dyDescent="0.25">
      <c r="A583" s="37"/>
      <c r="B583" s="35"/>
      <c r="C583" s="29">
        <f>IFERROR(VLOOKUP(B583,специалист!$B$3:$C$45,2,FALSE),)</f>
        <v>0</v>
      </c>
      <c r="D583" s="37"/>
      <c r="E583" s="30" t="str">
        <f>IFERROR(VLOOKUP(D583,'движение ДВС'!B582:C4587,2,FALSE),"")</f>
        <v/>
      </c>
      <c r="F583" s="35"/>
      <c r="G583" s="30" t="str">
        <f>IFERROR(VLOOKUP(F583,нормативы!G583:H622,2,FALSE),"")</f>
        <v/>
      </c>
      <c r="H583" s="30" t="str">
        <f>IF(ISBLANK(D583),"",нормативы!$H$2)</f>
        <v/>
      </c>
      <c r="I583" s="35"/>
      <c r="J583" s="36" t="str">
        <f>IFERROR(VLOOKUP(D583,'движение ДВС'!B582:K4587,9,FALSE),"")</f>
        <v/>
      </c>
      <c r="K583" s="29" t="str">
        <f>IFERROR(INDEX('движение ДВС'!B:P,MATCH('наряд-задание'!D583,'движение ДВС'!P:P,0),1),"")</f>
        <v/>
      </c>
    </row>
    <row r="584" spans="1:11" s="29" customFormat="1" ht="25.5" hidden="1" customHeight="1" x14ac:dyDescent="0.25">
      <c r="A584" s="37"/>
      <c r="B584" s="35"/>
      <c r="C584" s="29">
        <f>IFERROR(VLOOKUP(B584,специалист!$B$3:$C$45,2,FALSE),)</f>
        <v>0</v>
      </c>
      <c r="D584" s="37"/>
      <c r="E584" s="30" t="str">
        <f>IFERROR(VLOOKUP(D584,'движение ДВС'!B583:C4588,2,FALSE),"")</f>
        <v/>
      </c>
      <c r="F584" s="35"/>
      <c r="G584" s="30" t="str">
        <f>IFERROR(VLOOKUP(F584,нормативы!G584:H623,2,FALSE),"")</f>
        <v/>
      </c>
      <c r="H584" s="30" t="str">
        <f>IF(ISBLANK(D584),"",нормативы!$H$2)</f>
        <v/>
      </c>
      <c r="I584" s="35"/>
      <c r="J584" s="36" t="str">
        <f>IFERROR(VLOOKUP(D584,'движение ДВС'!B583:K4588,9,FALSE),"")</f>
        <v/>
      </c>
      <c r="K584" s="29" t="str">
        <f>IFERROR(INDEX('движение ДВС'!B:P,MATCH('наряд-задание'!D584,'движение ДВС'!P:P,0),1),"")</f>
        <v/>
      </c>
    </row>
    <row r="585" spans="1:11" s="29" customFormat="1" ht="25.5" hidden="1" customHeight="1" x14ac:dyDescent="0.25">
      <c r="A585" s="37"/>
      <c r="B585" s="35"/>
      <c r="C585" s="29">
        <f>IFERROR(VLOOKUP(B585,специалист!$B$3:$C$45,2,FALSE),)</f>
        <v>0</v>
      </c>
      <c r="D585" s="37"/>
      <c r="E585" s="30" t="str">
        <f>IFERROR(VLOOKUP(D585,'движение ДВС'!B584:C4589,2,FALSE),"")</f>
        <v/>
      </c>
      <c r="F585" s="35"/>
      <c r="G585" s="30" t="str">
        <f>IFERROR(VLOOKUP(F585,нормативы!G585:H624,2,FALSE),"")</f>
        <v/>
      </c>
      <c r="H585" s="30" t="str">
        <f>IF(ISBLANK(D585),"",нормативы!$H$2)</f>
        <v/>
      </c>
      <c r="I585" s="35"/>
      <c r="J585" s="36" t="str">
        <f>IFERROR(VLOOKUP(D585,'движение ДВС'!B584:K4589,9,FALSE),"")</f>
        <v/>
      </c>
      <c r="K585" s="29" t="str">
        <f>IFERROR(INDEX('движение ДВС'!B:P,MATCH('наряд-задание'!D585,'движение ДВС'!P:P,0),1),"")</f>
        <v/>
      </c>
    </row>
    <row r="586" spans="1:11" s="29" customFormat="1" ht="25.5" hidden="1" customHeight="1" x14ac:dyDescent="0.25">
      <c r="A586" s="37"/>
      <c r="B586" s="35"/>
      <c r="C586" s="29">
        <f>IFERROR(VLOOKUP(B586,специалист!$B$3:$C$45,2,FALSE),)</f>
        <v>0</v>
      </c>
      <c r="D586" s="37"/>
      <c r="E586" s="30" t="str">
        <f>IFERROR(VLOOKUP(D586,'движение ДВС'!B585:C4590,2,FALSE),"")</f>
        <v/>
      </c>
      <c r="F586" s="35"/>
      <c r="G586" s="30" t="str">
        <f>IFERROR(VLOOKUP(F586,нормативы!G586:H625,2,FALSE),"")</f>
        <v/>
      </c>
      <c r="H586" s="30" t="str">
        <f>IF(ISBLANK(D586),"",нормативы!$H$2)</f>
        <v/>
      </c>
      <c r="I586" s="35"/>
      <c r="J586" s="36" t="str">
        <f>IFERROR(VLOOKUP(D586,'движение ДВС'!B585:K4590,9,FALSE),"")</f>
        <v/>
      </c>
      <c r="K586" s="29" t="str">
        <f>IFERROR(INDEX('движение ДВС'!B:P,MATCH('наряд-задание'!D586,'движение ДВС'!P:P,0),1),"")</f>
        <v/>
      </c>
    </row>
    <row r="587" spans="1:11" s="29" customFormat="1" ht="25.5" hidden="1" customHeight="1" x14ac:dyDescent="0.25">
      <c r="A587" s="37"/>
      <c r="B587" s="35"/>
      <c r="C587" s="29">
        <f>IFERROR(VLOOKUP(B587,специалист!$B$3:$C$45,2,FALSE),)</f>
        <v>0</v>
      </c>
      <c r="D587" s="37"/>
      <c r="E587" s="30" t="str">
        <f>IFERROR(VLOOKUP(D587,'движение ДВС'!B586:C4591,2,FALSE),"")</f>
        <v/>
      </c>
      <c r="F587" s="35"/>
      <c r="G587" s="30" t="str">
        <f>IFERROR(VLOOKUP(F587,нормативы!G587:H626,2,FALSE),"")</f>
        <v/>
      </c>
      <c r="H587" s="30" t="str">
        <f>IF(ISBLANK(D587),"",нормативы!$H$2)</f>
        <v/>
      </c>
      <c r="I587" s="35"/>
      <c r="J587" s="36" t="str">
        <f>IFERROR(VLOOKUP(D587,'движение ДВС'!B586:K4591,9,FALSE),"")</f>
        <v/>
      </c>
      <c r="K587" s="29" t="str">
        <f>IFERROR(INDEX('движение ДВС'!B:P,MATCH('наряд-задание'!D587,'движение ДВС'!P:P,0),1),"")</f>
        <v/>
      </c>
    </row>
    <row r="588" spans="1:11" s="29" customFormat="1" ht="25.5" hidden="1" customHeight="1" x14ac:dyDescent="0.25">
      <c r="A588" s="37"/>
      <c r="B588" s="35"/>
      <c r="C588" s="29">
        <f>IFERROR(VLOOKUP(B588,специалист!$B$3:$C$45,2,FALSE),)</f>
        <v>0</v>
      </c>
      <c r="D588" s="37"/>
      <c r="E588" s="30" t="str">
        <f>IFERROR(VLOOKUP(D588,'движение ДВС'!B587:C4592,2,FALSE),"")</f>
        <v/>
      </c>
      <c r="F588" s="35"/>
      <c r="G588" s="30" t="str">
        <f>IFERROR(VLOOKUP(F588,нормативы!G588:H627,2,FALSE),"")</f>
        <v/>
      </c>
      <c r="H588" s="30" t="str">
        <f>IF(ISBLANK(D588),"",нормативы!$H$2)</f>
        <v/>
      </c>
      <c r="I588" s="35"/>
      <c r="J588" s="36" t="str">
        <f>IFERROR(VLOOKUP(D588,'движение ДВС'!B587:K4592,9,FALSE),"")</f>
        <v/>
      </c>
      <c r="K588" s="29" t="str">
        <f>IFERROR(INDEX('движение ДВС'!B:P,MATCH('наряд-задание'!D588,'движение ДВС'!P:P,0),1),"")</f>
        <v/>
      </c>
    </row>
    <row r="589" spans="1:11" s="29" customFormat="1" ht="25.5" hidden="1" customHeight="1" x14ac:dyDescent="0.25">
      <c r="A589" s="37"/>
      <c r="B589" s="35"/>
      <c r="C589" s="29">
        <f>IFERROR(VLOOKUP(B589,специалист!$B$3:$C$45,2,FALSE),)</f>
        <v>0</v>
      </c>
      <c r="D589" s="37"/>
      <c r="E589" s="30" t="str">
        <f>IFERROR(VLOOKUP(D589,'движение ДВС'!B588:C4593,2,FALSE),"")</f>
        <v/>
      </c>
      <c r="F589" s="35"/>
      <c r="G589" s="30" t="str">
        <f>IFERROR(VLOOKUP(F589,нормативы!G589:H628,2,FALSE),"")</f>
        <v/>
      </c>
      <c r="H589" s="30" t="str">
        <f>IF(ISBLANK(D589),"",нормативы!$H$2)</f>
        <v/>
      </c>
      <c r="I589" s="35"/>
      <c r="J589" s="36" t="str">
        <f>IFERROR(VLOOKUP(D589,'движение ДВС'!B588:K4593,9,FALSE),"")</f>
        <v/>
      </c>
      <c r="K589" s="29" t="str">
        <f>IFERROR(INDEX('движение ДВС'!B:P,MATCH('наряд-задание'!D589,'движение ДВС'!P:P,0),1),"")</f>
        <v/>
      </c>
    </row>
    <row r="590" spans="1:11" s="29" customFormat="1" ht="25.5" hidden="1" customHeight="1" x14ac:dyDescent="0.25">
      <c r="A590" s="37"/>
      <c r="B590" s="35"/>
      <c r="C590" s="29">
        <f>IFERROR(VLOOKUP(B590,специалист!$B$3:$C$45,2,FALSE),)</f>
        <v>0</v>
      </c>
      <c r="D590" s="37"/>
      <c r="E590" s="30" t="str">
        <f>IFERROR(VLOOKUP(D590,'движение ДВС'!B589:C4594,2,FALSE),"")</f>
        <v/>
      </c>
      <c r="F590" s="35"/>
      <c r="G590" s="30" t="str">
        <f>IFERROR(VLOOKUP(F590,нормативы!G590:H629,2,FALSE),"")</f>
        <v/>
      </c>
      <c r="H590" s="30" t="str">
        <f>IF(ISBLANK(D590),"",нормативы!$H$2)</f>
        <v/>
      </c>
      <c r="I590" s="35"/>
      <c r="J590" s="36" t="str">
        <f>IFERROR(VLOOKUP(D590,'движение ДВС'!B589:K4594,9,FALSE),"")</f>
        <v/>
      </c>
      <c r="K590" s="29" t="str">
        <f>IFERROR(INDEX('движение ДВС'!B:P,MATCH('наряд-задание'!D590,'движение ДВС'!P:P,0),1),"")</f>
        <v/>
      </c>
    </row>
    <row r="591" spans="1:11" s="29" customFormat="1" ht="25.5" hidden="1" customHeight="1" x14ac:dyDescent="0.25">
      <c r="A591" s="37"/>
      <c r="B591" s="35"/>
      <c r="C591" s="29">
        <f>IFERROR(VLOOKUP(B591,специалист!$B$3:$C$45,2,FALSE),)</f>
        <v>0</v>
      </c>
      <c r="D591" s="37"/>
      <c r="E591" s="30" t="str">
        <f>IFERROR(VLOOKUP(D591,'движение ДВС'!B590:C4595,2,FALSE),"")</f>
        <v/>
      </c>
      <c r="F591" s="35"/>
      <c r="G591" s="30" t="str">
        <f>IFERROR(VLOOKUP(F591,нормативы!G591:H630,2,FALSE),"")</f>
        <v/>
      </c>
      <c r="H591" s="30" t="str">
        <f>IF(ISBLANK(D591),"",нормативы!$H$2)</f>
        <v/>
      </c>
      <c r="I591" s="35"/>
      <c r="J591" s="36" t="str">
        <f>IFERROR(VLOOKUP(D591,'движение ДВС'!B590:K4595,9,FALSE),"")</f>
        <v/>
      </c>
      <c r="K591" s="29" t="str">
        <f>IFERROR(INDEX('движение ДВС'!B:P,MATCH('наряд-задание'!D591,'движение ДВС'!P:P,0),1),"")</f>
        <v/>
      </c>
    </row>
    <row r="592" spans="1:11" s="29" customFormat="1" ht="25.5" hidden="1" customHeight="1" x14ac:dyDescent="0.25">
      <c r="A592" s="37"/>
      <c r="B592" s="35"/>
      <c r="C592" s="29">
        <f>IFERROR(VLOOKUP(B592,специалист!$B$3:$C$45,2,FALSE),)</f>
        <v>0</v>
      </c>
      <c r="D592" s="37"/>
      <c r="E592" s="30" t="str">
        <f>IFERROR(VLOOKUP(D592,'движение ДВС'!B591:C4596,2,FALSE),"")</f>
        <v/>
      </c>
      <c r="F592" s="35"/>
      <c r="G592" s="30" t="str">
        <f>IFERROR(VLOOKUP(F592,нормативы!G592:H631,2,FALSE),"")</f>
        <v/>
      </c>
      <c r="H592" s="30" t="str">
        <f>IF(ISBLANK(D592),"",нормативы!$H$2)</f>
        <v/>
      </c>
      <c r="I592" s="35"/>
      <c r="J592" s="36" t="str">
        <f>IFERROR(VLOOKUP(D592,'движение ДВС'!B591:K4596,9,FALSE),"")</f>
        <v/>
      </c>
      <c r="K592" s="29" t="str">
        <f>IFERROR(INDEX('движение ДВС'!B:P,MATCH('наряд-задание'!D592,'движение ДВС'!P:P,0),1),"")</f>
        <v/>
      </c>
    </row>
    <row r="593" spans="1:11" s="29" customFormat="1" ht="25.5" hidden="1" customHeight="1" x14ac:dyDescent="0.25">
      <c r="A593" s="37"/>
      <c r="B593" s="35"/>
      <c r="C593" s="29">
        <f>IFERROR(VLOOKUP(B593,специалист!$B$3:$C$45,2,FALSE),)</f>
        <v>0</v>
      </c>
      <c r="D593" s="37"/>
      <c r="E593" s="30" t="str">
        <f>IFERROR(VLOOKUP(D593,'движение ДВС'!B592:C4597,2,FALSE),"")</f>
        <v/>
      </c>
      <c r="F593" s="35"/>
      <c r="G593" s="30" t="str">
        <f>IFERROR(VLOOKUP(F593,нормативы!G593:H632,2,FALSE),"")</f>
        <v/>
      </c>
      <c r="H593" s="30" t="str">
        <f>IF(ISBLANK(D593),"",нормативы!$H$2)</f>
        <v/>
      </c>
      <c r="I593" s="35"/>
      <c r="J593" s="36" t="str">
        <f>IFERROR(VLOOKUP(D593,'движение ДВС'!B592:K4597,9,FALSE),"")</f>
        <v/>
      </c>
      <c r="K593" s="29" t="str">
        <f>IFERROR(INDEX('движение ДВС'!B:P,MATCH('наряд-задание'!D593,'движение ДВС'!P:P,0),1),"")</f>
        <v/>
      </c>
    </row>
    <row r="594" spans="1:11" s="29" customFormat="1" ht="25.5" hidden="1" customHeight="1" x14ac:dyDescent="0.25">
      <c r="A594" s="37"/>
      <c r="B594" s="35"/>
      <c r="C594" s="29">
        <f>IFERROR(VLOOKUP(B594,специалист!$B$3:$C$45,2,FALSE),)</f>
        <v>0</v>
      </c>
      <c r="D594" s="37"/>
      <c r="E594" s="30" t="str">
        <f>IFERROR(VLOOKUP(D594,'движение ДВС'!B593:C4598,2,FALSE),"")</f>
        <v/>
      </c>
      <c r="F594" s="35"/>
      <c r="G594" s="30" t="str">
        <f>IFERROR(VLOOKUP(F594,нормативы!G594:H633,2,FALSE),"")</f>
        <v/>
      </c>
      <c r="H594" s="30" t="str">
        <f>IF(ISBLANK(D594),"",нормативы!$H$2)</f>
        <v/>
      </c>
      <c r="I594" s="35"/>
      <c r="J594" s="36" t="str">
        <f>IFERROR(VLOOKUP(D594,'движение ДВС'!B593:K4598,9,FALSE),"")</f>
        <v/>
      </c>
      <c r="K594" s="29" t="str">
        <f>IFERROR(INDEX('движение ДВС'!B:P,MATCH('наряд-задание'!D594,'движение ДВС'!P:P,0),1),"")</f>
        <v/>
      </c>
    </row>
    <row r="595" spans="1:11" s="29" customFormat="1" ht="25.5" hidden="1" customHeight="1" x14ac:dyDescent="0.25">
      <c r="A595" s="37"/>
      <c r="B595" s="35"/>
      <c r="C595" s="29">
        <f>IFERROR(VLOOKUP(B595,специалист!$B$3:$C$45,2,FALSE),)</f>
        <v>0</v>
      </c>
      <c r="D595" s="37"/>
      <c r="E595" s="30" t="str">
        <f>IFERROR(VLOOKUP(D595,'движение ДВС'!B594:C4599,2,FALSE),"")</f>
        <v/>
      </c>
      <c r="F595" s="35"/>
      <c r="G595" s="30" t="str">
        <f>IFERROR(VLOOKUP(F595,нормативы!G595:H634,2,FALSE),"")</f>
        <v/>
      </c>
      <c r="H595" s="30" t="str">
        <f>IF(ISBLANK(D595),"",нормативы!$H$2)</f>
        <v/>
      </c>
      <c r="I595" s="35"/>
      <c r="J595" s="36" t="str">
        <f>IFERROR(VLOOKUP(D595,'движение ДВС'!B594:K4599,9,FALSE),"")</f>
        <v/>
      </c>
      <c r="K595" s="29" t="str">
        <f>IFERROR(INDEX('движение ДВС'!B:P,MATCH('наряд-задание'!D595,'движение ДВС'!P:P,0),1),"")</f>
        <v/>
      </c>
    </row>
    <row r="596" spans="1:11" s="29" customFormat="1" ht="25.5" hidden="1" customHeight="1" x14ac:dyDescent="0.25">
      <c r="A596" s="37"/>
      <c r="B596" s="35"/>
      <c r="C596" s="29">
        <f>IFERROR(VLOOKUP(B596,специалист!$B$3:$C$45,2,FALSE),)</f>
        <v>0</v>
      </c>
      <c r="D596" s="37"/>
      <c r="E596" s="30" t="str">
        <f>IFERROR(VLOOKUP(D596,'движение ДВС'!B595:C4600,2,FALSE),"")</f>
        <v/>
      </c>
      <c r="F596" s="35"/>
      <c r="G596" s="30" t="str">
        <f>IFERROR(VLOOKUP(F596,нормативы!G596:H635,2,FALSE),"")</f>
        <v/>
      </c>
      <c r="H596" s="30" t="str">
        <f>IF(ISBLANK(D596),"",нормативы!$H$2)</f>
        <v/>
      </c>
      <c r="I596" s="35"/>
      <c r="J596" s="36" t="str">
        <f>IFERROR(VLOOKUP(D596,'движение ДВС'!B595:K4600,9,FALSE),"")</f>
        <v/>
      </c>
      <c r="K596" s="29" t="str">
        <f>IFERROR(INDEX('движение ДВС'!B:P,MATCH('наряд-задание'!D596,'движение ДВС'!P:P,0),1),"")</f>
        <v/>
      </c>
    </row>
    <row r="597" spans="1:11" s="29" customFormat="1" ht="25.5" hidden="1" customHeight="1" x14ac:dyDescent="0.25">
      <c r="A597" s="37"/>
      <c r="B597" s="35"/>
      <c r="C597" s="29">
        <f>IFERROR(VLOOKUP(B597,специалист!$B$3:$C$45,2,FALSE),)</f>
        <v>0</v>
      </c>
      <c r="D597" s="37"/>
      <c r="E597" s="30" t="str">
        <f>IFERROR(VLOOKUP(D597,'движение ДВС'!B596:C4601,2,FALSE),"")</f>
        <v/>
      </c>
      <c r="F597" s="35"/>
      <c r="G597" s="30" t="str">
        <f>IFERROR(VLOOKUP(F597,нормативы!G597:H636,2,FALSE),"")</f>
        <v/>
      </c>
      <c r="H597" s="30" t="str">
        <f>IF(ISBLANK(D597),"",нормативы!$H$2)</f>
        <v/>
      </c>
      <c r="I597" s="35"/>
      <c r="J597" s="36" t="str">
        <f>IFERROR(VLOOKUP(D597,'движение ДВС'!B596:K4601,9,FALSE),"")</f>
        <v/>
      </c>
      <c r="K597" s="29" t="str">
        <f>IFERROR(INDEX('движение ДВС'!B:P,MATCH('наряд-задание'!D597,'движение ДВС'!P:P,0),1),"")</f>
        <v/>
      </c>
    </row>
    <row r="598" spans="1:11" s="29" customFormat="1" ht="25.5" hidden="1" customHeight="1" x14ac:dyDescent="0.25">
      <c r="A598" s="37"/>
      <c r="B598" s="35"/>
      <c r="C598" s="29">
        <f>IFERROR(VLOOKUP(B598,специалист!$B$3:$C$45,2,FALSE),)</f>
        <v>0</v>
      </c>
      <c r="D598" s="37"/>
      <c r="E598" s="30" t="str">
        <f>IFERROR(VLOOKUP(D598,'движение ДВС'!B597:C4602,2,FALSE),"")</f>
        <v/>
      </c>
      <c r="F598" s="35"/>
      <c r="G598" s="30" t="str">
        <f>IFERROR(VLOOKUP(F598,нормативы!G598:H637,2,FALSE),"")</f>
        <v/>
      </c>
      <c r="H598" s="30" t="str">
        <f>IF(ISBLANK(D598),"",нормативы!$H$2)</f>
        <v/>
      </c>
      <c r="I598" s="35"/>
      <c r="J598" s="36" t="str">
        <f>IFERROR(VLOOKUP(D598,'движение ДВС'!B597:K4602,9,FALSE),"")</f>
        <v/>
      </c>
      <c r="K598" s="29" t="str">
        <f>IFERROR(INDEX('движение ДВС'!B:P,MATCH('наряд-задание'!D598,'движение ДВС'!P:P,0),1),"")</f>
        <v/>
      </c>
    </row>
    <row r="599" spans="1:11" s="29" customFormat="1" ht="25.5" hidden="1" customHeight="1" x14ac:dyDescent="0.25">
      <c r="A599" s="37"/>
      <c r="B599" s="35"/>
      <c r="C599" s="29">
        <f>IFERROR(VLOOKUP(B599,специалист!$B$3:$C$45,2,FALSE),)</f>
        <v>0</v>
      </c>
      <c r="D599" s="37"/>
      <c r="E599" s="30" t="str">
        <f>IFERROR(VLOOKUP(D599,'движение ДВС'!B598:C4603,2,FALSE),"")</f>
        <v/>
      </c>
      <c r="F599" s="35"/>
      <c r="G599" s="30" t="str">
        <f>IFERROR(VLOOKUP(F599,нормативы!G599:H638,2,FALSE),"")</f>
        <v/>
      </c>
      <c r="H599" s="30" t="str">
        <f>IF(ISBLANK(D599),"",нормативы!$H$2)</f>
        <v/>
      </c>
      <c r="I599" s="35"/>
      <c r="J599" s="36" t="str">
        <f>IFERROR(VLOOKUP(D599,'движение ДВС'!B598:K4603,9,FALSE),"")</f>
        <v/>
      </c>
      <c r="K599" s="29" t="str">
        <f>IFERROR(INDEX('движение ДВС'!B:P,MATCH('наряд-задание'!D599,'движение ДВС'!P:P,0),1),"")</f>
        <v/>
      </c>
    </row>
    <row r="600" spans="1:11" s="29" customFormat="1" ht="25.5" hidden="1" customHeight="1" x14ac:dyDescent="0.25">
      <c r="A600" s="37"/>
      <c r="B600" s="35"/>
      <c r="C600" s="29">
        <f>IFERROR(VLOOKUP(B600,специалист!$B$3:$C$45,2,FALSE),)</f>
        <v>0</v>
      </c>
      <c r="D600" s="37"/>
      <c r="E600" s="30" t="str">
        <f>IFERROR(VLOOKUP(D600,'движение ДВС'!B599:C4604,2,FALSE),"")</f>
        <v/>
      </c>
      <c r="F600" s="35"/>
      <c r="G600" s="30" t="str">
        <f>IFERROR(VLOOKUP(F600,нормативы!G600:H639,2,FALSE),"")</f>
        <v/>
      </c>
      <c r="H600" s="30" t="str">
        <f>IF(ISBLANK(D600),"",нормативы!$H$2)</f>
        <v/>
      </c>
      <c r="I600" s="35"/>
      <c r="J600" s="36" t="str">
        <f>IFERROR(VLOOKUP(D600,'движение ДВС'!B599:K4604,9,FALSE),"")</f>
        <v/>
      </c>
      <c r="K600" s="29" t="str">
        <f>IFERROR(INDEX('движение ДВС'!B:P,MATCH('наряд-задание'!D600,'движение ДВС'!P:P,0),1),"")</f>
        <v/>
      </c>
    </row>
    <row r="601" spans="1:11" s="29" customFormat="1" ht="25.5" hidden="1" customHeight="1" x14ac:dyDescent="0.25">
      <c r="A601" s="37"/>
      <c r="B601" s="35"/>
      <c r="C601" s="29">
        <f>IFERROR(VLOOKUP(B601,специалист!$B$3:$C$45,2,FALSE),)</f>
        <v>0</v>
      </c>
      <c r="D601" s="37"/>
      <c r="E601" s="30" t="str">
        <f>IFERROR(VLOOKUP(D601,'движение ДВС'!B600:C4605,2,FALSE),"")</f>
        <v/>
      </c>
      <c r="F601" s="35"/>
      <c r="G601" s="30" t="str">
        <f>IFERROR(VLOOKUP(F601,нормативы!G601:H640,2,FALSE),"")</f>
        <v/>
      </c>
      <c r="H601" s="30" t="str">
        <f>IF(ISBLANK(D601),"",нормативы!$H$2)</f>
        <v/>
      </c>
      <c r="I601" s="35"/>
      <c r="J601" s="36" t="str">
        <f>IFERROR(VLOOKUP(D601,'движение ДВС'!B600:K4605,9,FALSE),"")</f>
        <v/>
      </c>
      <c r="K601" s="29" t="str">
        <f>IFERROR(INDEX('движение ДВС'!B:P,MATCH('наряд-задание'!D601,'движение ДВС'!P:P,0),1),"")</f>
        <v/>
      </c>
    </row>
    <row r="602" spans="1:11" s="29" customFormat="1" ht="25.5" hidden="1" customHeight="1" x14ac:dyDescent="0.25">
      <c r="A602" s="37"/>
      <c r="B602" s="35"/>
      <c r="C602" s="29">
        <f>IFERROR(VLOOKUP(B602,специалист!$B$3:$C$45,2,FALSE),)</f>
        <v>0</v>
      </c>
      <c r="D602" s="37"/>
      <c r="E602" s="30" t="str">
        <f>IFERROR(VLOOKUP(D602,'движение ДВС'!B601:C4606,2,FALSE),"")</f>
        <v/>
      </c>
      <c r="F602" s="35"/>
      <c r="G602" s="30" t="str">
        <f>IFERROR(VLOOKUP(F602,нормативы!G602:H641,2,FALSE),"")</f>
        <v/>
      </c>
      <c r="H602" s="30" t="str">
        <f>IF(ISBLANK(D602),"",нормативы!$H$2)</f>
        <v/>
      </c>
      <c r="I602" s="35"/>
      <c r="J602" s="36" t="str">
        <f>IFERROR(VLOOKUP(D602,'движение ДВС'!B601:K4606,9,FALSE),"")</f>
        <v/>
      </c>
      <c r="K602" s="29" t="str">
        <f>IFERROR(INDEX('движение ДВС'!B:P,MATCH('наряд-задание'!D602,'движение ДВС'!P:P,0),1),"")</f>
        <v/>
      </c>
    </row>
    <row r="603" spans="1:11" s="29" customFormat="1" ht="25.5" hidden="1" customHeight="1" x14ac:dyDescent="0.25">
      <c r="A603" s="37"/>
      <c r="B603" s="35"/>
      <c r="C603" s="29">
        <f>IFERROR(VLOOKUP(B603,специалист!$B$3:$C$45,2,FALSE),)</f>
        <v>0</v>
      </c>
      <c r="D603" s="37"/>
      <c r="E603" s="30" t="str">
        <f>IFERROR(VLOOKUP(D603,'движение ДВС'!B602:C4607,2,FALSE),"")</f>
        <v/>
      </c>
      <c r="F603" s="35"/>
      <c r="G603" s="30" t="str">
        <f>IFERROR(VLOOKUP(F603,нормативы!G603:H642,2,FALSE),"")</f>
        <v/>
      </c>
      <c r="H603" s="30" t="str">
        <f>IF(ISBLANK(D603),"",нормативы!$H$2)</f>
        <v/>
      </c>
      <c r="I603" s="35"/>
      <c r="J603" s="36" t="str">
        <f>IFERROR(VLOOKUP(D603,'движение ДВС'!B602:K4607,9,FALSE),"")</f>
        <v/>
      </c>
      <c r="K603" s="29" t="str">
        <f>IFERROR(INDEX('движение ДВС'!B:P,MATCH('наряд-задание'!D603,'движение ДВС'!P:P,0),1),"")</f>
        <v/>
      </c>
    </row>
    <row r="604" spans="1:11" s="29" customFormat="1" ht="25.5" hidden="1" customHeight="1" x14ac:dyDescent="0.25">
      <c r="A604" s="37"/>
      <c r="B604" s="35"/>
      <c r="C604" s="29">
        <f>IFERROR(VLOOKUP(B604,специалист!$B$3:$C$45,2,FALSE),)</f>
        <v>0</v>
      </c>
      <c r="D604" s="37"/>
      <c r="E604" s="30" t="str">
        <f>IFERROR(VLOOKUP(D604,'движение ДВС'!B603:C4608,2,FALSE),"")</f>
        <v/>
      </c>
      <c r="F604" s="35"/>
      <c r="G604" s="30" t="str">
        <f>IFERROR(VLOOKUP(F604,нормативы!G604:H643,2,FALSE),"")</f>
        <v/>
      </c>
      <c r="H604" s="30" t="str">
        <f>IF(ISBLANK(D604),"",нормативы!$H$2)</f>
        <v/>
      </c>
      <c r="I604" s="35"/>
      <c r="J604" s="36" t="str">
        <f>IFERROR(VLOOKUP(D604,'движение ДВС'!B603:K4608,9,FALSE),"")</f>
        <v/>
      </c>
      <c r="K604" s="29" t="str">
        <f>IFERROR(INDEX('движение ДВС'!B:P,MATCH('наряд-задание'!D604,'движение ДВС'!P:P,0),1),"")</f>
        <v/>
      </c>
    </row>
    <row r="605" spans="1:11" s="29" customFormat="1" ht="25.5" hidden="1" customHeight="1" x14ac:dyDescent="0.25">
      <c r="A605" s="37"/>
      <c r="B605" s="35"/>
      <c r="C605" s="29">
        <f>IFERROR(VLOOKUP(B605,специалист!$B$3:$C$45,2,FALSE),)</f>
        <v>0</v>
      </c>
      <c r="D605" s="37"/>
      <c r="E605" s="30" t="str">
        <f>IFERROR(VLOOKUP(D605,'движение ДВС'!B604:C4609,2,FALSE),"")</f>
        <v/>
      </c>
      <c r="F605" s="35"/>
      <c r="G605" s="30" t="str">
        <f>IFERROR(VLOOKUP(F605,нормативы!G605:H644,2,FALSE),"")</f>
        <v/>
      </c>
      <c r="H605" s="30" t="str">
        <f>IF(ISBLANK(D605),"",нормативы!$H$2)</f>
        <v/>
      </c>
      <c r="I605" s="35"/>
      <c r="J605" s="36" t="str">
        <f>IFERROR(VLOOKUP(D605,'движение ДВС'!B604:K4609,9,FALSE),"")</f>
        <v/>
      </c>
      <c r="K605" s="29" t="str">
        <f>IFERROR(INDEX('движение ДВС'!B:P,MATCH('наряд-задание'!D605,'движение ДВС'!P:P,0),1),"")</f>
        <v/>
      </c>
    </row>
    <row r="606" spans="1:11" s="29" customFormat="1" ht="25.5" hidden="1" customHeight="1" x14ac:dyDescent="0.25">
      <c r="A606" s="37"/>
      <c r="B606" s="35"/>
      <c r="C606" s="29">
        <f>IFERROR(VLOOKUP(B606,специалист!$B$3:$C$45,2,FALSE),)</f>
        <v>0</v>
      </c>
      <c r="D606" s="37"/>
      <c r="E606" s="30" t="str">
        <f>IFERROR(VLOOKUP(D606,'движение ДВС'!B605:C4610,2,FALSE),"")</f>
        <v/>
      </c>
      <c r="F606" s="35"/>
      <c r="G606" s="30" t="str">
        <f>IFERROR(VLOOKUP(F606,нормативы!G606:H645,2,FALSE),"")</f>
        <v/>
      </c>
      <c r="H606" s="30" t="str">
        <f>IF(ISBLANK(D606),"",нормативы!$H$2)</f>
        <v/>
      </c>
      <c r="I606" s="35"/>
      <c r="J606" s="36" t="str">
        <f>IFERROR(VLOOKUP(D606,'движение ДВС'!B605:K4610,9,FALSE),"")</f>
        <v/>
      </c>
      <c r="K606" s="29" t="str">
        <f>IFERROR(INDEX('движение ДВС'!B:P,MATCH('наряд-задание'!D606,'движение ДВС'!P:P,0),1),"")</f>
        <v/>
      </c>
    </row>
    <row r="607" spans="1:11" s="29" customFormat="1" ht="25.5" hidden="1" customHeight="1" x14ac:dyDescent="0.25">
      <c r="A607" s="37"/>
      <c r="B607" s="35"/>
      <c r="C607" s="29">
        <f>IFERROR(VLOOKUP(B607,специалист!$B$3:$C$45,2,FALSE),)</f>
        <v>0</v>
      </c>
      <c r="D607" s="37"/>
      <c r="E607" s="30" t="str">
        <f>IFERROR(VLOOKUP(D607,'движение ДВС'!B606:C4611,2,FALSE),"")</f>
        <v/>
      </c>
      <c r="F607" s="35"/>
      <c r="G607" s="30" t="str">
        <f>IFERROR(VLOOKUP(F607,нормативы!G607:H646,2,FALSE),"")</f>
        <v/>
      </c>
      <c r="H607" s="30" t="str">
        <f>IF(ISBLANK(D607),"",нормативы!$H$2)</f>
        <v/>
      </c>
      <c r="I607" s="35"/>
      <c r="J607" s="36" t="str">
        <f>IFERROR(VLOOKUP(D607,'движение ДВС'!B606:K4611,9,FALSE),"")</f>
        <v/>
      </c>
      <c r="K607" s="29" t="str">
        <f>IFERROR(INDEX('движение ДВС'!B:P,MATCH('наряд-задание'!D607,'движение ДВС'!P:P,0),1),"")</f>
        <v/>
      </c>
    </row>
    <row r="608" spans="1:11" s="29" customFormat="1" ht="25.5" hidden="1" customHeight="1" x14ac:dyDescent="0.25">
      <c r="A608" s="37"/>
      <c r="B608" s="35"/>
      <c r="C608" s="29">
        <f>IFERROR(VLOOKUP(B608,специалист!$B$3:$C$45,2,FALSE),)</f>
        <v>0</v>
      </c>
      <c r="D608" s="37"/>
      <c r="E608" s="30" t="str">
        <f>IFERROR(VLOOKUP(D608,'движение ДВС'!B607:C4612,2,FALSE),"")</f>
        <v/>
      </c>
      <c r="F608" s="35"/>
      <c r="G608" s="30" t="str">
        <f>IFERROR(VLOOKUP(F608,нормативы!G608:H647,2,FALSE),"")</f>
        <v/>
      </c>
      <c r="H608" s="30" t="str">
        <f>IF(ISBLANK(D608),"",нормативы!$H$2)</f>
        <v/>
      </c>
      <c r="I608" s="35"/>
      <c r="J608" s="36" t="str">
        <f>IFERROR(VLOOKUP(D608,'движение ДВС'!B607:K4612,9,FALSE),"")</f>
        <v/>
      </c>
      <c r="K608" s="29" t="str">
        <f>IFERROR(INDEX('движение ДВС'!B:P,MATCH('наряд-задание'!D608,'движение ДВС'!P:P,0),1),"")</f>
        <v/>
      </c>
    </row>
    <row r="609" spans="1:11" s="29" customFormat="1" ht="25.5" hidden="1" customHeight="1" x14ac:dyDescent="0.25">
      <c r="A609" s="37"/>
      <c r="B609" s="35"/>
      <c r="C609" s="29">
        <f>IFERROR(VLOOKUP(B609,специалист!$B$3:$C$45,2,FALSE),)</f>
        <v>0</v>
      </c>
      <c r="D609" s="37"/>
      <c r="E609" s="30" t="str">
        <f>IFERROR(VLOOKUP(D609,'движение ДВС'!B608:C4613,2,FALSE),"")</f>
        <v/>
      </c>
      <c r="F609" s="35"/>
      <c r="G609" s="30" t="str">
        <f>IFERROR(VLOOKUP(F609,нормативы!G609:H648,2,FALSE),"")</f>
        <v/>
      </c>
      <c r="H609" s="30" t="str">
        <f>IF(ISBLANK(D609),"",нормативы!$H$2)</f>
        <v/>
      </c>
      <c r="I609" s="35"/>
      <c r="J609" s="36" t="str">
        <f>IFERROR(VLOOKUP(D609,'движение ДВС'!B608:K4613,9,FALSE),"")</f>
        <v/>
      </c>
      <c r="K609" s="29" t="str">
        <f>IFERROR(INDEX('движение ДВС'!B:P,MATCH('наряд-задание'!D609,'движение ДВС'!P:P,0),1),"")</f>
        <v/>
      </c>
    </row>
    <row r="610" spans="1:11" s="29" customFormat="1" ht="25.5" hidden="1" customHeight="1" x14ac:dyDescent="0.25">
      <c r="A610" s="37"/>
      <c r="B610" s="35"/>
      <c r="C610" s="29">
        <f>IFERROR(VLOOKUP(B610,специалист!$B$3:$C$45,2,FALSE),)</f>
        <v>0</v>
      </c>
      <c r="D610" s="37"/>
      <c r="E610" s="30" t="str">
        <f>IFERROR(VLOOKUP(D610,'движение ДВС'!B609:C4614,2,FALSE),"")</f>
        <v/>
      </c>
      <c r="F610" s="35"/>
      <c r="G610" s="30" t="str">
        <f>IFERROR(VLOOKUP(F610,нормативы!G610:H649,2,FALSE),"")</f>
        <v/>
      </c>
      <c r="H610" s="30" t="str">
        <f>IF(ISBLANK(D610),"",нормативы!$H$2)</f>
        <v/>
      </c>
      <c r="I610" s="35"/>
      <c r="J610" s="36" t="str">
        <f>IFERROR(VLOOKUP(D610,'движение ДВС'!B609:K4614,9,FALSE),"")</f>
        <v/>
      </c>
      <c r="K610" s="29" t="str">
        <f>IFERROR(INDEX('движение ДВС'!B:P,MATCH('наряд-задание'!D610,'движение ДВС'!P:P,0),1),"")</f>
        <v/>
      </c>
    </row>
    <row r="611" spans="1:11" s="29" customFormat="1" ht="25.5" hidden="1" customHeight="1" x14ac:dyDescent="0.25">
      <c r="A611" s="37"/>
      <c r="B611" s="35"/>
      <c r="C611" s="29">
        <f>IFERROR(VLOOKUP(B611,специалист!$B$3:$C$45,2,FALSE),)</f>
        <v>0</v>
      </c>
      <c r="D611" s="37"/>
      <c r="E611" s="30" t="str">
        <f>IFERROR(VLOOKUP(D611,'движение ДВС'!B610:C4615,2,FALSE),"")</f>
        <v/>
      </c>
      <c r="F611" s="35"/>
      <c r="G611" s="30" t="str">
        <f>IFERROR(VLOOKUP(F611,нормативы!G611:H650,2,FALSE),"")</f>
        <v/>
      </c>
      <c r="H611" s="30" t="str">
        <f>IF(ISBLANK(D611),"",нормативы!$H$2)</f>
        <v/>
      </c>
      <c r="I611" s="35"/>
      <c r="J611" s="36" t="str">
        <f>IFERROR(VLOOKUP(D611,'движение ДВС'!B610:K4615,9,FALSE),"")</f>
        <v/>
      </c>
      <c r="K611" s="29" t="str">
        <f>IFERROR(INDEX('движение ДВС'!B:P,MATCH('наряд-задание'!D611,'движение ДВС'!P:P,0),1),"")</f>
        <v/>
      </c>
    </row>
    <row r="612" spans="1:11" s="29" customFormat="1" ht="25.5" hidden="1" customHeight="1" x14ac:dyDescent="0.25">
      <c r="A612" s="37"/>
      <c r="B612" s="35"/>
      <c r="C612" s="29">
        <f>IFERROR(VLOOKUP(B612,специалист!$B$3:$C$45,2,FALSE),)</f>
        <v>0</v>
      </c>
      <c r="D612" s="37"/>
      <c r="E612" s="30" t="str">
        <f>IFERROR(VLOOKUP(D612,'движение ДВС'!B611:C4616,2,FALSE),"")</f>
        <v/>
      </c>
      <c r="F612" s="35"/>
      <c r="G612" s="30" t="str">
        <f>IFERROR(VLOOKUP(F612,нормативы!G612:H651,2,FALSE),"")</f>
        <v/>
      </c>
      <c r="H612" s="30" t="str">
        <f>IF(ISBLANK(D612),"",нормативы!$H$2)</f>
        <v/>
      </c>
      <c r="I612" s="35"/>
      <c r="J612" s="36" t="str">
        <f>IFERROR(VLOOKUP(D612,'движение ДВС'!B611:K4616,9,FALSE),"")</f>
        <v/>
      </c>
      <c r="K612" s="29" t="str">
        <f>IFERROR(INDEX('движение ДВС'!B:P,MATCH('наряд-задание'!D612,'движение ДВС'!P:P,0),1),"")</f>
        <v/>
      </c>
    </row>
    <row r="613" spans="1:11" s="29" customFormat="1" ht="25.5" hidden="1" customHeight="1" x14ac:dyDescent="0.25">
      <c r="A613" s="37"/>
      <c r="B613" s="35"/>
      <c r="C613" s="29">
        <f>IFERROR(VLOOKUP(B613,специалист!$B$3:$C$45,2,FALSE),)</f>
        <v>0</v>
      </c>
      <c r="D613" s="37"/>
      <c r="E613" s="30" t="str">
        <f>IFERROR(VLOOKUP(D613,'движение ДВС'!B612:C4617,2,FALSE),"")</f>
        <v/>
      </c>
      <c r="F613" s="35"/>
      <c r="G613" s="30" t="str">
        <f>IFERROR(VLOOKUP(F613,нормативы!G613:H652,2,FALSE),"")</f>
        <v/>
      </c>
      <c r="H613" s="30" t="str">
        <f>IF(ISBLANK(D613),"",нормативы!$H$2)</f>
        <v/>
      </c>
      <c r="I613" s="35"/>
      <c r="J613" s="36" t="str">
        <f>IFERROR(VLOOKUP(D613,'движение ДВС'!B612:K4617,9,FALSE),"")</f>
        <v/>
      </c>
      <c r="K613" s="29" t="str">
        <f>IFERROR(INDEX('движение ДВС'!B:P,MATCH('наряд-задание'!D613,'движение ДВС'!P:P,0),1),"")</f>
        <v/>
      </c>
    </row>
    <row r="614" spans="1:11" s="29" customFormat="1" ht="25.5" hidden="1" customHeight="1" x14ac:dyDescent="0.25">
      <c r="A614" s="37"/>
      <c r="B614" s="35"/>
      <c r="C614" s="29">
        <f>IFERROR(VLOOKUP(B614,специалист!$B$3:$C$45,2,FALSE),)</f>
        <v>0</v>
      </c>
      <c r="D614" s="37"/>
      <c r="E614" s="30" t="str">
        <f>IFERROR(VLOOKUP(D614,'движение ДВС'!B613:C4618,2,FALSE),"")</f>
        <v/>
      </c>
      <c r="F614" s="35"/>
      <c r="G614" s="30" t="str">
        <f>IFERROR(VLOOKUP(F614,нормативы!G614:H653,2,FALSE),"")</f>
        <v/>
      </c>
      <c r="H614" s="30" t="str">
        <f>IF(ISBLANK(D614),"",нормативы!$H$2)</f>
        <v/>
      </c>
      <c r="I614" s="35"/>
      <c r="J614" s="36" t="str">
        <f>IFERROR(VLOOKUP(D614,'движение ДВС'!B613:K4618,9,FALSE),"")</f>
        <v/>
      </c>
      <c r="K614" s="29" t="str">
        <f>IFERROR(INDEX('движение ДВС'!B:P,MATCH('наряд-задание'!D614,'движение ДВС'!P:P,0),1),"")</f>
        <v/>
      </c>
    </row>
    <row r="615" spans="1:11" s="29" customFormat="1" ht="25.5" hidden="1" customHeight="1" x14ac:dyDescent="0.25">
      <c r="A615" s="37"/>
      <c r="B615" s="35"/>
      <c r="C615" s="29">
        <f>IFERROR(VLOOKUP(B615,специалист!$B$3:$C$45,2,FALSE),)</f>
        <v>0</v>
      </c>
      <c r="D615" s="37"/>
      <c r="E615" s="30" t="str">
        <f>IFERROR(VLOOKUP(D615,'движение ДВС'!B614:C4619,2,FALSE),"")</f>
        <v/>
      </c>
      <c r="F615" s="35"/>
      <c r="G615" s="30" t="str">
        <f>IFERROR(VLOOKUP(F615,нормативы!G615:H654,2,FALSE),"")</f>
        <v/>
      </c>
      <c r="H615" s="30" t="str">
        <f>IF(ISBLANK(D615),"",нормативы!$H$2)</f>
        <v/>
      </c>
      <c r="I615" s="35"/>
      <c r="J615" s="36" t="str">
        <f>IFERROR(VLOOKUP(D615,'движение ДВС'!B614:K4619,9,FALSE),"")</f>
        <v/>
      </c>
      <c r="K615" s="29" t="str">
        <f>IFERROR(INDEX('движение ДВС'!B:P,MATCH('наряд-задание'!D615,'движение ДВС'!P:P,0),1),"")</f>
        <v/>
      </c>
    </row>
    <row r="616" spans="1:11" s="29" customFormat="1" ht="25.5" hidden="1" customHeight="1" x14ac:dyDescent="0.25">
      <c r="A616" s="37"/>
      <c r="B616" s="35"/>
      <c r="C616" s="29">
        <f>IFERROR(VLOOKUP(B616,специалист!$B$3:$C$45,2,FALSE),)</f>
        <v>0</v>
      </c>
      <c r="D616" s="37"/>
      <c r="E616" s="30" t="str">
        <f>IFERROR(VLOOKUP(D616,'движение ДВС'!B615:C4620,2,FALSE),"")</f>
        <v/>
      </c>
      <c r="F616" s="35"/>
      <c r="G616" s="30" t="str">
        <f>IFERROR(VLOOKUP(F616,нормативы!G616:H655,2,FALSE),"")</f>
        <v/>
      </c>
      <c r="H616" s="30" t="str">
        <f>IF(ISBLANK(D616),"",нормативы!$H$2)</f>
        <v/>
      </c>
      <c r="I616" s="35"/>
      <c r="J616" s="36" t="str">
        <f>IFERROR(VLOOKUP(D616,'движение ДВС'!B615:K4620,9,FALSE),"")</f>
        <v/>
      </c>
      <c r="K616" s="29" t="str">
        <f>IFERROR(INDEX('движение ДВС'!B:P,MATCH('наряд-задание'!D616,'движение ДВС'!P:P,0),1),"")</f>
        <v/>
      </c>
    </row>
    <row r="617" spans="1:11" s="29" customFormat="1" ht="25.5" hidden="1" customHeight="1" x14ac:dyDescent="0.25">
      <c r="A617" s="37"/>
      <c r="B617" s="35"/>
      <c r="C617" s="29">
        <f>IFERROR(VLOOKUP(B617,специалист!$B$3:$C$45,2,FALSE),)</f>
        <v>0</v>
      </c>
      <c r="D617" s="37"/>
      <c r="E617" s="30" t="str">
        <f>IFERROR(VLOOKUP(D617,'движение ДВС'!B616:C4621,2,FALSE),"")</f>
        <v/>
      </c>
      <c r="F617" s="35"/>
      <c r="G617" s="30" t="str">
        <f>IFERROR(VLOOKUP(F617,нормативы!G617:H656,2,FALSE),"")</f>
        <v/>
      </c>
      <c r="H617" s="30" t="str">
        <f>IF(ISBLANK(D617),"",нормативы!$H$2)</f>
        <v/>
      </c>
      <c r="I617" s="35"/>
      <c r="J617" s="36" t="str">
        <f>IFERROR(VLOOKUP(D617,'движение ДВС'!B616:K4621,9,FALSE),"")</f>
        <v/>
      </c>
      <c r="K617" s="29" t="str">
        <f>IFERROR(INDEX('движение ДВС'!B:P,MATCH('наряд-задание'!D617,'движение ДВС'!P:P,0),1),"")</f>
        <v/>
      </c>
    </row>
    <row r="618" spans="1:11" s="29" customFormat="1" ht="25.5" hidden="1" customHeight="1" x14ac:dyDescent="0.25">
      <c r="A618" s="37"/>
      <c r="B618" s="35"/>
      <c r="C618" s="29">
        <f>IFERROR(VLOOKUP(B618,специалист!$B$3:$C$45,2,FALSE),)</f>
        <v>0</v>
      </c>
      <c r="D618" s="37"/>
      <c r="E618" s="30" t="str">
        <f>IFERROR(VLOOKUP(D618,'движение ДВС'!B617:C4622,2,FALSE),"")</f>
        <v/>
      </c>
      <c r="F618" s="35"/>
      <c r="G618" s="30" t="str">
        <f>IFERROR(VLOOKUP(F618,нормативы!G618:H657,2,FALSE),"")</f>
        <v/>
      </c>
      <c r="H618" s="30" t="str">
        <f>IF(ISBLANK(D618),"",нормативы!$H$2)</f>
        <v/>
      </c>
      <c r="I618" s="35"/>
      <c r="J618" s="36" t="str">
        <f>IFERROR(VLOOKUP(D618,'движение ДВС'!B617:K4622,9,FALSE),"")</f>
        <v/>
      </c>
      <c r="K618" s="29" t="str">
        <f>IFERROR(INDEX('движение ДВС'!B:P,MATCH('наряд-задание'!D618,'движение ДВС'!P:P,0),1),"")</f>
        <v/>
      </c>
    </row>
    <row r="619" spans="1:11" s="29" customFormat="1" ht="25.5" hidden="1" customHeight="1" x14ac:dyDescent="0.25">
      <c r="A619" s="37"/>
      <c r="B619" s="35"/>
      <c r="C619" s="29">
        <f>IFERROR(VLOOKUP(B619,специалист!$B$3:$C$45,2,FALSE),)</f>
        <v>0</v>
      </c>
      <c r="D619" s="37"/>
      <c r="E619" s="30" t="str">
        <f>IFERROR(VLOOKUP(D619,'движение ДВС'!B618:C4623,2,FALSE),"")</f>
        <v/>
      </c>
      <c r="F619" s="35"/>
      <c r="G619" s="30" t="str">
        <f>IFERROR(VLOOKUP(F619,нормативы!G619:H658,2,FALSE),"")</f>
        <v/>
      </c>
      <c r="H619" s="30" t="str">
        <f>IF(ISBLANK(D619),"",нормативы!$H$2)</f>
        <v/>
      </c>
      <c r="I619" s="35"/>
      <c r="J619" s="36" t="str">
        <f>IFERROR(VLOOKUP(D619,'движение ДВС'!B618:K4623,9,FALSE),"")</f>
        <v/>
      </c>
      <c r="K619" s="29" t="str">
        <f>IFERROR(INDEX('движение ДВС'!B:P,MATCH('наряд-задание'!D619,'движение ДВС'!P:P,0),1),"")</f>
        <v/>
      </c>
    </row>
    <row r="620" spans="1:11" s="29" customFormat="1" ht="25.5" hidden="1" customHeight="1" x14ac:dyDescent="0.25">
      <c r="A620" s="37"/>
      <c r="B620" s="35"/>
      <c r="C620" s="29">
        <f>IFERROR(VLOOKUP(B620,специалист!$B$3:$C$45,2,FALSE),)</f>
        <v>0</v>
      </c>
      <c r="D620" s="37"/>
      <c r="E620" s="30" t="str">
        <f>IFERROR(VLOOKUP(D620,'движение ДВС'!B619:C4624,2,FALSE),"")</f>
        <v/>
      </c>
      <c r="F620" s="35"/>
      <c r="G620" s="30" t="str">
        <f>IFERROR(VLOOKUP(F620,нормативы!G620:H659,2,FALSE),"")</f>
        <v/>
      </c>
      <c r="H620" s="30" t="str">
        <f>IF(ISBLANK(D620),"",нормативы!$H$2)</f>
        <v/>
      </c>
      <c r="I620" s="35"/>
      <c r="J620" s="36" t="str">
        <f>IFERROR(VLOOKUP(D620,'движение ДВС'!B619:K4624,9,FALSE),"")</f>
        <v/>
      </c>
      <c r="K620" s="29" t="str">
        <f>IFERROR(INDEX('движение ДВС'!B:P,MATCH('наряд-задание'!D620,'движение ДВС'!P:P,0),1),"")</f>
        <v/>
      </c>
    </row>
    <row r="621" spans="1:11" s="29" customFormat="1" ht="25.5" hidden="1" customHeight="1" x14ac:dyDescent="0.25">
      <c r="A621" s="37"/>
      <c r="B621" s="35"/>
      <c r="C621" s="29">
        <f>IFERROR(VLOOKUP(B621,специалист!$B$3:$C$45,2,FALSE),)</f>
        <v>0</v>
      </c>
      <c r="D621" s="37"/>
      <c r="E621" s="30" t="str">
        <f>IFERROR(VLOOKUP(D621,'движение ДВС'!B620:C4625,2,FALSE),"")</f>
        <v/>
      </c>
      <c r="F621" s="35"/>
      <c r="G621" s="30" t="str">
        <f>IFERROR(VLOOKUP(F621,нормативы!G621:H660,2,FALSE),"")</f>
        <v/>
      </c>
      <c r="H621" s="30" t="str">
        <f>IF(ISBLANK(D621),"",нормативы!$H$2)</f>
        <v/>
      </c>
      <c r="I621" s="35"/>
      <c r="J621" s="36" t="str">
        <f>IFERROR(VLOOKUP(D621,'движение ДВС'!B620:K4625,9,FALSE),"")</f>
        <v/>
      </c>
      <c r="K621" s="29" t="str">
        <f>IFERROR(INDEX('движение ДВС'!B:P,MATCH('наряд-задание'!D621,'движение ДВС'!P:P,0),1),"")</f>
        <v/>
      </c>
    </row>
    <row r="622" spans="1:11" s="29" customFormat="1" ht="25.5" hidden="1" customHeight="1" x14ac:dyDescent="0.25">
      <c r="A622" s="37"/>
      <c r="B622" s="35"/>
      <c r="C622" s="29">
        <f>IFERROR(VLOOKUP(B622,специалист!$B$3:$C$45,2,FALSE),)</f>
        <v>0</v>
      </c>
      <c r="D622" s="37"/>
      <c r="E622" s="30" t="str">
        <f>IFERROR(VLOOKUP(D622,'движение ДВС'!B621:C4626,2,FALSE),"")</f>
        <v/>
      </c>
      <c r="F622" s="35"/>
      <c r="G622" s="30" t="str">
        <f>IFERROR(VLOOKUP(F622,нормативы!G622:H661,2,FALSE),"")</f>
        <v/>
      </c>
      <c r="H622" s="30" t="str">
        <f>IF(ISBLANK(D622),"",нормативы!$H$2)</f>
        <v/>
      </c>
      <c r="I622" s="35"/>
      <c r="J622" s="36" t="str">
        <f>IFERROR(VLOOKUP(D622,'движение ДВС'!B621:K4626,9,FALSE),"")</f>
        <v/>
      </c>
      <c r="K622" s="29" t="str">
        <f>IFERROR(INDEX('движение ДВС'!B:P,MATCH('наряд-задание'!D622,'движение ДВС'!P:P,0),1),"")</f>
        <v/>
      </c>
    </row>
    <row r="623" spans="1:11" s="29" customFormat="1" ht="25.5" hidden="1" customHeight="1" x14ac:dyDescent="0.25">
      <c r="A623" s="37"/>
      <c r="B623" s="35"/>
      <c r="C623" s="29">
        <f>IFERROR(VLOOKUP(B623,специалист!$B$3:$C$45,2,FALSE),)</f>
        <v>0</v>
      </c>
      <c r="D623" s="37"/>
      <c r="E623" s="30" t="str">
        <f>IFERROR(VLOOKUP(D623,'движение ДВС'!B622:C4627,2,FALSE),"")</f>
        <v/>
      </c>
      <c r="F623" s="35"/>
      <c r="G623" s="30" t="str">
        <f>IFERROR(VLOOKUP(F623,нормативы!G623:H662,2,FALSE),"")</f>
        <v/>
      </c>
      <c r="H623" s="30" t="str">
        <f>IF(ISBLANK(D623),"",нормативы!$H$2)</f>
        <v/>
      </c>
      <c r="I623" s="35"/>
      <c r="J623" s="36" t="str">
        <f>IFERROR(VLOOKUP(D623,'движение ДВС'!B622:K4627,9,FALSE),"")</f>
        <v/>
      </c>
      <c r="K623" s="29" t="str">
        <f>IFERROR(INDEX('движение ДВС'!B:P,MATCH('наряд-задание'!D623,'движение ДВС'!P:P,0),1),"")</f>
        <v/>
      </c>
    </row>
    <row r="624" spans="1:11" s="29" customFormat="1" ht="25.5" hidden="1" customHeight="1" x14ac:dyDescent="0.25">
      <c r="A624" s="37"/>
      <c r="B624" s="35"/>
      <c r="C624" s="29">
        <f>IFERROR(VLOOKUP(B624,специалист!$B$3:$C$45,2,FALSE),)</f>
        <v>0</v>
      </c>
      <c r="D624" s="37"/>
      <c r="E624" s="30" t="str">
        <f>IFERROR(VLOOKUP(D624,'движение ДВС'!B623:C4628,2,FALSE),"")</f>
        <v/>
      </c>
      <c r="F624" s="35"/>
      <c r="G624" s="30" t="str">
        <f>IFERROR(VLOOKUP(F624,нормативы!G624:H663,2,FALSE),"")</f>
        <v/>
      </c>
      <c r="H624" s="30" t="str">
        <f>IF(ISBLANK(D624),"",нормативы!$H$2)</f>
        <v/>
      </c>
      <c r="I624" s="35"/>
      <c r="J624" s="36" t="str">
        <f>IFERROR(VLOOKUP(D624,'движение ДВС'!B623:K4628,9,FALSE),"")</f>
        <v/>
      </c>
      <c r="K624" s="29" t="str">
        <f>IFERROR(INDEX('движение ДВС'!B:P,MATCH('наряд-задание'!D624,'движение ДВС'!P:P,0),1),"")</f>
        <v/>
      </c>
    </row>
    <row r="625" spans="1:11" s="29" customFormat="1" ht="25.5" hidden="1" customHeight="1" x14ac:dyDescent="0.25">
      <c r="A625" s="37"/>
      <c r="B625" s="35"/>
      <c r="C625" s="29">
        <f>IFERROR(VLOOKUP(B625,специалист!$B$3:$C$45,2,FALSE),)</f>
        <v>0</v>
      </c>
      <c r="D625" s="37"/>
      <c r="E625" s="30" t="str">
        <f>IFERROR(VLOOKUP(D625,'движение ДВС'!B624:C4629,2,FALSE),"")</f>
        <v/>
      </c>
      <c r="F625" s="35"/>
      <c r="G625" s="30" t="str">
        <f>IFERROR(VLOOKUP(F625,нормативы!G625:H664,2,FALSE),"")</f>
        <v/>
      </c>
      <c r="H625" s="30" t="str">
        <f>IF(ISBLANK(D625),"",нормативы!$H$2)</f>
        <v/>
      </c>
      <c r="I625" s="35"/>
      <c r="J625" s="36" t="str">
        <f>IFERROR(VLOOKUP(D625,'движение ДВС'!B624:K4629,9,FALSE),"")</f>
        <v/>
      </c>
      <c r="K625" s="29" t="str">
        <f>IFERROR(INDEX('движение ДВС'!B:P,MATCH('наряд-задание'!D625,'движение ДВС'!P:P,0),1),"")</f>
        <v/>
      </c>
    </row>
    <row r="626" spans="1:11" s="29" customFormat="1" ht="25.5" hidden="1" customHeight="1" x14ac:dyDescent="0.25">
      <c r="A626" s="37"/>
      <c r="B626" s="35"/>
      <c r="C626" s="29">
        <f>IFERROR(VLOOKUP(B626,специалист!$B$3:$C$45,2,FALSE),)</f>
        <v>0</v>
      </c>
      <c r="D626" s="37"/>
      <c r="E626" s="30" t="str">
        <f>IFERROR(VLOOKUP(D626,'движение ДВС'!B625:C4630,2,FALSE),"")</f>
        <v/>
      </c>
      <c r="F626" s="35"/>
      <c r="G626" s="30" t="str">
        <f>IFERROR(VLOOKUP(F626,нормативы!G626:H665,2,FALSE),"")</f>
        <v/>
      </c>
      <c r="H626" s="30" t="str">
        <f>IF(ISBLANK(D626),"",нормативы!$H$2)</f>
        <v/>
      </c>
      <c r="I626" s="35"/>
      <c r="J626" s="36" t="str">
        <f>IFERROR(VLOOKUP(D626,'движение ДВС'!B625:K4630,9,FALSE),"")</f>
        <v/>
      </c>
      <c r="K626" s="29" t="str">
        <f>IFERROR(INDEX('движение ДВС'!B:P,MATCH('наряд-задание'!D626,'движение ДВС'!P:P,0),1),"")</f>
        <v/>
      </c>
    </row>
    <row r="627" spans="1:11" s="29" customFormat="1" ht="25.5" hidden="1" customHeight="1" x14ac:dyDescent="0.25">
      <c r="A627" s="37"/>
      <c r="B627" s="35"/>
      <c r="C627" s="29">
        <f>IFERROR(VLOOKUP(B627,специалист!$B$3:$C$45,2,FALSE),)</f>
        <v>0</v>
      </c>
      <c r="D627" s="37"/>
      <c r="E627" s="30" t="str">
        <f>IFERROR(VLOOKUP(D627,'движение ДВС'!B626:C4631,2,FALSE),"")</f>
        <v/>
      </c>
      <c r="F627" s="35"/>
      <c r="G627" s="30" t="str">
        <f>IFERROR(VLOOKUP(F627,нормативы!G627:H666,2,FALSE),"")</f>
        <v/>
      </c>
      <c r="H627" s="30" t="str">
        <f>IF(ISBLANK(D627),"",нормативы!$H$2)</f>
        <v/>
      </c>
      <c r="I627" s="35"/>
      <c r="J627" s="36" t="str">
        <f>IFERROR(VLOOKUP(D627,'движение ДВС'!B626:K4631,9,FALSE),"")</f>
        <v/>
      </c>
      <c r="K627" s="29" t="str">
        <f>IFERROR(INDEX('движение ДВС'!B:P,MATCH('наряд-задание'!D627,'движение ДВС'!P:P,0),1),"")</f>
        <v/>
      </c>
    </row>
    <row r="628" spans="1:11" s="29" customFormat="1" ht="25.5" hidden="1" customHeight="1" x14ac:dyDescent="0.25">
      <c r="A628" s="37"/>
      <c r="B628" s="35"/>
      <c r="C628" s="29">
        <f>IFERROR(VLOOKUP(B628,специалист!$B$3:$C$45,2,FALSE),)</f>
        <v>0</v>
      </c>
      <c r="D628" s="37"/>
      <c r="E628" s="30" t="str">
        <f>IFERROR(VLOOKUP(D628,'движение ДВС'!B627:C4632,2,FALSE),"")</f>
        <v/>
      </c>
      <c r="F628" s="35"/>
      <c r="G628" s="30" t="str">
        <f>IFERROR(VLOOKUP(F628,нормативы!G628:H667,2,FALSE),"")</f>
        <v/>
      </c>
      <c r="H628" s="30" t="str">
        <f>IF(ISBLANK(D628),"",нормативы!$H$2)</f>
        <v/>
      </c>
      <c r="I628" s="35"/>
      <c r="J628" s="36" t="str">
        <f>IFERROR(VLOOKUP(D628,'движение ДВС'!B627:K4632,9,FALSE),"")</f>
        <v/>
      </c>
      <c r="K628" s="29" t="str">
        <f>IFERROR(INDEX('движение ДВС'!B:P,MATCH('наряд-задание'!D628,'движение ДВС'!P:P,0),1),"")</f>
        <v/>
      </c>
    </row>
    <row r="629" spans="1:11" s="29" customFormat="1" ht="25.5" hidden="1" customHeight="1" x14ac:dyDescent="0.25">
      <c r="A629" s="37"/>
      <c r="B629" s="35"/>
      <c r="C629" s="29">
        <f>IFERROR(VLOOKUP(B629,специалист!$B$3:$C$45,2,FALSE),)</f>
        <v>0</v>
      </c>
      <c r="D629" s="37"/>
      <c r="E629" s="30" t="str">
        <f>IFERROR(VLOOKUP(D629,'движение ДВС'!B628:C4633,2,FALSE),"")</f>
        <v/>
      </c>
      <c r="F629" s="35"/>
      <c r="G629" s="30" t="str">
        <f>IFERROR(VLOOKUP(F629,нормативы!G629:H668,2,FALSE),"")</f>
        <v/>
      </c>
      <c r="H629" s="30" t="str">
        <f>IF(ISBLANK(D629),"",нормативы!$H$2)</f>
        <v/>
      </c>
      <c r="I629" s="35"/>
      <c r="J629" s="36" t="str">
        <f>IFERROR(VLOOKUP(D629,'движение ДВС'!B628:K4633,9,FALSE),"")</f>
        <v/>
      </c>
      <c r="K629" s="29" t="str">
        <f>IFERROR(INDEX('движение ДВС'!B:P,MATCH('наряд-задание'!D629,'движение ДВС'!P:P,0),1),"")</f>
        <v/>
      </c>
    </row>
    <row r="630" spans="1:11" s="29" customFormat="1" ht="25.5" hidden="1" customHeight="1" x14ac:dyDescent="0.25">
      <c r="A630" s="37"/>
      <c r="B630" s="35"/>
      <c r="C630" s="29">
        <f>IFERROR(VLOOKUP(B630,специалист!$B$3:$C$45,2,FALSE),)</f>
        <v>0</v>
      </c>
      <c r="D630" s="37"/>
      <c r="E630" s="30" t="str">
        <f>IFERROR(VLOOKUP(D630,'движение ДВС'!B629:C4634,2,FALSE),"")</f>
        <v/>
      </c>
      <c r="F630" s="35"/>
      <c r="G630" s="30" t="str">
        <f>IFERROR(VLOOKUP(F630,нормативы!G630:H669,2,FALSE),"")</f>
        <v/>
      </c>
      <c r="H630" s="30" t="str">
        <f>IF(ISBLANK(D630),"",нормативы!$H$2)</f>
        <v/>
      </c>
      <c r="I630" s="35"/>
      <c r="J630" s="36" t="str">
        <f>IFERROR(VLOOKUP(D630,'движение ДВС'!B629:K4634,9,FALSE),"")</f>
        <v/>
      </c>
      <c r="K630" s="29" t="str">
        <f>IFERROR(INDEX('движение ДВС'!B:P,MATCH('наряд-задание'!D630,'движение ДВС'!P:P,0),1),"")</f>
        <v/>
      </c>
    </row>
    <row r="631" spans="1:11" s="29" customFormat="1" ht="25.5" hidden="1" customHeight="1" x14ac:dyDescent="0.25">
      <c r="A631" s="37"/>
      <c r="B631" s="35"/>
      <c r="C631" s="29">
        <f>IFERROR(VLOOKUP(B631,специалист!$B$3:$C$45,2,FALSE),)</f>
        <v>0</v>
      </c>
      <c r="D631" s="37"/>
      <c r="E631" s="30" t="str">
        <f>IFERROR(VLOOKUP(D631,'движение ДВС'!B630:C4635,2,FALSE),"")</f>
        <v/>
      </c>
      <c r="F631" s="35"/>
      <c r="G631" s="30" t="str">
        <f>IFERROR(VLOOKUP(F631,нормативы!G631:H670,2,FALSE),"")</f>
        <v/>
      </c>
      <c r="H631" s="30" t="str">
        <f>IF(ISBLANK(D631),"",нормативы!$H$2)</f>
        <v/>
      </c>
      <c r="I631" s="35"/>
      <c r="J631" s="36" t="str">
        <f>IFERROR(VLOOKUP(D631,'движение ДВС'!B630:K4635,9,FALSE),"")</f>
        <v/>
      </c>
      <c r="K631" s="29" t="str">
        <f>IFERROR(INDEX('движение ДВС'!B:P,MATCH('наряд-задание'!D631,'движение ДВС'!P:P,0),1),"")</f>
        <v/>
      </c>
    </row>
    <row r="632" spans="1:11" s="29" customFormat="1" ht="25.5" hidden="1" customHeight="1" x14ac:dyDescent="0.25">
      <c r="A632" s="37"/>
      <c r="B632" s="35"/>
      <c r="C632" s="29">
        <f>IFERROR(VLOOKUP(B632,специалист!$B$3:$C$45,2,FALSE),)</f>
        <v>0</v>
      </c>
      <c r="D632" s="37"/>
      <c r="E632" s="30" t="str">
        <f>IFERROR(VLOOKUP(D632,'движение ДВС'!B631:C4636,2,FALSE),"")</f>
        <v/>
      </c>
      <c r="F632" s="35"/>
      <c r="G632" s="30" t="str">
        <f>IFERROR(VLOOKUP(F632,нормативы!G632:H671,2,FALSE),"")</f>
        <v/>
      </c>
      <c r="H632" s="30" t="str">
        <f>IF(ISBLANK(D632),"",нормативы!$H$2)</f>
        <v/>
      </c>
      <c r="I632" s="35"/>
      <c r="J632" s="36" t="str">
        <f>IFERROR(VLOOKUP(D632,'движение ДВС'!B631:K4636,9,FALSE),"")</f>
        <v/>
      </c>
      <c r="K632" s="29" t="str">
        <f>IFERROR(INDEX('движение ДВС'!B:P,MATCH('наряд-задание'!D632,'движение ДВС'!P:P,0),1),"")</f>
        <v/>
      </c>
    </row>
    <row r="633" spans="1:11" s="29" customFormat="1" ht="25.5" hidden="1" customHeight="1" x14ac:dyDescent="0.25">
      <c r="A633" s="37"/>
      <c r="B633" s="35"/>
      <c r="C633" s="29">
        <f>IFERROR(VLOOKUP(B633,специалист!$B$3:$C$45,2,FALSE),)</f>
        <v>0</v>
      </c>
      <c r="D633" s="37"/>
      <c r="E633" s="30" t="str">
        <f>IFERROR(VLOOKUP(D633,'движение ДВС'!B632:C4637,2,FALSE),"")</f>
        <v/>
      </c>
      <c r="F633" s="35"/>
      <c r="G633" s="30" t="str">
        <f>IFERROR(VLOOKUP(F633,нормативы!G633:H672,2,FALSE),"")</f>
        <v/>
      </c>
      <c r="H633" s="30" t="str">
        <f>IF(ISBLANK(D633),"",нормативы!$H$2)</f>
        <v/>
      </c>
      <c r="I633" s="35"/>
      <c r="J633" s="36" t="str">
        <f>IFERROR(VLOOKUP(D633,'движение ДВС'!B632:K4637,9,FALSE),"")</f>
        <v/>
      </c>
      <c r="K633" s="29" t="str">
        <f>IFERROR(INDEX('движение ДВС'!B:P,MATCH('наряд-задание'!D633,'движение ДВС'!P:P,0),1),"")</f>
        <v/>
      </c>
    </row>
    <row r="634" spans="1:11" s="29" customFormat="1" ht="25.5" hidden="1" customHeight="1" x14ac:dyDescent="0.25">
      <c r="A634" s="37"/>
      <c r="B634" s="35"/>
      <c r="C634" s="29">
        <f>IFERROR(VLOOKUP(B634,специалист!$B$3:$C$45,2,FALSE),)</f>
        <v>0</v>
      </c>
      <c r="D634" s="37"/>
      <c r="E634" s="30" t="str">
        <f>IFERROR(VLOOKUP(D634,'движение ДВС'!B633:C4638,2,FALSE),"")</f>
        <v/>
      </c>
      <c r="F634" s="35"/>
      <c r="G634" s="30" t="str">
        <f>IFERROR(VLOOKUP(F634,нормативы!G634:H673,2,FALSE),"")</f>
        <v/>
      </c>
      <c r="H634" s="30" t="str">
        <f>IF(ISBLANK(D634),"",нормативы!$H$2)</f>
        <v/>
      </c>
      <c r="I634" s="35"/>
      <c r="J634" s="36" t="str">
        <f>IFERROR(VLOOKUP(D634,'движение ДВС'!B633:K4638,9,FALSE),"")</f>
        <v/>
      </c>
      <c r="K634" s="29" t="str">
        <f>IFERROR(INDEX('движение ДВС'!B:P,MATCH('наряд-задание'!D634,'движение ДВС'!P:P,0),1),"")</f>
        <v/>
      </c>
    </row>
    <row r="635" spans="1:11" s="29" customFormat="1" ht="25.5" hidden="1" customHeight="1" x14ac:dyDescent="0.25">
      <c r="A635" s="37"/>
      <c r="B635" s="35"/>
      <c r="C635" s="29">
        <f>IFERROR(VLOOKUP(B635,специалист!$B$3:$C$45,2,FALSE),)</f>
        <v>0</v>
      </c>
      <c r="D635" s="37"/>
      <c r="E635" s="30" t="str">
        <f>IFERROR(VLOOKUP(D635,'движение ДВС'!B634:C4639,2,FALSE),"")</f>
        <v/>
      </c>
      <c r="F635" s="35"/>
      <c r="G635" s="30" t="str">
        <f>IFERROR(VLOOKUP(F635,нормативы!G635:H674,2,FALSE),"")</f>
        <v/>
      </c>
      <c r="H635" s="30" t="str">
        <f>IF(ISBLANK(D635),"",нормативы!$H$2)</f>
        <v/>
      </c>
      <c r="I635" s="35"/>
      <c r="J635" s="36" t="str">
        <f>IFERROR(VLOOKUP(D635,'движение ДВС'!B634:K4639,9,FALSE),"")</f>
        <v/>
      </c>
      <c r="K635" s="29" t="str">
        <f>IFERROR(INDEX('движение ДВС'!B:P,MATCH('наряд-задание'!D635,'движение ДВС'!P:P,0),1),"")</f>
        <v/>
      </c>
    </row>
    <row r="636" spans="1:11" s="29" customFormat="1" ht="25.5" hidden="1" customHeight="1" x14ac:dyDescent="0.25">
      <c r="A636" s="37"/>
      <c r="B636" s="35"/>
      <c r="C636" s="29">
        <f>IFERROR(VLOOKUP(B636,специалист!$B$3:$C$45,2,FALSE),)</f>
        <v>0</v>
      </c>
      <c r="D636" s="37"/>
      <c r="E636" s="30" t="str">
        <f>IFERROR(VLOOKUP(D636,'движение ДВС'!B635:C4640,2,FALSE),"")</f>
        <v/>
      </c>
      <c r="F636" s="35"/>
      <c r="G636" s="30" t="str">
        <f>IFERROR(VLOOKUP(F636,нормативы!G636:H675,2,FALSE),"")</f>
        <v/>
      </c>
      <c r="H636" s="30" t="str">
        <f>IF(ISBLANK(D636),"",нормативы!$H$2)</f>
        <v/>
      </c>
      <c r="I636" s="35"/>
      <c r="J636" s="36" t="str">
        <f>IFERROR(VLOOKUP(D636,'движение ДВС'!B635:K4640,9,FALSE),"")</f>
        <v/>
      </c>
      <c r="K636" s="29" t="str">
        <f>IFERROR(INDEX('движение ДВС'!B:P,MATCH('наряд-задание'!D636,'движение ДВС'!P:P,0),1),"")</f>
        <v/>
      </c>
    </row>
    <row r="637" spans="1:11" s="29" customFormat="1" ht="25.5" hidden="1" customHeight="1" x14ac:dyDescent="0.25">
      <c r="A637" s="37"/>
      <c r="B637" s="35"/>
      <c r="C637" s="29">
        <f>IFERROR(VLOOKUP(B637,специалист!$B$3:$C$45,2,FALSE),)</f>
        <v>0</v>
      </c>
      <c r="D637" s="37"/>
      <c r="E637" s="30" t="str">
        <f>IFERROR(VLOOKUP(D637,'движение ДВС'!B636:C4641,2,FALSE),"")</f>
        <v/>
      </c>
      <c r="F637" s="35"/>
      <c r="G637" s="30" t="str">
        <f>IFERROR(VLOOKUP(F637,нормативы!G637:H676,2,FALSE),"")</f>
        <v/>
      </c>
      <c r="H637" s="30" t="str">
        <f>IF(ISBLANK(D637),"",нормативы!$H$2)</f>
        <v/>
      </c>
      <c r="I637" s="35"/>
      <c r="J637" s="36" t="str">
        <f>IFERROR(VLOOKUP(D637,'движение ДВС'!B636:K4641,9,FALSE),"")</f>
        <v/>
      </c>
      <c r="K637" s="29" t="str">
        <f>IFERROR(INDEX('движение ДВС'!B:P,MATCH('наряд-задание'!D637,'движение ДВС'!P:P,0),1),"")</f>
        <v/>
      </c>
    </row>
    <row r="638" spans="1:11" s="29" customFormat="1" ht="25.5" hidden="1" customHeight="1" x14ac:dyDescent="0.25">
      <c r="A638" s="37"/>
      <c r="B638" s="35"/>
      <c r="C638" s="29">
        <f>IFERROR(VLOOKUP(B638,специалист!$B$3:$C$45,2,FALSE),)</f>
        <v>0</v>
      </c>
      <c r="D638" s="37"/>
      <c r="E638" s="30" t="str">
        <f>IFERROR(VLOOKUP(D638,'движение ДВС'!B637:C4642,2,FALSE),"")</f>
        <v/>
      </c>
      <c r="F638" s="35"/>
      <c r="G638" s="30" t="str">
        <f>IFERROR(VLOOKUP(F638,нормативы!G638:H677,2,FALSE),"")</f>
        <v/>
      </c>
      <c r="H638" s="30" t="str">
        <f>IF(ISBLANK(D638),"",нормативы!$H$2)</f>
        <v/>
      </c>
      <c r="I638" s="35"/>
      <c r="J638" s="36" t="str">
        <f>IFERROR(VLOOKUP(D638,'движение ДВС'!B637:K4642,9,FALSE),"")</f>
        <v/>
      </c>
      <c r="K638" s="29" t="str">
        <f>IFERROR(INDEX('движение ДВС'!B:P,MATCH('наряд-задание'!D638,'движение ДВС'!P:P,0),1),"")</f>
        <v/>
      </c>
    </row>
    <row r="639" spans="1:11" s="29" customFormat="1" ht="25.5" hidden="1" customHeight="1" x14ac:dyDescent="0.25">
      <c r="A639" s="37"/>
      <c r="B639" s="35"/>
      <c r="C639" s="29">
        <f>IFERROR(VLOOKUP(B639,специалист!$B$3:$C$45,2,FALSE),)</f>
        <v>0</v>
      </c>
      <c r="D639" s="37"/>
      <c r="E639" s="30" t="str">
        <f>IFERROR(VLOOKUP(D639,'движение ДВС'!B638:C4643,2,FALSE),"")</f>
        <v/>
      </c>
      <c r="F639" s="35"/>
      <c r="G639" s="30" t="str">
        <f>IFERROR(VLOOKUP(F639,нормативы!G639:H678,2,FALSE),"")</f>
        <v/>
      </c>
      <c r="H639" s="30" t="str">
        <f>IF(ISBLANK(D639),"",нормативы!$H$2)</f>
        <v/>
      </c>
      <c r="I639" s="35"/>
      <c r="J639" s="36" t="str">
        <f>IFERROR(VLOOKUP(D639,'движение ДВС'!B638:K4643,9,FALSE),"")</f>
        <v/>
      </c>
      <c r="K639" s="29" t="str">
        <f>IFERROR(INDEX('движение ДВС'!B:P,MATCH('наряд-задание'!D639,'движение ДВС'!P:P,0),1),"")</f>
        <v/>
      </c>
    </row>
    <row r="640" spans="1:11" s="29" customFormat="1" ht="25.5" hidden="1" customHeight="1" x14ac:dyDescent="0.25">
      <c r="A640" s="37"/>
      <c r="B640" s="35"/>
      <c r="C640" s="29">
        <f>IFERROR(VLOOKUP(B640,специалист!$B$3:$C$45,2,FALSE),)</f>
        <v>0</v>
      </c>
      <c r="D640" s="37"/>
      <c r="E640" s="30" t="str">
        <f>IFERROR(VLOOKUP(D640,'движение ДВС'!B639:C4644,2,FALSE),"")</f>
        <v/>
      </c>
      <c r="F640" s="35"/>
      <c r="G640" s="30" t="str">
        <f>IFERROR(VLOOKUP(F640,нормативы!G640:H679,2,FALSE),"")</f>
        <v/>
      </c>
      <c r="H640" s="30" t="str">
        <f>IF(ISBLANK(D640),"",нормативы!$H$2)</f>
        <v/>
      </c>
      <c r="I640" s="35"/>
      <c r="J640" s="36" t="str">
        <f>IFERROR(VLOOKUP(D640,'движение ДВС'!B639:K4644,9,FALSE),"")</f>
        <v/>
      </c>
      <c r="K640" s="29" t="str">
        <f>IFERROR(INDEX('движение ДВС'!B:P,MATCH('наряд-задание'!D640,'движение ДВС'!P:P,0),1),"")</f>
        <v/>
      </c>
    </row>
    <row r="641" spans="1:11" s="29" customFormat="1" ht="25.5" hidden="1" customHeight="1" x14ac:dyDescent="0.25">
      <c r="A641" s="37"/>
      <c r="B641" s="35"/>
      <c r="C641" s="29">
        <f>IFERROR(VLOOKUP(B641,специалист!$B$3:$C$45,2,FALSE),)</f>
        <v>0</v>
      </c>
      <c r="D641" s="37"/>
      <c r="E641" s="30" t="str">
        <f>IFERROR(VLOOKUP(D641,'движение ДВС'!B640:C4645,2,FALSE),"")</f>
        <v/>
      </c>
      <c r="F641" s="35"/>
      <c r="G641" s="30" t="str">
        <f>IFERROR(VLOOKUP(F641,нормативы!G641:H680,2,FALSE),"")</f>
        <v/>
      </c>
      <c r="H641" s="30" t="str">
        <f>IF(ISBLANK(D641),"",нормативы!$H$2)</f>
        <v/>
      </c>
      <c r="I641" s="35"/>
      <c r="J641" s="36" t="str">
        <f>IFERROR(VLOOKUP(D641,'движение ДВС'!B640:K4645,9,FALSE),"")</f>
        <v/>
      </c>
      <c r="K641" s="29" t="str">
        <f>IFERROR(INDEX('движение ДВС'!B:P,MATCH('наряд-задание'!D641,'движение ДВС'!P:P,0),1),"")</f>
        <v/>
      </c>
    </row>
    <row r="642" spans="1:11" s="29" customFormat="1" ht="25.5" hidden="1" customHeight="1" x14ac:dyDescent="0.25">
      <c r="A642" s="37"/>
      <c r="B642" s="35"/>
      <c r="C642" s="29">
        <f>IFERROR(VLOOKUP(B642,специалист!$B$3:$C$45,2,FALSE),)</f>
        <v>0</v>
      </c>
      <c r="D642" s="37"/>
      <c r="E642" s="30" t="str">
        <f>IFERROR(VLOOKUP(D642,'движение ДВС'!B641:C4646,2,FALSE),"")</f>
        <v/>
      </c>
      <c r="F642" s="35"/>
      <c r="G642" s="30" t="str">
        <f>IFERROR(VLOOKUP(F642,нормативы!G642:H681,2,FALSE),"")</f>
        <v/>
      </c>
      <c r="H642" s="30" t="str">
        <f>IF(ISBLANK(D642),"",нормативы!$H$2)</f>
        <v/>
      </c>
      <c r="I642" s="35"/>
      <c r="J642" s="36" t="str">
        <f>IFERROR(VLOOKUP(D642,'движение ДВС'!B641:K4646,9,FALSE),"")</f>
        <v/>
      </c>
      <c r="K642" s="29" t="str">
        <f>IFERROR(INDEX('движение ДВС'!B:P,MATCH('наряд-задание'!D642,'движение ДВС'!P:P,0),1),"")</f>
        <v/>
      </c>
    </row>
    <row r="643" spans="1:11" s="29" customFormat="1" ht="25.5" hidden="1" customHeight="1" x14ac:dyDescent="0.25">
      <c r="A643" s="37"/>
      <c r="B643" s="35"/>
      <c r="C643" s="29">
        <f>IFERROR(VLOOKUP(B643,специалист!$B$3:$C$45,2,FALSE),)</f>
        <v>0</v>
      </c>
      <c r="D643" s="37"/>
      <c r="E643" s="30" t="str">
        <f>IFERROR(VLOOKUP(D643,'движение ДВС'!B642:C4647,2,FALSE),"")</f>
        <v/>
      </c>
      <c r="F643" s="35"/>
      <c r="G643" s="30" t="str">
        <f>IFERROR(VLOOKUP(F643,нормативы!G643:H682,2,FALSE),"")</f>
        <v/>
      </c>
      <c r="H643" s="30" t="str">
        <f>IF(ISBLANK(D643),"",нормативы!$H$2)</f>
        <v/>
      </c>
      <c r="I643" s="35"/>
      <c r="J643" s="36" t="str">
        <f>IFERROR(VLOOKUP(D643,'движение ДВС'!B642:K4647,9,FALSE),"")</f>
        <v/>
      </c>
      <c r="K643" s="29" t="str">
        <f>IFERROR(INDEX('движение ДВС'!B:P,MATCH('наряд-задание'!D643,'движение ДВС'!P:P,0),1),"")</f>
        <v/>
      </c>
    </row>
    <row r="644" spans="1:11" s="29" customFormat="1" ht="25.5" hidden="1" customHeight="1" x14ac:dyDescent="0.25">
      <c r="A644" s="37"/>
      <c r="B644" s="35"/>
      <c r="C644" s="29">
        <f>IFERROR(VLOOKUP(B644,специалист!$B$3:$C$45,2,FALSE),)</f>
        <v>0</v>
      </c>
      <c r="D644" s="37"/>
      <c r="E644" s="30" t="str">
        <f>IFERROR(VLOOKUP(D644,'движение ДВС'!B643:C4648,2,FALSE),"")</f>
        <v/>
      </c>
      <c r="F644" s="35"/>
      <c r="G644" s="30" t="str">
        <f>IFERROR(VLOOKUP(F644,нормативы!G644:H683,2,FALSE),"")</f>
        <v/>
      </c>
      <c r="H644" s="30" t="str">
        <f>IF(ISBLANK(D644),"",нормативы!$H$2)</f>
        <v/>
      </c>
      <c r="I644" s="35"/>
      <c r="J644" s="36" t="str">
        <f>IFERROR(VLOOKUP(D644,'движение ДВС'!B643:K4648,9,FALSE),"")</f>
        <v/>
      </c>
      <c r="K644" s="29" t="str">
        <f>IFERROR(INDEX('движение ДВС'!B:P,MATCH('наряд-задание'!D644,'движение ДВС'!P:P,0),1),"")</f>
        <v/>
      </c>
    </row>
    <row r="645" spans="1:11" s="29" customFormat="1" ht="25.5" hidden="1" customHeight="1" x14ac:dyDescent="0.25">
      <c r="A645" s="37"/>
      <c r="B645" s="35"/>
      <c r="C645" s="29">
        <f>IFERROR(VLOOKUP(B645,специалист!$B$3:$C$45,2,FALSE),)</f>
        <v>0</v>
      </c>
      <c r="D645" s="37"/>
      <c r="E645" s="30" t="str">
        <f>IFERROR(VLOOKUP(D645,'движение ДВС'!B644:C4649,2,FALSE),"")</f>
        <v/>
      </c>
      <c r="F645" s="35"/>
      <c r="G645" s="30" t="str">
        <f>IFERROR(VLOOKUP(F645,нормативы!G645:H684,2,FALSE),"")</f>
        <v/>
      </c>
      <c r="H645" s="30" t="str">
        <f>IF(ISBLANK(D645),"",нормативы!$H$2)</f>
        <v/>
      </c>
      <c r="I645" s="35"/>
      <c r="J645" s="36" t="str">
        <f>IFERROR(VLOOKUP(D645,'движение ДВС'!B644:K4649,9,FALSE),"")</f>
        <v/>
      </c>
      <c r="K645" s="29" t="str">
        <f>IFERROR(INDEX('движение ДВС'!B:P,MATCH('наряд-задание'!D645,'движение ДВС'!P:P,0),1),"")</f>
        <v/>
      </c>
    </row>
    <row r="646" spans="1:11" s="29" customFormat="1" ht="25.5" hidden="1" customHeight="1" x14ac:dyDescent="0.25">
      <c r="A646" s="37"/>
      <c r="B646" s="35"/>
      <c r="C646" s="29">
        <f>IFERROR(VLOOKUP(B646,специалист!$B$3:$C$45,2,FALSE),)</f>
        <v>0</v>
      </c>
      <c r="D646" s="37"/>
      <c r="E646" s="30" t="str">
        <f>IFERROR(VLOOKUP(D646,'движение ДВС'!B645:C4650,2,FALSE),"")</f>
        <v/>
      </c>
      <c r="F646" s="35"/>
      <c r="G646" s="30" t="str">
        <f>IFERROR(VLOOKUP(F646,нормативы!G646:H685,2,FALSE),"")</f>
        <v/>
      </c>
      <c r="H646" s="30" t="str">
        <f>IF(ISBLANK(D646),"",нормативы!$H$2)</f>
        <v/>
      </c>
      <c r="I646" s="35"/>
      <c r="J646" s="36" t="str">
        <f>IFERROR(VLOOKUP(D646,'движение ДВС'!B645:K4650,9,FALSE),"")</f>
        <v/>
      </c>
      <c r="K646" s="29" t="str">
        <f>IFERROR(INDEX('движение ДВС'!B:P,MATCH('наряд-задание'!D646,'движение ДВС'!P:P,0),1),"")</f>
        <v/>
      </c>
    </row>
    <row r="647" spans="1:11" s="29" customFormat="1" ht="25.5" hidden="1" customHeight="1" x14ac:dyDescent="0.25">
      <c r="A647" s="37"/>
      <c r="B647" s="35"/>
      <c r="C647" s="29">
        <f>IFERROR(VLOOKUP(B647,специалист!$B$3:$C$45,2,FALSE),)</f>
        <v>0</v>
      </c>
      <c r="D647" s="37"/>
      <c r="E647" s="30" t="str">
        <f>IFERROR(VLOOKUP(D647,'движение ДВС'!B646:C4651,2,FALSE),"")</f>
        <v/>
      </c>
      <c r="F647" s="35"/>
      <c r="G647" s="30" t="str">
        <f>IFERROR(VLOOKUP(F647,нормативы!G647:H686,2,FALSE),"")</f>
        <v/>
      </c>
      <c r="H647" s="30" t="str">
        <f>IF(ISBLANK(D647),"",нормативы!$H$2)</f>
        <v/>
      </c>
      <c r="I647" s="35"/>
      <c r="J647" s="36" t="str">
        <f>IFERROR(VLOOKUP(D647,'движение ДВС'!B646:K4651,9,FALSE),"")</f>
        <v/>
      </c>
      <c r="K647" s="29" t="str">
        <f>IFERROR(INDEX('движение ДВС'!B:P,MATCH('наряд-задание'!D647,'движение ДВС'!P:P,0),1),"")</f>
        <v/>
      </c>
    </row>
    <row r="648" spans="1:11" s="29" customFormat="1" ht="25.5" hidden="1" customHeight="1" x14ac:dyDescent="0.25">
      <c r="A648" s="37"/>
      <c r="B648" s="35"/>
      <c r="C648" s="29">
        <f>IFERROR(VLOOKUP(B648,специалист!$B$3:$C$45,2,FALSE),)</f>
        <v>0</v>
      </c>
      <c r="D648" s="37"/>
      <c r="E648" s="30" t="str">
        <f>IFERROR(VLOOKUP(D648,'движение ДВС'!B647:C4652,2,FALSE),"")</f>
        <v/>
      </c>
      <c r="F648" s="35"/>
      <c r="G648" s="30" t="str">
        <f>IFERROR(VLOOKUP(F648,нормативы!G648:H687,2,FALSE),"")</f>
        <v/>
      </c>
      <c r="H648" s="30" t="str">
        <f>IF(ISBLANK(D648),"",нормативы!$H$2)</f>
        <v/>
      </c>
      <c r="I648" s="35"/>
      <c r="J648" s="36" t="str">
        <f>IFERROR(VLOOKUP(D648,'движение ДВС'!B647:K4652,9,FALSE),"")</f>
        <v/>
      </c>
      <c r="K648" s="29" t="str">
        <f>IFERROR(INDEX('движение ДВС'!B:P,MATCH('наряд-задание'!D648,'движение ДВС'!P:P,0),1),"")</f>
        <v/>
      </c>
    </row>
    <row r="649" spans="1:11" s="29" customFormat="1" ht="25.5" hidden="1" customHeight="1" x14ac:dyDescent="0.25">
      <c r="A649" s="37"/>
      <c r="B649" s="35"/>
      <c r="C649" s="29">
        <f>IFERROR(VLOOKUP(B649,специалист!$B$3:$C$45,2,FALSE),)</f>
        <v>0</v>
      </c>
      <c r="D649" s="37"/>
      <c r="E649" s="30" t="str">
        <f>IFERROR(VLOOKUP(D649,'движение ДВС'!B648:C4653,2,FALSE),"")</f>
        <v/>
      </c>
      <c r="F649" s="35"/>
      <c r="G649" s="30" t="str">
        <f>IFERROR(VLOOKUP(F649,нормативы!G649:H688,2,FALSE),"")</f>
        <v/>
      </c>
      <c r="H649" s="30" t="str">
        <f>IF(ISBLANK(D649),"",нормативы!$H$2)</f>
        <v/>
      </c>
      <c r="I649" s="35"/>
      <c r="J649" s="36" t="str">
        <f>IFERROR(VLOOKUP(D649,'движение ДВС'!B648:K4653,9,FALSE),"")</f>
        <v/>
      </c>
      <c r="K649" s="29" t="str">
        <f>IFERROR(INDEX('движение ДВС'!B:P,MATCH('наряд-задание'!D649,'движение ДВС'!P:P,0),1),"")</f>
        <v/>
      </c>
    </row>
    <row r="650" spans="1:11" s="29" customFormat="1" ht="25.5" hidden="1" customHeight="1" x14ac:dyDescent="0.25">
      <c r="A650" s="37"/>
      <c r="B650" s="35"/>
      <c r="C650" s="29">
        <f>IFERROR(VLOOKUP(B650,специалист!$B$3:$C$45,2,FALSE),)</f>
        <v>0</v>
      </c>
      <c r="D650" s="37"/>
      <c r="E650" s="30" t="str">
        <f>IFERROR(VLOOKUP(D650,'движение ДВС'!B649:C4654,2,FALSE),"")</f>
        <v/>
      </c>
      <c r="F650" s="35"/>
      <c r="G650" s="30" t="str">
        <f>IFERROR(VLOOKUP(F650,нормативы!G650:H689,2,FALSE),"")</f>
        <v/>
      </c>
      <c r="H650" s="30" t="str">
        <f>IF(ISBLANK(D650),"",нормативы!$H$2)</f>
        <v/>
      </c>
      <c r="I650" s="35"/>
      <c r="J650" s="36" t="str">
        <f>IFERROR(VLOOKUP(D650,'движение ДВС'!B649:K4654,9,FALSE),"")</f>
        <v/>
      </c>
      <c r="K650" s="29" t="str">
        <f>IFERROR(INDEX('движение ДВС'!B:P,MATCH('наряд-задание'!D650,'движение ДВС'!P:P,0),1),"")</f>
        <v/>
      </c>
    </row>
    <row r="651" spans="1:11" s="29" customFormat="1" ht="25.5" hidden="1" customHeight="1" x14ac:dyDescent="0.25">
      <c r="A651" s="37"/>
      <c r="B651" s="35"/>
      <c r="C651" s="29">
        <f>IFERROR(VLOOKUP(B651,специалист!$B$3:$C$45,2,FALSE),)</f>
        <v>0</v>
      </c>
      <c r="D651" s="37"/>
      <c r="E651" s="30" t="str">
        <f>IFERROR(VLOOKUP(D651,'движение ДВС'!B650:C4655,2,FALSE),"")</f>
        <v/>
      </c>
      <c r="F651" s="35"/>
      <c r="G651" s="30" t="str">
        <f>IFERROR(VLOOKUP(F651,нормативы!G651:H690,2,FALSE),"")</f>
        <v/>
      </c>
      <c r="H651" s="30" t="str">
        <f>IF(ISBLANK(D651),"",нормативы!$H$2)</f>
        <v/>
      </c>
      <c r="I651" s="35"/>
      <c r="J651" s="36" t="str">
        <f>IFERROR(VLOOKUP(D651,'движение ДВС'!B650:K4655,9,FALSE),"")</f>
        <v/>
      </c>
      <c r="K651" s="29" t="str">
        <f>IFERROR(INDEX('движение ДВС'!B:P,MATCH('наряд-задание'!D651,'движение ДВС'!P:P,0),1),"")</f>
        <v/>
      </c>
    </row>
    <row r="652" spans="1:11" s="29" customFormat="1" ht="25.5" hidden="1" customHeight="1" x14ac:dyDescent="0.25">
      <c r="A652" s="37"/>
      <c r="B652" s="35"/>
      <c r="C652" s="29">
        <f>IFERROR(VLOOKUP(B652,специалист!$B$3:$C$45,2,FALSE),)</f>
        <v>0</v>
      </c>
      <c r="D652" s="37"/>
      <c r="E652" s="30" t="str">
        <f>IFERROR(VLOOKUP(D652,'движение ДВС'!B651:C4656,2,FALSE),"")</f>
        <v/>
      </c>
      <c r="F652" s="35"/>
      <c r="G652" s="30" t="str">
        <f>IFERROR(VLOOKUP(F652,нормативы!G652:H691,2,FALSE),"")</f>
        <v/>
      </c>
      <c r="H652" s="30" t="str">
        <f>IF(ISBLANK(D652),"",нормативы!$H$2)</f>
        <v/>
      </c>
      <c r="I652" s="35"/>
      <c r="J652" s="36" t="str">
        <f>IFERROR(VLOOKUP(D652,'движение ДВС'!B651:K4656,9,FALSE),"")</f>
        <v/>
      </c>
      <c r="K652" s="29" t="str">
        <f>IFERROR(INDEX('движение ДВС'!B:P,MATCH('наряд-задание'!D652,'движение ДВС'!P:P,0),1),"")</f>
        <v/>
      </c>
    </row>
    <row r="653" spans="1:11" s="29" customFormat="1" ht="25.5" hidden="1" customHeight="1" x14ac:dyDescent="0.25">
      <c r="A653" s="37"/>
      <c r="B653" s="35"/>
      <c r="C653" s="29">
        <f>IFERROR(VLOOKUP(B653,специалист!$B$3:$C$45,2,FALSE),)</f>
        <v>0</v>
      </c>
      <c r="D653" s="37"/>
      <c r="E653" s="30" t="str">
        <f>IFERROR(VLOOKUP(D653,'движение ДВС'!B652:C4657,2,FALSE),"")</f>
        <v/>
      </c>
      <c r="F653" s="35"/>
      <c r="G653" s="30" t="str">
        <f>IFERROR(VLOOKUP(F653,нормативы!G653:H692,2,FALSE),"")</f>
        <v/>
      </c>
      <c r="H653" s="30" t="str">
        <f>IF(ISBLANK(D653),"",нормативы!$H$2)</f>
        <v/>
      </c>
      <c r="I653" s="35"/>
      <c r="J653" s="36" t="str">
        <f>IFERROR(VLOOKUP(D653,'движение ДВС'!B652:K4657,9,FALSE),"")</f>
        <v/>
      </c>
      <c r="K653" s="29" t="str">
        <f>IFERROR(INDEX('движение ДВС'!B:P,MATCH('наряд-задание'!D653,'движение ДВС'!P:P,0),1),"")</f>
        <v/>
      </c>
    </row>
    <row r="654" spans="1:11" s="29" customFormat="1" ht="25.5" hidden="1" customHeight="1" x14ac:dyDescent="0.25">
      <c r="A654" s="37"/>
      <c r="B654" s="35"/>
      <c r="C654" s="29">
        <f>IFERROR(VLOOKUP(B654,специалист!$B$3:$C$45,2,FALSE),)</f>
        <v>0</v>
      </c>
      <c r="D654" s="37"/>
      <c r="E654" s="30" t="str">
        <f>IFERROR(VLOOKUP(D654,'движение ДВС'!B653:C4658,2,FALSE),"")</f>
        <v/>
      </c>
      <c r="F654" s="35"/>
      <c r="G654" s="30" t="str">
        <f>IFERROR(VLOOKUP(F654,нормативы!G654:H693,2,FALSE),"")</f>
        <v/>
      </c>
      <c r="H654" s="30" t="str">
        <f>IF(ISBLANK(D654),"",нормативы!$H$2)</f>
        <v/>
      </c>
      <c r="I654" s="35"/>
      <c r="J654" s="36" t="str">
        <f>IFERROR(VLOOKUP(D654,'движение ДВС'!B653:K4658,9,FALSE),"")</f>
        <v/>
      </c>
      <c r="K654" s="29" t="str">
        <f>IFERROR(INDEX('движение ДВС'!B:P,MATCH('наряд-задание'!D654,'движение ДВС'!P:P,0),1),"")</f>
        <v/>
      </c>
    </row>
    <row r="655" spans="1:11" s="29" customFormat="1" ht="25.5" hidden="1" customHeight="1" x14ac:dyDescent="0.25">
      <c r="A655" s="37"/>
      <c r="B655" s="35"/>
      <c r="C655" s="29">
        <f>IFERROR(VLOOKUP(B655,специалист!$B$3:$C$45,2,FALSE),)</f>
        <v>0</v>
      </c>
      <c r="D655" s="37"/>
      <c r="E655" s="30" t="str">
        <f>IFERROR(VLOOKUP(D655,'движение ДВС'!B654:C4659,2,FALSE),"")</f>
        <v/>
      </c>
      <c r="F655" s="35"/>
      <c r="G655" s="30" t="str">
        <f>IFERROR(VLOOKUP(F655,нормативы!G655:H694,2,FALSE),"")</f>
        <v/>
      </c>
      <c r="H655" s="30" t="str">
        <f>IF(ISBLANK(D655),"",нормативы!$H$2)</f>
        <v/>
      </c>
      <c r="I655" s="35"/>
      <c r="J655" s="36" t="str">
        <f>IFERROR(VLOOKUP(D655,'движение ДВС'!B654:K4659,9,FALSE),"")</f>
        <v/>
      </c>
      <c r="K655" s="29" t="str">
        <f>IFERROR(INDEX('движение ДВС'!B:P,MATCH('наряд-задание'!D655,'движение ДВС'!P:P,0),1),"")</f>
        <v/>
      </c>
    </row>
    <row r="656" spans="1:11" s="29" customFormat="1" ht="25.5" hidden="1" customHeight="1" x14ac:dyDescent="0.25">
      <c r="A656" s="37"/>
      <c r="B656" s="35"/>
      <c r="C656" s="29">
        <f>IFERROR(VLOOKUP(B656,специалист!$B$3:$C$45,2,FALSE),)</f>
        <v>0</v>
      </c>
      <c r="D656" s="37"/>
      <c r="E656" s="30" t="str">
        <f>IFERROR(VLOOKUP(D656,'движение ДВС'!B655:C4660,2,FALSE),"")</f>
        <v/>
      </c>
      <c r="F656" s="35"/>
      <c r="G656" s="30" t="str">
        <f>IFERROR(VLOOKUP(F656,нормативы!G656:H695,2,FALSE),"")</f>
        <v/>
      </c>
      <c r="H656" s="30" t="str">
        <f>IF(ISBLANK(D656),"",нормативы!$H$2)</f>
        <v/>
      </c>
      <c r="I656" s="35"/>
      <c r="J656" s="36" t="str">
        <f>IFERROR(VLOOKUP(D656,'движение ДВС'!B655:K4660,9,FALSE),"")</f>
        <v/>
      </c>
      <c r="K656" s="29" t="str">
        <f>IFERROR(INDEX('движение ДВС'!B:P,MATCH('наряд-задание'!D656,'движение ДВС'!P:P,0),1),"")</f>
        <v/>
      </c>
    </row>
    <row r="657" spans="1:11" s="29" customFormat="1" ht="25.5" hidden="1" customHeight="1" x14ac:dyDescent="0.25">
      <c r="A657" s="37"/>
      <c r="B657" s="35"/>
      <c r="C657" s="29">
        <f>IFERROR(VLOOKUP(B657,специалист!$B$3:$C$45,2,FALSE),)</f>
        <v>0</v>
      </c>
      <c r="D657" s="37"/>
      <c r="E657" s="30" t="str">
        <f>IFERROR(VLOOKUP(D657,'движение ДВС'!B656:C4661,2,FALSE),"")</f>
        <v/>
      </c>
      <c r="F657" s="35"/>
      <c r="G657" s="30" t="str">
        <f>IFERROR(VLOOKUP(F657,нормативы!G657:H696,2,FALSE),"")</f>
        <v/>
      </c>
      <c r="H657" s="30" t="str">
        <f>IF(ISBLANK(D657),"",нормативы!$H$2)</f>
        <v/>
      </c>
      <c r="I657" s="35"/>
      <c r="J657" s="36" t="str">
        <f>IFERROR(VLOOKUP(D657,'движение ДВС'!B656:K4661,9,FALSE),"")</f>
        <v/>
      </c>
      <c r="K657" s="29" t="str">
        <f>IFERROR(INDEX('движение ДВС'!B:P,MATCH('наряд-задание'!D657,'движение ДВС'!P:P,0),1),"")</f>
        <v/>
      </c>
    </row>
    <row r="658" spans="1:11" s="29" customFormat="1" ht="25.5" hidden="1" customHeight="1" x14ac:dyDescent="0.25">
      <c r="A658" s="37"/>
      <c r="B658" s="35"/>
      <c r="C658" s="29">
        <f>IFERROR(VLOOKUP(B658,специалист!$B$3:$C$45,2,FALSE),)</f>
        <v>0</v>
      </c>
      <c r="D658" s="37"/>
      <c r="E658" s="30" t="str">
        <f>IFERROR(VLOOKUP(D658,'движение ДВС'!B657:C4662,2,FALSE),"")</f>
        <v/>
      </c>
      <c r="F658" s="35"/>
      <c r="G658" s="30" t="str">
        <f>IFERROR(VLOOKUP(F658,нормативы!G658:H697,2,FALSE),"")</f>
        <v/>
      </c>
      <c r="H658" s="30" t="str">
        <f>IF(ISBLANK(D658),"",нормативы!$H$2)</f>
        <v/>
      </c>
      <c r="I658" s="35"/>
      <c r="J658" s="36" t="str">
        <f>IFERROR(VLOOKUP(D658,'движение ДВС'!B657:K4662,9,FALSE),"")</f>
        <v/>
      </c>
      <c r="K658" s="29" t="str">
        <f>IFERROR(INDEX('движение ДВС'!B:P,MATCH('наряд-задание'!D658,'движение ДВС'!P:P,0),1),"")</f>
        <v/>
      </c>
    </row>
    <row r="659" spans="1:11" s="29" customFormat="1" ht="25.5" hidden="1" customHeight="1" x14ac:dyDescent="0.25">
      <c r="A659" s="37"/>
      <c r="B659" s="35"/>
      <c r="C659" s="29">
        <f>IFERROR(VLOOKUP(B659,специалист!$B$3:$C$45,2,FALSE),)</f>
        <v>0</v>
      </c>
      <c r="D659" s="37"/>
      <c r="E659" s="30" t="str">
        <f>IFERROR(VLOOKUP(D659,'движение ДВС'!B658:C4663,2,FALSE),"")</f>
        <v/>
      </c>
      <c r="F659" s="35"/>
      <c r="G659" s="30" t="str">
        <f>IFERROR(VLOOKUP(F659,нормативы!G659:H698,2,FALSE),"")</f>
        <v/>
      </c>
      <c r="H659" s="30" t="str">
        <f>IF(ISBLANK(D659),"",нормативы!$H$2)</f>
        <v/>
      </c>
      <c r="I659" s="35"/>
      <c r="J659" s="36" t="str">
        <f>IFERROR(VLOOKUP(D659,'движение ДВС'!B658:K4663,9,FALSE),"")</f>
        <v/>
      </c>
      <c r="K659" s="29" t="str">
        <f>IFERROR(INDEX('движение ДВС'!B:P,MATCH('наряд-задание'!D659,'движение ДВС'!P:P,0),1),"")</f>
        <v/>
      </c>
    </row>
    <row r="660" spans="1:11" s="29" customFormat="1" ht="25.5" hidden="1" customHeight="1" x14ac:dyDescent="0.25">
      <c r="A660" s="37"/>
      <c r="B660" s="35"/>
      <c r="C660" s="29">
        <f>IFERROR(VLOOKUP(B660,специалист!$B$3:$C$45,2,FALSE),)</f>
        <v>0</v>
      </c>
      <c r="D660" s="37"/>
      <c r="E660" s="30" t="str">
        <f>IFERROR(VLOOKUP(D660,'движение ДВС'!B659:C4664,2,FALSE),"")</f>
        <v/>
      </c>
      <c r="F660" s="35"/>
      <c r="G660" s="30" t="str">
        <f>IFERROR(VLOOKUP(F660,нормативы!G660:H699,2,FALSE),"")</f>
        <v/>
      </c>
      <c r="H660" s="30" t="str">
        <f>IF(ISBLANK(D660),"",нормативы!$H$2)</f>
        <v/>
      </c>
      <c r="I660" s="35"/>
      <c r="J660" s="36" t="str">
        <f>IFERROR(VLOOKUP(D660,'движение ДВС'!B659:K4664,9,FALSE),"")</f>
        <v/>
      </c>
      <c r="K660" s="29" t="str">
        <f>IFERROR(INDEX('движение ДВС'!B:P,MATCH('наряд-задание'!D660,'движение ДВС'!P:P,0),1),"")</f>
        <v/>
      </c>
    </row>
    <row r="661" spans="1:11" s="29" customFormat="1" ht="25.5" hidden="1" customHeight="1" x14ac:dyDescent="0.25">
      <c r="A661" s="37"/>
      <c r="B661" s="35"/>
      <c r="C661" s="29">
        <f>IFERROR(VLOOKUP(B661,специалист!$B$3:$C$45,2,FALSE),)</f>
        <v>0</v>
      </c>
      <c r="D661" s="37"/>
      <c r="E661" s="30" t="str">
        <f>IFERROR(VLOOKUP(D661,'движение ДВС'!B660:C4665,2,FALSE),"")</f>
        <v/>
      </c>
      <c r="F661" s="35"/>
      <c r="G661" s="30" t="str">
        <f>IFERROR(VLOOKUP(F661,нормативы!G661:H700,2,FALSE),"")</f>
        <v/>
      </c>
      <c r="H661" s="30" t="str">
        <f>IF(ISBLANK(D661),"",нормативы!$H$2)</f>
        <v/>
      </c>
      <c r="I661" s="35"/>
      <c r="J661" s="36" t="str">
        <f>IFERROR(VLOOKUP(D661,'движение ДВС'!B660:K4665,9,FALSE),"")</f>
        <v/>
      </c>
      <c r="K661" s="29" t="str">
        <f>IFERROR(INDEX('движение ДВС'!B:P,MATCH('наряд-задание'!D661,'движение ДВС'!P:P,0),1),"")</f>
        <v/>
      </c>
    </row>
    <row r="662" spans="1:11" s="29" customFormat="1" ht="25.5" hidden="1" customHeight="1" x14ac:dyDescent="0.25">
      <c r="A662" s="37"/>
      <c r="B662" s="35"/>
      <c r="C662" s="29">
        <f>IFERROR(VLOOKUP(B662,специалист!$B$3:$C$45,2,FALSE),)</f>
        <v>0</v>
      </c>
      <c r="D662" s="37"/>
      <c r="E662" s="30" t="str">
        <f>IFERROR(VLOOKUP(D662,'движение ДВС'!B661:C4666,2,FALSE),"")</f>
        <v/>
      </c>
      <c r="F662" s="35"/>
      <c r="G662" s="30" t="str">
        <f>IFERROR(VLOOKUP(F662,нормативы!G662:H701,2,FALSE),"")</f>
        <v/>
      </c>
      <c r="H662" s="30" t="str">
        <f>IF(ISBLANK(D662),"",нормативы!$H$2)</f>
        <v/>
      </c>
      <c r="I662" s="35"/>
      <c r="J662" s="36" t="str">
        <f>IFERROR(VLOOKUP(D662,'движение ДВС'!B661:K4666,9,FALSE),"")</f>
        <v/>
      </c>
      <c r="K662" s="29" t="str">
        <f>IFERROR(INDEX('движение ДВС'!B:P,MATCH('наряд-задание'!D662,'движение ДВС'!P:P,0),1),"")</f>
        <v/>
      </c>
    </row>
    <row r="663" spans="1:11" s="29" customFormat="1" ht="25.5" hidden="1" customHeight="1" x14ac:dyDescent="0.25">
      <c r="A663" s="37"/>
      <c r="B663" s="35"/>
      <c r="C663" s="29">
        <f>IFERROR(VLOOKUP(B663,специалист!$B$3:$C$45,2,FALSE),)</f>
        <v>0</v>
      </c>
      <c r="D663" s="37"/>
      <c r="E663" s="30" t="str">
        <f>IFERROR(VLOOKUP(D663,'движение ДВС'!B662:C4667,2,FALSE),"")</f>
        <v/>
      </c>
      <c r="F663" s="35"/>
      <c r="G663" s="30" t="str">
        <f>IFERROR(VLOOKUP(F663,нормативы!G663:H702,2,FALSE),"")</f>
        <v/>
      </c>
      <c r="H663" s="30" t="str">
        <f>IF(ISBLANK(D663),"",нормативы!$H$2)</f>
        <v/>
      </c>
      <c r="I663" s="35"/>
      <c r="J663" s="36" t="str">
        <f>IFERROR(VLOOKUP(D663,'движение ДВС'!B662:K4667,9,FALSE),"")</f>
        <v/>
      </c>
      <c r="K663" s="29" t="str">
        <f>IFERROR(INDEX('движение ДВС'!B:P,MATCH('наряд-задание'!D663,'движение ДВС'!P:P,0),1),"")</f>
        <v/>
      </c>
    </row>
    <row r="664" spans="1:11" s="29" customFormat="1" ht="25.5" hidden="1" customHeight="1" x14ac:dyDescent="0.25">
      <c r="A664" s="37"/>
      <c r="B664" s="35"/>
      <c r="C664" s="29">
        <f>IFERROR(VLOOKUP(B664,специалист!$B$3:$C$45,2,FALSE),)</f>
        <v>0</v>
      </c>
      <c r="D664" s="37"/>
      <c r="E664" s="30" t="str">
        <f>IFERROR(VLOOKUP(D664,'движение ДВС'!B663:C4668,2,FALSE),"")</f>
        <v/>
      </c>
      <c r="F664" s="35"/>
      <c r="G664" s="30" t="str">
        <f>IFERROR(VLOOKUP(F664,нормативы!G664:H703,2,FALSE),"")</f>
        <v/>
      </c>
      <c r="H664" s="30" t="str">
        <f>IF(ISBLANK(D664),"",нормативы!$H$2)</f>
        <v/>
      </c>
      <c r="I664" s="35"/>
      <c r="J664" s="36" t="str">
        <f>IFERROR(VLOOKUP(D664,'движение ДВС'!B663:K4668,9,FALSE),"")</f>
        <v/>
      </c>
      <c r="K664" s="29" t="str">
        <f>IFERROR(INDEX('движение ДВС'!B:P,MATCH('наряд-задание'!D664,'движение ДВС'!P:P,0),1),"")</f>
        <v/>
      </c>
    </row>
    <row r="665" spans="1:11" s="29" customFormat="1" ht="25.5" hidden="1" customHeight="1" x14ac:dyDescent="0.25">
      <c r="A665" s="37"/>
      <c r="B665" s="35"/>
      <c r="C665" s="29">
        <f>IFERROR(VLOOKUP(B665,специалист!$B$3:$C$45,2,FALSE),)</f>
        <v>0</v>
      </c>
      <c r="D665" s="37"/>
      <c r="E665" s="30" t="str">
        <f>IFERROR(VLOOKUP(D665,'движение ДВС'!B664:C4669,2,FALSE),"")</f>
        <v/>
      </c>
      <c r="F665" s="35"/>
      <c r="G665" s="30" t="str">
        <f>IFERROR(VLOOKUP(F665,нормативы!G665:H704,2,FALSE),"")</f>
        <v/>
      </c>
      <c r="H665" s="30" t="str">
        <f>IF(ISBLANK(D665),"",нормативы!$H$2)</f>
        <v/>
      </c>
      <c r="I665" s="35"/>
      <c r="J665" s="36" t="str">
        <f>IFERROR(VLOOKUP(D665,'движение ДВС'!B664:K4669,9,FALSE),"")</f>
        <v/>
      </c>
      <c r="K665" s="29" t="str">
        <f>IFERROR(INDEX('движение ДВС'!B:P,MATCH('наряд-задание'!D665,'движение ДВС'!P:P,0),1),"")</f>
        <v/>
      </c>
    </row>
    <row r="666" spans="1:11" s="29" customFormat="1" ht="25.5" hidden="1" customHeight="1" x14ac:dyDescent="0.25">
      <c r="A666" s="37"/>
      <c r="B666" s="35"/>
      <c r="C666" s="29">
        <f>IFERROR(VLOOKUP(B666,специалист!$B$3:$C$45,2,FALSE),)</f>
        <v>0</v>
      </c>
      <c r="D666" s="37"/>
      <c r="E666" s="30" t="str">
        <f>IFERROR(VLOOKUP(D666,'движение ДВС'!B665:C4670,2,FALSE),"")</f>
        <v/>
      </c>
      <c r="F666" s="35"/>
      <c r="G666" s="30" t="str">
        <f>IFERROR(VLOOKUP(F666,нормативы!G666:H705,2,FALSE),"")</f>
        <v/>
      </c>
      <c r="H666" s="30" t="str">
        <f>IF(ISBLANK(D666),"",нормативы!$H$2)</f>
        <v/>
      </c>
      <c r="I666" s="35"/>
      <c r="J666" s="36" t="str">
        <f>IFERROR(VLOOKUP(D666,'движение ДВС'!B665:K4670,9,FALSE),"")</f>
        <v/>
      </c>
      <c r="K666" s="29" t="str">
        <f>IFERROR(INDEX('движение ДВС'!B:P,MATCH('наряд-задание'!D666,'движение ДВС'!P:P,0),1),"")</f>
        <v/>
      </c>
    </row>
    <row r="667" spans="1:11" s="29" customFormat="1" ht="25.5" hidden="1" customHeight="1" x14ac:dyDescent="0.25">
      <c r="A667" s="37"/>
      <c r="B667" s="35"/>
      <c r="C667" s="29">
        <f>IFERROR(VLOOKUP(B667,специалист!$B$3:$C$45,2,FALSE),)</f>
        <v>0</v>
      </c>
      <c r="D667" s="37"/>
      <c r="E667" s="30" t="str">
        <f>IFERROR(VLOOKUP(D667,'движение ДВС'!B666:C4671,2,FALSE),"")</f>
        <v/>
      </c>
      <c r="F667" s="35"/>
      <c r="G667" s="30" t="str">
        <f>IFERROR(VLOOKUP(F667,нормативы!G667:H706,2,FALSE),"")</f>
        <v/>
      </c>
      <c r="H667" s="30" t="str">
        <f>IF(ISBLANK(D667),"",нормативы!$H$2)</f>
        <v/>
      </c>
      <c r="I667" s="35"/>
      <c r="J667" s="36" t="str">
        <f>IFERROR(VLOOKUP(D667,'движение ДВС'!B666:K4671,9,FALSE),"")</f>
        <v/>
      </c>
      <c r="K667" s="29" t="str">
        <f>IFERROR(INDEX('движение ДВС'!B:P,MATCH('наряд-задание'!D667,'движение ДВС'!P:P,0),1),"")</f>
        <v/>
      </c>
    </row>
    <row r="668" spans="1:11" s="29" customFormat="1" ht="25.5" hidden="1" customHeight="1" x14ac:dyDescent="0.25">
      <c r="A668" s="37"/>
      <c r="B668" s="35"/>
      <c r="C668" s="29">
        <f>IFERROR(VLOOKUP(B668,специалист!$B$3:$C$45,2,FALSE),)</f>
        <v>0</v>
      </c>
      <c r="D668" s="37"/>
      <c r="E668" s="30" t="str">
        <f>IFERROR(VLOOKUP(D668,'движение ДВС'!B667:C4672,2,FALSE),"")</f>
        <v/>
      </c>
      <c r="F668" s="35"/>
      <c r="G668" s="30" t="str">
        <f>IFERROR(VLOOKUP(F668,нормативы!G668:H707,2,FALSE),"")</f>
        <v/>
      </c>
      <c r="H668" s="30" t="str">
        <f>IF(ISBLANK(D668),"",нормативы!$H$2)</f>
        <v/>
      </c>
      <c r="I668" s="35"/>
      <c r="J668" s="36" t="str">
        <f>IFERROR(VLOOKUP(D668,'движение ДВС'!B667:K4672,9,FALSE),"")</f>
        <v/>
      </c>
      <c r="K668" s="29" t="str">
        <f>IFERROR(INDEX('движение ДВС'!B:P,MATCH('наряд-задание'!D668,'движение ДВС'!P:P,0),1),"")</f>
        <v/>
      </c>
    </row>
    <row r="669" spans="1:11" s="29" customFormat="1" ht="25.5" hidden="1" customHeight="1" x14ac:dyDescent="0.25">
      <c r="A669" s="37"/>
      <c r="B669" s="35"/>
      <c r="C669" s="29">
        <f>IFERROR(VLOOKUP(B669,специалист!$B$3:$C$45,2,FALSE),)</f>
        <v>0</v>
      </c>
      <c r="D669" s="37"/>
      <c r="E669" s="30" t="str">
        <f>IFERROR(VLOOKUP(D669,'движение ДВС'!B668:C4673,2,FALSE),"")</f>
        <v/>
      </c>
      <c r="F669" s="35"/>
      <c r="G669" s="30" t="str">
        <f>IFERROR(VLOOKUP(F669,нормативы!G669:H708,2,FALSE),"")</f>
        <v/>
      </c>
      <c r="H669" s="30" t="str">
        <f>IF(ISBLANK(D669),"",нормативы!$H$2)</f>
        <v/>
      </c>
      <c r="I669" s="35"/>
      <c r="J669" s="36" t="str">
        <f>IFERROR(VLOOKUP(D669,'движение ДВС'!B668:K4673,9,FALSE),"")</f>
        <v/>
      </c>
      <c r="K669" s="29" t="str">
        <f>IFERROR(INDEX('движение ДВС'!B:P,MATCH('наряд-задание'!D669,'движение ДВС'!P:P,0),1),"")</f>
        <v/>
      </c>
    </row>
    <row r="670" spans="1:11" s="29" customFormat="1" ht="25.5" hidden="1" customHeight="1" x14ac:dyDescent="0.25">
      <c r="A670" s="37"/>
      <c r="B670" s="35"/>
      <c r="C670" s="29">
        <f>IFERROR(VLOOKUP(B670,специалист!$B$3:$C$45,2,FALSE),)</f>
        <v>0</v>
      </c>
      <c r="D670" s="37"/>
      <c r="E670" s="30" t="str">
        <f>IFERROR(VLOOKUP(D670,'движение ДВС'!B669:C4674,2,FALSE),"")</f>
        <v/>
      </c>
      <c r="F670" s="35"/>
      <c r="G670" s="30" t="str">
        <f>IFERROR(VLOOKUP(F670,нормативы!G670:H709,2,FALSE),"")</f>
        <v/>
      </c>
      <c r="H670" s="30" t="str">
        <f>IF(ISBLANK(D670),"",нормативы!$H$2)</f>
        <v/>
      </c>
      <c r="I670" s="35"/>
      <c r="J670" s="36" t="str">
        <f>IFERROR(VLOOKUP(D670,'движение ДВС'!B669:K4674,9,FALSE),"")</f>
        <v/>
      </c>
      <c r="K670" s="29" t="str">
        <f>IFERROR(INDEX('движение ДВС'!B:P,MATCH('наряд-задание'!D670,'движение ДВС'!P:P,0),1),"")</f>
        <v/>
      </c>
    </row>
    <row r="671" spans="1:11" s="29" customFormat="1" ht="25.5" hidden="1" customHeight="1" x14ac:dyDescent="0.25">
      <c r="A671" s="37"/>
      <c r="B671" s="35"/>
      <c r="C671" s="29">
        <f>IFERROR(VLOOKUP(B671,специалист!$B$3:$C$45,2,FALSE),)</f>
        <v>0</v>
      </c>
      <c r="D671" s="37"/>
      <c r="E671" s="30" t="str">
        <f>IFERROR(VLOOKUP(D671,'движение ДВС'!B670:C4675,2,FALSE),"")</f>
        <v/>
      </c>
      <c r="F671" s="35"/>
      <c r="G671" s="30" t="str">
        <f>IFERROR(VLOOKUP(F671,нормативы!G671:H710,2,FALSE),"")</f>
        <v/>
      </c>
      <c r="H671" s="30" t="str">
        <f>IF(ISBLANK(D671),"",нормативы!$H$2)</f>
        <v/>
      </c>
      <c r="I671" s="35"/>
      <c r="J671" s="36" t="str">
        <f>IFERROR(VLOOKUP(D671,'движение ДВС'!B670:K4675,9,FALSE),"")</f>
        <v/>
      </c>
      <c r="K671" s="29" t="str">
        <f>IFERROR(INDEX('движение ДВС'!B:P,MATCH('наряд-задание'!D671,'движение ДВС'!P:P,0),1),"")</f>
        <v/>
      </c>
    </row>
    <row r="672" spans="1:11" s="29" customFormat="1" ht="25.5" hidden="1" customHeight="1" x14ac:dyDescent="0.25">
      <c r="A672" s="37"/>
      <c r="B672" s="35"/>
      <c r="C672" s="29">
        <f>IFERROR(VLOOKUP(B672,специалист!$B$3:$C$45,2,FALSE),)</f>
        <v>0</v>
      </c>
      <c r="D672" s="37"/>
      <c r="E672" s="30" t="str">
        <f>IFERROR(VLOOKUP(D672,'движение ДВС'!B671:C4676,2,FALSE),"")</f>
        <v/>
      </c>
      <c r="F672" s="35"/>
      <c r="G672" s="30" t="str">
        <f>IFERROR(VLOOKUP(F672,нормативы!G672:H711,2,FALSE),"")</f>
        <v/>
      </c>
      <c r="H672" s="30" t="str">
        <f>IF(ISBLANK(D672),"",нормативы!$H$2)</f>
        <v/>
      </c>
      <c r="I672" s="35"/>
      <c r="J672" s="36" t="str">
        <f>IFERROR(VLOOKUP(D672,'движение ДВС'!B671:K4676,9,FALSE),"")</f>
        <v/>
      </c>
      <c r="K672" s="29" t="str">
        <f>IFERROR(INDEX('движение ДВС'!B:P,MATCH('наряд-задание'!D672,'движение ДВС'!P:P,0),1),"")</f>
        <v/>
      </c>
    </row>
    <row r="673" spans="1:11" s="29" customFormat="1" ht="25.5" hidden="1" customHeight="1" x14ac:dyDescent="0.25">
      <c r="A673" s="37"/>
      <c r="B673" s="35"/>
      <c r="C673" s="29">
        <f>IFERROR(VLOOKUP(B673,специалист!$B$3:$C$45,2,FALSE),)</f>
        <v>0</v>
      </c>
      <c r="D673" s="37"/>
      <c r="E673" s="30" t="str">
        <f>IFERROR(VLOOKUP(D673,'движение ДВС'!B672:C4677,2,FALSE),"")</f>
        <v/>
      </c>
      <c r="F673" s="35"/>
      <c r="G673" s="30" t="str">
        <f>IFERROR(VLOOKUP(F673,нормативы!G673:H712,2,FALSE),"")</f>
        <v/>
      </c>
      <c r="H673" s="30" t="str">
        <f>IF(ISBLANK(D673),"",нормативы!$H$2)</f>
        <v/>
      </c>
      <c r="I673" s="35"/>
      <c r="J673" s="36" t="str">
        <f>IFERROR(VLOOKUP(D673,'движение ДВС'!B672:K4677,9,FALSE),"")</f>
        <v/>
      </c>
      <c r="K673" s="29" t="str">
        <f>IFERROR(INDEX('движение ДВС'!B:P,MATCH('наряд-задание'!D673,'движение ДВС'!P:P,0),1),"")</f>
        <v/>
      </c>
    </row>
    <row r="674" spans="1:11" s="29" customFormat="1" ht="25.5" hidden="1" customHeight="1" x14ac:dyDescent="0.25">
      <c r="A674" s="37"/>
      <c r="B674" s="35"/>
      <c r="C674" s="29">
        <f>IFERROR(VLOOKUP(B674,специалист!$B$3:$C$45,2,FALSE),)</f>
        <v>0</v>
      </c>
      <c r="D674" s="37"/>
      <c r="E674" s="30" t="str">
        <f>IFERROR(VLOOKUP(D674,'движение ДВС'!B673:C4678,2,FALSE),"")</f>
        <v/>
      </c>
      <c r="F674" s="35"/>
      <c r="G674" s="30" t="str">
        <f>IFERROR(VLOOKUP(F674,нормативы!G674:H713,2,FALSE),"")</f>
        <v/>
      </c>
      <c r="H674" s="30" t="str">
        <f>IF(ISBLANK(D674),"",нормативы!$H$2)</f>
        <v/>
      </c>
      <c r="I674" s="35"/>
      <c r="J674" s="36" t="str">
        <f>IFERROR(VLOOKUP(D674,'движение ДВС'!B673:K4678,9,FALSE),"")</f>
        <v/>
      </c>
      <c r="K674" s="29" t="str">
        <f>IFERROR(INDEX('движение ДВС'!B:P,MATCH('наряд-задание'!D674,'движение ДВС'!P:P,0),1),"")</f>
        <v/>
      </c>
    </row>
    <row r="675" spans="1:11" s="29" customFormat="1" ht="25.5" hidden="1" customHeight="1" x14ac:dyDescent="0.25">
      <c r="A675" s="37"/>
      <c r="B675" s="35"/>
      <c r="C675" s="29">
        <f>IFERROR(VLOOKUP(B675,специалист!$B$3:$C$45,2,FALSE),)</f>
        <v>0</v>
      </c>
      <c r="D675" s="37"/>
      <c r="E675" s="30" t="str">
        <f>IFERROR(VLOOKUP(D675,'движение ДВС'!B674:C4679,2,FALSE),"")</f>
        <v/>
      </c>
      <c r="F675" s="35"/>
      <c r="G675" s="30" t="str">
        <f>IFERROR(VLOOKUP(F675,нормативы!G675:H714,2,FALSE),"")</f>
        <v/>
      </c>
      <c r="H675" s="30" t="str">
        <f>IF(ISBLANK(D675),"",нормативы!$H$2)</f>
        <v/>
      </c>
      <c r="I675" s="35"/>
      <c r="J675" s="36" t="str">
        <f>IFERROR(VLOOKUP(D675,'движение ДВС'!B674:K4679,9,FALSE),"")</f>
        <v/>
      </c>
      <c r="K675" s="29" t="str">
        <f>IFERROR(INDEX('движение ДВС'!B:P,MATCH('наряд-задание'!D675,'движение ДВС'!P:P,0),1),"")</f>
        <v/>
      </c>
    </row>
    <row r="676" spans="1:11" s="29" customFormat="1" ht="25.5" hidden="1" customHeight="1" x14ac:dyDescent="0.25">
      <c r="A676" s="37"/>
      <c r="B676" s="35"/>
      <c r="C676" s="29">
        <f>IFERROR(VLOOKUP(B676,специалист!$B$3:$C$45,2,FALSE),)</f>
        <v>0</v>
      </c>
      <c r="D676" s="37"/>
      <c r="E676" s="30" t="str">
        <f>IFERROR(VLOOKUP(D676,'движение ДВС'!B675:C4680,2,FALSE),"")</f>
        <v/>
      </c>
      <c r="F676" s="35"/>
      <c r="G676" s="30" t="str">
        <f>IFERROR(VLOOKUP(F676,нормативы!G676:H715,2,FALSE),"")</f>
        <v/>
      </c>
      <c r="H676" s="30" t="str">
        <f>IF(ISBLANK(D676),"",нормативы!$H$2)</f>
        <v/>
      </c>
      <c r="I676" s="35"/>
      <c r="J676" s="36" t="str">
        <f>IFERROR(VLOOKUP(D676,'движение ДВС'!B675:K4680,9,FALSE),"")</f>
        <v/>
      </c>
      <c r="K676" s="29" t="str">
        <f>IFERROR(INDEX('движение ДВС'!B:P,MATCH('наряд-задание'!D676,'движение ДВС'!P:P,0),1),"")</f>
        <v/>
      </c>
    </row>
    <row r="677" spans="1:11" s="29" customFormat="1" ht="25.5" hidden="1" customHeight="1" x14ac:dyDescent="0.25">
      <c r="A677" s="37"/>
      <c r="B677" s="35"/>
      <c r="C677" s="29">
        <f>IFERROR(VLOOKUP(B677,специалист!$B$3:$C$45,2,FALSE),)</f>
        <v>0</v>
      </c>
      <c r="D677" s="37"/>
      <c r="E677" s="30" t="str">
        <f>IFERROR(VLOOKUP(D677,'движение ДВС'!B676:C4681,2,FALSE),"")</f>
        <v/>
      </c>
      <c r="F677" s="35"/>
      <c r="G677" s="30" t="str">
        <f>IFERROR(VLOOKUP(F677,нормативы!G677:H716,2,FALSE),"")</f>
        <v/>
      </c>
      <c r="H677" s="30" t="str">
        <f>IF(ISBLANK(D677),"",нормативы!$H$2)</f>
        <v/>
      </c>
      <c r="I677" s="35"/>
      <c r="J677" s="36" t="str">
        <f>IFERROR(VLOOKUP(D677,'движение ДВС'!B676:K4681,9,FALSE),"")</f>
        <v/>
      </c>
      <c r="K677" s="29" t="str">
        <f>IFERROR(INDEX('движение ДВС'!B:P,MATCH('наряд-задание'!D677,'движение ДВС'!P:P,0),1),"")</f>
        <v/>
      </c>
    </row>
    <row r="678" spans="1:11" s="29" customFormat="1" ht="25.5" hidden="1" customHeight="1" x14ac:dyDescent="0.25">
      <c r="A678" s="37"/>
      <c r="B678" s="35"/>
      <c r="C678" s="29">
        <f>IFERROR(VLOOKUP(B678,специалист!$B$3:$C$45,2,FALSE),)</f>
        <v>0</v>
      </c>
      <c r="D678" s="37"/>
      <c r="E678" s="30" t="str">
        <f>IFERROR(VLOOKUP(D678,'движение ДВС'!B677:C4682,2,FALSE),"")</f>
        <v/>
      </c>
      <c r="F678" s="35"/>
      <c r="G678" s="30" t="str">
        <f>IFERROR(VLOOKUP(F678,нормативы!G678:H717,2,FALSE),"")</f>
        <v/>
      </c>
      <c r="H678" s="30" t="str">
        <f>IF(ISBLANK(D678),"",нормативы!$H$2)</f>
        <v/>
      </c>
      <c r="I678" s="35"/>
      <c r="J678" s="36" t="str">
        <f>IFERROR(VLOOKUP(D678,'движение ДВС'!B677:K4682,9,FALSE),"")</f>
        <v/>
      </c>
      <c r="K678" s="29" t="str">
        <f>IFERROR(INDEX('движение ДВС'!B:P,MATCH('наряд-задание'!D678,'движение ДВС'!P:P,0),1),"")</f>
        <v/>
      </c>
    </row>
    <row r="679" spans="1:11" s="29" customFormat="1" ht="25.5" hidden="1" customHeight="1" x14ac:dyDescent="0.25">
      <c r="A679" s="37"/>
      <c r="B679" s="35"/>
      <c r="C679" s="29">
        <f>IFERROR(VLOOKUP(B679,специалист!$B$3:$C$45,2,FALSE),)</f>
        <v>0</v>
      </c>
      <c r="D679" s="37"/>
      <c r="E679" s="30" t="str">
        <f>IFERROR(VLOOKUP(D679,'движение ДВС'!B678:C4683,2,FALSE),"")</f>
        <v/>
      </c>
      <c r="F679" s="35"/>
      <c r="G679" s="30" t="str">
        <f>IFERROR(VLOOKUP(F679,нормативы!G679:H718,2,FALSE),"")</f>
        <v/>
      </c>
      <c r="H679" s="30" t="str">
        <f>IF(ISBLANK(D679),"",нормативы!$H$2)</f>
        <v/>
      </c>
      <c r="I679" s="35"/>
      <c r="J679" s="36" t="str">
        <f>IFERROR(VLOOKUP(D679,'движение ДВС'!B678:K4683,9,FALSE),"")</f>
        <v/>
      </c>
      <c r="K679" s="29" t="str">
        <f>IFERROR(INDEX('движение ДВС'!B:P,MATCH('наряд-задание'!D679,'движение ДВС'!P:P,0),1),"")</f>
        <v/>
      </c>
    </row>
    <row r="680" spans="1:11" s="29" customFormat="1" ht="25.5" hidden="1" customHeight="1" x14ac:dyDescent="0.25">
      <c r="A680" s="37"/>
      <c r="B680" s="35"/>
      <c r="C680" s="29">
        <f>IFERROR(VLOOKUP(B680,специалист!$B$3:$C$45,2,FALSE),)</f>
        <v>0</v>
      </c>
      <c r="D680" s="37"/>
      <c r="E680" s="30" t="str">
        <f>IFERROR(VLOOKUP(D680,'движение ДВС'!B679:C4684,2,FALSE),"")</f>
        <v/>
      </c>
      <c r="F680" s="35"/>
      <c r="G680" s="30" t="str">
        <f>IFERROR(VLOOKUP(F680,нормативы!G680:H719,2,FALSE),"")</f>
        <v/>
      </c>
      <c r="H680" s="30" t="str">
        <f>IF(ISBLANK(D680),"",нормативы!$H$2)</f>
        <v/>
      </c>
      <c r="I680" s="35"/>
      <c r="J680" s="36" t="str">
        <f>IFERROR(VLOOKUP(D680,'движение ДВС'!B679:K4684,9,FALSE),"")</f>
        <v/>
      </c>
      <c r="K680" s="29" t="str">
        <f>IFERROR(INDEX('движение ДВС'!B:P,MATCH('наряд-задание'!D680,'движение ДВС'!P:P,0),1),"")</f>
        <v/>
      </c>
    </row>
    <row r="681" spans="1:11" s="29" customFormat="1" ht="25.5" hidden="1" customHeight="1" x14ac:dyDescent="0.25">
      <c r="A681" s="37"/>
      <c r="B681" s="35"/>
      <c r="C681" s="29">
        <f>IFERROR(VLOOKUP(B681,специалист!$B$3:$C$45,2,FALSE),)</f>
        <v>0</v>
      </c>
      <c r="D681" s="37"/>
      <c r="E681" s="30" t="str">
        <f>IFERROR(VLOOKUP(D681,'движение ДВС'!B680:C4685,2,FALSE),"")</f>
        <v/>
      </c>
      <c r="F681" s="35"/>
      <c r="G681" s="30" t="str">
        <f>IFERROR(VLOOKUP(F681,нормативы!G681:H720,2,FALSE),"")</f>
        <v/>
      </c>
      <c r="H681" s="30" t="str">
        <f>IF(ISBLANK(D681),"",нормативы!$H$2)</f>
        <v/>
      </c>
      <c r="I681" s="35"/>
      <c r="J681" s="36" t="str">
        <f>IFERROR(VLOOKUP(D681,'движение ДВС'!B680:K4685,9,FALSE),"")</f>
        <v/>
      </c>
      <c r="K681" s="29" t="str">
        <f>IFERROR(INDEX('движение ДВС'!B:P,MATCH('наряд-задание'!D681,'движение ДВС'!P:P,0),1),"")</f>
        <v/>
      </c>
    </row>
    <row r="682" spans="1:11" s="29" customFormat="1" ht="25.5" hidden="1" customHeight="1" x14ac:dyDescent="0.25">
      <c r="A682" s="37"/>
      <c r="B682" s="35"/>
      <c r="C682" s="29">
        <f>IFERROR(VLOOKUP(B682,специалист!$B$3:$C$45,2,FALSE),)</f>
        <v>0</v>
      </c>
      <c r="D682" s="37"/>
      <c r="E682" s="30" t="str">
        <f>IFERROR(VLOOKUP(D682,'движение ДВС'!B681:C4686,2,FALSE),"")</f>
        <v/>
      </c>
      <c r="F682" s="35"/>
      <c r="G682" s="30" t="str">
        <f>IFERROR(VLOOKUP(F682,нормативы!G682:H721,2,FALSE),"")</f>
        <v/>
      </c>
      <c r="H682" s="30" t="str">
        <f>IF(ISBLANK(D682),"",нормативы!$H$2)</f>
        <v/>
      </c>
      <c r="I682" s="35"/>
      <c r="J682" s="36" t="str">
        <f>IFERROR(VLOOKUP(D682,'движение ДВС'!B681:K4686,9,FALSE),"")</f>
        <v/>
      </c>
      <c r="K682" s="29" t="str">
        <f>IFERROR(INDEX('движение ДВС'!B:P,MATCH('наряд-задание'!D682,'движение ДВС'!P:P,0),1),"")</f>
        <v/>
      </c>
    </row>
    <row r="683" spans="1:11" s="29" customFormat="1" ht="25.5" hidden="1" customHeight="1" x14ac:dyDescent="0.25">
      <c r="A683" s="37"/>
      <c r="B683" s="35"/>
      <c r="C683" s="29">
        <f>IFERROR(VLOOKUP(B683,специалист!$B$3:$C$45,2,FALSE),)</f>
        <v>0</v>
      </c>
      <c r="D683" s="37"/>
      <c r="E683" s="30" t="str">
        <f>IFERROR(VLOOKUP(D683,'движение ДВС'!B682:C4687,2,FALSE),"")</f>
        <v/>
      </c>
      <c r="F683" s="35"/>
      <c r="G683" s="30" t="str">
        <f>IFERROR(VLOOKUP(F683,нормативы!G683:H722,2,FALSE),"")</f>
        <v/>
      </c>
      <c r="H683" s="30" t="str">
        <f>IF(ISBLANK(D683),"",нормативы!$H$2)</f>
        <v/>
      </c>
      <c r="I683" s="35"/>
      <c r="J683" s="36" t="str">
        <f>IFERROR(VLOOKUP(D683,'движение ДВС'!B682:K4687,9,FALSE),"")</f>
        <v/>
      </c>
      <c r="K683" s="29" t="str">
        <f>IFERROR(INDEX('движение ДВС'!B:P,MATCH('наряд-задание'!D683,'движение ДВС'!P:P,0),1),"")</f>
        <v/>
      </c>
    </row>
    <row r="684" spans="1:11" s="29" customFormat="1" ht="25.5" hidden="1" customHeight="1" x14ac:dyDescent="0.25">
      <c r="A684" s="37"/>
      <c r="B684" s="35"/>
      <c r="C684" s="29">
        <f>IFERROR(VLOOKUP(B684,специалист!$B$3:$C$45,2,FALSE),)</f>
        <v>0</v>
      </c>
      <c r="D684" s="37"/>
      <c r="E684" s="30" t="str">
        <f>IFERROR(VLOOKUP(D684,'движение ДВС'!B683:C4688,2,FALSE),"")</f>
        <v/>
      </c>
      <c r="F684" s="35"/>
      <c r="G684" s="30" t="str">
        <f>IFERROR(VLOOKUP(F684,нормативы!G684:H723,2,FALSE),"")</f>
        <v/>
      </c>
      <c r="H684" s="30" t="str">
        <f>IF(ISBLANK(D684),"",нормативы!$H$2)</f>
        <v/>
      </c>
      <c r="I684" s="35"/>
      <c r="J684" s="36" t="str">
        <f>IFERROR(VLOOKUP(D684,'движение ДВС'!B683:K4688,9,FALSE),"")</f>
        <v/>
      </c>
      <c r="K684" s="29" t="str">
        <f>IFERROR(INDEX('движение ДВС'!B:P,MATCH('наряд-задание'!D684,'движение ДВС'!P:P,0),1),"")</f>
        <v/>
      </c>
    </row>
    <row r="685" spans="1:11" s="29" customFormat="1" ht="25.5" hidden="1" customHeight="1" x14ac:dyDescent="0.25">
      <c r="A685" s="37"/>
      <c r="B685" s="35"/>
      <c r="C685" s="29">
        <f>IFERROR(VLOOKUP(B685,специалист!$B$3:$C$45,2,FALSE),)</f>
        <v>0</v>
      </c>
      <c r="D685" s="37"/>
      <c r="E685" s="30" t="str">
        <f>IFERROR(VLOOKUP(D685,'движение ДВС'!B684:C4689,2,FALSE),"")</f>
        <v/>
      </c>
      <c r="F685" s="35"/>
      <c r="G685" s="30" t="str">
        <f>IFERROR(VLOOKUP(F685,нормативы!G685:H724,2,FALSE),"")</f>
        <v/>
      </c>
      <c r="H685" s="30" t="str">
        <f>IF(ISBLANK(D685),"",нормативы!$H$2)</f>
        <v/>
      </c>
      <c r="I685" s="35"/>
      <c r="J685" s="36" t="str">
        <f>IFERROR(VLOOKUP(D685,'движение ДВС'!B684:K4689,9,FALSE),"")</f>
        <v/>
      </c>
      <c r="K685" s="29" t="str">
        <f>IFERROR(INDEX('движение ДВС'!B:P,MATCH('наряд-задание'!D685,'движение ДВС'!P:P,0),1),"")</f>
        <v/>
      </c>
    </row>
    <row r="686" spans="1:11" s="29" customFormat="1" ht="25.5" hidden="1" customHeight="1" x14ac:dyDescent="0.25">
      <c r="A686" s="37"/>
      <c r="B686" s="35"/>
      <c r="C686" s="29">
        <f>IFERROR(VLOOKUP(B686,специалист!$B$3:$C$45,2,FALSE),)</f>
        <v>0</v>
      </c>
      <c r="D686" s="37"/>
      <c r="E686" s="30" t="str">
        <f>IFERROR(VLOOKUP(D686,'движение ДВС'!B685:C4690,2,FALSE),"")</f>
        <v/>
      </c>
      <c r="F686" s="35"/>
      <c r="G686" s="30" t="str">
        <f>IFERROR(VLOOKUP(F686,нормативы!G686:H725,2,FALSE),"")</f>
        <v/>
      </c>
      <c r="H686" s="30" t="str">
        <f>IF(ISBLANK(D686),"",нормативы!$H$2)</f>
        <v/>
      </c>
      <c r="I686" s="35"/>
      <c r="J686" s="36" t="str">
        <f>IFERROR(VLOOKUP(D686,'движение ДВС'!B685:K4690,9,FALSE),"")</f>
        <v/>
      </c>
      <c r="K686" s="29" t="str">
        <f>IFERROR(INDEX('движение ДВС'!B:P,MATCH('наряд-задание'!D686,'движение ДВС'!P:P,0),1),"")</f>
        <v/>
      </c>
    </row>
    <row r="687" spans="1:11" s="29" customFormat="1" ht="25.5" hidden="1" customHeight="1" x14ac:dyDescent="0.25">
      <c r="A687" s="37"/>
      <c r="B687" s="35"/>
      <c r="C687" s="29">
        <f>IFERROR(VLOOKUP(B687,специалист!$B$3:$C$45,2,FALSE),)</f>
        <v>0</v>
      </c>
      <c r="D687" s="37"/>
      <c r="E687" s="30" t="str">
        <f>IFERROR(VLOOKUP(D687,'движение ДВС'!B686:C4691,2,FALSE),"")</f>
        <v/>
      </c>
      <c r="F687" s="35"/>
      <c r="G687" s="30" t="str">
        <f>IFERROR(VLOOKUP(F687,нормативы!G687:H726,2,FALSE),"")</f>
        <v/>
      </c>
      <c r="H687" s="30" t="str">
        <f>IF(ISBLANK(D687),"",нормативы!$H$2)</f>
        <v/>
      </c>
      <c r="I687" s="35"/>
      <c r="J687" s="36" t="str">
        <f>IFERROR(VLOOKUP(D687,'движение ДВС'!B686:K4691,9,FALSE),"")</f>
        <v/>
      </c>
      <c r="K687" s="29" t="str">
        <f>IFERROR(INDEX('движение ДВС'!B:P,MATCH('наряд-задание'!D687,'движение ДВС'!P:P,0),1),"")</f>
        <v/>
      </c>
    </row>
    <row r="688" spans="1:11" s="29" customFormat="1" ht="25.5" hidden="1" customHeight="1" x14ac:dyDescent="0.25">
      <c r="A688" s="37"/>
      <c r="B688" s="35"/>
      <c r="C688" s="29">
        <f>IFERROR(VLOOKUP(B688,специалист!$B$3:$C$45,2,FALSE),)</f>
        <v>0</v>
      </c>
      <c r="D688" s="37"/>
      <c r="E688" s="30" t="str">
        <f>IFERROR(VLOOKUP(D688,'движение ДВС'!B687:C4692,2,FALSE),"")</f>
        <v/>
      </c>
      <c r="F688" s="35"/>
      <c r="G688" s="30" t="str">
        <f>IFERROR(VLOOKUP(F688,нормативы!G688:H727,2,FALSE),"")</f>
        <v/>
      </c>
      <c r="H688" s="30" t="str">
        <f>IF(ISBLANK(D688),"",нормативы!$H$2)</f>
        <v/>
      </c>
      <c r="I688" s="35"/>
      <c r="J688" s="36" t="str">
        <f>IFERROR(VLOOKUP(D688,'движение ДВС'!B687:K4692,9,FALSE),"")</f>
        <v/>
      </c>
      <c r="K688" s="29" t="str">
        <f>IFERROR(INDEX('движение ДВС'!B:P,MATCH('наряд-задание'!D688,'движение ДВС'!P:P,0),1),"")</f>
        <v/>
      </c>
    </row>
    <row r="689" spans="1:11" s="29" customFormat="1" ht="25.5" hidden="1" customHeight="1" x14ac:dyDescent="0.25">
      <c r="A689" s="37"/>
      <c r="B689" s="35"/>
      <c r="C689" s="29">
        <f>IFERROR(VLOOKUP(B689,специалист!$B$3:$C$45,2,FALSE),)</f>
        <v>0</v>
      </c>
      <c r="D689" s="37"/>
      <c r="E689" s="30" t="str">
        <f>IFERROR(VLOOKUP(D689,'движение ДВС'!B688:C4693,2,FALSE),"")</f>
        <v/>
      </c>
      <c r="F689" s="35"/>
      <c r="G689" s="30" t="str">
        <f>IFERROR(VLOOKUP(F689,нормативы!G689:H728,2,FALSE),"")</f>
        <v/>
      </c>
      <c r="H689" s="30" t="str">
        <f>IF(ISBLANK(D689),"",нормативы!$H$2)</f>
        <v/>
      </c>
      <c r="I689" s="35"/>
      <c r="J689" s="36" t="str">
        <f>IFERROR(VLOOKUP(D689,'движение ДВС'!B688:K4693,9,FALSE),"")</f>
        <v/>
      </c>
      <c r="K689" s="29" t="str">
        <f>IFERROR(INDEX('движение ДВС'!B:P,MATCH('наряд-задание'!D689,'движение ДВС'!P:P,0),1),"")</f>
        <v/>
      </c>
    </row>
    <row r="690" spans="1:11" s="29" customFormat="1" ht="25.5" hidden="1" customHeight="1" x14ac:dyDescent="0.25">
      <c r="A690" s="37"/>
      <c r="B690" s="35"/>
      <c r="C690" s="29">
        <f>IFERROR(VLOOKUP(B690,специалист!$B$3:$C$45,2,FALSE),)</f>
        <v>0</v>
      </c>
      <c r="D690" s="37"/>
      <c r="E690" s="30" t="str">
        <f>IFERROR(VLOOKUP(D690,'движение ДВС'!B689:C4694,2,FALSE),"")</f>
        <v/>
      </c>
      <c r="F690" s="35"/>
      <c r="G690" s="30" t="str">
        <f>IFERROR(VLOOKUP(F690,нормативы!G690:H729,2,FALSE),"")</f>
        <v/>
      </c>
      <c r="H690" s="30" t="str">
        <f>IF(ISBLANK(D690),"",нормативы!$H$2)</f>
        <v/>
      </c>
      <c r="I690" s="35"/>
      <c r="J690" s="36" t="str">
        <f>IFERROR(VLOOKUP(D690,'движение ДВС'!B689:K4694,9,FALSE),"")</f>
        <v/>
      </c>
      <c r="K690" s="29" t="str">
        <f>IFERROR(INDEX('движение ДВС'!B:P,MATCH('наряд-задание'!D690,'движение ДВС'!P:P,0),1),"")</f>
        <v/>
      </c>
    </row>
    <row r="691" spans="1:11" s="29" customFormat="1" ht="25.5" hidden="1" customHeight="1" x14ac:dyDescent="0.25">
      <c r="A691" s="37"/>
      <c r="B691" s="35"/>
      <c r="C691" s="29">
        <f>IFERROR(VLOOKUP(B691,специалист!$B$3:$C$45,2,FALSE),)</f>
        <v>0</v>
      </c>
      <c r="D691" s="37"/>
      <c r="E691" s="30" t="str">
        <f>IFERROR(VLOOKUP(D691,'движение ДВС'!B690:C4695,2,FALSE),"")</f>
        <v/>
      </c>
      <c r="F691" s="35"/>
      <c r="G691" s="30" t="str">
        <f>IFERROR(VLOOKUP(F691,нормативы!G691:H730,2,FALSE),"")</f>
        <v/>
      </c>
      <c r="H691" s="30" t="str">
        <f>IF(ISBLANK(D691),"",нормативы!$H$2)</f>
        <v/>
      </c>
      <c r="I691" s="35"/>
      <c r="J691" s="36" t="str">
        <f>IFERROR(VLOOKUP(D691,'движение ДВС'!B690:K4695,9,FALSE),"")</f>
        <v/>
      </c>
      <c r="K691" s="29" t="str">
        <f>IFERROR(INDEX('движение ДВС'!B:P,MATCH('наряд-задание'!D691,'движение ДВС'!P:P,0),1),"")</f>
        <v/>
      </c>
    </row>
    <row r="692" spans="1:11" s="29" customFormat="1" ht="25.5" hidden="1" customHeight="1" x14ac:dyDescent="0.25">
      <c r="A692" s="37"/>
      <c r="B692" s="35"/>
      <c r="C692" s="29">
        <f>IFERROR(VLOOKUP(B692,специалист!$B$3:$C$45,2,FALSE),)</f>
        <v>0</v>
      </c>
      <c r="D692" s="37"/>
      <c r="E692" s="30" t="str">
        <f>IFERROR(VLOOKUP(D692,'движение ДВС'!B691:C4696,2,FALSE),"")</f>
        <v/>
      </c>
      <c r="F692" s="35"/>
      <c r="G692" s="30" t="str">
        <f>IFERROR(VLOOKUP(F692,нормативы!G692:H731,2,FALSE),"")</f>
        <v/>
      </c>
      <c r="H692" s="30" t="str">
        <f>IF(ISBLANK(D692),"",нормативы!$H$2)</f>
        <v/>
      </c>
      <c r="I692" s="35"/>
      <c r="J692" s="36" t="str">
        <f>IFERROR(VLOOKUP(D692,'движение ДВС'!B691:K4696,9,FALSE),"")</f>
        <v/>
      </c>
      <c r="K692" s="29" t="str">
        <f>IFERROR(INDEX('движение ДВС'!B:P,MATCH('наряд-задание'!D692,'движение ДВС'!P:P,0),1),"")</f>
        <v/>
      </c>
    </row>
    <row r="693" spans="1:11" s="29" customFormat="1" ht="25.5" hidden="1" customHeight="1" x14ac:dyDescent="0.25">
      <c r="A693" s="37"/>
      <c r="B693" s="35"/>
      <c r="C693" s="29">
        <f>IFERROR(VLOOKUP(B693,специалист!$B$3:$C$45,2,FALSE),)</f>
        <v>0</v>
      </c>
      <c r="D693" s="37"/>
      <c r="E693" s="30" t="str">
        <f>IFERROR(VLOOKUP(D693,'движение ДВС'!B692:C4697,2,FALSE),"")</f>
        <v/>
      </c>
      <c r="F693" s="35"/>
      <c r="G693" s="30" t="str">
        <f>IFERROR(VLOOKUP(F693,нормативы!G693:H732,2,FALSE),"")</f>
        <v/>
      </c>
      <c r="H693" s="30" t="str">
        <f>IF(ISBLANK(D693),"",нормативы!$H$2)</f>
        <v/>
      </c>
      <c r="I693" s="35"/>
      <c r="J693" s="36" t="str">
        <f>IFERROR(VLOOKUP(D693,'движение ДВС'!B692:K4697,9,FALSE),"")</f>
        <v/>
      </c>
      <c r="K693" s="29" t="str">
        <f>IFERROR(INDEX('движение ДВС'!B:P,MATCH('наряд-задание'!D693,'движение ДВС'!P:P,0),1),"")</f>
        <v/>
      </c>
    </row>
    <row r="694" spans="1:11" s="29" customFormat="1" ht="25.5" hidden="1" customHeight="1" x14ac:dyDescent="0.25">
      <c r="A694" s="37"/>
      <c r="B694" s="35"/>
      <c r="C694" s="29">
        <f>IFERROR(VLOOKUP(B694,специалист!$B$3:$C$45,2,FALSE),)</f>
        <v>0</v>
      </c>
      <c r="D694" s="37"/>
      <c r="E694" s="30" t="str">
        <f>IFERROR(VLOOKUP(D694,'движение ДВС'!B693:C4698,2,FALSE),"")</f>
        <v/>
      </c>
      <c r="F694" s="35"/>
      <c r="G694" s="30" t="str">
        <f>IFERROR(VLOOKUP(F694,нормативы!G694:H733,2,FALSE),"")</f>
        <v/>
      </c>
      <c r="H694" s="30" t="str">
        <f>IF(ISBLANK(D694),"",нормативы!$H$2)</f>
        <v/>
      </c>
      <c r="I694" s="35"/>
      <c r="J694" s="36" t="str">
        <f>IFERROR(VLOOKUP(D694,'движение ДВС'!B693:K4698,9,FALSE),"")</f>
        <v/>
      </c>
      <c r="K694" s="29" t="str">
        <f>IFERROR(INDEX('движение ДВС'!B:P,MATCH('наряд-задание'!D694,'движение ДВС'!P:P,0),1),"")</f>
        <v/>
      </c>
    </row>
    <row r="695" spans="1:11" s="29" customFormat="1" ht="25.5" hidden="1" customHeight="1" x14ac:dyDescent="0.25">
      <c r="A695" s="37"/>
      <c r="B695" s="35"/>
      <c r="C695" s="29">
        <f>IFERROR(VLOOKUP(B695,специалист!$B$3:$C$45,2,FALSE),)</f>
        <v>0</v>
      </c>
      <c r="D695" s="37"/>
      <c r="E695" s="30" t="str">
        <f>IFERROR(VLOOKUP(D695,'движение ДВС'!B694:C4699,2,FALSE),"")</f>
        <v/>
      </c>
      <c r="F695" s="35"/>
      <c r="G695" s="30" t="str">
        <f>IFERROR(VLOOKUP(F695,нормативы!G695:H734,2,FALSE),"")</f>
        <v/>
      </c>
      <c r="H695" s="30" t="str">
        <f>IF(ISBLANK(D695),"",нормативы!$H$2)</f>
        <v/>
      </c>
      <c r="I695" s="35"/>
      <c r="J695" s="36" t="str">
        <f>IFERROR(VLOOKUP(D695,'движение ДВС'!B694:K4699,9,FALSE),"")</f>
        <v/>
      </c>
      <c r="K695" s="29" t="str">
        <f>IFERROR(INDEX('движение ДВС'!B:P,MATCH('наряд-задание'!D695,'движение ДВС'!P:P,0),1),"")</f>
        <v/>
      </c>
    </row>
    <row r="696" spans="1:11" s="29" customFormat="1" ht="25.5" hidden="1" customHeight="1" x14ac:dyDescent="0.25">
      <c r="A696" s="37"/>
      <c r="B696" s="35"/>
      <c r="C696" s="29">
        <f>IFERROR(VLOOKUP(B696,специалист!$B$3:$C$45,2,FALSE),)</f>
        <v>0</v>
      </c>
      <c r="D696" s="37"/>
      <c r="E696" s="30" t="str">
        <f>IFERROR(VLOOKUP(D696,'движение ДВС'!B695:C4700,2,FALSE),"")</f>
        <v/>
      </c>
      <c r="F696" s="35"/>
      <c r="G696" s="30" t="str">
        <f>IFERROR(VLOOKUP(F696,нормативы!G696:H735,2,FALSE),"")</f>
        <v/>
      </c>
      <c r="H696" s="30" t="str">
        <f>IF(ISBLANK(D696),"",нормативы!$H$2)</f>
        <v/>
      </c>
      <c r="I696" s="35"/>
      <c r="J696" s="36" t="str">
        <f>IFERROR(VLOOKUP(D696,'движение ДВС'!B695:K4700,9,FALSE),"")</f>
        <v/>
      </c>
      <c r="K696" s="29" t="str">
        <f>IFERROR(INDEX('движение ДВС'!B:P,MATCH('наряд-задание'!D696,'движение ДВС'!P:P,0),1),"")</f>
        <v/>
      </c>
    </row>
    <row r="697" spans="1:11" s="29" customFormat="1" ht="25.5" hidden="1" customHeight="1" x14ac:dyDescent="0.25">
      <c r="A697" s="37"/>
      <c r="B697" s="35"/>
      <c r="C697" s="29">
        <f>IFERROR(VLOOKUP(B697,специалист!$B$3:$C$45,2,FALSE),)</f>
        <v>0</v>
      </c>
      <c r="D697" s="37"/>
      <c r="E697" s="30" t="str">
        <f>IFERROR(VLOOKUP(D697,'движение ДВС'!B696:C4701,2,FALSE),"")</f>
        <v/>
      </c>
      <c r="F697" s="35"/>
      <c r="G697" s="30" t="str">
        <f>IFERROR(VLOOKUP(F697,нормативы!G697:H736,2,FALSE),"")</f>
        <v/>
      </c>
      <c r="H697" s="30" t="str">
        <f>IF(ISBLANK(D697),"",нормативы!$H$2)</f>
        <v/>
      </c>
      <c r="I697" s="35"/>
      <c r="J697" s="36" t="str">
        <f>IFERROR(VLOOKUP(D697,'движение ДВС'!B696:K4701,9,FALSE),"")</f>
        <v/>
      </c>
      <c r="K697" s="29" t="str">
        <f>IFERROR(INDEX('движение ДВС'!B:P,MATCH('наряд-задание'!D697,'движение ДВС'!P:P,0),1),"")</f>
        <v/>
      </c>
    </row>
    <row r="698" spans="1:11" s="29" customFormat="1" ht="25.5" hidden="1" customHeight="1" x14ac:dyDescent="0.25">
      <c r="A698" s="37"/>
      <c r="B698" s="35"/>
      <c r="C698" s="29">
        <f>IFERROR(VLOOKUP(B698,специалист!$B$3:$C$45,2,FALSE),)</f>
        <v>0</v>
      </c>
      <c r="D698" s="37"/>
      <c r="E698" s="30" t="str">
        <f>IFERROR(VLOOKUP(D698,'движение ДВС'!B697:C4702,2,FALSE),"")</f>
        <v/>
      </c>
      <c r="F698" s="35"/>
      <c r="G698" s="30" t="str">
        <f>IFERROR(VLOOKUP(F698,нормативы!G698:H737,2,FALSE),"")</f>
        <v/>
      </c>
      <c r="H698" s="30" t="str">
        <f>IF(ISBLANK(D698),"",нормативы!$H$2)</f>
        <v/>
      </c>
      <c r="I698" s="35"/>
      <c r="J698" s="36" t="str">
        <f>IFERROR(VLOOKUP(D698,'движение ДВС'!B697:K4702,9,FALSE),"")</f>
        <v/>
      </c>
      <c r="K698" s="29" t="str">
        <f>IFERROR(INDEX('движение ДВС'!B:P,MATCH('наряд-задание'!D698,'движение ДВС'!P:P,0),1),"")</f>
        <v/>
      </c>
    </row>
    <row r="699" spans="1:11" s="29" customFormat="1" ht="25.5" hidden="1" customHeight="1" x14ac:dyDescent="0.25">
      <c r="A699" s="37"/>
      <c r="B699" s="35"/>
      <c r="C699" s="29">
        <f>IFERROR(VLOOKUP(B699,специалист!$B$3:$C$45,2,FALSE),)</f>
        <v>0</v>
      </c>
      <c r="D699" s="37"/>
      <c r="E699" s="30" t="str">
        <f>IFERROR(VLOOKUP(D699,'движение ДВС'!B698:C4703,2,FALSE),"")</f>
        <v/>
      </c>
      <c r="F699" s="35"/>
      <c r="G699" s="30" t="str">
        <f>IFERROR(VLOOKUP(F699,нормативы!G699:H738,2,FALSE),"")</f>
        <v/>
      </c>
      <c r="H699" s="30" t="str">
        <f>IF(ISBLANK(D699),"",нормативы!$H$2)</f>
        <v/>
      </c>
      <c r="I699" s="35"/>
      <c r="J699" s="36" t="str">
        <f>IFERROR(VLOOKUP(D699,'движение ДВС'!B698:K4703,9,FALSE),"")</f>
        <v/>
      </c>
      <c r="K699" s="29" t="str">
        <f>IFERROR(INDEX('движение ДВС'!B:P,MATCH('наряд-задание'!D699,'движение ДВС'!P:P,0),1),"")</f>
        <v/>
      </c>
    </row>
    <row r="700" spans="1:11" s="29" customFormat="1" ht="25.5" hidden="1" customHeight="1" x14ac:dyDescent="0.25">
      <c r="A700" s="37"/>
      <c r="B700" s="35"/>
      <c r="C700" s="29">
        <f>IFERROR(VLOOKUP(B700,специалист!$B$3:$C$45,2,FALSE),)</f>
        <v>0</v>
      </c>
      <c r="D700" s="37"/>
      <c r="E700" s="30" t="str">
        <f>IFERROR(VLOOKUP(D700,'движение ДВС'!B699:C4704,2,FALSE),"")</f>
        <v/>
      </c>
      <c r="F700" s="35"/>
      <c r="G700" s="30" t="str">
        <f>IFERROR(VLOOKUP(F700,нормативы!G700:H739,2,FALSE),"")</f>
        <v/>
      </c>
      <c r="H700" s="30" t="str">
        <f>IF(ISBLANK(D700),"",нормативы!$H$2)</f>
        <v/>
      </c>
      <c r="I700" s="35"/>
      <c r="J700" s="36" t="str">
        <f>IFERROR(VLOOKUP(D700,'движение ДВС'!B699:K4704,9,FALSE),"")</f>
        <v/>
      </c>
      <c r="K700" s="29" t="str">
        <f>IFERROR(INDEX('движение ДВС'!B:P,MATCH('наряд-задание'!D700,'движение ДВС'!P:P,0),1),"")</f>
        <v/>
      </c>
    </row>
    <row r="701" spans="1:11" s="29" customFormat="1" ht="25.5" hidden="1" customHeight="1" x14ac:dyDescent="0.25">
      <c r="A701" s="37"/>
      <c r="B701" s="35"/>
      <c r="C701" s="29">
        <f>IFERROR(VLOOKUP(B701,специалист!$B$3:$C$45,2,FALSE),)</f>
        <v>0</v>
      </c>
      <c r="D701" s="37"/>
      <c r="E701" s="30" t="str">
        <f>IFERROR(VLOOKUP(D701,'движение ДВС'!B700:C4705,2,FALSE),"")</f>
        <v/>
      </c>
      <c r="F701" s="35"/>
      <c r="G701" s="30" t="str">
        <f>IFERROR(VLOOKUP(F701,нормативы!G701:H740,2,FALSE),"")</f>
        <v/>
      </c>
      <c r="H701" s="30" t="str">
        <f>IF(ISBLANK(D701),"",нормативы!$H$2)</f>
        <v/>
      </c>
      <c r="I701" s="35"/>
      <c r="J701" s="36" t="str">
        <f>IFERROR(VLOOKUP(D701,'движение ДВС'!B700:K4705,9,FALSE),"")</f>
        <v/>
      </c>
      <c r="K701" s="29" t="str">
        <f>IFERROR(INDEX('движение ДВС'!B:P,MATCH('наряд-задание'!D701,'движение ДВС'!P:P,0),1),"")</f>
        <v/>
      </c>
    </row>
    <row r="702" spans="1:11" s="29" customFormat="1" ht="25.5" hidden="1" customHeight="1" x14ac:dyDescent="0.25">
      <c r="A702" s="37"/>
      <c r="B702" s="35"/>
      <c r="C702" s="29">
        <f>IFERROR(VLOOKUP(B702,специалист!$B$3:$C$45,2,FALSE),)</f>
        <v>0</v>
      </c>
      <c r="D702" s="37"/>
      <c r="E702" s="30" t="str">
        <f>IFERROR(VLOOKUP(D702,'движение ДВС'!B701:C4706,2,FALSE),"")</f>
        <v/>
      </c>
      <c r="F702" s="35"/>
      <c r="G702" s="30" t="str">
        <f>IFERROR(VLOOKUP(F702,нормативы!G702:H741,2,FALSE),"")</f>
        <v/>
      </c>
      <c r="H702" s="30" t="str">
        <f>IF(ISBLANK(D702),"",нормативы!$H$2)</f>
        <v/>
      </c>
      <c r="I702" s="35"/>
      <c r="J702" s="36" t="str">
        <f>IFERROR(VLOOKUP(D702,'движение ДВС'!B701:K4706,9,FALSE),"")</f>
        <v/>
      </c>
      <c r="K702" s="29" t="str">
        <f>IFERROR(INDEX('движение ДВС'!B:P,MATCH('наряд-задание'!D702,'движение ДВС'!P:P,0),1),"")</f>
        <v/>
      </c>
    </row>
    <row r="703" spans="1:11" s="29" customFormat="1" ht="25.5" hidden="1" customHeight="1" x14ac:dyDescent="0.25">
      <c r="A703" s="37"/>
      <c r="B703" s="35"/>
      <c r="C703" s="29">
        <f>IFERROR(VLOOKUP(B703,специалист!$B$3:$C$45,2,FALSE),)</f>
        <v>0</v>
      </c>
      <c r="D703" s="37"/>
      <c r="E703" s="30" t="str">
        <f>IFERROR(VLOOKUP(D703,'движение ДВС'!B702:C4707,2,FALSE),"")</f>
        <v/>
      </c>
      <c r="F703" s="35"/>
      <c r="G703" s="30" t="str">
        <f>IFERROR(VLOOKUP(F703,нормативы!G703:H742,2,FALSE),"")</f>
        <v/>
      </c>
      <c r="H703" s="30" t="str">
        <f>IF(ISBLANK(D703),"",нормативы!$H$2)</f>
        <v/>
      </c>
      <c r="I703" s="35"/>
      <c r="J703" s="36" t="str">
        <f>IFERROR(VLOOKUP(D703,'движение ДВС'!B702:K4707,9,FALSE),"")</f>
        <v/>
      </c>
      <c r="K703" s="29" t="str">
        <f>IFERROR(INDEX('движение ДВС'!B:P,MATCH('наряд-задание'!D703,'движение ДВС'!P:P,0),1),"")</f>
        <v/>
      </c>
    </row>
    <row r="704" spans="1:11" s="29" customFormat="1" ht="25.5" hidden="1" customHeight="1" x14ac:dyDescent="0.25">
      <c r="A704" s="37"/>
      <c r="B704" s="35"/>
      <c r="C704" s="29">
        <f>IFERROR(VLOOKUP(B704,специалист!$B$3:$C$45,2,FALSE),)</f>
        <v>0</v>
      </c>
      <c r="D704" s="37"/>
      <c r="E704" s="30" t="str">
        <f>IFERROR(VLOOKUP(D704,'движение ДВС'!B703:C4708,2,FALSE),"")</f>
        <v/>
      </c>
      <c r="F704" s="35"/>
      <c r="G704" s="30" t="str">
        <f>IFERROR(VLOOKUP(F704,нормативы!G704:H743,2,FALSE),"")</f>
        <v/>
      </c>
      <c r="H704" s="30" t="str">
        <f>IF(ISBLANK(D704),"",нормативы!$H$2)</f>
        <v/>
      </c>
      <c r="I704" s="35"/>
      <c r="J704" s="36" t="str">
        <f>IFERROR(VLOOKUP(D704,'движение ДВС'!B703:K4708,9,FALSE),"")</f>
        <v/>
      </c>
      <c r="K704" s="29" t="str">
        <f>IFERROR(INDEX('движение ДВС'!B:P,MATCH('наряд-задание'!D704,'движение ДВС'!P:P,0),1),"")</f>
        <v/>
      </c>
    </row>
    <row r="705" spans="1:11" s="29" customFormat="1" ht="25.5" hidden="1" customHeight="1" x14ac:dyDescent="0.25">
      <c r="A705" s="37"/>
      <c r="B705" s="35"/>
      <c r="C705" s="29">
        <f>IFERROR(VLOOKUP(B705,специалист!$B$3:$C$45,2,FALSE),)</f>
        <v>0</v>
      </c>
      <c r="D705" s="37"/>
      <c r="E705" s="30" t="str">
        <f>IFERROR(VLOOKUP(D705,'движение ДВС'!B704:C4709,2,FALSE),"")</f>
        <v/>
      </c>
      <c r="F705" s="35"/>
      <c r="G705" s="30" t="str">
        <f>IFERROR(VLOOKUP(F705,нормативы!G705:H744,2,FALSE),"")</f>
        <v/>
      </c>
      <c r="H705" s="30" t="str">
        <f>IF(ISBLANK(D705),"",нормативы!$H$2)</f>
        <v/>
      </c>
      <c r="I705" s="35"/>
      <c r="J705" s="36" t="str">
        <f>IFERROR(VLOOKUP(D705,'движение ДВС'!B704:K4709,9,FALSE),"")</f>
        <v/>
      </c>
      <c r="K705" s="29" t="str">
        <f>IFERROR(INDEX('движение ДВС'!B:P,MATCH('наряд-задание'!D705,'движение ДВС'!P:P,0),1),"")</f>
        <v/>
      </c>
    </row>
    <row r="706" spans="1:11" s="29" customFormat="1" ht="25.5" hidden="1" customHeight="1" x14ac:dyDescent="0.25">
      <c r="A706" s="37"/>
      <c r="B706" s="35"/>
      <c r="C706" s="29">
        <f>IFERROR(VLOOKUP(B706,специалист!$B$3:$C$45,2,FALSE),)</f>
        <v>0</v>
      </c>
      <c r="D706" s="37"/>
      <c r="E706" s="30" t="str">
        <f>IFERROR(VLOOKUP(D706,'движение ДВС'!B705:C4710,2,FALSE),"")</f>
        <v/>
      </c>
      <c r="F706" s="35"/>
      <c r="G706" s="30" t="str">
        <f>IFERROR(VLOOKUP(F706,нормативы!G706:H745,2,FALSE),"")</f>
        <v/>
      </c>
      <c r="H706" s="30" t="str">
        <f>IF(ISBLANK(D706),"",нормативы!$H$2)</f>
        <v/>
      </c>
      <c r="I706" s="35"/>
      <c r="J706" s="36" t="str">
        <f>IFERROR(VLOOKUP(D706,'движение ДВС'!B705:K4710,9,FALSE),"")</f>
        <v/>
      </c>
      <c r="K706" s="29" t="str">
        <f>IFERROR(INDEX('движение ДВС'!B:P,MATCH('наряд-задание'!D706,'движение ДВС'!P:P,0),1),"")</f>
        <v/>
      </c>
    </row>
    <row r="707" spans="1:11" s="29" customFormat="1" ht="25.5" hidden="1" customHeight="1" x14ac:dyDescent="0.25">
      <c r="A707" s="37"/>
      <c r="B707" s="35"/>
      <c r="C707" s="29">
        <f>IFERROR(VLOOKUP(B707,специалист!$B$3:$C$45,2,FALSE),)</f>
        <v>0</v>
      </c>
      <c r="D707" s="37"/>
      <c r="E707" s="30" t="str">
        <f>IFERROR(VLOOKUP(D707,'движение ДВС'!B706:C4711,2,FALSE),"")</f>
        <v/>
      </c>
      <c r="F707" s="35"/>
      <c r="G707" s="30" t="str">
        <f>IFERROR(VLOOKUP(F707,нормативы!G707:H746,2,FALSE),"")</f>
        <v/>
      </c>
      <c r="H707" s="30" t="str">
        <f>IF(ISBLANK(D707),"",нормативы!$H$2)</f>
        <v/>
      </c>
      <c r="I707" s="35"/>
      <c r="J707" s="36" t="str">
        <f>IFERROR(VLOOKUP(D707,'движение ДВС'!B706:K4711,9,FALSE),"")</f>
        <v/>
      </c>
      <c r="K707" s="29" t="str">
        <f>IFERROR(INDEX('движение ДВС'!B:P,MATCH('наряд-задание'!D707,'движение ДВС'!P:P,0),1),"")</f>
        <v/>
      </c>
    </row>
    <row r="708" spans="1:11" s="29" customFormat="1" ht="25.5" hidden="1" customHeight="1" x14ac:dyDescent="0.25">
      <c r="A708" s="37"/>
      <c r="B708" s="35"/>
      <c r="C708" s="29">
        <f>IFERROR(VLOOKUP(B708,специалист!$B$3:$C$45,2,FALSE),)</f>
        <v>0</v>
      </c>
      <c r="D708" s="37"/>
      <c r="E708" s="30" t="str">
        <f>IFERROR(VLOOKUP(D708,'движение ДВС'!B707:C4712,2,FALSE),"")</f>
        <v/>
      </c>
      <c r="F708" s="35"/>
      <c r="G708" s="30" t="str">
        <f>IFERROR(VLOOKUP(F708,нормативы!G708:H747,2,FALSE),"")</f>
        <v/>
      </c>
      <c r="H708" s="30" t="str">
        <f>IF(ISBLANK(D708),"",нормативы!$H$2)</f>
        <v/>
      </c>
      <c r="I708" s="35"/>
      <c r="J708" s="36" t="str">
        <f>IFERROR(VLOOKUP(D708,'движение ДВС'!B707:K4712,9,FALSE),"")</f>
        <v/>
      </c>
      <c r="K708" s="29" t="str">
        <f>IFERROR(INDEX('движение ДВС'!B:P,MATCH('наряд-задание'!D708,'движение ДВС'!P:P,0),1),"")</f>
        <v/>
      </c>
    </row>
    <row r="709" spans="1:11" s="29" customFormat="1" ht="25.5" hidden="1" customHeight="1" x14ac:dyDescent="0.25">
      <c r="A709" s="37"/>
      <c r="B709" s="35"/>
      <c r="C709" s="29">
        <f>IFERROR(VLOOKUP(B709,специалист!$B$3:$C$45,2,FALSE),)</f>
        <v>0</v>
      </c>
      <c r="D709" s="37"/>
      <c r="E709" s="30" t="str">
        <f>IFERROR(VLOOKUP(D709,'движение ДВС'!B708:C4713,2,FALSE),"")</f>
        <v/>
      </c>
      <c r="F709" s="35"/>
      <c r="G709" s="30" t="str">
        <f>IFERROR(VLOOKUP(F709,нормативы!G709:H748,2,FALSE),"")</f>
        <v/>
      </c>
      <c r="H709" s="30" t="str">
        <f>IF(ISBLANK(D709),"",нормативы!$H$2)</f>
        <v/>
      </c>
      <c r="I709" s="35"/>
      <c r="J709" s="36" t="str">
        <f>IFERROR(VLOOKUP(D709,'движение ДВС'!B708:K4713,9,FALSE),"")</f>
        <v/>
      </c>
      <c r="K709" s="29" t="str">
        <f>IFERROR(INDEX('движение ДВС'!B:P,MATCH('наряд-задание'!D709,'движение ДВС'!P:P,0),1),"")</f>
        <v/>
      </c>
    </row>
    <row r="710" spans="1:11" s="29" customFormat="1" ht="25.5" hidden="1" customHeight="1" x14ac:dyDescent="0.25">
      <c r="A710" s="37"/>
      <c r="B710" s="35"/>
      <c r="C710" s="29">
        <f>IFERROR(VLOOKUP(B710,специалист!$B$3:$C$45,2,FALSE),)</f>
        <v>0</v>
      </c>
      <c r="D710" s="37"/>
      <c r="E710" s="30" t="str">
        <f>IFERROR(VLOOKUP(D710,'движение ДВС'!B709:C4714,2,FALSE),"")</f>
        <v/>
      </c>
      <c r="F710" s="35"/>
      <c r="G710" s="30" t="str">
        <f>IFERROR(VLOOKUP(F710,нормативы!G710:H749,2,FALSE),"")</f>
        <v/>
      </c>
      <c r="H710" s="30" t="str">
        <f>IF(ISBLANK(D710),"",нормативы!$H$2)</f>
        <v/>
      </c>
      <c r="I710" s="35"/>
      <c r="J710" s="36" t="str">
        <f>IFERROR(VLOOKUP(D710,'движение ДВС'!B709:K4714,9,FALSE),"")</f>
        <v/>
      </c>
      <c r="K710" s="29" t="str">
        <f>IFERROR(INDEX('движение ДВС'!B:P,MATCH('наряд-задание'!D710,'движение ДВС'!P:P,0),1),"")</f>
        <v/>
      </c>
    </row>
    <row r="711" spans="1:11" s="29" customFormat="1" ht="25.5" hidden="1" customHeight="1" x14ac:dyDescent="0.25">
      <c r="A711" s="37"/>
      <c r="B711" s="35"/>
      <c r="C711" s="29">
        <f>IFERROR(VLOOKUP(B711,специалист!$B$3:$C$45,2,FALSE),)</f>
        <v>0</v>
      </c>
      <c r="D711" s="37"/>
      <c r="E711" s="30" t="str">
        <f>IFERROR(VLOOKUP(D711,'движение ДВС'!B710:C4715,2,FALSE),"")</f>
        <v/>
      </c>
      <c r="F711" s="35"/>
      <c r="G711" s="30" t="str">
        <f>IFERROR(VLOOKUP(F711,нормативы!G711:H750,2,FALSE),"")</f>
        <v/>
      </c>
      <c r="H711" s="30" t="str">
        <f>IF(ISBLANK(D711),"",нормативы!$H$2)</f>
        <v/>
      </c>
      <c r="I711" s="35"/>
      <c r="J711" s="36" t="str">
        <f>IFERROR(VLOOKUP(D711,'движение ДВС'!B710:K4715,9,FALSE),"")</f>
        <v/>
      </c>
      <c r="K711" s="29" t="str">
        <f>IFERROR(INDEX('движение ДВС'!B:P,MATCH('наряд-задание'!D711,'движение ДВС'!P:P,0),1),"")</f>
        <v/>
      </c>
    </row>
    <row r="712" spans="1:11" s="29" customFormat="1" ht="25.5" hidden="1" customHeight="1" x14ac:dyDescent="0.25">
      <c r="A712" s="37"/>
      <c r="B712" s="35"/>
      <c r="C712" s="29">
        <f>IFERROR(VLOOKUP(B712,специалист!$B$3:$C$45,2,FALSE),)</f>
        <v>0</v>
      </c>
      <c r="D712" s="37"/>
      <c r="E712" s="30" t="str">
        <f>IFERROR(VLOOKUP(D712,'движение ДВС'!B711:C4716,2,FALSE),"")</f>
        <v/>
      </c>
      <c r="F712" s="35"/>
      <c r="G712" s="30" t="str">
        <f>IFERROR(VLOOKUP(F712,нормативы!G712:H751,2,FALSE),"")</f>
        <v/>
      </c>
      <c r="H712" s="30" t="str">
        <f>IF(ISBLANK(D712),"",нормативы!$H$2)</f>
        <v/>
      </c>
      <c r="I712" s="35"/>
      <c r="J712" s="36" t="str">
        <f>IFERROR(VLOOKUP(D712,'движение ДВС'!B711:K4716,9,FALSE),"")</f>
        <v/>
      </c>
      <c r="K712" s="29" t="str">
        <f>IFERROR(INDEX('движение ДВС'!B:P,MATCH('наряд-задание'!D712,'движение ДВС'!P:P,0),1),"")</f>
        <v/>
      </c>
    </row>
    <row r="713" spans="1:11" s="29" customFormat="1" ht="25.5" hidden="1" customHeight="1" x14ac:dyDescent="0.25">
      <c r="A713" s="37"/>
      <c r="B713" s="35"/>
      <c r="C713" s="29">
        <f>IFERROR(VLOOKUP(B713,специалист!$B$3:$C$45,2,FALSE),)</f>
        <v>0</v>
      </c>
      <c r="D713" s="37"/>
      <c r="E713" s="30" t="str">
        <f>IFERROR(VLOOKUP(D713,'движение ДВС'!B712:C4717,2,FALSE),"")</f>
        <v/>
      </c>
      <c r="F713" s="35"/>
      <c r="G713" s="30" t="str">
        <f>IFERROR(VLOOKUP(F713,нормативы!G713:H752,2,FALSE),"")</f>
        <v/>
      </c>
      <c r="H713" s="30" t="str">
        <f>IF(ISBLANK(D713),"",нормативы!$H$2)</f>
        <v/>
      </c>
      <c r="I713" s="35"/>
      <c r="J713" s="36" t="str">
        <f>IFERROR(VLOOKUP(D713,'движение ДВС'!B712:K4717,9,FALSE),"")</f>
        <v/>
      </c>
      <c r="K713" s="29" t="str">
        <f>IFERROR(INDEX('движение ДВС'!B:P,MATCH('наряд-задание'!D713,'движение ДВС'!P:P,0),1),"")</f>
        <v/>
      </c>
    </row>
    <row r="714" spans="1:11" s="29" customFormat="1" ht="25.5" hidden="1" customHeight="1" x14ac:dyDescent="0.25">
      <c r="A714" s="37"/>
      <c r="B714" s="35"/>
      <c r="C714" s="29">
        <f>IFERROR(VLOOKUP(B714,специалист!$B$3:$C$45,2,FALSE),)</f>
        <v>0</v>
      </c>
      <c r="D714" s="37"/>
      <c r="E714" s="30" t="str">
        <f>IFERROR(VLOOKUP(D714,'движение ДВС'!B713:C4718,2,FALSE),"")</f>
        <v/>
      </c>
      <c r="F714" s="35"/>
      <c r="G714" s="30" t="str">
        <f>IFERROR(VLOOKUP(F714,нормативы!G714:H753,2,FALSE),"")</f>
        <v/>
      </c>
      <c r="H714" s="30" t="str">
        <f>IF(ISBLANK(D714),"",нормативы!$H$2)</f>
        <v/>
      </c>
      <c r="I714" s="35"/>
      <c r="J714" s="36" t="str">
        <f>IFERROR(VLOOKUP(D714,'движение ДВС'!B713:K4718,9,FALSE),"")</f>
        <v/>
      </c>
      <c r="K714" s="29" t="str">
        <f>IFERROR(INDEX('движение ДВС'!B:P,MATCH('наряд-задание'!D714,'движение ДВС'!P:P,0),1),"")</f>
        <v/>
      </c>
    </row>
    <row r="715" spans="1:11" s="29" customFormat="1" ht="25.5" hidden="1" customHeight="1" x14ac:dyDescent="0.25">
      <c r="A715" s="37"/>
      <c r="B715" s="35"/>
      <c r="C715" s="29">
        <f>IFERROR(VLOOKUP(B715,специалист!$B$3:$C$45,2,FALSE),)</f>
        <v>0</v>
      </c>
      <c r="D715" s="37"/>
      <c r="E715" s="30" t="str">
        <f>IFERROR(VLOOKUP(D715,'движение ДВС'!B714:C4719,2,FALSE),"")</f>
        <v/>
      </c>
      <c r="F715" s="35"/>
      <c r="G715" s="30" t="str">
        <f>IFERROR(VLOOKUP(F715,нормативы!G715:H754,2,FALSE),"")</f>
        <v/>
      </c>
      <c r="H715" s="30" t="str">
        <f>IF(ISBLANK(D715),"",нормативы!$H$2)</f>
        <v/>
      </c>
      <c r="I715" s="35"/>
      <c r="J715" s="36" t="str">
        <f>IFERROR(VLOOKUP(D715,'движение ДВС'!B714:K4719,9,FALSE),"")</f>
        <v/>
      </c>
      <c r="K715" s="29" t="str">
        <f>IFERROR(INDEX('движение ДВС'!B:P,MATCH('наряд-задание'!D715,'движение ДВС'!P:P,0),1),"")</f>
        <v/>
      </c>
    </row>
    <row r="716" spans="1:11" s="29" customFormat="1" ht="25.5" hidden="1" customHeight="1" x14ac:dyDescent="0.25">
      <c r="A716" s="37"/>
      <c r="B716" s="35"/>
      <c r="C716" s="29">
        <f>IFERROR(VLOOKUP(B716,специалист!$B$3:$C$45,2,FALSE),)</f>
        <v>0</v>
      </c>
      <c r="D716" s="37"/>
      <c r="E716" s="30" t="str">
        <f>IFERROR(VLOOKUP(D716,'движение ДВС'!B715:C4720,2,FALSE),"")</f>
        <v/>
      </c>
      <c r="F716" s="35"/>
      <c r="G716" s="30" t="str">
        <f>IFERROR(VLOOKUP(F716,нормативы!G716:H755,2,FALSE),"")</f>
        <v/>
      </c>
      <c r="H716" s="30" t="str">
        <f>IF(ISBLANK(D716),"",нормативы!$H$2)</f>
        <v/>
      </c>
      <c r="I716" s="35"/>
      <c r="J716" s="36" t="str">
        <f>IFERROR(VLOOKUP(D716,'движение ДВС'!B715:K4720,9,FALSE),"")</f>
        <v/>
      </c>
      <c r="K716" s="29" t="str">
        <f>IFERROR(INDEX('движение ДВС'!B:P,MATCH('наряд-задание'!D716,'движение ДВС'!P:P,0),1),"")</f>
        <v/>
      </c>
    </row>
    <row r="717" spans="1:11" s="29" customFormat="1" ht="25.5" hidden="1" customHeight="1" x14ac:dyDescent="0.25">
      <c r="A717" s="37"/>
      <c r="B717" s="35"/>
      <c r="C717" s="29">
        <f>IFERROR(VLOOKUP(B717,специалист!$B$3:$C$45,2,FALSE),)</f>
        <v>0</v>
      </c>
      <c r="D717" s="37"/>
      <c r="E717" s="30" t="str">
        <f>IFERROR(VLOOKUP(D717,'движение ДВС'!B716:C4721,2,FALSE),"")</f>
        <v/>
      </c>
      <c r="F717" s="35"/>
      <c r="G717" s="30" t="str">
        <f>IFERROR(VLOOKUP(F717,нормативы!G717:H756,2,FALSE),"")</f>
        <v/>
      </c>
      <c r="H717" s="30" t="str">
        <f>IF(ISBLANK(D717),"",нормативы!$H$2)</f>
        <v/>
      </c>
      <c r="I717" s="35"/>
      <c r="J717" s="36" t="str">
        <f>IFERROR(VLOOKUP(D717,'движение ДВС'!B716:K4721,9,FALSE),"")</f>
        <v/>
      </c>
      <c r="K717" s="29" t="str">
        <f>IFERROR(INDEX('движение ДВС'!B:P,MATCH('наряд-задание'!D717,'движение ДВС'!P:P,0),1),"")</f>
        <v/>
      </c>
    </row>
    <row r="718" spans="1:11" s="29" customFormat="1" ht="25.5" hidden="1" customHeight="1" x14ac:dyDescent="0.25">
      <c r="A718" s="37"/>
      <c r="B718" s="35"/>
      <c r="C718" s="29">
        <f>IFERROR(VLOOKUP(B718,специалист!$B$3:$C$45,2,FALSE),)</f>
        <v>0</v>
      </c>
      <c r="D718" s="37"/>
      <c r="E718" s="30" t="str">
        <f>IFERROR(VLOOKUP(D718,'движение ДВС'!B717:C4722,2,FALSE),"")</f>
        <v/>
      </c>
      <c r="F718" s="35"/>
      <c r="G718" s="30" t="str">
        <f>IFERROR(VLOOKUP(F718,нормативы!G718:H757,2,FALSE),"")</f>
        <v/>
      </c>
      <c r="H718" s="30" t="str">
        <f>IF(ISBLANK(D718),"",нормативы!$H$2)</f>
        <v/>
      </c>
      <c r="I718" s="35"/>
      <c r="J718" s="36" t="str">
        <f>IFERROR(VLOOKUP(D718,'движение ДВС'!B717:K4722,9,FALSE),"")</f>
        <v/>
      </c>
      <c r="K718" s="29" t="str">
        <f>IFERROR(INDEX('движение ДВС'!B:P,MATCH('наряд-задание'!D718,'движение ДВС'!P:P,0),1),"")</f>
        <v/>
      </c>
    </row>
    <row r="719" spans="1:11" s="29" customFormat="1" ht="25.5" hidden="1" customHeight="1" x14ac:dyDescent="0.25">
      <c r="A719" s="37"/>
      <c r="B719" s="35"/>
      <c r="C719" s="29">
        <f>IFERROR(VLOOKUP(B719,специалист!$B$3:$C$45,2,FALSE),)</f>
        <v>0</v>
      </c>
      <c r="D719" s="37"/>
      <c r="E719" s="30" t="str">
        <f>IFERROR(VLOOKUP(D719,'движение ДВС'!B718:C4723,2,FALSE),"")</f>
        <v/>
      </c>
      <c r="F719" s="35"/>
      <c r="G719" s="30" t="str">
        <f>IFERROR(VLOOKUP(F719,нормативы!G719:H758,2,FALSE),"")</f>
        <v/>
      </c>
      <c r="H719" s="30" t="str">
        <f>IF(ISBLANK(D719),"",нормативы!$H$2)</f>
        <v/>
      </c>
      <c r="I719" s="35"/>
      <c r="J719" s="36" t="str">
        <f>IFERROR(VLOOKUP(D719,'движение ДВС'!B718:K4723,9,FALSE),"")</f>
        <v/>
      </c>
      <c r="K719" s="29" t="str">
        <f>IFERROR(INDEX('движение ДВС'!B:P,MATCH('наряд-задание'!D719,'движение ДВС'!P:P,0),1),"")</f>
        <v/>
      </c>
    </row>
    <row r="720" spans="1:11" s="29" customFormat="1" ht="25.5" hidden="1" customHeight="1" x14ac:dyDescent="0.25">
      <c r="A720" s="37"/>
      <c r="B720" s="35"/>
      <c r="C720" s="29">
        <f>IFERROR(VLOOKUP(B720,специалист!$B$3:$C$45,2,FALSE),)</f>
        <v>0</v>
      </c>
      <c r="D720" s="37"/>
      <c r="E720" s="30" t="str">
        <f>IFERROR(VLOOKUP(D720,'движение ДВС'!B719:C4724,2,FALSE),"")</f>
        <v/>
      </c>
      <c r="F720" s="35"/>
      <c r="G720" s="30" t="str">
        <f>IFERROR(VLOOKUP(F720,нормативы!G720:H759,2,FALSE),"")</f>
        <v/>
      </c>
      <c r="H720" s="30" t="str">
        <f>IF(ISBLANK(D720),"",нормативы!$H$2)</f>
        <v/>
      </c>
      <c r="I720" s="35"/>
      <c r="J720" s="36" t="str">
        <f>IFERROR(VLOOKUP(D720,'движение ДВС'!B719:K4724,9,FALSE),"")</f>
        <v/>
      </c>
      <c r="K720" s="29" t="str">
        <f>IFERROR(INDEX('движение ДВС'!B:P,MATCH('наряд-задание'!D720,'движение ДВС'!P:P,0),1),"")</f>
        <v/>
      </c>
    </row>
    <row r="721" spans="1:11" s="29" customFormat="1" ht="25.5" hidden="1" customHeight="1" x14ac:dyDescent="0.25">
      <c r="A721" s="37"/>
      <c r="B721" s="35"/>
      <c r="C721" s="29">
        <f>IFERROR(VLOOKUP(B721,специалист!$B$3:$C$45,2,FALSE),)</f>
        <v>0</v>
      </c>
      <c r="D721" s="37"/>
      <c r="E721" s="30" t="str">
        <f>IFERROR(VLOOKUP(D721,'движение ДВС'!B720:C4725,2,FALSE),"")</f>
        <v/>
      </c>
      <c r="F721" s="35"/>
      <c r="G721" s="30" t="str">
        <f>IFERROR(VLOOKUP(F721,нормативы!G721:H760,2,FALSE),"")</f>
        <v/>
      </c>
      <c r="H721" s="30" t="str">
        <f>IF(ISBLANK(D721),"",нормативы!$H$2)</f>
        <v/>
      </c>
      <c r="I721" s="35"/>
      <c r="J721" s="36" t="str">
        <f>IFERROR(VLOOKUP(D721,'движение ДВС'!B720:K4725,9,FALSE),"")</f>
        <v/>
      </c>
      <c r="K721" s="29" t="str">
        <f>IFERROR(INDEX('движение ДВС'!B:P,MATCH('наряд-задание'!D721,'движение ДВС'!P:P,0),1),"")</f>
        <v/>
      </c>
    </row>
    <row r="722" spans="1:11" s="29" customFormat="1" ht="25.5" hidden="1" customHeight="1" x14ac:dyDescent="0.25">
      <c r="A722" s="37"/>
      <c r="B722" s="35"/>
      <c r="C722" s="29">
        <f>IFERROR(VLOOKUP(B722,специалист!$B$3:$C$45,2,FALSE),)</f>
        <v>0</v>
      </c>
      <c r="D722" s="37"/>
      <c r="E722" s="30" t="str">
        <f>IFERROR(VLOOKUP(D722,'движение ДВС'!B721:C4726,2,FALSE),"")</f>
        <v/>
      </c>
      <c r="F722" s="35"/>
      <c r="G722" s="30" t="str">
        <f>IFERROR(VLOOKUP(F722,нормативы!G722:H761,2,FALSE),"")</f>
        <v/>
      </c>
      <c r="H722" s="30" t="str">
        <f>IF(ISBLANK(D722),"",нормативы!$H$2)</f>
        <v/>
      </c>
      <c r="I722" s="35"/>
      <c r="J722" s="36" t="str">
        <f>IFERROR(VLOOKUP(D722,'движение ДВС'!B721:K4726,9,FALSE),"")</f>
        <v/>
      </c>
      <c r="K722" s="29" t="str">
        <f>IFERROR(INDEX('движение ДВС'!B:P,MATCH('наряд-задание'!D722,'движение ДВС'!P:P,0),1),"")</f>
        <v/>
      </c>
    </row>
    <row r="723" spans="1:11" s="29" customFormat="1" ht="25.5" hidden="1" customHeight="1" x14ac:dyDescent="0.25">
      <c r="A723" s="37"/>
      <c r="B723" s="35"/>
      <c r="C723" s="29">
        <f>IFERROR(VLOOKUP(B723,специалист!$B$3:$C$45,2,FALSE),)</f>
        <v>0</v>
      </c>
      <c r="D723" s="37"/>
      <c r="E723" s="30" t="str">
        <f>IFERROR(VLOOKUP(D723,'движение ДВС'!B722:C4727,2,FALSE),"")</f>
        <v/>
      </c>
      <c r="F723" s="35"/>
      <c r="G723" s="30" t="str">
        <f>IFERROR(VLOOKUP(F723,нормативы!G723:H762,2,FALSE),"")</f>
        <v/>
      </c>
      <c r="H723" s="30" t="str">
        <f>IF(ISBLANK(D723),"",нормативы!$H$2)</f>
        <v/>
      </c>
      <c r="I723" s="35"/>
      <c r="J723" s="36" t="str">
        <f>IFERROR(VLOOKUP(D723,'движение ДВС'!B722:K4727,9,FALSE),"")</f>
        <v/>
      </c>
      <c r="K723" s="29" t="str">
        <f>IFERROR(INDEX('движение ДВС'!B:P,MATCH('наряд-задание'!D723,'движение ДВС'!P:P,0),1),"")</f>
        <v/>
      </c>
    </row>
    <row r="724" spans="1:11" s="29" customFormat="1" ht="25.5" hidden="1" customHeight="1" x14ac:dyDescent="0.25">
      <c r="A724" s="37"/>
      <c r="B724" s="35"/>
      <c r="C724" s="29">
        <f>IFERROR(VLOOKUP(B724,специалист!$B$3:$C$45,2,FALSE),)</f>
        <v>0</v>
      </c>
      <c r="D724" s="37"/>
      <c r="E724" s="30" t="str">
        <f>IFERROR(VLOOKUP(D724,'движение ДВС'!B723:C4728,2,FALSE),"")</f>
        <v/>
      </c>
      <c r="F724" s="35"/>
      <c r="G724" s="30" t="str">
        <f>IFERROR(VLOOKUP(F724,нормативы!G724:H763,2,FALSE),"")</f>
        <v/>
      </c>
      <c r="H724" s="30" t="str">
        <f>IF(ISBLANK(D724),"",нормативы!$H$2)</f>
        <v/>
      </c>
      <c r="I724" s="35"/>
      <c r="J724" s="36" t="str">
        <f>IFERROR(VLOOKUP(D724,'движение ДВС'!B723:K4728,9,FALSE),"")</f>
        <v/>
      </c>
      <c r="K724" s="29" t="str">
        <f>IFERROR(INDEX('движение ДВС'!B:P,MATCH('наряд-задание'!D724,'движение ДВС'!P:P,0),1),"")</f>
        <v/>
      </c>
    </row>
    <row r="725" spans="1:11" s="29" customFormat="1" ht="25.5" hidden="1" customHeight="1" x14ac:dyDescent="0.25">
      <c r="A725" s="37"/>
      <c r="B725" s="35"/>
      <c r="C725" s="29">
        <f>IFERROR(VLOOKUP(B725,специалист!$B$3:$C$45,2,FALSE),)</f>
        <v>0</v>
      </c>
      <c r="D725" s="37"/>
      <c r="E725" s="30" t="str">
        <f>IFERROR(VLOOKUP(D725,'движение ДВС'!B724:C4729,2,FALSE),"")</f>
        <v/>
      </c>
      <c r="F725" s="35"/>
      <c r="G725" s="30" t="str">
        <f>IFERROR(VLOOKUP(F725,нормативы!G725:H764,2,FALSE),"")</f>
        <v/>
      </c>
      <c r="H725" s="30" t="str">
        <f>IF(ISBLANK(D725),"",нормативы!$H$2)</f>
        <v/>
      </c>
      <c r="I725" s="35"/>
      <c r="J725" s="36" t="str">
        <f>IFERROR(VLOOKUP(D725,'движение ДВС'!B724:K4729,9,FALSE),"")</f>
        <v/>
      </c>
      <c r="K725" s="29" t="str">
        <f>IFERROR(INDEX('движение ДВС'!B:P,MATCH('наряд-задание'!D725,'движение ДВС'!P:P,0),1),"")</f>
        <v/>
      </c>
    </row>
    <row r="726" spans="1:11" s="29" customFormat="1" ht="25.5" hidden="1" customHeight="1" x14ac:dyDescent="0.25">
      <c r="A726" s="37"/>
      <c r="B726" s="35"/>
      <c r="C726" s="29">
        <f>IFERROR(VLOOKUP(B726,специалист!$B$3:$C$45,2,FALSE),)</f>
        <v>0</v>
      </c>
      <c r="D726" s="37"/>
      <c r="E726" s="30" t="str">
        <f>IFERROR(VLOOKUP(D726,'движение ДВС'!B725:C4730,2,FALSE),"")</f>
        <v/>
      </c>
      <c r="F726" s="35"/>
      <c r="G726" s="30" t="str">
        <f>IFERROR(VLOOKUP(F726,нормативы!G726:H765,2,FALSE),"")</f>
        <v/>
      </c>
      <c r="H726" s="30" t="str">
        <f>IF(ISBLANK(D726),"",нормативы!$H$2)</f>
        <v/>
      </c>
      <c r="I726" s="35"/>
      <c r="J726" s="36" t="str">
        <f>IFERROR(VLOOKUP(D726,'движение ДВС'!B725:K4730,9,FALSE),"")</f>
        <v/>
      </c>
      <c r="K726" s="29" t="str">
        <f>IFERROR(INDEX('движение ДВС'!B:P,MATCH('наряд-задание'!D726,'движение ДВС'!P:P,0),1),"")</f>
        <v/>
      </c>
    </row>
    <row r="727" spans="1:11" s="29" customFormat="1" ht="25.5" hidden="1" customHeight="1" x14ac:dyDescent="0.25">
      <c r="A727" s="37"/>
      <c r="B727" s="35"/>
      <c r="C727" s="29">
        <f>IFERROR(VLOOKUP(B727,специалист!$B$3:$C$45,2,FALSE),)</f>
        <v>0</v>
      </c>
      <c r="D727" s="37"/>
      <c r="E727" s="30" t="str">
        <f>IFERROR(VLOOKUP(D727,'движение ДВС'!B726:C4731,2,FALSE),"")</f>
        <v/>
      </c>
      <c r="F727" s="35"/>
      <c r="G727" s="30" t="str">
        <f>IFERROR(VLOOKUP(F727,нормативы!G727:H766,2,FALSE),"")</f>
        <v/>
      </c>
      <c r="H727" s="30" t="str">
        <f>IF(ISBLANK(D727),"",нормативы!$H$2)</f>
        <v/>
      </c>
      <c r="I727" s="35"/>
      <c r="J727" s="36" t="str">
        <f>IFERROR(VLOOKUP(D727,'движение ДВС'!B726:K4731,9,FALSE),"")</f>
        <v/>
      </c>
      <c r="K727" s="29" t="str">
        <f>IFERROR(INDEX('движение ДВС'!B:P,MATCH('наряд-задание'!D727,'движение ДВС'!P:P,0),1),"")</f>
        <v/>
      </c>
    </row>
    <row r="728" spans="1:11" s="29" customFormat="1" ht="25.5" hidden="1" customHeight="1" x14ac:dyDescent="0.25">
      <c r="A728" s="37"/>
      <c r="B728" s="35"/>
      <c r="C728" s="29">
        <f>IFERROR(VLOOKUP(B728,специалист!$B$3:$C$45,2,FALSE),)</f>
        <v>0</v>
      </c>
      <c r="D728" s="37"/>
      <c r="E728" s="30" t="str">
        <f>IFERROR(VLOOKUP(D728,'движение ДВС'!B727:C4732,2,FALSE),"")</f>
        <v/>
      </c>
      <c r="F728" s="35"/>
      <c r="G728" s="30" t="str">
        <f>IFERROR(VLOOKUP(F728,нормативы!G728:H767,2,FALSE),"")</f>
        <v/>
      </c>
      <c r="H728" s="30" t="str">
        <f>IF(ISBLANK(D728),"",нормативы!$H$2)</f>
        <v/>
      </c>
      <c r="I728" s="35"/>
      <c r="J728" s="36" t="str">
        <f>IFERROR(VLOOKUP(D728,'движение ДВС'!B727:K4732,9,FALSE),"")</f>
        <v/>
      </c>
      <c r="K728" s="29" t="str">
        <f>IFERROR(INDEX('движение ДВС'!B:P,MATCH('наряд-задание'!D728,'движение ДВС'!P:P,0),1),"")</f>
        <v/>
      </c>
    </row>
    <row r="729" spans="1:11" s="29" customFormat="1" ht="25.5" hidden="1" customHeight="1" x14ac:dyDescent="0.25">
      <c r="A729" s="37"/>
      <c r="B729" s="35"/>
      <c r="C729" s="29">
        <f>IFERROR(VLOOKUP(B729,специалист!$B$3:$C$45,2,FALSE),)</f>
        <v>0</v>
      </c>
      <c r="D729" s="37"/>
      <c r="E729" s="30" t="str">
        <f>IFERROR(VLOOKUP(D729,'движение ДВС'!B728:C4733,2,FALSE),"")</f>
        <v/>
      </c>
      <c r="F729" s="35"/>
      <c r="G729" s="30" t="str">
        <f>IFERROR(VLOOKUP(F729,нормативы!G729:H768,2,FALSE),"")</f>
        <v/>
      </c>
      <c r="H729" s="30" t="str">
        <f>IF(ISBLANK(D729),"",нормативы!$H$2)</f>
        <v/>
      </c>
      <c r="I729" s="35"/>
      <c r="J729" s="36" t="str">
        <f>IFERROR(VLOOKUP(D729,'движение ДВС'!B728:K4733,9,FALSE),"")</f>
        <v/>
      </c>
      <c r="K729" s="29" t="str">
        <f>IFERROR(INDEX('движение ДВС'!B:P,MATCH('наряд-задание'!D729,'движение ДВС'!P:P,0),1),"")</f>
        <v/>
      </c>
    </row>
    <row r="730" spans="1:11" s="29" customFormat="1" ht="25.5" hidden="1" customHeight="1" x14ac:dyDescent="0.25">
      <c r="A730" s="37"/>
      <c r="B730" s="35"/>
      <c r="C730" s="29">
        <f>IFERROR(VLOOKUP(B730,специалист!$B$3:$C$45,2,FALSE),)</f>
        <v>0</v>
      </c>
      <c r="D730" s="37"/>
      <c r="E730" s="30" t="str">
        <f>IFERROR(VLOOKUP(D730,'движение ДВС'!B729:C4734,2,FALSE),"")</f>
        <v/>
      </c>
      <c r="F730" s="35"/>
      <c r="G730" s="30" t="str">
        <f>IFERROR(VLOOKUP(F730,нормативы!G730:H769,2,FALSE),"")</f>
        <v/>
      </c>
      <c r="H730" s="30" t="str">
        <f>IF(ISBLANK(D730),"",нормативы!$H$2)</f>
        <v/>
      </c>
      <c r="I730" s="35"/>
      <c r="J730" s="36" t="str">
        <f>IFERROR(VLOOKUP(D730,'движение ДВС'!B729:K4734,9,FALSE),"")</f>
        <v/>
      </c>
      <c r="K730" s="29" t="str">
        <f>IFERROR(INDEX('движение ДВС'!B:P,MATCH('наряд-задание'!D730,'движение ДВС'!P:P,0),1),"")</f>
        <v/>
      </c>
    </row>
    <row r="731" spans="1:11" s="29" customFormat="1" ht="25.5" hidden="1" customHeight="1" x14ac:dyDescent="0.25">
      <c r="A731" s="37"/>
      <c r="B731" s="35"/>
      <c r="C731" s="29">
        <f>IFERROR(VLOOKUP(B731,специалист!$B$3:$C$45,2,FALSE),)</f>
        <v>0</v>
      </c>
      <c r="D731" s="37"/>
      <c r="E731" s="30" t="str">
        <f>IFERROR(VLOOKUP(D731,'движение ДВС'!B730:C4735,2,FALSE),"")</f>
        <v/>
      </c>
      <c r="F731" s="35"/>
      <c r="G731" s="30" t="str">
        <f>IFERROR(VLOOKUP(F731,нормативы!G731:H770,2,FALSE),"")</f>
        <v/>
      </c>
      <c r="H731" s="30" t="str">
        <f>IF(ISBLANK(D731),"",нормативы!$H$2)</f>
        <v/>
      </c>
      <c r="I731" s="35"/>
      <c r="J731" s="36" t="str">
        <f>IFERROR(VLOOKUP(D731,'движение ДВС'!B730:K4735,9,FALSE),"")</f>
        <v/>
      </c>
      <c r="K731" s="29" t="str">
        <f>IFERROR(INDEX('движение ДВС'!B:P,MATCH('наряд-задание'!D731,'движение ДВС'!P:P,0),1),"")</f>
        <v/>
      </c>
    </row>
    <row r="732" spans="1:11" s="29" customFormat="1" ht="25.5" hidden="1" customHeight="1" x14ac:dyDescent="0.25">
      <c r="A732" s="37"/>
      <c r="B732" s="35"/>
      <c r="C732" s="29">
        <f>IFERROR(VLOOKUP(B732,специалист!$B$3:$C$45,2,FALSE),)</f>
        <v>0</v>
      </c>
      <c r="D732" s="37"/>
      <c r="E732" s="30" t="str">
        <f>IFERROR(VLOOKUP(D732,'движение ДВС'!B731:C4736,2,FALSE),"")</f>
        <v/>
      </c>
      <c r="F732" s="35"/>
      <c r="G732" s="30" t="str">
        <f>IFERROR(VLOOKUP(F732,нормативы!G732:H771,2,FALSE),"")</f>
        <v/>
      </c>
      <c r="H732" s="30" t="str">
        <f>IF(ISBLANK(D732),"",нормативы!$H$2)</f>
        <v/>
      </c>
      <c r="I732" s="35"/>
      <c r="J732" s="36" t="str">
        <f>IFERROR(VLOOKUP(D732,'движение ДВС'!B731:K4736,9,FALSE),"")</f>
        <v/>
      </c>
      <c r="K732" s="29" t="str">
        <f>IFERROR(INDEX('движение ДВС'!B:P,MATCH('наряд-задание'!D732,'движение ДВС'!P:P,0),1),"")</f>
        <v/>
      </c>
    </row>
    <row r="733" spans="1:11" s="29" customFormat="1" ht="25.5" hidden="1" customHeight="1" x14ac:dyDescent="0.25">
      <c r="A733" s="37"/>
      <c r="B733" s="35"/>
      <c r="C733" s="29">
        <f>IFERROR(VLOOKUP(B733,специалист!$B$3:$C$45,2,FALSE),)</f>
        <v>0</v>
      </c>
      <c r="D733" s="37"/>
      <c r="E733" s="30" t="str">
        <f>IFERROR(VLOOKUP(D733,'движение ДВС'!B732:C4737,2,FALSE),"")</f>
        <v/>
      </c>
      <c r="F733" s="35"/>
      <c r="G733" s="30" t="str">
        <f>IFERROR(VLOOKUP(F733,нормативы!G733:H772,2,FALSE),"")</f>
        <v/>
      </c>
      <c r="H733" s="30" t="str">
        <f>IF(ISBLANK(D733),"",нормативы!$H$2)</f>
        <v/>
      </c>
      <c r="I733" s="35"/>
      <c r="J733" s="36" t="str">
        <f>IFERROR(VLOOKUP(D733,'движение ДВС'!B732:K4737,9,FALSE),"")</f>
        <v/>
      </c>
      <c r="K733" s="29" t="str">
        <f>IFERROR(INDEX('движение ДВС'!B:P,MATCH('наряд-задание'!D733,'движение ДВС'!P:P,0),1),"")</f>
        <v/>
      </c>
    </row>
    <row r="734" spans="1:11" s="29" customFormat="1" ht="25.5" hidden="1" customHeight="1" x14ac:dyDescent="0.25">
      <c r="A734" s="37"/>
      <c r="B734" s="35"/>
      <c r="C734" s="29">
        <f>IFERROR(VLOOKUP(B734,специалист!$B$3:$C$45,2,FALSE),)</f>
        <v>0</v>
      </c>
      <c r="D734" s="37"/>
      <c r="E734" s="30" t="str">
        <f>IFERROR(VLOOKUP(D734,'движение ДВС'!B733:C4738,2,FALSE),"")</f>
        <v/>
      </c>
      <c r="F734" s="35"/>
      <c r="G734" s="30" t="str">
        <f>IFERROR(VLOOKUP(F734,нормативы!G734:H773,2,FALSE),"")</f>
        <v/>
      </c>
      <c r="H734" s="30" t="str">
        <f>IF(ISBLANK(D734),"",нормативы!$H$2)</f>
        <v/>
      </c>
      <c r="I734" s="35"/>
      <c r="J734" s="36" t="str">
        <f>IFERROR(VLOOKUP(D734,'движение ДВС'!B733:K4738,9,FALSE),"")</f>
        <v/>
      </c>
      <c r="K734" s="29" t="str">
        <f>IFERROR(INDEX('движение ДВС'!B:P,MATCH('наряд-задание'!D734,'движение ДВС'!P:P,0),1),"")</f>
        <v/>
      </c>
    </row>
    <row r="735" spans="1:11" s="29" customFormat="1" ht="25.5" hidden="1" customHeight="1" x14ac:dyDescent="0.25">
      <c r="A735" s="37"/>
      <c r="B735" s="35"/>
      <c r="C735" s="29">
        <f>IFERROR(VLOOKUP(B735,специалист!$B$3:$C$45,2,FALSE),)</f>
        <v>0</v>
      </c>
      <c r="D735" s="37"/>
      <c r="E735" s="30" t="str">
        <f>IFERROR(VLOOKUP(D735,'движение ДВС'!B734:C4739,2,FALSE),"")</f>
        <v/>
      </c>
      <c r="F735" s="35"/>
      <c r="G735" s="30" t="str">
        <f>IFERROR(VLOOKUP(F735,нормативы!G735:H774,2,FALSE),"")</f>
        <v/>
      </c>
      <c r="H735" s="30" t="str">
        <f>IF(ISBLANK(D735),"",нормативы!$H$2)</f>
        <v/>
      </c>
      <c r="I735" s="35"/>
      <c r="J735" s="36" t="str">
        <f>IFERROR(VLOOKUP(D735,'движение ДВС'!B734:K4739,9,FALSE),"")</f>
        <v/>
      </c>
      <c r="K735" s="29" t="str">
        <f>IFERROR(INDEX('движение ДВС'!B:P,MATCH('наряд-задание'!D735,'движение ДВС'!P:P,0),1),"")</f>
        <v/>
      </c>
    </row>
    <row r="736" spans="1:11" s="29" customFormat="1" ht="25.5" hidden="1" customHeight="1" x14ac:dyDescent="0.25">
      <c r="A736" s="37"/>
      <c r="B736" s="35"/>
      <c r="C736" s="29">
        <f>IFERROR(VLOOKUP(B736,специалист!$B$3:$C$45,2,FALSE),)</f>
        <v>0</v>
      </c>
      <c r="D736" s="37"/>
      <c r="E736" s="30" t="str">
        <f>IFERROR(VLOOKUP(D736,'движение ДВС'!B735:C4740,2,FALSE),"")</f>
        <v/>
      </c>
      <c r="F736" s="35"/>
      <c r="G736" s="30" t="str">
        <f>IFERROR(VLOOKUP(F736,нормативы!G736:H775,2,FALSE),"")</f>
        <v/>
      </c>
      <c r="H736" s="30" t="str">
        <f>IF(ISBLANK(D736),"",нормативы!$H$2)</f>
        <v/>
      </c>
      <c r="I736" s="35"/>
      <c r="J736" s="36" t="str">
        <f>IFERROR(VLOOKUP(D736,'движение ДВС'!B735:K4740,9,FALSE),"")</f>
        <v/>
      </c>
      <c r="K736" s="29" t="str">
        <f>IFERROR(INDEX('движение ДВС'!B:P,MATCH('наряд-задание'!D736,'движение ДВС'!P:P,0),1),"")</f>
        <v/>
      </c>
    </row>
    <row r="737" spans="1:11" s="29" customFormat="1" ht="25.5" hidden="1" customHeight="1" x14ac:dyDescent="0.25">
      <c r="A737" s="37"/>
      <c r="B737" s="35"/>
      <c r="C737" s="29">
        <f>IFERROR(VLOOKUP(B737,специалист!$B$3:$C$45,2,FALSE),)</f>
        <v>0</v>
      </c>
      <c r="D737" s="37"/>
      <c r="E737" s="30" t="str">
        <f>IFERROR(VLOOKUP(D737,'движение ДВС'!B736:C4741,2,FALSE),"")</f>
        <v/>
      </c>
      <c r="F737" s="35"/>
      <c r="G737" s="30" t="str">
        <f>IFERROR(VLOOKUP(F737,нормативы!G737:H776,2,FALSE),"")</f>
        <v/>
      </c>
      <c r="H737" s="30" t="str">
        <f>IF(ISBLANK(D737),"",нормативы!$H$2)</f>
        <v/>
      </c>
      <c r="I737" s="35"/>
      <c r="J737" s="36" t="str">
        <f>IFERROR(VLOOKUP(D737,'движение ДВС'!B736:K4741,9,FALSE),"")</f>
        <v/>
      </c>
      <c r="K737" s="29" t="str">
        <f>IFERROR(INDEX('движение ДВС'!B:P,MATCH('наряд-задание'!D737,'движение ДВС'!P:P,0),1),"")</f>
        <v/>
      </c>
    </row>
    <row r="738" spans="1:11" s="29" customFormat="1" ht="25.5" hidden="1" customHeight="1" x14ac:dyDescent="0.25">
      <c r="A738" s="37"/>
      <c r="B738" s="35"/>
      <c r="C738" s="29">
        <f>IFERROR(VLOOKUP(B738,специалист!$B$3:$C$45,2,FALSE),)</f>
        <v>0</v>
      </c>
      <c r="D738" s="37"/>
      <c r="E738" s="30" t="str">
        <f>IFERROR(VLOOKUP(D738,'движение ДВС'!B737:C4742,2,FALSE),"")</f>
        <v/>
      </c>
      <c r="F738" s="35"/>
      <c r="G738" s="30" t="str">
        <f>IFERROR(VLOOKUP(F738,нормативы!G738:H777,2,FALSE),"")</f>
        <v/>
      </c>
      <c r="H738" s="30" t="str">
        <f>IF(ISBLANK(D738),"",нормативы!$H$2)</f>
        <v/>
      </c>
      <c r="I738" s="35"/>
      <c r="J738" s="36" t="str">
        <f>IFERROR(VLOOKUP(D738,'движение ДВС'!B737:K4742,9,FALSE),"")</f>
        <v/>
      </c>
      <c r="K738" s="29" t="str">
        <f>IFERROR(INDEX('движение ДВС'!B:P,MATCH('наряд-задание'!D738,'движение ДВС'!P:P,0),1),"")</f>
        <v/>
      </c>
    </row>
    <row r="739" spans="1:11" s="29" customFormat="1" ht="25.5" hidden="1" customHeight="1" x14ac:dyDescent="0.25">
      <c r="A739" s="37"/>
      <c r="B739" s="35"/>
      <c r="C739" s="29">
        <f>IFERROR(VLOOKUP(B739,специалист!$B$3:$C$45,2,FALSE),)</f>
        <v>0</v>
      </c>
      <c r="D739" s="37"/>
      <c r="E739" s="30" t="str">
        <f>IFERROR(VLOOKUP(D739,'движение ДВС'!B738:C4743,2,FALSE),"")</f>
        <v/>
      </c>
      <c r="F739" s="35"/>
      <c r="G739" s="30" t="str">
        <f>IFERROR(VLOOKUP(F739,нормативы!G739:H778,2,FALSE),"")</f>
        <v/>
      </c>
      <c r="H739" s="30" t="str">
        <f>IF(ISBLANK(D739),"",нормативы!$H$2)</f>
        <v/>
      </c>
      <c r="I739" s="35"/>
      <c r="J739" s="36" t="str">
        <f>IFERROR(VLOOKUP(D739,'движение ДВС'!B738:K4743,9,FALSE),"")</f>
        <v/>
      </c>
      <c r="K739" s="29" t="str">
        <f>IFERROR(INDEX('движение ДВС'!B:P,MATCH('наряд-задание'!D739,'движение ДВС'!P:P,0),1),"")</f>
        <v/>
      </c>
    </row>
    <row r="740" spans="1:11" s="29" customFormat="1" ht="25.5" hidden="1" customHeight="1" x14ac:dyDescent="0.25">
      <c r="A740" s="37"/>
      <c r="B740" s="35"/>
      <c r="C740" s="29">
        <f>IFERROR(VLOOKUP(B740,специалист!$B$3:$C$45,2,FALSE),)</f>
        <v>0</v>
      </c>
      <c r="D740" s="37"/>
      <c r="E740" s="30" t="str">
        <f>IFERROR(VLOOKUP(D740,'движение ДВС'!B739:C4744,2,FALSE),"")</f>
        <v/>
      </c>
      <c r="F740" s="35"/>
      <c r="G740" s="30" t="str">
        <f>IFERROR(VLOOKUP(F740,нормативы!G740:H779,2,FALSE),"")</f>
        <v/>
      </c>
      <c r="H740" s="30" t="str">
        <f>IF(ISBLANK(D740),"",нормативы!$H$2)</f>
        <v/>
      </c>
      <c r="I740" s="35"/>
      <c r="J740" s="36" t="str">
        <f>IFERROR(VLOOKUP(D740,'движение ДВС'!B739:K4744,9,FALSE),"")</f>
        <v/>
      </c>
      <c r="K740" s="29" t="str">
        <f>IFERROR(INDEX('движение ДВС'!B:P,MATCH('наряд-задание'!D740,'движение ДВС'!P:P,0),1),"")</f>
        <v/>
      </c>
    </row>
    <row r="741" spans="1:11" s="29" customFormat="1" ht="25.5" hidden="1" customHeight="1" x14ac:dyDescent="0.25">
      <c r="A741" s="37"/>
      <c r="B741" s="35"/>
      <c r="C741" s="29">
        <f>IFERROR(VLOOKUP(B741,специалист!$B$3:$C$45,2,FALSE),)</f>
        <v>0</v>
      </c>
      <c r="D741" s="37"/>
      <c r="E741" s="30" t="str">
        <f>IFERROR(VLOOKUP(D741,'движение ДВС'!B740:C4745,2,FALSE),"")</f>
        <v/>
      </c>
      <c r="F741" s="35"/>
      <c r="G741" s="30" t="str">
        <f>IFERROR(VLOOKUP(F741,нормативы!G741:H780,2,FALSE),"")</f>
        <v/>
      </c>
      <c r="H741" s="30" t="str">
        <f>IF(ISBLANK(D741),"",нормативы!$H$2)</f>
        <v/>
      </c>
      <c r="I741" s="35"/>
      <c r="J741" s="36" t="str">
        <f>IFERROR(VLOOKUP(D741,'движение ДВС'!B740:K4745,9,FALSE),"")</f>
        <v/>
      </c>
      <c r="K741" s="29" t="str">
        <f>IFERROR(INDEX('движение ДВС'!B:P,MATCH('наряд-задание'!D741,'движение ДВС'!P:P,0),1),"")</f>
        <v/>
      </c>
    </row>
    <row r="742" spans="1:11" s="29" customFormat="1" ht="25.5" hidden="1" customHeight="1" x14ac:dyDescent="0.25">
      <c r="A742" s="37"/>
      <c r="B742" s="35"/>
      <c r="C742" s="29">
        <f>IFERROR(VLOOKUP(B742,специалист!$B$3:$C$45,2,FALSE),)</f>
        <v>0</v>
      </c>
      <c r="D742" s="37"/>
      <c r="E742" s="30" t="str">
        <f>IFERROR(VLOOKUP(D742,'движение ДВС'!B741:C4746,2,FALSE),"")</f>
        <v/>
      </c>
      <c r="F742" s="35"/>
      <c r="G742" s="30" t="str">
        <f>IFERROR(VLOOKUP(F742,нормативы!G742:H781,2,FALSE),"")</f>
        <v/>
      </c>
      <c r="H742" s="30" t="str">
        <f>IF(ISBLANK(D742),"",нормативы!$H$2)</f>
        <v/>
      </c>
      <c r="I742" s="35"/>
      <c r="J742" s="36" t="str">
        <f>IFERROR(VLOOKUP(D742,'движение ДВС'!B741:K4746,9,FALSE),"")</f>
        <v/>
      </c>
      <c r="K742" s="29" t="str">
        <f>IFERROR(INDEX('движение ДВС'!B:P,MATCH('наряд-задание'!D742,'движение ДВС'!P:P,0),1),"")</f>
        <v/>
      </c>
    </row>
    <row r="743" spans="1:11" s="29" customFormat="1" ht="25.5" hidden="1" customHeight="1" x14ac:dyDescent="0.25">
      <c r="A743" s="37"/>
      <c r="B743" s="35"/>
      <c r="C743" s="29">
        <f>IFERROR(VLOOKUP(B743,специалист!$B$3:$C$45,2,FALSE),)</f>
        <v>0</v>
      </c>
      <c r="D743" s="37"/>
      <c r="E743" s="30" t="str">
        <f>IFERROR(VLOOKUP(D743,'движение ДВС'!B742:C4747,2,FALSE),"")</f>
        <v/>
      </c>
      <c r="F743" s="35"/>
      <c r="G743" s="30" t="str">
        <f>IFERROR(VLOOKUP(F743,нормативы!G743:H782,2,FALSE),"")</f>
        <v/>
      </c>
      <c r="H743" s="30" t="str">
        <f>IF(ISBLANK(D743),"",нормативы!$H$2)</f>
        <v/>
      </c>
      <c r="I743" s="35"/>
      <c r="J743" s="36" t="str">
        <f>IFERROR(VLOOKUP(D743,'движение ДВС'!B742:K4747,9,FALSE),"")</f>
        <v/>
      </c>
      <c r="K743" s="29" t="str">
        <f>IFERROR(INDEX('движение ДВС'!B:P,MATCH('наряд-задание'!D743,'движение ДВС'!P:P,0),1),"")</f>
        <v/>
      </c>
    </row>
    <row r="744" spans="1:11" s="29" customFormat="1" ht="25.5" hidden="1" customHeight="1" x14ac:dyDescent="0.25">
      <c r="A744" s="37"/>
      <c r="B744" s="35"/>
      <c r="C744" s="29">
        <f>IFERROR(VLOOKUP(B744,специалист!$B$3:$C$45,2,FALSE),)</f>
        <v>0</v>
      </c>
      <c r="D744" s="37"/>
      <c r="E744" s="30" t="str">
        <f>IFERROR(VLOOKUP(D744,'движение ДВС'!B743:C4748,2,FALSE),"")</f>
        <v/>
      </c>
      <c r="F744" s="35"/>
      <c r="G744" s="30" t="str">
        <f>IFERROR(VLOOKUP(F744,нормативы!G744:H783,2,FALSE),"")</f>
        <v/>
      </c>
      <c r="H744" s="30" t="str">
        <f>IF(ISBLANK(D744),"",нормативы!$H$2)</f>
        <v/>
      </c>
      <c r="I744" s="35"/>
      <c r="J744" s="36" t="str">
        <f>IFERROR(VLOOKUP(D744,'движение ДВС'!B743:K4748,9,FALSE),"")</f>
        <v/>
      </c>
      <c r="K744" s="29" t="str">
        <f>IFERROR(INDEX('движение ДВС'!B:P,MATCH('наряд-задание'!D744,'движение ДВС'!P:P,0),1),"")</f>
        <v/>
      </c>
    </row>
    <row r="745" spans="1:11" s="29" customFormat="1" ht="25.5" hidden="1" customHeight="1" x14ac:dyDescent="0.25">
      <c r="A745" s="37"/>
      <c r="B745" s="35"/>
      <c r="C745" s="29">
        <f>IFERROR(VLOOKUP(B745,специалист!$B$3:$C$45,2,FALSE),)</f>
        <v>0</v>
      </c>
      <c r="D745" s="37"/>
      <c r="E745" s="30" t="str">
        <f>IFERROR(VLOOKUP(D745,'движение ДВС'!B744:C4749,2,FALSE),"")</f>
        <v/>
      </c>
      <c r="F745" s="35"/>
      <c r="G745" s="30" t="str">
        <f>IFERROR(VLOOKUP(F745,нормативы!G745:H784,2,FALSE),"")</f>
        <v/>
      </c>
      <c r="H745" s="30" t="str">
        <f>IF(ISBLANK(D745),"",нормативы!$H$2)</f>
        <v/>
      </c>
      <c r="I745" s="35"/>
      <c r="J745" s="36" t="str">
        <f>IFERROR(VLOOKUP(D745,'движение ДВС'!B744:K4749,9,FALSE),"")</f>
        <v/>
      </c>
      <c r="K745" s="29" t="str">
        <f>IFERROR(INDEX('движение ДВС'!B:P,MATCH('наряд-задание'!D745,'движение ДВС'!P:P,0),1),"")</f>
        <v/>
      </c>
    </row>
    <row r="746" spans="1:11" s="29" customFormat="1" ht="25.5" hidden="1" customHeight="1" x14ac:dyDescent="0.25">
      <c r="A746" s="37"/>
      <c r="B746" s="35"/>
      <c r="C746" s="29">
        <f>IFERROR(VLOOKUP(B746,специалист!$B$3:$C$45,2,FALSE),)</f>
        <v>0</v>
      </c>
      <c r="D746" s="37"/>
      <c r="E746" s="30" t="str">
        <f>IFERROR(VLOOKUP(D746,'движение ДВС'!B745:C4750,2,FALSE),"")</f>
        <v/>
      </c>
      <c r="F746" s="35"/>
      <c r="G746" s="30" t="str">
        <f>IFERROR(VLOOKUP(F746,нормативы!G746:H785,2,FALSE),"")</f>
        <v/>
      </c>
      <c r="H746" s="30" t="str">
        <f>IF(ISBLANK(D746),"",нормативы!$H$2)</f>
        <v/>
      </c>
      <c r="I746" s="35"/>
      <c r="J746" s="36" t="str">
        <f>IFERROR(VLOOKUP(D746,'движение ДВС'!B745:K4750,9,FALSE),"")</f>
        <v/>
      </c>
      <c r="K746" s="29" t="str">
        <f>IFERROR(INDEX('движение ДВС'!B:P,MATCH('наряд-задание'!D746,'движение ДВС'!P:P,0),1),"")</f>
        <v/>
      </c>
    </row>
    <row r="747" spans="1:11" s="29" customFormat="1" ht="25.5" hidden="1" customHeight="1" x14ac:dyDescent="0.25">
      <c r="A747" s="37"/>
      <c r="B747" s="35"/>
      <c r="C747" s="29">
        <f>IFERROR(VLOOKUP(B747,специалист!$B$3:$C$45,2,FALSE),)</f>
        <v>0</v>
      </c>
      <c r="D747" s="37"/>
      <c r="E747" s="30" t="str">
        <f>IFERROR(VLOOKUP(D747,'движение ДВС'!B746:C4751,2,FALSE),"")</f>
        <v/>
      </c>
      <c r="F747" s="35"/>
      <c r="G747" s="30" t="str">
        <f>IFERROR(VLOOKUP(F747,нормативы!G747:H786,2,FALSE),"")</f>
        <v/>
      </c>
      <c r="H747" s="30" t="str">
        <f>IF(ISBLANK(D747),"",нормативы!$H$2)</f>
        <v/>
      </c>
      <c r="I747" s="35"/>
      <c r="J747" s="36" t="str">
        <f>IFERROR(VLOOKUP(D747,'движение ДВС'!B746:K4751,9,FALSE),"")</f>
        <v/>
      </c>
      <c r="K747" s="29" t="str">
        <f>IFERROR(INDEX('движение ДВС'!B:P,MATCH('наряд-задание'!D747,'движение ДВС'!P:P,0),1),"")</f>
        <v/>
      </c>
    </row>
    <row r="748" spans="1:11" s="29" customFormat="1" ht="25.5" hidden="1" customHeight="1" x14ac:dyDescent="0.25">
      <c r="A748" s="37"/>
      <c r="B748" s="35"/>
      <c r="C748" s="29">
        <f>IFERROR(VLOOKUP(B748,специалист!$B$3:$C$45,2,FALSE),)</f>
        <v>0</v>
      </c>
      <c r="D748" s="37"/>
      <c r="E748" s="30" t="str">
        <f>IFERROR(VLOOKUP(D748,'движение ДВС'!B747:C4752,2,FALSE),"")</f>
        <v/>
      </c>
      <c r="F748" s="35"/>
      <c r="G748" s="30" t="str">
        <f>IFERROR(VLOOKUP(F748,нормативы!G748:H787,2,FALSE),"")</f>
        <v/>
      </c>
      <c r="H748" s="30" t="str">
        <f>IF(ISBLANK(D748),"",нормативы!$H$2)</f>
        <v/>
      </c>
      <c r="I748" s="35"/>
      <c r="J748" s="36" t="str">
        <f>IFERROR(VLOOKUP(D748,'движение ДВС'!B747:K4752,9,FALSE),"")</f>
        <v/>
      </c>
      <c r="K748" s="29" t="str">
        <f>IFERROR(INDEX('движение ДВС'!B:P,MATCH('наряд-задание'!D748,'движение ДВС'!P:P,0),1),"")</f>
        <v/>
      </c>
    </row>
    <row r="749" spans="1:11" s="29" customFormat="1" ht="25.5" hidden="1" customHeight="1" x14ac:dyDescent="0.25">
      <c r="A749" s="37"/>
      <c r="B749" s="35"/>
      <c r="C749" s="29">
        <f>IFERROR(VLOOKUP(B749,специалист!$B$3:$C$45,2,FALSE),)</f>
        <v>0</v>
      </c>
      <c r="D749" s="37"/>
      <c r="E749" s="30" t="str">
        <f>IFERROR(VLOOKUP(D749,'движение ДВС'!B748:C4753,2,FALSE),"")</f>
        <v/>
      </c>
      <c r="F749" s="35"/>
      <c r="G749" s="30" t="str">
        <f>IFERROR(VLOOKUP(F749,нормативы!G749:H788,2,FALSE),"")</f>
        <v/>
      </c>
      <c r="H749" s="30" t="str">
        <f>IF(ISBLANK(D749),"",нормативы!$H$2)</f>
        <v/>
      </c>
      <c r="I749" s="35"/>
      <c r="J749" s="36" t="str">
        <f>IFERROR(VLOOKUP(D749,'движение ДВС'!B748:K4753,9,FALSE),"")</f>
        <v/>
      </c>
      <c r="K749" s="29" t="str">
        <f>IFERROR(INDEX('движение ДВС'!B:P,MATCH('наряд-задание'!D749,'движение ДВС'!P:P,0),1),"")</f>
        <v/>
      </c>
    </row>
    <row r="750" spans="1:11" s="29" customFormat="1" ht="25.5" hidden="1" customHeight="1" x14ac:dyDescent="0.25">
      <c r="A750" s="37"/>
      <c r="B750" s="35"/>
      <c r="C750" s="29">
        <f>IFERROR(VLOOKUP(B750,специалист!$B$3:$C$45,2,FALSE),)</f>
        <v>0</v>
      </c>
      <c r="D750" s="37"/>
      <c r="E750" s="30" t="str">
        <f>IFERROR(VLOOKUP(D750,'движение ДВС'!B749:C4754,2,FALSE),"")</f>
        <v/>
      </c>
      <c r="F750" s="35"/>
      <c r="G750" s="30" t="str">
        <f>IFERROR(VLOOKUP(F750,нормативы!G750:H789,2,FALSE),"")</f>
        <v/>
      </c>
      <c r="H750" s="30" t="str">
        <f>IF(ISBLANK(D750),"",нормативы!$H$2)</f>
        <v/>
      </c>
      <c r="I750" s="35"/>
      <c r="J750" s="36" t="str">
        <f>IFERROR(VLOOKUP(D750,'движение ДВС'!B749:K4754,9,FALSE),"")</f>
        <v/>
      </c>
      <c r="K750" s="29" t="str">
        <f>IFERROR(INDEX('движение ДВС'!B:P,MATCH('наряд-задание'!D750,'движение ДВС'!P:P,0),1),"")</f>
        <v/>
      </c>
    </row>
    <row r="751" spans="1:11" s="29" customFormat="1" ht="25.5" hidden="1" customHeight="1" x14ac:dyDescent="0.25">
      <c r="A751" s="37"/>
      <c r="B751" s="35"/>
      <c r="C751" s="29">
        <f>IFERROR(VLOOKUP(B751,специалист!$B$3:$C$45,2,FALSE),)</f>
        <v>0</v>
      </c>
      <c r="D751" s="37"/>
      <c r="E751" s="30" t="str">
        <f>IFERROR(VLOOKUP(D751,'движение ДВС'!B750:C4755,2,FALSE),"")</f>
        <v/>
      </c>
      <c r="F751" s="35"/>
      <c r="G751" s="30" t="str">
        <f>IFERROR(VLOOKUP(F751,нормативы!G751:H790,2,FALSE),"")</f>
        <v/>
      </c>
      <c r="H751" s="30" t="str">
        <f>IF(ISBLANK(D751),"",нормативы!$H$2)</f>
        <v/>
      </c>
      <c r="I751" s="35"/>
      <c r="J751" s="36" t="str">
        <f>IFERROR(VLOOKUP(D751,'движение ДВС'!B750:K4755,9,FALSE),"")</f>
        <v/>
      </c>
      <c r="K751" s="29" t="str">
        <f>IFERROR(INDEX('движение ДВС'!B:P,MATCH('наряд-задание'!D751,'движение ДВС'!P:P,0),1),"")</f>
        <v/>
      </c>
    </row>
    <row r="752" spans="1:11" s="29" customFormat="1" ht="25.5" hidden="1" customHeight="1" x14ac:dyDescent="0.25">
      <c r="A752" s="37"/>
      <c r="B752" s="35"/>
      <c r="C752" s="29">
        <f>IFERROR(VLOOKUP(B752,специалист!$B$3:$C$45,2,FALSE),)</f>
        <v>0</v>
      </c>
      <c r="D752" s="37"/>
      <c r="E752" s="30" t="str">
        <f>IFERROR(VLOOKUP(D752,'движение ДВС'!B751:C4756,2,FALSE),"")</f>
        <v/>
      </c>
      <c r="F752" s="35"/>
      <c r="G752" s="30" t="str">
        <f>IFERROR(VLOOKUP(F752,нормативы!G752:H791,2,FALSE),"")</f>
        <v/>
      </c>
      <c r="H752" s="30" t="str">
        <f>IF(ISBLANK(D752),"",нормативы!$H$2)</f>
        <v/>
      </c>
      <c r="I752" s="35"/>
      <c r="J752" s="36" t="str">
        <f>IFERROR(VLOOKUP(D752,'движение ДВС'!B751:K4756,9,FALSE),"")</f>
        <v/>
      </c>
      <c r="K752" s="29" t="str">
        <f>IFERROR(INDEX('движение ДВС'!B:P,MATCH('наряд-задание'!D752,'движение ДВС'!P:P,0),1),"")</f>
        <v/>
      </c>
    </row>
    <row r="753" spans="1:11" s="29" customFormat="1" ht="25.5" hidden="1" customHeight="1" x14ac:dyDescent="0.25">
      <c r="A753" s="37"/>
      <c r="B753" s="35"/>
      <c r="C753" s="29">
        <f>IFERROR(VLOOKUP(B753,специалист!$B$3:$C$45,2,FALSE),)</f>
        <v>0</v>
      </c>
      <c r="D753" s="37"/>
      <c r="E753" s="30" t="str">
        <f>IFERROR(VLOOKUP(D753,'движение ДВС'!B752:C4757,2,FALSE),"")</f>
        <v/>
      </c>
      <c r="F753" s="35"/>
      <c r="G753" s="30" t="str">
        <f>IFERROR(VLOOKUP(F753,нормативы!G753:H792,2,FALSE),"")</f>
        <v/>
      </c>
      <c r="H753" s="30" t="str">
        <f>IF(ISBLANK(D753),"",нормативы!$H$2)</f>
        <v/>
      </c>
      <c r="I753" s="35"/>
      <c r="J753" s="36" t="str">
        <f>IFERROR(VLOOKUP(D753,'движение ДВС'!B752:K4757,9,FALSE),"")</f>
        <v/>
      </c>
      <c r="K753" s="29" t="str">
        <f>IFERROR(INDEX('движение ДВС'!B:P,MATCH('наряд-задание'!D753,'движение ДВС'!P:P,0),1),"")</f>
        <v/>
      </c>
    </row>
    <row r="754" spans="1:11" s="29" customFormat="1" ht="25.5" hidden="1" customHeight="1" x14ac:dyDescent="0.25">
      <c r="A754" s="37"/>
      <c r="B754" s="35"/>
      <c r="C754" s="29">
        <f>IFERROR(VLOOKUP(B754,специалист!$B$3:$C$45,2,FALSE),)</f>
        <v>0</v>
      </c>
      <c r="D754" s="37"/>
      <c r="E754" s="30" t="str">
        <f>IFERROR(VLOOKUP(D754,'движение ДВС'!B753:C4758,2,FALSE),"")</f>
        <v/>
      </c>
      <c r="F754" s="35"/>
      <c r="G754" s="30" t="str">
        <f>IFERROR(VLOOKUP(F754,нормативы!G754:H793,2,FALSE),"")</f>
        <v/>
      </c>
      <c r="H754" s="30" t="str">
        <f>IF(ISBLANK(D754),"",нормативы!$H$2)</f>
        <v/>
      </c>
      <c r="I754" s="35"/>
      <c r="J754" s="36" t="str">
        <f>IFERROR(VLOOKUP(D754,'движение ДВС'!B753:K4758,9,FALSE),"")</f>
        <v/>
      </c>
      <c r="K754" s="29" t="str">
        <f>IFERROR(INDEX('движение ДВС'!B:P,MATCH('наряд-задание'!D754,'движение ДВС'!P:P,0),1),"")</f>
        <v/>
      </c>
    </row>
    <row r="755" spans="1:11" s="29" customFormat="1" ht="25.5" hidden="1" customHeight="1" x14ac:dyDescent="0.25">
      <c r="A755" s="37"/>
      <c r="B755" s="35"/>
      <c r="C755" s="29">
        <f>IFERROR(VLOOKUP(B755,специалист!$B$3:$C$45,2,FALSE),)</f>
        <v>0</v>
      </c>
      <c r="D755" s="37"/>
      <c r="E755" s="30" t="str">
        <f>IFERROR(VLOOKUP(D755,'движение ДВС'!B754:C4759,2,FALSE),"")</f>
        <v/>
      </c>
      <c r="F755" s="35"/>
      <c r="G755" s="30" t="str">
        <f>IFERROR(VLOOKUP(F755,нормативы!G755:H794,2,FALSE),"")</f>
        <v/>
      </c>
      <c r="H755" s="30" t="str">
        <f>IF(ISBLANK(D755),"",нормативы!$H$2)</f>
        <v/>
      </c>
      <c r="I755" s="35"/>
      <c r="J755" s="36" t="str">
        <f>IFERROR(VLOOKUP(D755,'движение ДВС'!B754:K4759,9,FALSE),"")</f>
        <v/>
      </c>
      <c r="K755" s="29" t="str">
        <f>IFERROR(INDEX('движение ДВС'!B:P,MATCH('наряд-задание'!D755,'движение ДВС'!P:P,0),1),"")</f>
        <v/>
      </c>
    </row>
    <row r="756" spans="1:11" s="29" customFormat="1" ht="25.5" hidden="1" customHeight="1" x14ac:dyDescent="0.25">
      <c r="A756" s="37"/>
      <c r="B756" s="35"/>
      <c r="C756" s="29">
        <f>IFERROR(VLOOKUP(B756,специалист!$B$3:$C$45,2,FALSE),)</f>
        <v>0</v>
      </c>
      <c r="D756" s="37"/>
      <c r="E756" s="30" t="str">
        <f>IFERROR(VLOOKUP(D756,'движение ДВС'!B755:C4760,2,FALSE),"")</f>
        <v/>
      </c>
      <c r="F756" s="35"/>
      <c r="G756" s="30" t="str">
        <f>IFERROR(VLOOKUP(F756,нормативы!G756:H795,2,FALSE),"")</f>
        <v/>
      </c>
      <c r="H756" s="30" t="str">
        <f>IF(ISBLANK(D756),"",нормативы!$H$2)</f>
        <v/>
      </c>
      <c r="I756" s="35"/>
      <c r="J756" s="36" t="str">
        <f>IFERROR(VLOOKUP(D756,'движение ДВС'!B755:K4760,9,FALSE),"")</f>
        <v/>
      </c>
      <c r="K756" s="29" t="str">
        <f>IFERROR(INDEX('движение ДВС'!B:P,MATCH('наряд-задание'!D756,'движение ДВС'!P:P,0),1),"")</f>
        <v/>
      </c>
    </row>
    <row r="757" spans="1:11" s="29" customFormat="1" ht="25.5" hidden="1" customHeight="1" x14ac:dyDescent="0.25">
      <c r="A757" s="37"/>
      <c r="B757" s="35"/>
      <c r="C757" s="29">
        <f>IFERROR(VLOOKUP(B757,специалист!$B$3:$C$45,2,FALSE),)</f>
        <v>0</v>
      </c>
      <c r="D757" s="37"/>
      <c r="E757" s="30" t="str">
        <f>IFERROR(VLOOKUP(D757,'движение ДВС'!B756:C4761,2,FALSE),"")</f>
        <v/>
      </c>
      <c r="F757" s="35"/>
      <c r="G757" s="30" t="str">
        <f>IFERROR(VLOOKUP(F757,нормативы!G757:H796,2,FALSE),"")</f>
        <v/>
      </c>
      <c r="H757" s="30" t="str">
        <f>IF(ISBLANK(D757),"",нормативы!$H$2)</f>
        <v/>
      </c>
      <c r="I757" s="35"/>
      <c r="J757" s="36" t="str">
        <f>IFERROR(VLOOKUP(D757,'движение ДВС'!B756:K4761,9,FALSE),"")</f>
        <v/>
      </c>
      <c r="K757" s="29" t="str">
        <f>IFERROR(INDEX('движение ДВС'!B:P,MATCH('наряд-задание'!D757,'движение ДВС'!P:P,0),1),"")</f>
        <v/>
      </c>
    </row>
    <row r="758" spans="1:11" s="29" customFormat="1" ht="25.5" hidden="1" customHeight="1" x14ac:dyDescent="0.25">
      <c r="A758" s="37"/>
      <c r="B758" s="35"/>
      <c r="C758" s="29">
        <f>IFERROR(VLOOKUP(B758,специалист!$B$3:$C$45,2,FALSE),)</f>
        <v>0</v>
      </c>
      <c r="D758" s="37"/>
      <c r="E758" s="30" t="str">
        <f>IFERROR(VLOOKUP(D758,'движение ДВС'!B757:C4762,2,FALSE),"")</f>
        <v/>
      </c>
      <c r="F758" s="35"/>
      <c r="G758" s="30" t="str">
        <f>IFERROR(VLOOKUP(F758,нормативы!G758:H797,2,FALSE),"")</f>
        <v/>
      </c>
      <c r="H758" s="30" t="str">
        <f>IF(ISBLANK(D758),"",нормативы!$H$2)</f>
        <v/>
      </c>
      <c r="I758" s="35"/>
      <c r="J758" s="36" t="str">
        <f>IFERROR(VLOOKUP(D758,'движение ДВС'!B757:K4762,9,FALSE),"")</f>
        <v/>
      </c>
      <c r="K758" s="29" t="str">
        <f>IFERROR(INDEX('движение ДВС'!B:P,MATCH('наряд-задание'!D758,'движение ДВС'!P:P,0),1),"")</f>
        <v/>
      </c>
    </row>
    <row r="759" spans="1:11" s="29" customFormat="1" ht="25.5" hidden="1" customHeight="1" x14ac:dyDescent="0.25">
      <c r="A759" s="37"/>
      <c r="B759" s="35"/>
      <c r="C759" s="29">
        <f>IFERROR(VLOOKUP(B759,специалист!$B$3:$C$45,2,FALSE),)</f>
        <v>0</v>
      </c>
      <c r="D759" s="37"/>
      <c r="E759" s="30" t="str">
        <f>IFERROR(VLOOKUP(D759,'движение ДВС'!B758:C4763,2,FALSE),"")</f>
        <v/>
      </c>
      <c r="F759" s="35"/>
      <c r="G759" s="30" t="str">
        <f>IFERROR(VLOOKUP(F759,нормативы!G759:H798,2,FALSE),"")</f>
        <v/>
      </c>
      <c r="H759" s="30" t="str">
        <f>IF(ISBLANK(D759),"",нормативы!$H$2)</f>
        <v/>
      </c>
      <c r="I759" s="35"/>
      <c r="J759" s="36" t="str">
        <f>IFERROR(VLOOKUP(D759,'движение ДВС'!B758:K4763,9,FALSE),"")</f>
        <v/>
      </c>
      <c r="K759" s="29" t="str">
        <f>IFERROR(INDEX('движение ДВС'!B:P,MATCH('наряд-задание'!D759,'движение ДВС'!P:P,0),1),"")</f>
        <v/>
      </c>
    </row>
    <row r="760" spans="1:11" s="29" customFormat="1" ht="25.5" hidden="1" customHeight="1" x14ac:dyDescent="0.25">
      <c r="A760" s="37"/>
      <c r="B760" s="35"/>
      <c r="C760" s="29">
        <f>IFERROR(VLOOKUP(B760,специалист!$B$3:$C$45,2,FALSE),)</f>
        <v>0</v>
      </c>
      <c r="D760" s="37"/>
      <c r="E760" s="30" t="str">
        <f>IFERROR(VLOOKUP(D760,'движение ДВС'!B759:C4764,2,FALSE),"")</f>
        <v/>
      </c>
      <c r="F760" s="35"/>
      <c r="G760" s="30" t="str">
        <f>IFERROR(VLOOKUP(F760,нормативы!G760:H799,2,FALSE),"")</f>
        <v/>
      </c>
      <c r="H760" s="30" t="str">
        <f>IF(ISBLANK(D760),"",нормативы!$H$2)</f>
        <v/>
      </c>
      <c r="I760" s="35"/>
      <c r="J760" s="36" t="str">
        <f>IFERROR(VLOOKUP(D760,'движение ДВС'!B759:K4764,9,FALSE),"")</f>
        <v/>
      </c>
      <c r="K760" s="29" t="str">
        <f>IFERROR(INDEX('движение ДВС'!B:P,MATCH('наряд-задание'!D760,'движение ДВС'!P:P,0),1),"")</f>
        <v/>
      </c>
    </row>
    <row r="761" spans="1:11" s="29" customFormat="1" ht="25.5" hidden="1" customHeight="1" x14ac:dyDescent="0.25">
      <c r="A761" s="37"/>
      <c r="B761" s="35"/>
      <c r="C761" s="29">
        <f>IFERROR(VLOOKUP(B761,специалист!$B$3:$C$45,2,FALSE),)</f>
        <v>0</v>
      </c>
      <c r="D761" s="37"/>
      <c r="E761" s="30" t="str">
        <f>IFERROR(VLOOKUP(D761,'движение ДВС'!B760:C4765,2,FALSE),"")</f>
        <v/>
      </c>
      <c r="F761" s="35"/>
      <c r="G761" s="30" t="str">
        <f>IFERROR(VLOOKUP(F761,нормативы!G761:H800,2,FALSE),"")</f>
        <v/>
      </c>
      <c r="H761" s="30" t="str">
        <f>IF(ISBLANK(D761),"",нормативы!$H$2)</f>
        <v/>
      </c>
      <c r="I761" s="35"/>
      <c r="J761" s="36" t="str">
        <f>IFERROR(VLOOKUP(D761,'движение ДВС'!B760:K4765,9,FALSE),"")</f>
        <v/>
      </c>
      <c r="K761" s="29" t="str">
        <f>IFERROR(INDEX('движение ДВС'!B:P,MATCH('наряд-задание'!D761,'движение ДВС'!P:P,0),1),"")</f>
        <v/>
      </c>
    </row>
    <row r="762" spans="1:11" s="29" customFormat="1" ht="25.5" hidden="1" customHeight="1" x14ac:dyDescent="0.25">
      <c r="A762" s="37"/>
      <c r="B762" s="35"/>
      <c r="C762" s="29">
        <f>IFERROR(VLOOKUP(B762,специалист!$B$3:$C$45,2,FALSE),)</f>
        <v>0</v>
      </c>
      <c r="D762" s="37"/>
      <c r="E762" s="30" t="str">
        <f>IFERROR(VLOOKUP(D762,'движение ДВС'!B761:C4766,2,FALSE),"")</f>
        <v/>
      </c>
      <c r="F762" s="35"/>
      <c r="G762" s="30" t="str">
        <f>IFERROR(VLOOKUP(F762,нормативы!G762:H801,2,FALSE),"")</f>
        <v/>
      </c>
      <c r="H762" s="30" t="str">
        <f>IF(ISBLANK(D762),"",нормативы!$H$2)</f>
        <v/>
      </c>
      <c r="I762" s="35"/>
      <c r="J762" s="36" t="str">
        <f>IFERROR(VLOOKUP(D762,'движение ДВС'!B761:K4766,9,FALSE),"")</f>
        <v/>
      </c>
      <c r="K762" s="29" t="str">
        <f>IFERROR(INDEX('движение ДВС'!B:P,MATCH('наряд-задание'!D762,'движение ДВС'!P:P,0),1),"")</f>
        <v/>
      </c>
    </row>
    <row r="763" spans="1:11" s="29" customFormat="1" ht="25.5" hidden="1" customHeight="1" x14ac:dyDescent="0.25">
      <c r="A763" s="37"/>
      <c r="B763" s="35"/>
      <c r="C763" s="29">
        <f>IFERROR(VLOOKUP(B763,специалист!$B$3:$C$45,2,FALSE),)</f>
        <v>0</v>
      </c>
      <c r="D763" s="37"/>
      <c r="E763" s="30" t="str">
        <f>IFERROR(VLOOKUP(D763,'движение ДВС'!B762:C4767,2,FALSE),"")</f>
        <v/>
      </c>
      <c r="F763" s="35"/>
      <c r="G763" s="30" t="str">
        <f>IFERROR(VLOOKUP(F763,нормативы!G763:H802,2,FALSE),"")</f>
        <v/>
      </c>
      <c r="H763" s="30" t="str">
        <f>IF(ISBLANK(D763),"",нормативы!$H$2)</f>
        <v/>
      </c>
      <c r="I763" s="35"/>
      <c r="J763" s="36" t="str">
        <f>IFERROR(VLOOKUP(D763,'движение ДВС'!B762:K4767,9,FALSE),"")</f>
        <v/>
      </c>
      <c r="K763" s="29" t="str">
        <f>IFERROR(INDEX('движение ДВС'!B:P,MATCH('наряд-задание'!D763,'движение ДВС'!P:P,0),1),"")</f>
        <v/>
      </c>
    </row>
    <row r="764" spans="1:11" s="29" customFormat="1" ht="25.5" hidden="1" customHeight="1" x14ac:dyDescent="0.25">
      <c r="A764" s="37"/>
      <c r="B764" s="35"/>
      <c r="C764" s="29">
        <f>IFERROR(VLOOKUP(B764,специалист!$B$3:$C$45,2,FALSE),)</f>
        <v>0</v>
      </c>
      <c r="D764" s="37"/>
      <c r="E764" s="30" t="str">
        <f>IFERROR(VLOOKUP(D764,'движение ДВС'!B763:C4768,2,FALSE),"")</f>
        <v/>
      </c>
      <c r="F764" s="35"/>
      <c r="G764" s="30" t="str">
        <f>IFERROR(VLOOKUP(F764,нормативы!G764:H803,2,FALSE),"")</f>
        <v/>
      </c>
      <c r="H764" s="30" t="str">
        <f>IF(ISBLANK(D764),"",нормативы!$H$2)</f>
        <v/>
      </c>
      <c r="I764" s="35"/>
      <c r="J764" s="36" t="str">
        <f>IFERROR(VLOOKUP(D764,'движение ДВС'!B763:K4768,9,FALSE),"")</f>
        <v/>
      </c>
      <c r="K764" s="29" t="str">
        <f>IFERROR(INDEX('движение ДВС'!B:P,MATCH('наряд-задание'!D764,'движение ДВС'!P:P,0),1),"")</f>
        <v/>
      </c>
    </row>
    <row r="765" spans="1:11" s="29" customFormat="1" ht="25.5" hidden="1" customHeight="1" x14ac:dyDescent="0.25">
      <c r="A765" s="37"/>
      <c r="B765" s="35"/>
      <c r="C765" s="29">
        <f>IFERROR(VLOOKUP(B765,специалист!$B$3:$C$45,2,FALSE),)</f>
        <v>0</v>
      </c>
      <c r="D765" s="37"/>
      <c r="E765" s="30" t="str">
        <f>IFERROR(VLOOKUP(D765,'движение ДВС'!B764:C4769,2,FALSE),"")</f>
        <v/>
      </c>
      <c r="F765" s="35"/>
      <c r="G765" s="30" t="str">
        <f>IFERROR(VLOOKUP(F765,нормативы!G765:H804,2,FALSE),"")</f>
        <v/>
      </c>
      <c r="H765" s="30" t="str">
        <f>IF(ISBLANK(D765),"",нормативы!$H$2)</f>
        <v/>
      </c>
      <c r="I765" s="35"/>
      <c r="J765" s="36" t="str">
        <f>IFERROR(VLOOKUP(D765,'движение ДВС'!B764:K4769,9,FALSE),"")</f>
        <v/>
      </c>
      <c r="K765" s="29" t="str">
        <f>IFERROR(INDEX('движение ДВС'!B:P,MATCH('наряд-задание'!D765,'движение ДВС'!P:P,0),1),"")</f>
        <v/>
      </c>
    </row>
    <row r="766" spans="1:11" s="29" customFormat="1" ht="25.5" hidden="1" customHeight="1" x14ac:dyDescent="0.25">
      <c r="A766" s="37"/>
      <c r="B766" s="35"/>
      <c r="C766" s="29">
        <f>IFERROR(VLOOKUP(B766,специалист!$B$3:$C$45,2,FALSE),)</f>
        <v>0</v>
      </c>
      <c r="D766" s="37"/>
      <c r="E766" s="30" t="str">
        <f>IFERROR(VLOOKUP(D766,'движение ДВС'!B765:C4770,2,FALSE),"")</f>
        <v/>
      </c>
      <c r="F766" s="35"/>
      <c r="G766" s="30" t="str">
        <f>IFERROR(VLOOKUP(F766,нормативы!G766:H805,2,FALSE),"")</f>
        <v/>
      </c>
      <c r="H766" s="30" t="str">
        <f>IF(ISBLANK(D766),"",нормативы!$H$2)</f>
        <v/>
      </c>
      <c r="I766" s="35"/>
      <c r="J766" s="36" t="str">
        <f>IFERROR(VLOOKUP(D766,'движение ДВС'!B765:K4770,9,FALSE),"")</f>
        <v/>
      </c>
      <c r="K766" s="29" t="str">
        <f>IFERROR(INDEX('движение ДВС'!B:P,MATCH('наряд-задание'!D766,'движение ДВС'!P:P,0),1),"")</f>
        <v/>
      </c>
    </row>
    <row r="767" spans="1:11" s="29" customFormat="1" ht="25.5" hidden="1" customHeight="1" x14ac:dyDescent="0.25">
      <c r="A767" s="37"/>
      <c r="B767" s="35"/>
      <c r="C767" s="29">
        <f>IFERROR(VLOOKUP(B767,специалист!$B$3:$C$45,2,FALSE),)</f>
        <v>0</v>
      </c>
      <c r="D767" s="37"/>
      <c r="E767" s="30" t="str">
        <f>IFERROR(VLOOKUP(D767,'движение ДВС'!B766:C4771,2,FALSE),"")</f>
        <v/>
      </c>
      <c r="F767" s="35"/>
      <c r="G767" s="30" t="str">
        <f>IFERROR(VLOOKUP(F767,нормативы!G767:H806,2,FALSE),"")</f>
        <v/>
      </c>
      <c r="H767" s="30" t="str">
        <f>IF(ISBLANK(D767),"",нормативы!$H$2)</f>
        <v/>
      </c>
      <c r="I767" s="35"/>
      <c r="J767" s="36" t="str">
        <f>IFERROR(VLOOKUP(D767,'движение ДВС'!B766:K4771,9,FALSE),"")</f>
        <v/>
      </c>
      <c r="K767" s="29" t="str">
        <f>IFERROR(INDEX('движение ДВС'!B:P,MATCH('наряд-задание'!D767,'движение ДВС'!P:P,0),1),"")</f>
        <v/>
      </c>
    </row>
    <row r="768" spans="1:11" s="29" customFormat="1" ht="25.5" hidden="1" customHeight="1" x14ac:dyDescent="0.25">
      <c r="A768" s="37"/>
      <c r="B768" s="35"/>
      <c r="C768" s="29">
        <f>IFERROR(VLOOKUP(B768,специалист!$B$3:$C$45,2,FALSE),)</f>
        <v>0</v>
      </c>
      <c r="D768" s="37"/>
      <c r="E768" s="30" t="str">
        <f>IFERROR(VLOOKUP(D768,'движение ДВС'!B767:C4772,2,FALSE),"")</f>
        <v/>
      </c>
      <c r="F768" s="35"/>
      <c r="G768" s="30" t="str">
        <f>IFERROR(VLOOKUP(F768,нормативы!G768:H807,2,FALSE),"")</f>
        <v/>
      </c>
      <c r="H768" s="30" t="str">
        <f>IF(ISBLANK(D768),"",нормативы!$H$2)</f>
        <v/>
      </c>
      <c r="I768" s="35"/>
      <c r="J768" s="36" t="str">
        <f>IFERROR(VLOOKUP(D768,'движение ДВС'!B767:K4772,9,FALSE),"")</f>
        <v/>
      </c>
      <c r="K768" s="29" t="str">
        <f>IFERROR(INDEX('движение ДВС'!B:P,MATCH('наряд-задание'!D768,'движение ДВС'!P:P,0),1),"")</f>
        <v/>
      </c>
    </row>
    <row r="769" spans="1:11" s="29" customFormat="1" ht="25.5" hidden="1" customHeight="1" x14ac:dyDescent="0.25">
      <c r="A769" s="37"/>
      <c r="B769" s="35"/>
      <c r="C769" s="29">
        <f>IFERROR(VLOOKUP(B769,специалист!$B$3:$C$45,2,FALSE),)</f>
        <v>0</v>
      </c>
      <c r="D769" s="37"/>
      <c r="E769" s="30" t="str">
        <f>IFERROR(VLOOKUP(D769,'движение ДВС'!B768:C4773,2,FALSE),"")</f>
        <v/>
      </c>
      <c r="F769" s="35"/>
      <c r="G769" s="30" t="str">
        <f>IFERROR(VLOOKUP(F769,нормативы!G769:H808,2,FALSE),"")</f>
        <v/>
      </c>
      <c r="H769" s="30" t="str">
        <f>IF(ISBLANK(D769),"",нормативы!$H$2)</f>
        <v/>
      </c>
      <c r="I769" s="35"/>
      <c r="J769" s="36" t="str">
        <f>IFERROR(VLOOKUP(D769,'движение ДВС'!B768:K4773,9,FALSE),"")</f>
        <v/>
      </c>
      <c r="K769" s="29" t="str">
        <f>IFERROR(INDEX('движение ДВС'!B:P,MATCH('наряд-задание'!D769,'движение ДВС'!P:P,0),1),"")</f>
        <v/>
      </c>
    </row>
    <row r="770" spans="1:11" s="29" customFormat="1" ht="25.5" hidden="1" customHeight="1" x14ac:dyDescent="0.25">
      <c r="A770" s="37"/>
      <c r="B770" s="35"/>
      <c r="C770" s="29">
        <f>IFERROR(VLOOKUP(B770,специалист!$B$3:$C$45,2,FALSE),)</f>
        <v>0</v>
      </c>
      <c r="D770" s="37"/>
      <c r="E770" s="30" t="str">
        <f>IFERROR(VLOOKUP(D770,'движение ДВС'!B769:C4774,2,FALSE),"")</f>
        <v/>
      </c>
      <c r="F770" s="35"/>
      <c r="G770" s="30" t="str">
        <f>IFERROR(VLOOKUP(F770,нормативы!G770:H809,2,FALSE),"")</f>
        <v/>
      </c>
      <c r="H770" s="30" t="str">
        <f>IF(ISBLANK(D770),"",нормативы!$H$2)</f>
        <v/>
      </c>
      <c r="I770" s="35"/>
      <c r="J770" s="36" t="str">
        <f>IFERROR(VLOOKUP(D770,'движение ДВС'!B769:K4774,9,FALSE),"")</f>
        <v/>
      </c>
      <c r="K770" s="29" t="str">
        <f>IFERROR(INDEX('движение ДВС'!B:P,MATCH('наряд-задание'!D770,'движение ДВС'!P:P,0),1),"")</f>
        <v/>
      </c>
    </row>
    <row r="771" spans="1:11" s="29" customFormat="1" ht="25.5" hidden="1" customHeight="1" x14ac:dyDescent="0.25">
      <c r="A771" s="37"/>
      <c r="B771" s="35"/>
      <c r="C771" s="29">
        <f>IFERROR(VLOOKUP(B771,специалист!$B$3:$C$45,2,FALSE),)</f>
        <v>0</v>
      </c>
      <c r="D771" s="37"/>
      <c r="E771" s="30" t="str">
        <f>IFERROR(VLOOKUP(D771,'движение ДВС'!B770:C4775,2,FALSE),"")</f>
        <v/>
      </c>
      <c r="F771" s="35"/>
      <c r="G771" s="30" t="str">
        <f>IFERROR(VLOOKUP(F771,нормативы!G771:H810,2,FALSE),"")</f>
        <v/>
      </c>
      <c r="H771" s="30" t="str">
        <f>IF(ISBLANK(D771),"",нормативы!$H$2)</f>
        <v/>
      </c>
      <c r="I771" s="35"/>
      <c r="J771" s="36" t="str">
        <f>IFERROR(VLOOKUP(D771,'движение ДВС'!B770:K4775,9,FALSE),"")</f>
        <v/>
      </c>
      <c r="K771" s="29" t="str">
        <f>IFERROR(INDEX('движение ДВС'!B:P,MATCH('наряд-задание'!D771,'движение ДВС'!P:P,0),1),"")</f>
        <v/>
      </c>
    </row>
    <row r="772" spans="1:11" s="29" customFormat="1" ht="25.5" hidden="1" customHeight="1" x14ac:dyDescent="0.25">
      <c r="A772" s="37"/>
      <c r="B772" s="35"/>
      <c r="C772" s="29">
        <f>IFERROR(VLOOKUP(B772,специалист!$B$3:$C$45,2,FALSE),)</f>
        <v>0</v>
      </c>
      <c r="D772" s="37"/>
      <c r="E772" s="30" t="str">
        <f>IFERROR(VLOOKUP(D772,'движение ДВС'!B771:C4776,2,FALSE),"")</f>
        <v/>
      </c>
      <c r="F772" s="35"/>
      <c r="G772" s="30" t="str">
        <f>IFERROR(VLOOKUP(F772,нормативы!G772:H811,2,FALSE),"")</f>
        <v/>
      </c>
      <c r="H772" s="30" t="str">
        <f>IF(ISBLANK(D772),"",нормативы!$H$2)</f>
        <v/>
      </c>
      <c r="I772" s="35"/>
      <c r="J772" s="36" t="str">
        <f>IFERROR(VLOOKUP(D772,'движение ДВС'!B771:K4776,9,FALSE),"")</f>
        <v/>
      </c>
      <c r="K772" s="29" t="str">
        <f>IFERROR(INDEX('движение ДВС'!B:P,MATCH('наряд-задание'!D772,'движение ДВС'!P:P,0),1),"")</f>
        <v/>
      </c>
    </row>
    <row r="773" spans="1:11" s="29" customFormat="1" ht="25.5" hidden="1" customHeight="1" x14ac:dyDescent="0.25">
      <c r="A773" s="37"/>
      <c r="B773" s="35"/>
      <c r="C773" s="29">
        <f>IFERROR(VLOOKUP(B773,специалист!$B$3:$C$45,2,FALSE),)</f>
        <v>0</v>
      </c>
      <c r="D773" s="37"/>
      <c r="E773" s="30" t="str">
        <f>IFERROR(VLOOKUP(D773,'движение ДВС'!B772:C4777,2,FALSE),"")</f>
        <v/>
      </c>
      <c r="F773" s="35"/>
      <c r="G773" s="30" t="str">
        <f>IFERROR(VLOOKUP(F773,нормативы!G773:H812,2,FALSE),"")</f>
        <v/>
      </c>
      <c r="H773" s="30" t="str">
        <f>IF(ISBLANK(D773),"",нормативы!$H$2)</f>
        <v/>
      </c>
      <c r="I773" s="35"/>
      <c r="J773" s="36" t="str">
        <f>IFERROR(VLOOKUP(D773,'движение ДВС'!B772:K4777,9,FALSE),"")</f>
        <v/>
      </c>
      <c r="K773" s="29" t="str">
        <f>IFERROR(INDEX('движение ДВС'!B:P,MATCH('наряд-задание'!D773,'движение ДВС'!P:P,0),1),"")</f>
        <v/>
      </c>
    </row>
    <row r="774" spans="1:11" s="29" customFormat="1" ht="25.5" hidden="1" customHeight="1" x14ac:dyDescent="0.25">
      <c r="A774" s="37"/>
      <c r="B774" s="35"/>
      <c r="C774" s="29">
        <f>IFERROR(VLOOKUP(B774,специалист!$B$3:$C$45,2,FALSE),)</f>
        <v>0</v>
      </c>
      <c r="D774" s="37"/>
      <c r="E774" s="30" t="str">
        <f>IFERROR(VLOOKUP(D774,'движение ДВС'!B773:C4778,2,FALSE),"")</f>
        <v/>
      </c>
      <c r="F774" s="35"/>
      <c r="G774" s="30" t="str">
        <f>IFERROR(VLOOKUP(F774,нормативы!G774:H813,2,FALSE),"")</f>
        <v/>
      </c>
      <c r="H774" s="30" t="str">
        <f>IF(ISBLANK(D774),"",нормативы!$H$2)</f>
        <v/>
      </c>
      <c r="I774" s="35"/>
      <c r="J774" s="36" t="str">
        <f>IFERROR(VLOOKUP(D774,'движение ДВС'!B773:K4778,9,FALSE),"")</f>
        <v/>
      </c>
      <c r="K774" s="29" t="str">
        <f>IFERROR(INDEX('движение ДВС'!B:P,MATCH('наряд-задание'!D774,'движение ДВС'!P:P,0),1),"")</f>
        <v/>
      </c>
    </row>
    <row r="775" spans="1:11" s="29" customFormat="1" ht="25.5" hidden="1" customHeight="1" x14ac:dyDescent="0.25">
      <c r="A775" s="37"/>
      <c r="B775" s="35"/>
      <c r="C775" s="29">
        <f>IFERROR(VLOOKUP(B775,специалист!$B$3:$C$45,2,FALSE),)</f>
        <v>0</v>
      </c>
      <c r="D775" s="37"/>
      <c r="E775" s="30" t="str">
        <f>IFERROR(VLOOKUP(D775,'движение ДВС'!B774:C4779,2,FALSE),"")</f>
        <v/>
      </c>
      <c r="F775" s="35"/>
      <c r="G775" s="30" t="str">
        <f>IFERROR(VLOOKUP(F775,нормативы!G775:H814,2,FALSE),"")</f>
        <v/>
      </c>
      <c r="H775" s="30" t="str">
        <f>IF(ISBLANK(D775),"",нормативы!$H$2)</f>
        <v/>
      </c>
      <c r="I775" s="35"/>
      <c r="J775" s="36" t="str">
        <f>IFERROR(VLOOKUP(D775,'движение ДВС'!B774:K4779,9,FALSE),"")</f>
        <v/>
      </c>
      <c r="K775" s="29" t="str">
        <f>IFERROR(INDEX('движение ДВС'!B:P,MATCH('наряд-задание'!D775,'движение ДВС'!P:P,0),1),"")</f>
        <v/>
      </c>
    </row>
    <row r="776" spans="1:11" s="29" customFormat="1" ht="25.5" hidden="1" customHeight="1" x14ac:dyDescent="0.25">
      <c r="A776" s="37"/>
      <c r="B776" s="35"/>
      <c r="C776" s="29">
        <f>IFERROR(VLOOKUP(B776,специалист!$B$3:$C$45,2,FALSE),)</f>
        <v>0</v>
      </c>
      <c r="D776" s="37"/>
      <c r="E776" s="30" t="str">
        <f>IFERROR(VLOOKUP(D776,'движение ДВС'!B775:C4780,2,FALSE),"")</f>
        <v/>
      </c>
      <c r="F776" s="35"/>
      <c r="G776" s="30" t="str">
        <f>IFERROR(VLOOKUP(F776,нормативы!G776:H815,2,FALSE),"")</f>
        <v/>
      </c>
      <c r="H776" s="30" t="str">
        <f>IF(ISBLANK(D776),"",нормативы!$H$2)</f>
        <v/>
      </c>
      <c r="I776" s="35"/>
      <c r="J776" s="36" t="str">
        <f>IFERROR(VLOOKUP(D776,'движение ДВС'!B775:K4780,9,FALSE),"")</f>
        <v/>
      </c>
      <c r="K776" s="29" t="str">
        <f>IFERROR(INDEX('движение ДВС'!B:P,MATCH('наряд-задание'!D776,'движение ДВС'!P:P,0),1),"")</f>
        <v/>
      </c>
    </row>
    <row r="777" spans="1:11" s="29" customFormat="1" ht="25.5" hidden="1" customHeight="1" x14ac:dyDescent="0.25">
      <c r="A777" s="37"/>
      <c r="B777" s="35"/>
      <c r="C777" s="29">
        <f>IFERROR(VLOOKUP(B777,специалист!$B$3:$C$45,2,FALSE),)</f>
        <v>0</v>
      </c>
      <c r="D777" s="37"/>
      <c r="E777" s="30" t="str">
        <f>IFERROR(VLOOKUP(D777,'движение ДВС'!B776:C4781,2,FALSE),"")</f>
        <v/>
      </c>
      <c r="F777" s="35"/>
      <c r="G777" s="30" t="str">
        <f>IFERROR(VLOOKUP(F777,нормативы!G777:H816,2,FALSE),"")</f>
        <v/>
      </c>
      <c r="H777" s="30" t="str">
        <f>IF(ISBLANK(D777),"",нормативы!$H$2)</f>
        <v/>
      </c>
      <c r="I777" s="35"/>
      <c r="J777" s="36" t="str">
        <f>IFERROR(VLOOKUP(D777,'движение ДВС'!B776:K4781,9,FALSE),"")</f>
        <v/>
      </c>
      <c r="K777" s="29" t="str">
        <f>IFERROR(INDEX('движение ДВС'!B:P,MATCH('наряд-задание'!D777,'движение ДВС'!P:P,0),1),"")</f>
        <v/>
      </c>
    </row>
    <row r="778" spans="1:11" s="29" customFormat="1" ht="25.5" hidden="1" customHeight="1" x14ac:dyDescent="0.25">
      <c r="A778" s="37"/>
      <c r="B778" s="35"/>
      <c r="C778" s="29">
        <f>IFERROR(VLOOKUP(B778,специалист!$B$3:$C$45,2,FALSE),)</f>
        <v>0</v>
      </c>
      <c r="D778" s="37"/>
      <c r="E778" s="30" t="str">
        <f>IFERROR(VLOOKUP(D778,'движение ДВС'!B777:C4782,2,FALSE),"")</f>
        <v/>
      </c>
      <c r="F778" s="35"/>
      <c r="G778" s="30" t="str">
        <f>IFERROR(VLOOKUP(F778,нормативы!G778:H817,2,FALSE),"")</f>
        <v/>
      </c>
      <c r="H778" s="30" t="str">
        <f>IF(ISBLANK(D778),"",нормативы!$H$2)</f>
        <v/>
      </c>
      <c r="I778" s="35"/>
      <c r="J778" s="36" t="str">
        <f>IFERROR(VLOOKUP(D778,'движение ДВС'!B777:K4782,9,FALSE),"")</f>
        <v/>
      </c>
      <c r="K778" s="29" t="str">
        <f>IFERROR(INDEX('движение ДВС'!B:P,MATCH('наряд-задание'!D778,'движение ДВС'!P:P,0),1),"")</f>
        <v/>
      </c>
    </row>
    <row r="779" spans="1:11" s="29" customFormat="1" ht="25.5" hidden="1" customHeight="1" x14ac:dyDescent="0.25">
      <c r="A779" s="37"/>
      <c r="B779" s="35"/>
      <c r="C779" s="29">
        <f>IFERROR(VLOOKUP(B779,специалист!$B$3:$C$45,2,FALSE),)</f>
        <v>0</v>
      </c>
      <c r="D779" s="37"/>
      <c r="E779" s="30" t="str">
        <f>IFERROR(VLOOKUP(D779,'движение ДВС'!B778:C4783,2,FALSE),"")</f>
        <v/>
      </c>
      <c r="F779" s="35"/>
      <c r="G779" s="30" t="str">
        <f>IFERROR(VLOOKUP(F779,нормативы!G779:H818,2,FALSE),"")</f>
        <v/>
      </c>
      <c r="H779" s="30" t="str">
        <f>IF(ISBLANK(D779),"",нормативы!$H$2)</f>
        <v/>
      </c>
      <c r="I779" s="35"/>
      <c r="J779" s="36" t="str">
        <f>IFERROR(VLOOKUP(D779,'движение ДВС'!B778:K4783,9,FALSE),"")</f>
        <v/>
      </c>
      <c r="K779" s="29" t="str">
        <f>IFERROR(INDEX('движение ДВС'!B:P,MATCH('наряд-задание'!D779,'движение ДВС'!P:P,0),1),"")</f>
        <v/>
      </c>
    </row>
    <row r="780" spans="1:11" s="29" customFormat="1" ht="25.5" hidden="1" customHeight="1" x14ac:dyDescent="0.25">
      <c r="A780" s="37"/>
      <c r="B780" s="35"/>
      <c r="C780" s="29">
        <f>IFERROR(VLOOKUP(B780,специалист!$B$3:$C$45,2,FALSE),)</f>
        <v>0</v>
      </c>
      <c r="D780" s="37"/>
      <c r="E780" s="30" t="str">
        <f>IFERROR(VLOOKUP(D780,'движение ДВС'!B779:C4784,2,FALSE),"")</f>
        <v/>
      </c>
      <c r="F780" s="35"/>
      <c r="G780" s="30" t="str">
        <f>IFERROR(VLOOKUP(F780,нормативы!G780:H819,2,FALSE),"")</f>
        <v/>
      </c>
      <c r="H780" s="30" t="str">
        <f>IF(ISBLANK(D780),"",нормативы!$H$2)</f>
        <v/>
      </c>
      <c r="I780" s="35"/>
      <c r="J780" s="36" t="str">
        <f>IFERROR(VLOOKUP(D780,'движение ДВС'!B779:K4784,9,FALSE),"")</f>
        <v/>
      </c>
      <c r="K780" s="29" t="str">
        <f>IFERROR(INDEX('движение ДВС'!B:P,MATCH('наряд-задание'!D780,'движение ДВС'!P:P,0),1),"")</f>
        <v/>
      </c>
    </row>
    <row r="781" spans="1:11" s="29" customFormat="1" ht="25.5" hidden="1" customHeight="1" x14ac:dyDescent="0.25">
      <c r="A781" s="37"/>
      <c r="B781" s="35"/>
      <c r="C781" s="29">
        <f>IFERROR(VLOOKUP(B781,специалист!$B$3:$C$45,2,FALSE),)</f>
        <v>0</v>
      </c>
      <c r="D781" s="37"/>
      <c r="E781" s="30" t="str">
        <f>IFERROR(VLOOKUP(D781,'движение ДВС'!B780:C4785,2,FALSE),"")</f>
        <v/>
      </c>
      <c r="F781" s="35"/>
      <c r="G781" s="30" t="str">
        <f>IFERROR(VLOOKUP(F781,нормативы!G781:H820,2,FALSE),"")</f>
        <v/>
      </c>
      <c r="H781" s="30" t="str">
        <f>IF(ISBLANK(D781),"",нормативы!$H$2)</f>
        <v/>
      </c>
      <c r="I781" s="35"/>
      <c r="J781" s="36" t="str">
        <f>IFERROR(VLOOKUP(D781,'движение ДВС'!B780:K4785,9,FALSE),"")</f>
        <v/>
      </c>
      <c r="K781" s="29" t="str">
        <f>IFERROR(INDEX('движение ДВС'!B:P,MATCH('наряд-задание'!D781,'движение ДВС'!P:P,0),1),"")</f>
        <v/>
      </c>
    </row>
    <row r="782" spans="1:11" s="29" customFormat="1" ht="25.5" hidden="1" customHeight="1" x14ac:dyDescent="0.25">
      <c r="A782" s="37"/>
      <c r="B782" s="35"/>
      <c r="C782" s="29">
        <f>IFERROR(VLOOKUP(B782,специалист!$B$3:$C$45,2,FALSE),)</f>
        <v>0</v>
      </c>
      <c r="D782" s="37"/>
      <c r="E782" s="30" t="str">
        <f>IFERROR(VLOOKUP(D782,'движение ДВС'!B781:C4786,2,FALSE),"")</f>
        <v/>
      </c>
      <c r="F782" s="35"/>
      <c r="G782" s="30" t="str">
        <f>IFERROR(VLOOKUP(F782,нормативы!G782:H821,2,FALSE),"")</f>
        <v/>
      </c>
      <c r="H782" s="30" t="str">
        <f>IF(ISBLANK(D782),"",нормативы!$H$2)</f>
        <v/>
      </c>
      <c r="I782" s="35"/>
      <c r="J782" s="36" t="str">
        <f>IFERROR(VLOOKUP(D782,'движение ДВС'!B781:K4786,9,FALSE),"")</f>
        <v/>
      </c>
      <c r="K782" s="29" t="str">
        <f>IFERROR(INDEX('движение ДВС'!B:P,MATCH('наряд-задание'!D782,'движение ДВС'!P:P,0),1),"")</f>
        <v/>
      </c>
    </row>
    <row r="783" spans="1:11" s="29" customFormat="1" ht="25.5" hidden="1" customHeight="1" x14ac:dyDescent="0.25">
      <c r="A783" s="37"/>
      <c r="B783" s="35"/>
      <c r="C783" s="29">
        <f>IFERROR(VLOOKUP(B783,специалист!$B$3:$C$45,2,FALSE),)</f>
        <v>0</v>
      </c>
      <c r="D783" s="37"/>
      <c r="E783" s="30" t="str">
        <f>IFERROR(VLOOKUP(D783,'движение ДВС'!B782:C4787,2,FALSE),"")</f>
        <v/>
      </c>
      <c r="F783" s="35"/>
      <c r="G783" s="30" t="str">
        <f>IFERROR(VLOOKUP(F783,нормативы!G783:H822,2,FALSE),"")</f>
        <v/>
      </c>
      <c r="H783" s="30" t="str">
        <f>IF(ISBLANK(D783),"",нормативы!$H$2)</f>
        <v/>
      </c>
      <c r="I783" s="35"/>
      <c r="J783" s="36" t="str">
        <f>IFERROR(VLOOKUP(D783,'движение ДВС'!B782:K4787,9,FALSE),"")</f>
        <v/>
      </c>
      <c r="K783" s="29" t="str">
        <f>IFERROR(INDEX('движение ДВС'!B:P,MATCH('наряд-задание'!D783,'движение ДВС'!P:P,0),1),"")</f>
        <v/>
      </c>
    </row>
    <row r="784" spans="1:11" s="29" customFormat="1" ht="25.5" hidden="1" customHeight="1" x14ac:dyDescent="0.25">
      <c r="A784" s="37"/>
      <c r="B784" s="35"/>
      <c r="C784" s="29">
        <f>IFERROR(VLOOKUP(B784,специалист!$B$3:$C$45,2,FALSE),)</f>
        <v>0</v>
      </c>
      <c r="D784" s="37"/>
      <c r="E784" s="30" t="str">
        <f>IFERROR(VLOOKUP(D784,'движение ДВС'!B783:C4788,2,FALSE),"")</f>
        <v/>
      </c>
      <c r="F784" s="35"/>
      <c r="G784" s="30" t="str">
        <f>IFERROR(VLOOKUP(F784,нормативы!G784:H823,2,FALSE),"")</f>
        <v/>
      </c>
      <c r="H784" s="30" t="str">
        <f>IF(ISBLANK(D784),"",нормативы!$H$2)</f>
        <v/>
      </c>
      <c r="I784" s="35"/>
      <c r="J784" s="36" t="str">
        <f>IFERROR(VLOOKUP(D784,'движение ДВС'!B783:K4788,9,FALSE),"")</f>
        <v/>
      </c>
      <c r="K784" s="29" t="str">
        <f>IFERROR(INDEX('движение ДВС'!B:P,MATCH('наряд-задание'!D784,'движение ДВС'!P:P,0),1),"")</f>
        <v/>
      </c>
    </row>
    <row r="785" spans="1:11" s="29" customFormat="1" ht="25.5" hidden="1" customHeight="1" x14ac:dyDescent="0.25">
      <c r="A785" s="37"/>
      <c r="B785" s="35"/>
      <c r="C785" s="29">
        <f>IFERROR(VLOOKUP(B785,специалист!$B$3:$C$45,2,FALSE),)</f>
        <v>0</v>
      </c>
      <c r="D785" s="37"/>
      <c r="E785" s="30" t="str">
        <f>IFERROR(VLOOKUP(D785,'движение ДВС'!B784:C4789,2,FALSE),"")</f>
        <v/>
      </c>
      <c r="F785" s="35"/>
      <c r="G785" s="30" t="str">
        <f>IFERROR(VLOOKUP(F785,нормативы!G785:H824,2,FALSE),"")</f>
        <v/>
      </c>
      <c r="H785" s="30" t="str">
        <f>IF(ISBLANK(D785),"",нормативы!$H$2)</f>
        <v/>
      </c>
      <c r="I785" s="35"/>
      <c r="J785" s="36" t="str">
        <f>IFERROR(VLOOKUP(D785,'движение ДВС'!B784:K4789,9,FALSE),"")</f>
        <v/>
      </c>
      <c r="K785" s="29" t="str">
        <f>IFERROR(INDEX('движение ДВС'!B:P,MATCH('наряд-задание'!D785,'движение ДВС'!P:P,0),1),"")</f>
        <v/>
      </c>
    </row>
    <row r="786" spans="1:11" s="29" customFormat="1" ht="25.5" hidden="1" customHeight="1" x14ac:dyDescent="0.25">
      <c r="A786" s="37"/>
      <c r="B786" s="35"/>
      <c r="C786" s="29">
        <f>IFERROR(VLOOKUP(B786,специалист!$B$3:$C$45,2,FALSE),)</f>
        <v>0</v>
      </c>
      <c r="D786" s="37"/>
      <c r="E786" s="30" t="str">
        <f>IFERROR(VLOOKUP(D786,'движение ДВС'!B785:C4790,2,FALSE),"")</f>
        <v/>
      </c>
      <c r="F786" s="35"/>
      <c r="G786" s="30" t="str">
        <f>IFERROR(VLOOKUP(F786,нормативы!G786:H825,2,FALSE),"")</f>
        <v/>
      </c>
      <c r="H786" s="30" t="str">
        <f>IF(ISBLANK(D786),"",нормативы!$H$2)</f>
        <v/>
      </c>
      <c r="I786" s="35"/>
      <c r="J786" s="36" t="str">
        <f>IFERROR(VLOOKUP(D786,'движение ДВС'!B785:K4790,9,FALSE),"")</f>
        <v/>
      </c>
      <c r="K786" s="29" t="str">
        <f>IFERROR(INDEX('движение ДВС'!B:P,MATCH('наряд-задание'!D786,'движение ДВС'!P:P,0),1),"")</f>
        <v/>
      </c>
    </row>
    <row r="787" spans="1:11" s="29" customFormat="1" ht="25.5" hidden="1" customHeight="1" x14ac:dyDescent="0.25">
      <c r="A787" s="37"/>
      <c r="B787" s="35"/>
      <c r="C787" s="29">
        <f>IFERROR(VLOOKUP(B787,специалист!$B$3:$C$45,2,FALSE),)</f>
        <v>0</v>
      </c>
      <c r="D787" s="37"/>
      <c r="E787" s="30" t="str">
        <f>IFERROR(VLOOKUP(D787,'движение ДВС'!B786:C4791,2,FALSE),"")</f>
        <v/>
      </c>
      <c r="F787" s="35"/>
      <c r="G787" s="30" t="str">
        <f>IFERROR(VLOOKUP(F787,нормативы!G787:H826,2,FALSE),"")</f>
        <v/>
      </c>
      <c r="H787" s="30" t="str">
        <f>IF(ISBLANK(D787),"",нормативы!$H$2)</f>
        <v/>
      </c>
      <c r="I787" s="35"/>
      <c r="J787" s="36" t="str">
        <f>IFERROR(VLOOKUP(D787,'движение ДВС'!B786:K4791,9,FALSE),"")</f>
        <v/>
      </c>
      <c r="K787" s="29" t="str">
        <f>IFERROR(INDEX('движение ДВС'!B:P,MATCH('наряд-задание'!D787,'движение ДВС'!P:P,0),1),"")</f>
        <v/>
      </c>
    </row>
    <row r="788" spans="1:11" s="29" customFormat="1" ht="25.5" hidden="1" customHeight="1" x14ac:dyDescent="0.25">
      <c r="A788" s="37"/>
      <c r="B788" s="35"/>
      <c r="C788" s="29">
        <f>IFERROR(VLOOKUP(B788,специалист!$B$3:$C$45,2,FALSE),)</f>
        <v>0</v>
      </c>
      <c r="D788" s="37"/>
      <c r="E788" s="30" t="str">
        <f>IFERROR(VLOOKUP(D788,'движение ДВС'!B787:C4792,2,FALSE),"")</f>
        <v/>
      </c>
      <c r="F788" s="35"/>
      <c r="G788" s="30" t="str">
        <f>IFERROR(VLOOKUP(F788,нормативы!G788:H827,2,FALSE),"")</f>
        <v/>
      </c>
      <c r="H788" s="30" t="str">
        <f>IF(ISBLANK(D788),"",нормативы!$H$2)</f>
        <v/>
      </c>
      <c r="I788" s="35"/>
      <c r="J788" s="36" t="str">
        <f>IFERROR(VLOOKUP(D788,'движение ДВС'!B787:K4792,9,FALSE),"")</f>
        <v/>
      </c>
      <c r="K788" s="29" t="str">
        <f>IFERROR(INDEX('движение ДВС'!B:P,MATCH('наряд-задание'!D788,'движение ДВС'!P:P,0),1),"")</f>
        <v/>
      </c>
    </row>
    <row r="789" spans="1:11" s="29" customFormat="1" ht="25.5" hidden="1" customHeight="1" x14ac:dyDescent="0.25">
      <c r="A789" s="37"/>
      <c r="B789" s="35"/>
      <c r="C789" s="29">
        <f>IFERROR(VLOOKUP(B789,специалист!$B$3:$C$45,2,FALSE),)</f>
        <v>0</v>
      </c>
      <c r="D789" s="37"/>
      <c r="E789" s="30" t="str">
        <f>IFERROR(VLOOKUP(D789,'движение ДВС'!B788:C4793,2,FALSE),"")</f>
        <v/>
      </c>
      <c r="F789" s="35"/>
      <c r="G789" s="30" t="str">
        <f>IFERROR(VLOOKUP(F789,нормативы!G789:H828,2,FALSE),"")</f>
        <v/>
      </c>
      <c r="H789" s="30" t="str">
        <f>IF(ISBLANK(D789),"",нормативы!$H$2)</f>
        <v/>
      </c>
      <c r="I789" s="35"/>
      <c r="J789" s="36" t="str">
        <f>IFERROR(VLOOKUP(D789,'движение ДВС'!B788:K4793,9,FALSE),"")</f>
        <v/>
      </c>
      <c r="K789" s="29" t="str">
        <f>IFERROR(INDEX('движение ДВС'!B:P,MATCH('наряд-задание'!D789,'движение ДВС'!P:P,0),1),"")</f>
        <v/>
      </c>
    </row>
    <row r="790" spans="1:11" s="29" customFormat="1" ht="25.5" hidden="1" customHeight="1" x14ac:dyDescent="0.25">
      <c r="A790" s="37"/>
      <c r="B790" s="35"/>
      <c r="C790" s="29">
        <f>IFERROR(VLOOKUP(B790,специалист!$B$3:$C$45,2,FALSE),)</f>
        <v>0</v>
      </c>
      <c r="D790" s="37"/>
      <c r="E790" s="30" t="str">
        <f>IFERROR(VLOOKUP(D790,'движение ДВС'!B789:C4794,2,FALSE),"")</f>
        <v/>
      </c>
      <c r="F790" s="35"/>
      <c r="G790" s="30" t="str">
        <f>IFERROR(VLOOKUP(F790,нормативы!G790:H829,2,FALSE),"")</f>
        <v/>
      </c>
      <c r="H790" s="30" t="str">
        <f>IF(ISBLANK(D790),"",нормативы!$H$2)</f>
        <v/>
      </c>
      <c r="I790" s="35"/>
      <c r="J790" s="36" t="str">
        <f>IFERROR(VLOOKUP(D790,'движение ДВС'!B789:K4794,9,FALSE),"")</f>
        <v/>
      </c>
      <c r="K790" s="29" t="str">
        <f>IFERROR(INDEX('движение ДВС'!B:P,MATCH('наряд-задание'!D790,'движение ДВС'!P:P,0),1),"")</f>
        <v/>
      </c>
    </row>
    <row r="791" spans="1:11" s="29" customFormat="1" ht="25.5" hidden="1" customHeight="1" x14ac:dyDescent="0.25">
      <c r="A791" s="37"/>
      <c r="B791" s="35"/>
      <c r="C791" s="29">
        <f>IFERROR(VLOOKUP(B791,специалист!$B$3:$C$45,2,FALSE),)</f>
        <v>0</v>
      </c>
      <c r="D791" s="37"/>
      <c r="E791" s="30" t="str">
        <f>IFERROR(VLOOKUP(D791,'движение ДВС'!B790:C4795,2,FALSE),"")</f>
        <v/>
      </c>
      <c r="F791" s="35"/>
      <c r="G791" s="30" t="str">
        <f>IFERROR(VLOOKUP(F791,нормативы!G791:H830,2,FALSE),"")</f>
        <v/>
      </c>
      <c r="H791" s="30" t="str">
        <f>IF(ISBLANK(D791),"",нормативы!$H$2)</f>
        <v/>
      </c>
      <c r="I791" s="35"/>
      <c r="J791" s="36" t="str">
        <f>IFERROR(VLOOKUP(D791,'движение ДВС'!B790:K4795,9,FALSE),"")</f>
        <v/>
      </c>
      <c r="K791" s="29" t="str">
        <f>IFERROR(INDEX('движение ДВС'!B:P,MATCH('наряд-задание'!D791,'движение ДВС'!P:P,0),1),"")</f>
        <v/>
      </c>
    </row>
    <row r="792" spans="1:11" s="29" customFormat="1" ht="25.5" hidden="1" customHeight="1" x14ac:dyDescent="0.25">
      <c r="A792" s="37"/>
      <c r="B792" s="35"/>
      <c r="C792" s="29">
        <f>IFERROR(VLOOKUP(B792,специалист!$B$3:$C$45,2,FALSE),)</f>
        <v>0</v>
      </c>
      <c r="D792" s="37"/>
      <c r="E792" s="30" t="str">
        <f>IFERROR(VLOOKUP(D792,'движение ДВС'!B791:C4796,2,FALSE),"")</f>
        <v/>
      </c>
      <c r="F792" s="35"/>
      <c r="G792" s="30" t="str">
        <f>IFERROR(VLOOKUP(F792,нормативы!G792:H831,2,FALSE),"")</f>
        <v/>
      </c>
      <c r="H792" s="30" t="str">
        <f>IF(ISBLANK(D792),"",нормативы!$H$2)</f>
        <v/>
      </c>
      <c r="I792" s="35"/>
      <c r="J792" s="36" t="str">
        <f>IFERROR(VLOOKUP(D792,'движение ДВС'!B791:K4796,9,FALSE),"")</f>
        <v/>
      </c>
      <c r="K792" s="29" t="str">
        <f>IFERROR(INDEX('движение ДВС'!B:P,MATCH('наряд-задание'!D792,'движение ДВС'!P:P,0),1),"")</f>
        <v/>
      </c>
    </row>
    <row r="793" spans="1:11" s="29" customFormat="1" ht="25.5" hidden="1" customHeight="1" x14ac:dyDescent="0.25">
      <c r="A793" s="37"/>
      <c r="B793" s="35"/>
      <c r="C793" s="29">
        <f>IFERROR(VLOOKUP(B793,специалист!$B$3:$C$45,2,FALSE),)</f>
        <v>0</v>
      </c>
      <c r="D793" s="37"/>
      <c r="E793" s="30" t="str">
        <f>IFERROR(VLOOKUP(D793,'движение ДВС'!B792:C4797,2,FALSE),"")</f>
        <v/>
      </c>
      <c r="F793" s="35"/>
      <c r="G793" s="30" t="str">
        <f>IFERROR(VLOOKUP(F793,нормативы!G793:H832,2,FALSE),"")</f>
        <v/>
      </c>
      <c r="H793" s="30" t="str">
        <f>IF(ISBLANK(D793),"",нормативы!$H$2)</f>
        <v/>
      </c>
      <c r="I793" s="35"/>
      <c r="J793" s="36" t="str">
        <f>IFERROR(VLOOKUP(D793,'движение ДВС'!B792:K4797,9,FALSE),"")</f>
        <v/>
      </c>
      <c r="K793" s="29" t="str">
        <f>IFERROR(INDEX('движение ДВС'!B:P,MATCH('наряд-задание'!D793,'движение ДВС'!P:P,0),1),"")</f>
        <v/>
      </c>
    </row>
    <row r="794" spans="1:11" s="29" customFormat="1" ht="25.5" hidden="1" customHeight="1" x14ac:dyDescent="0.25">
      <c r="A794" s="37"/>
      <c r="B794" s="35"/>
      <c r="C794" s="29">
        <f>IFERROR(VLOOKUP(B794,специалист!$B$3:$C$45,2,FALSE),)</f>
        <v>0</v>
      </c>
      <c r="D794" s="37"/>
      <c r="E794" s="30" t="str">
        <f>IFERROR(VLOOKUP(D794,'движение ДВС'!B793:C4798,2,FALSE),"")</f>
        <v/>
      </c>
      <c r="F794" s="35"/>
      <c r="G794" s="30" t="str">
        <f>IFERROR(VLOOKUP(F794,нормативы!G794:H833,2,FALSE),"")</f>
        <v/>
      </c>
      <c r="H794" s="30" t="str">
        <f>IF(ISBLANK(D794),"",нормативы!$H$2)</f>
        <v/>
      </c>
      <c r="I794" s="35"/>
      <c r="J794" s="36" t="str">
        <f>IFERROR(VLOOKUP(D794,'движение ДВС'!B793:K4798,9,FALSE),"")</f>
        <v/>
      </c>
      <c r="K794" s="29" t="str">
        <f>IFERROR(INDEX('движение ДВС'!B:P,MATCH('наряд-задание'!D794,'движение ДВС'!P:P,0),1),"")</f>
        <v/>
      </c>
    </row>
    <row r="795" spans="1:11" s="29" customFormat="1" ht="25.5" hidden="1" customHeight="1" x14ac:dyDescent="0.25">
      <c r="A795" s="37"/>
      <c r="B795" s="35"/>
      <c r="C795" s="29">
        <f>IFERROR(VLOOKUP(B795,специалист!$B$3:$C$45,2,FALSE),)</f>
        <v>0</v>
      </c>
      <c r="D795" s="37"/>
      <c r="E795" s="30" t="str">
        <f>IFERROR(VLOOKUP(D795,'движение ДВС'!B794:C4799,2,FALSE),"")</f>
        <v/>
      </c>
      <c r="F795" s="35"/>
      <c r="G795" s="30" t="str">
        <f>IFERROR(VLOOKUP(F795,нормативы!G795:H834,2,FALSE),"")</f>
        <v/>
      </c>
      <c r="H795" s="30" t="str">
        <f>IF(ISBLANK(D795),"",нормативы!$H$2)</f>
        <v/>
      </c>
      <c r="I795" s="35"/>
      <c r="J795" s="36" t="str">
        <f>IFERROR(VLOOKUP(D795,'движение ДВС'!B794:K4799,9,FALSE),"")</f>
        <v/>
      </c>
      <c r="K795" s="29" t="str">
        <f>IFERROR(INDEX('движение ДВС'!B:P,MATCH('наряд-задание'!D795,'движение ДВС'!P:P,0),1),"")</f>
        <v/>
      </c>
    </row>
    <row r="796" spans="1:11" s="29" customFormat="1" ht="25.5" hidden="1" customHeight="1" x14ac:dyDescent="0.25">
      <c r="A796" s="37"/>
      <c r="B796" s="35"/>
      <c r="C796" s="29">
        <f>IFERROR(VLOOKUP(B796,специалист!$B$3:$C$45,2,FALSE),)</f>
        <v>0</v>
      </c>
      <c r="D796" s="37"/>
      <c r="E796" s="30" t="str">
        <f>IFERROR(VLOOKUP(D796,'движение ДВС'!B795:C4800,2,FALSE),"")</f>
        <v/>
      </c>
      <c r="F796" s="35"/>
      <c r="G796" s="30" t="str">
        <f>IFERROR(VLOOKUP(F796,нормативы!G796:H835,2,FALSE),"")</f>
        <v/>
      </c>
      <c r="H796" s="30" t="str">
        <f>IF(ISBLANK(D796),"",нормативы!$H$2)</f>
        <v/>
      </c>
      <c r="I796" s="35"/>
      <c r="J796" s="36" t="str">
        <f>IFERROR(VLOOKUP(D796,'движение ДВС'!B795:K4800,9,FALSE),"")</f>
        <v/>
      </c>
      <c r="K796" s="29" t="str">
        <f>IFERROR(INDEX('движение ДВС'!B:P,MATCH('наряд-задание'!D796,'движение ДВС'!P:P,0),1),"")</f>
        <v/>
      </c>
    </row>
    <row r="797" spans="1:11" s="29" customFormat="1" ht="25.5" hidden="1" customHeight="1" x14ac:dyDescent="0.25">
      <c r="A797" s="37"/>
      <c r="B797" s="35"/>
      <c r="C797" s="29">
        <f>IFERROR(VLOOKUP(B797,специалист!$B$3:$C$45,2,FALSE),)</f>
        <v>0</v>
      </c>
      <c r="D797" s="37"/>
      <c r="E797" s="30" t="str">
        <f>IFERROR(VLOOKUP(D797,'движение ДВС'!B796:C4801,2,FALSE),"")</f>
        <v/>
      </c>
      <c r="F797" s="35"/>
      <c r="G797" s="30" t="str">
        <f>IFERROR(VLOOKUP(F797,нормативы!G797:H836,2,FALSE),"")</f>
        <v/>
      </c>
      <c r="H797" s="30" t="str">
        <f>IF(ISBLANK(D797),"",нормативы!$H$2)</f>
        <v/>
      </c>
      <c r="I797" s="35"/>
      <c r="J797" s="36" t="str">
        <f>IFERROR(VLOOKUP(D797,'движение ДВС'!B796:K4801,9,FALSE),"")</f>
        <v/>
      </c>
      <c r="K797" s="29" t="str">
        <f>IFERROR(INDEX('движение ДВС'!B:P,MATCH('наряд-задание'!D797,'движение ДВС'!P:P,0),1),"")</f>
        <v/>
      </c>
    </row>
    <row r="798" spans="1:11" s="29" customFormat="1" ht="25.5" hidden="1" customHeight="1" x14ac:dyDescent="0.25">
      <c r="A798" s="37"/>
      <c r="B798" s="35"/>
      <c r="C798" s="29">
        <f>IFERROR(VLOOKUP(B798,специалист!$B$3:$C$45,2,FALSE),)</f>
        <v>0</v>
      </c>
      <c r="D798" s="37"/>
      <c r="E798" s="30" t="str">
        <f>IFERROR(VLOOKUP(D798,'движение ДВС'!B797:C4802,2,FALSE),"")</f>
        <v/>
      </c>
      <c r="F798" s="35"/>
      <c r="G798" s="30" t="str">
        <f>IFERROR(VLOOKUP(F798,нормативы!G798:H837,2,FALSE),"")</f>
        <v/>
      </c>
      <c r="H798" s="30" t="str">
        <f>IF(ISBLANK(D798),"",нормативы!$H$2)</f>
        <v/>
      </c>
      <c r="I798" s="35"/>
      <c r="J798" s="36" t="str">
        <f>IFERROR(VLOOKUP(D798,'движение ДВС'!B797:K4802,9,FALSE),"")</f>
        <v/>
      </c>
      <c r="K798" s="29" t="str">
        <f>IFERROR(INDEX('движение ДВС'!B:P,MATCH('наряд-задание'!D798,'движение ДВС'!P:P,0),1),"")</f>
        <v/>
      </c>
    </row>
    <row r="799" spans="1:11" s="29" customFormat="1" ht="25.5" hidden="1" customHeight="1" x14ac:dyDescent="0.25">
      <c r="A799" s="37"/>
      <c r="B799" s="35"/>
      <c r="C799" s="29">
        <f>IFERROR(VLOOKUP(B799,специалист!$B$3:$C$45,2,FALSE),)</f>
        <v>0</v>
      </c>
      <c r="D799" s="37"/>
      <c r="E799" s="30" t="str">
        <f>IFERROR(VLOOKUP(D799,'движение ДВС'!B798:C4803,2,FALSE),"")</f>
        <v/>
      </c>
      <c r="F799" s="35"/>
      <c r="G799" s="30" t="str">
        <f>IFERROR(VLOOKUP(F799,нормативы!G799:H838,2,FALSE),"")</f>
        <v/>
      </c>
      <c r="H799" s="30" t="str">
        <f>IF(ISBLANK(D799),"",нормативы!$H$2)</f>
        <v/>
      </c>
      <c r="I799" s="35"/>
      <c r="J799" s="36" t="str">
        <f>IFERROR(VLOOKUP(D799,'движение ДВС'!B798:K4803,9,FALSE),"")</f>
        <v/>
      </c>
      <c r="K799" s="29" t="str">
        <f>IFERROR(INDEX('движение ДВС'!B:P,MATCH('наряд-задание'!D799,'движение ДВС'!P:P,0),1),"")</f>
        <v/>
      </c>
    </row>
    <row r="800" spans="1:11" s="29" customFormat="1" ht="25.5" hidden="1" customHeight="1" x14ac:dyDescent="0.25">
      <c r="A800" s="37"/>
      <c r="B800" s="35"/>
      <c r="C800" s="29">
        <f>IFERROR(VLOOKUP(B800,специалист!$B$3:$C$45,2,FALSE),)</f>
        <v>0</v>
      </c>
      <c r="D800" s="37"/>
      <c r="E800" s="30" t="str">
        <f>IFERROR(VLOOKUP(D800,'движение ДВС'!B799:C4804,2,FALSE),"")</f>
        <v/>
      </c>
      <c r="F800" s="35"/>
      <c r="G800" s="30" t="str">
        <f>IFERROR(VLOOKUP(F800,нормативы!G800:H839,2,FALSE),"")</f>
        <v/>
      </c>
      <c r="H800" s="30" t="str">
        <f>IF(ISBLANK(D800),"",нормативы!$H$2)</f>
        <v/>
      </c>
      <c r="I800" s="35"/>
      <c r="J800" s="36" t="str">
        <f>IFERROR(VLOOKUP(D800,'движение ДВС'!B799:K4804,9,FALSE),"")</f>
        <v/>
      </c>
      <c r="K800" s="29" t="str">
        <f>IFERROR(INDEX('движение ДВС'!B:P,MATCH('наряд-задание'!D800,'движение ДВС'!P:P,0),1),"")</f>
        <v/>
      </c>
    </row>
    <row r="801" spans="1:11" s="29" customFormat="1" ht="25.5" hidden="1" customHeight="1" x14ac:dyDescent="0.25">
      <c r="A801" s="37"/>
      <c r="B801" s="35"/>
      <c r="C801" s="29">
        <f>IFERROR(VLOOKUP(B801,специалист!$B$3:$C$45,2,FALSE),)</f>
        <v>0</v>
      </c>
      <c r="D801" s="37"/>
      <c r="E801" s="30" t="str">
        <f>IFERROR(VLOOKUP(D801,'движение ДВС'!B800:C4805,2,FALSE),"")</f>
        <v/>
      </c>
      <c r="F801" s="35"/>
      <c r="G801" s="30" t="str">
        <f>IFERROR(VLOOKUP(F801,нормативы!G801:H840,2,FALSE),"")</f>
        <v/>
      </c>
      <c r="H801" s="30" t="str">
        <f>IF(ISBLANK(D801),"",нормативы!$H$2)</f>
        <v/>
      </c>
      <c r="I801" s="35"/>
      <c r="J801" s="36" t="str">
        <f>IFERROR(VLOOKUP(D801,'движение ДВС'!B800:K4805,9,FALSE),"")</f>
        <v/>
      </c>
      <c r="K801" s="29" t="str">
        <f>IFERROR(INDEX('движение ДВС'!B:P,MATCH('наряд-задание'!D801,'движение ДВС'!P:P,0),1),"")</f>
        <v/>
      </c>
    </row>
    <row r="802" spans="1:11" s="29" customFormat="1" ht="25.5" hidden="1" customHeight="1" x14ac:dyDescent="0.25">
      <c r="A802" s="37"/>
      <c r="B802" s="35"/>
      <c r="C802" s="29">
        <f>IFERROR(VLOOKUP(B802,специалист!$B$3:$C$45,2,FALSE),)</f>
        <v>0</v>
      </c>
      <c r="D802" s="37"/>
      <c r="E802" s="30" t="str">
        <f>IFERROR(VLOOKUP(D802,'движение ДВС'!B801:C4806,2,FALSE),"")</f>
        <v/>
      </c>
      <c r="F802" s="35"/>
      <c r="G802" s="30" t="str">
        <f>IFERROR(VLOOKUP(F802,нормативы!G802:H841,2,FALSE),"")</f>
        <v/>
      </c>
      <c r="H802" s="30" t="str">
        <f>IF(ISBLANK(D802),"",нормативы!$H$2)</f>
        <v/>
      </c>
      <c r="I802" s="35"/>
      <c r="J802" s="36" t="str">
        <f>IFERROR(VLOOKUP(D802,'движение ДВС'!B801:K4806,9,FALSE),"")</f>
        <v/>
      </c>
      <c r="K802" s="29" t="str">
        <f>IFERROR(INDEX('движение ДВС'!B:P,MATCH('наряд-задание'!D802,'движение ДВС'!P:P,0),1),"")</f>
        <v/>
      </c>
    </row>
    <row r="803" spans="1:11" s="29" customFormat="1" ht="25.5" hidden="1" customHeight="1" x14ac:dyDescent="0.25">
      <c r="A803" s="37"/>
      <c r="B803" s="35"/>
      <c r="C803" s="29">
        <f>IFERROR(VLOOKUP(B803,специалист!$B$3:$C$45,2,FALSE),)</f>
        <v>0</v>
      </c>
      <c r="D803" s="37"/>
      <c r="E803" s="30" t="str">
        <f>IFERROR(VLOOKUP(D803,'движение ДВС'!B802:C4807,2,FALSE),"")</f>
        <v/>
      </c>
      <c r="F803" s="35"/>
      <c r="G803" s="30" t="str">
        <f>IFERROR(VLOOKUP(F803,нормативы!G803:H842,2,FALSE),"")</f>
        <v/>
      </c>
      <c r="H803" s="30" t="str">
        <f>IF(ISBLANK(D803),"",нормативы!$H$2)</f>
        <v/>
      </c>
      <c r="I803" s="35"/>
      <c r="J803" s="36" t="str">
        <f>IFERROR(VLOOKUP(D803,'движение ДВС'!B802:K4807,9,FALSE),"")</f>
        <v/>
      </c>
      <c r="K803" s="29" t="str">
        <f>IFERROR(INDEX('движение ДВС'!B:P,MATCH('наряд-задание'!D803,'движение ДВС'!P:P,0),1),"")</f>
        <v/>
      </c>
    </row>
    <row r="804" spans="1:11" s="29" customFormat="1" ht="25.5" hidden="1" customHeight="1" x14ac:dyDescent="0.25">
      <c r="A804" s="37"/>
      <c r="B804" s="35"/>
      <c r="C804" s="29">
        <f>IFERROR(VLOOKUP(B804,специалист!$B$3:$C$45,2,FALSE),)</f>
        <v>0</v>
      </c>
      <c r="D804" s="37"/>
      <c r="E804" s="30" t="str">
        <f>IFERROR(VLOOKUP(D804,'движение ДВС'!B803:C4808,2,FALSE),"")</f>
        <v/>
      </c>
      <c r="F804" s="35"/>
      <c r="G804" s="30" t="str">
        <f>IFERROR(VLOOKUP(F804,нормативы!G804:H843,2,FALSE),"")</f>
        <v/>
      </c>
      <c r="H804" s="30" t="str">
        <f>IF(ISBLANK(D804),"",нормативы!$H$2)</f>
        <v/>
      </c>
      <c r="I804" s="35"/>
      <c r="J804" s="36" t="str">
        <f>IFERROR(VLOOKUP(D804,'движение ДВС'!B803:K4808,9,FALSE),"")</f>
        <v/>
      </c>
      <c r="K804" s="29" t="str">
        <f>IFERROR(INDEX('движение ДВС'!B:P,MATCH('наряд-задание'!D804,'движение ДВС'!P:P,0),1),"")</f>
        <v/>
      </c>
    </row>
    <row r="805" spans="1:11" s="29" customFormat="1" ht="25.5" hidden="1" customHeight="1" x14ac:dyDescent="0.25">
      <c r="A805" s="37"/>
      <c r="B805" s="35"/>
      <c r="C805" s="29">
        <f>IFERROR(VLOOKUP(B805,специалист!$B$3:$C$45,2,FALSE),)</f>
        <v>0</v>
      </c>
      <c r="D805" s="37"/>
      <c r="E805" s="30" t="str">
        <f>IFERROR(VLOOKUP(D805,'движение ДВС'!B804:C4809,2,FALSE),"")</f>
        <v/>
      </c>
      <c r="F805" s="35"/>
      <c r="G805" s="30" t="str">
        <f>IFERROR(VLOOKUP(F805,нормативы!G805:H844,2,FALSE),"")</f>
        <v/>
      </c>
      <c r="H805" s="30" t="str">
        <f>IF(ISBLANK(D805),"",нормативы!$H$2)</f>
        <v/>
      </c>
      <c r="I805" s="35"/>
      <c r="J805" s="36" t="str">
        <f>IFERROR(VLOOKUP(D805,'движение ДВС'!B804:K4809,9,FALSE),"")</f>
        <v/>
      </c>
      <c r="K805" s="29" t="str">
        <f>IFERROR(INDEX('движение ДВС'!B:P,MATCH('наряд-задание'!D805,'движение ДВС'!P:P,0),1),"")</f>
        <v/>
      </c>
    </row>
    <row r="806" spans="1:11" s="29" customFormat="1" ht="25.5" hidden="1" customHeight="1" x14ac:dyDescent="0.25">
      <c r="A806" s="37"/>
      <c r="B806" s="35"/>
      <c r="C806" s="29">
        <f>IFERROR(VLOOKUP(B806,специалист!$B$3:$C$45,2,FALSE),)</f>
        <v>0</v>
      </c>
      <c r="D806" s="37"/>
      <c r="E806" s="30" t="str">
        <f>IFERROR(VLOOKUP(D806,'движение ДВС'!B805:C4810,2,FALSE),"")</f>
        <v/>
      </c>
      <c r="F806" s="35"/>
      <c r="G806" s="30" t="str">
        <f>IFERROR(VLOOKUP(F806,нормативы!G806:H845,2,FALSE),"")</f>
        <v/>
      </c>
      <c r="H806" s="30" t="str">
        <f>IF(ISBLANK(D806),"",нормативы!$H$2)</f>
        <v/>
      </c>
      <c r="I806" s="35"/>
      <c r="J806" s="36" t="str">
        <f>IFERROR(VLOOKUP(D806,'движение ДВС'!B805:K4810,9,FALSE),"")</f>
        <v/>
      </c>
      <c r="K806" s="29" t="str">
        <f>IFERROR(INDEX('движение ДВС'!B:P,MATCH('наряд-задание'!D806,'движение ДВС'!P:P,0),1),"")</f>
        <v/>
      </c>
    </row>
    <row r="807" spans="1:11" s="29" customFormat="1" ht="25.5" hidden="1" customHeight="1" x14ac:dyDescent="0.25">
      <c r="A807" s="37"/>
      <c r="B807" s="35"/>
      <c r="C807" s="29">
        <f>IFERROR(VLOOKUP(B807,специалист!$B$3:$C$45,2,FALSE),)</f>
        <v>0</v>
      </c>
      <c r="D807" s="37"/>
      <c r="E807" s="30" t="str">
        <f>IFERROR(VLOOKUP(D807,'движение ДВС'!B806:C4811,2,FALSE),"")</f>
        <v/>
      </c>
      <c r="F807" s="35"/>
      <c r="G807" s="30" t="str">
        <f>IFERROR(VLOOKUP(F807,нормативы!G807:H846,2,FALSE),"")</f>
        <v/>
      </c>
      <c r="H807" s="30" t="str">
        <f>IF(ISBLANK(D807),"",нормативы!$H$2)</f>
        <v/>
      </c>
      <c r="I807" s="35"/>
      <c r="J807" s="36" t="str">
        <f>IFERROR(VLOOKUP(D807,'движение ДВС'!B806:K4811,9,FALSE),"")</f>
        <v/>
      </c>
      <c r="K807" s="29" t="str">
        <f>IFERROR(INDEX('движение ДВС'!B:P,MATCH('наряд-задание'!D807,'движение ДВС'!P:P,0),1),"")</f>
        <v/>
      </c>
    </row>
    <row r="808" spans="1:11" s="29" customFormat="1" ht="25.5" hidden="1" customHeight="1" x14ac:dyDescent="0.25">
      <c r="A808" s="37"/>
      <c r="B808" s="35"/>
      <c r="C808" s="29">
        <f>IFERROR(VLOOKUP(B808,специалист!$B$3:$C$45,2,FALSE),)</f>
        <v>0</v>
      </c>
      <c r="D808" s="37"/>
      <c r="E808" s="30" t="str">
        <f>IFERROR(VLOOKUP(D808,'движение ДВС'!B807:C4812,2,FALSE),"")</f>
        <v/>
      </c>
      <c r="F808" s="35"/>
      <c r="G808" s="30" t="str">
        <f>IFERROR(VLOOKUP(F808,нормативы!G808:H847,2,FALSE),"")</f>
        <v/>
      </c>
      <c r="H808" s="30" t="str">
        <f>IF(ISBLANK(D808),"",нормативы!$H$2)</f>
        <v/>
      </c>
      <c r="I808" s="35"/>
      <c r="J808" s="36" t="str">
        <f>IFERROR(VLOOKUP(D808,'движение ДВС'!B807:K4812,9,FALSE),"")</f>
        <v/>
      </c>
      <c r="K808" s="29" t="str">
        <f>IFERROR(INDEX('движение ДВС'!B:P,MATCH('наряд-задание'!D808,'движение ДВС'!P:P,0),1),"")</f>
        <v/>
      </c>
    </row>
    <row r="809" spans="1:11" s="29" customFormat="1" ht="25.5" hidden="1" customHeight="1" x14ac:dyDescent="0.25">
      <c r="A809" s="37"/>
      <c r="B809" s="35"/>
      <c r="C809" s="29">
        <f>IFERROR(VLOOKUP(B809,специалист!$B$3:$C$45,2,FALSE),)</f>
        <v>0</v>
      </c>
      <c r="D809" s="37"/>
      <c r="E809" s="30" t="str">
        <f>IFERROR(VLOOKUP(D809,'движение ДВС'!B808:C4813,2,FALSE),"")</f>
        <v/>
      </c>
      <c r="F809" s="35"/>
      <c r="G809" s="30" t="str">
        <f>IFERROR(VLOOKUP(F809,нормативы!G809:H848,2,FALSE),"")</f>
        <v/>
      </c>
      <c r="H809" s="30" t="str">
        <f>IF(ISBLANK(D809),"",нормативы!$H$2)</f>
        <v/>
      </c>
      <c r="I809" s="35"/>
      <c r="J809" s="36" t="str">
        <f>IFERROR(VLOOKUP(D809,'движение ДВС'!B808:K4813,9,FALSE),"")</f>
        <v/>
      </c>
      <c r="K809" s="29" t="str">
        <f>IFERROR(INDEX('движение ДВС'!B:P,MATCH('наряд-задание'!D809,'движение ДВС'!P:P,0),1),"")</f>
        <v/>
      </c>
    </row>
    <row r="810" spans="1:11" s="29" customFormat="1" ht="25.5" hidden="1" customHeight="1" x14ac:dyDescent="0.25">
      <c r="A810" s="37"/>
      <c r="B810" s="35"/>
      <c r="C810" s="29">
        <f>IFERROR(VLOOKUP(B810,специалист!$B$3:$C$45,2,FALSE),)</f>
        <v>0</v>
      </c>
      <c r="D810" s="37"/>
      <c r="E810" s="30" t="str">
        <f>IFERROR(VLOOKUP(D810,'движение ДВС'!B809:C4814,2,FALSE),"")</f>
        <v/>
      </c>
      <c r="F810" s="35"/>
      <c r="G810" s="30" t="str">
        <f>IFERROR(VLOOKUP(F810,нормативы!G810:H849,2,FALSE),"")</f>
        <v/>
      </c>
      <c r="H810" s="30" t="str">
        <f>IF(ISBLANK(D810),"",нормативы!$H$2)</f>
        <v/>
      </c>
      <c r="I810" s="35"/>
      <c r="J810" s="36" t="str">
        <f>IFERROR(VLOOKUP(D810,'движение ДВС'!B809:K4814,9,FALSE),"")</f>
        <v/>
      </c>
      <c r="K810" s="29" t="str">
        <f>IFERROR(INDEX('движение ДВС'!B:P,MATCH('наряд-задание'!D810,'движение ДВС'!P:P,0),1),"")</f>
        <v/>
      </c>
    </row>
    <row r="811" spans="1:11" s="29" customFormat="1" ht="25.5" hidden="1" customHeight="1" x14ac:dyDescent="0.25">
      <c r="A811" s="37"/>
      <c r="B811" s="35"/>
      <c r="C811" s="29">
        <f>IFERROR(VLOOKUP(B811,специалист!$B$3:$C$45,2,FALSE),)</f>
        <v>0</v>
      </c>
      <c r="D811" s="37"/>
      <c r="E811" s="30" t="str">
        <f>IFERROR(VLOOKUP(D811,'движение ДВС'!B810:C4815,2,FALSE),"")</f>
        <v/>
      </c>
      <c r="F811" s="35"/>
      <c r="G811" s="30" t="str">
        <f>IFERROR(VLOOKUP(F811,нормативы!G811:H850,2,FALSE),"")</f>
        <v/>
      </c>
      <c r="H811" s="30" t="str">
        <f>IF(ISBLANK(D811),"",нормативы!$H$2)</f>
        <v/>
      </c>
      <c r="I811" s="35"/>
      <c r="J811" s="36" t="str">
        <f>IFERROR(VLOOKUP(D811,'движение ДВС'!B810:K4815,9,FALSE),"")</f>
        <v/>
      </c>
      <c r="K811" s="29" t="str">
        <f>IFERROR(INDEX('движение ДВС'!B:P,MATCH('наряд-задание'!D811,'движение ДВС'!P:P,0),1),"")</f>
        <v/>
      </c>
    </row>
    <row r="812" spans="1:11" s="29" customFormat="1" ht="25.5" hidden="1" customHeight="1" x14ac:dyDescent="0.25">
      <c r="A812" s="37"/>
      <c r="B812" s="35"/>
      <c r="C812" s="29">
        <f>IFERROR(VLOOKUP(B812,специалист!$B$3:$C$45,2,FALSE),)</f>
        <v>0</v>
      </c>
      <c r="D812" s="37"/>
      <c r="E812" s="30" t="str">
        <f>IFERROR(VLOOKUP(D812,'движение ДВС'!B811:C4816,2,FALSE),"")</f>
        <v/>
      </c>
      <c r="F812" s="35"/>
      <c r="G812" s="30" t="str">
        <f>IFERROR(VLOOKUP(F812,нормативы!G812:H851,2,FALSE),"")</f>
        <v/>
      </c>
      <c r="H812" s="30" t="str">
        <f>IF(ISBLANK(D812),"",нормативы!$H$2)</f>
        <v/>
      </c>
      <c r="I812" s="35"/>
      <c r="J812" s="36" t="str">
        <f>IFERROR(VLOOKUP(D812,'движение ДВС'!B811:K4816,9,FALSE),"")</f>
        <v/>
      </c>
      <c r="K812" s="29" t="str">
        <f>IFERROR(INDEX('движение ДВС'!B:P,MATCH('наряд-задание'!D812,'движение ДВС'!P:P,0),1),"")</f>
        <v/>
      </c>
    </row>
    <row r="813" spans="1:11" s="29" customFormat="1" ht="25.5" hidden="1" customHeight="1" x14ac:dyDescent="0.25">
      <c r="A813" s="37"/>
      <c r="B813" s="35"/>
      <c r="C813" s="29">
        <f>IFERROR(VLOOKUP(B813,специалист!$B$3:$C$45,2,FALSE),)</f>
        <v>0</v>
      </c>
      <c r="D813" s="37"/>
      <c r="E813" s="30" t="str">
        <f>IFERROR(VLOOKUP(D813,'движение ДВС'!B812:C4817,2,FALSE),"")</f>
        <v/>
      </c>
      <c r="F813" s="35"/>
      <c r="G813" s="30" t="str">
        <f>IFERROR(VLOOKUP(F813,нормативы!G813:H852,2,FALSE),"")</f>
        <v/>
      </c>
      <c r="H813" s="30" t="str">
        <f>IF(ISBLANK(D813),"",нормативы!$H$2)</f>
        <v/>
      </c>
      <c r="I813" s="35"/>
      <c r="J813" s="36" t="str">
        <f>IFERROR(VLOOKUP(D813,'движение ДВС'!B812:K4817,9,FALSE),"")</f>
        <v/>
      </c>
      <c r="K813" s="29" t="str">
        <f>IFERROR(INDEX('движение ДВС'!B:P,MATCH('наряд-задание'!D813,'движение ДВС'!P:P,0),1),"")</f>
        <v/>
      </c>
    </row>
    <row r="814" spans="1:11" s="29" customFormat="1" ht="25.5" hidden="1" customHeight="1" x14ac:dyDescent="0.25">
      <c r="A814" s="37"/>
      <c r="B814" s="35"/>
      <c r="C814" s="29">
        <f>IFERROR(VLOOKUP(B814,специалист!$B$3:$C$45,2,FALSE),)</f>
        <v>0</v>
      </c>
      <c r="D814" s="37"/>
      <c r="E814" s="30" t="str">
        <f>IFERROR(VLOOKUP(D814,'движение ДВС'!B813:C4818,2,FALSE),"")</f>
        <v/>
      </c>
      <c r="F814" s="35"/>
      <c r="G814" s="30" t="str">
        <f>IFERROR(VLOOKUP(F814,нормативы!G814:H853,2,FALSE),"")</f>
        <v/>
      </c>
      <c r="H814" s="30" t="str">
        <f>IF(ISBLANK(D814),"",нормативы!$H$2)</f>
        <v/>
      </c>
      <c r="I814" s="35"/>
      <c r="J814" s="36" t="str">
        <f>IFERROR(VLOOKUP(D814,'движение ДВС'!B813:K4818,9,FALSE),"")</f>
        <v/>
      </c>
      <c r="K814" s="29" t="str">
        <f>IFERROR(INDEX('движение ДВС'!B:P,MATCH('наряд-задание'!D814,'движение ДВС'!P:P,0),1),"")</f>
        <v/>
      </c>
    </row>
    <row r="815" spans="1:11" s="29" customFormat="1" ht="25.5" hidden="1" customHeight="1" x14ac:dyDescent="0.25">
      <c r="A815" s="37"/>
      <c r="B815" s="35"/>
      <c r="C815" s="29">
        <f>IFERROR(VLOOKUP(B815,специалист!$B$3:$C$45,2,FALSE),)</f>
        <v>0</v>
      </c>
      <c r="D815" s="37"/>
      <c r="E815" s="30" t="str">
        <f>IFERROR(VLOOKUP(D815,'движение ДВС'!B814:C4819,2,FALSE),"")</f>
        <v/>
      </c>
      <c r="F815" s="35"/>
      <c r="G815" s="30" t="str">
        <f>IFERROR(VLOOKUP(F815,нормативы!G815:H854,2,FALSE),"")</f>
        <v/>
      </c>
      <c r="H815" s="30" t="str">
        <f>IF(ISBLANK(D815),"",нормативы!$H$2)</f>
        <v/>
      </c>
      <c r="I815" s="35"/>
      <c r="J815" s="36" t="str">
        <f>IFERROR(VLOOKUP(D815,'движение ДВС'!B814:K4819,9,FALSE),"")</f>
        <v/>
      </c>
      <c r="K815" s="29" t="str">
        <f>IFERROR(INDEX('движение ДВС'!B:P,MATCH('наряд-задание'!D815,'движение ДВС'!P:P,0),1),"")</f>
        <v/>
      </c>
    </row>
    <row r="816" spans="1:11" s="29" customFormat="1" ht="25.5" hidden="1" customHeight="1" x14ac:dyDescent="0.25">
      <c r="A816" s="37"/>
      <c r="B816" s="35"/>
      <c r="C816" s="29">
        <f>IFERROR(VLOOKUP(B816,специалист!$B$3:$C$45,2,FALSE),)</f>
        <v>0</v>
      </c>
      <c r="D816" s="37"/>
      <c r="E816" s="30" t="str">
        <f>IFERROR(VLOOKUP(D816,'движение ДВС'!B815:C4820,2,FALSE),"")</f>
        <v/>
      </c>
      <c r="F816" s="35"/>
      <c r="G816" s="30" t="str">
        <f>IFERROR(VLOOKUP(F816,нормативы!G816:H855,2,FALSE),"")</f>
        <v/>
      </c>
      <c r="H816" s="30" t="str">
        <f>IF(ISBLANK(D816),"",нормативы!$H$2)</f>
        <v/>
      </c>
      <c r="I816" s="35"/>
      <c r="J816" s="36" t="str">
        <f>IFERROR(VLOOKUP(D816,'движение ДВС'!B815:K4820,9,FALSE),"")</f>
        <v/>
      </c>
      <c r="K816" s="29" t="str">
        <f>IFERROR(INDEX('движение ДВС'!B:P,MATCH('наряд-задание'!D816,'движение ДВС'!P:P,0),1),"")</f>
        <v/>
      </c>
    </row>
    <row r="817" spans="1:11" s="29" customFormat="1" ht="25.5" hidden="1" customHeight="1" x14ac:dyDescent="0.25">
      <c r="A817" s="37"/>
      <c r="B817" s="35"/>
      <c r="C817" s="29">
        <f>IFERROR(VLOOKUP(B817,специалист!$B$3:$C$45,2,FALSE),)</f>
        <v>0</v>
      </c>
      <c r="D817" s="37"/>
      <c r="E817" s="30" t="str">
        <f>IFERROR(VLOOKUP(D817,'движение ДВС'!B816:C4821,2,FALSE),"")</f>
        <v/>
      </c>
      <c r="F817" s="35"/>
      <c r="G817" s="30" t="str">
        <f>IFERROR(VLOOKUP(F817,нормативы!G817:H856,2,FALSE),"")</f>
        <v/>
      </c>
      <c r="H817" s="30" t="str">
        <f>IF(ISBLANK(D817),"",нормативы!$H$2)</f>
        <v/>
      </c>
      <c r="I817" s="35"/>
      <c r="J817" s="36" t="str">
        <f>IFERROR(VLOOKUP(D817,'движение ДВС'!B816:K4821,9,FALSE),"")</f>
        <v/>
      </c>
      <c r="K817" s="29" t="str">
        <f>IFERROR(INDEX('движение ДВС'!B:P,MATCH('наряд-задание'!D817,'движение ДВС'!P:P,0),1),"")</f>
        <v/>
      </c>
    </row>
    <row r="818" spans="1:11" s="29" customFormat="1" ht="25.5" hidden="1" customHeight="1" x14ac:dyDescent="0.25">
      <c r="A818" s="37"/>
      <c r="B818" s="35"/>
      <c r="C818" s="29">
        <f>IFERROR(VLOOKUP(B818,специалист!$B$3:$C$45,2,FALSE),)</f>
        <v>0</v>
      </c>
      <c r="D818" s="37"/>
      <c r="E818" s="30" t="str">
        <f>IFERROR(VLOOKUP(D818,'движение ДВС'!B817:C4822,2,FALSE),"")</f>
        <v/>
      </c>
      <c r="F818" s="35"/>
      <c r="G818" s="30" t="str">
        <f>IFERROR(VLOOKUP(F818,нормативы!G818:H857,2,FALSE),"")</f>
        <v/>
      </c>
      <c r="H818" s="30" t="str">
        <f>IF(ISBLANK(D818),"",нормативы!$H$2)</f>
        <v/>
      </c>
      <c r="I818" s="35"/>
      <c r="J818" s="36" t="str">
        <f>IFERROR(VLOOKUP(D818,'движение ДВС'!B817:K4822,9,FALSE),"")</f>
        <v/>
      </c>
      <c r="K818" s="29" t="str">
        <f>IFERROR(INDEX('движение ДВС'!B:P,MATCH('наряд-задание'!D818,'движение ДВС'!P:P,0),1),"")</f>
        <v/>
      </c>
    </row>
    <row r="819" spans="1:11" s="29" customFormat="1" ht="25.5" hidden="1" customHeight="1" x14ac:dyDescent="0.25">
      <c r="A819" s="37"/>
      <c r="B819" s="35"/>
      <c r="C819" s="29">
        <f>IFERROR(VLOOKUP(B819,специалист!$B$3:$C$45,2,FALSE),)</f>
        <v>0</v>
      </c>
      <c r="D819" s="37"/>
      <c r="E819" s="30" t="str">
        <f>IFERROR(VLOOKUP(D819,'движение ДВС'!B818:C4823,2,FALSE),"")</f>
        <v/>
      </c>
      <c r="F819" s="35"/>
      <c r="G819" s="30" t="str">
        <f>IFERROR(VLOOKUP(F819,нормативы!G819:H858,2,FALSE),"")</f>
        <v/>
      </c>
      <c r="H819" s="30" t="str">
        <f>IF(ISBLANK(D819),"",нормативы!$H$2)</f>
        <v/>
      </c>
      <c r="I819" s="35"/>
      <c r="J819" s="36" t="str">
        <f>IFERROR(VLOOKUP(D819,'движение ДВС'!B818:K4823,9,FALSE),"")</f>
        <v/>
      </c>
      <c r="K819" s="29" t="str">
        <f>IFERROR(INDEX('движение ДВС'!B:P,MATCH('наряд-задание'!D819,'движение ДВС'!P:P,0),1),"")</f>
        <v/>
      </c>
    </row>
    <row r="820" spans="1:11" s="29" customFormat="1" ht="25.5" hidden="1" customHeight="1" x14ac:dyDescent="0.25">
      <c r="A820" s="37"/>
      <c r="B820" s="35"/>
      <c r="C820" s="29">
        <f>IFERROR(VLOOKUP(B820,специалист!$B$3:$C$45,2,FALSE),)</f>
        <v>0</v>
      </c>
      <c r="D820" s="37"/>
      <c r="E820" s="30" t="str">
        <f>IFERROR(VLOOKUP(D820,'движение ДВС'!B819:C4824,2,FALSE),"")</f>
        <v/>
      </c>
      <c r="F820" s="35"/>
      <c r="G820" s="30" t="str">
        <f>IFERROR(VLOOKUP(F820,нормативы!G820:H859,2,FALSE),"")</f>
        <v/>
      </c>
      <c r="H820" s="30" t="str">
        <f>IF(ISBLANK(D820),"",нормативы!$H$2)</f>
        <v/>
      </c>
      <c r="I820" s="35"/>
      <c r="J820" s="36" t="str">
        <f>IFERROR(VLOOKUP(D820,'движение ДВС'!B819:K4824,9,FALSE),"")</f>
        <v/>
      </c>
      <c r="K820" s="29" t="str">
        <f>IFERROR(INDEX('движение ДВС'!B:P,MATCH('наряд-задание'!D820,'движение ДВС'!P:P,0),1),"")</f>
        <v/>
      </c>
    </row>
    <row r="821" spans="1:11" s="29" customFormat="1" ht="25.5" hidden="1" customHeight="1" x14ac:dyDescent="0.25">
      <c r="A821" s="37"/>
      <c r="B821" s="35"/>
      <c r="C821" s="29">
        <f>IFERROR(VLOOKUP(B821,специалист!$B$3:$C$45,2,FALSE),)</f>
        <v>0</v>
      </c>
      <c r="D821" s="37"/>
      <c r="E821" s="30" t="str">
        <f>IFERROR(VLOOKUP(D821,'движение ДВС'!B820:C4825,2,FALSE),"")</f>
        <v/>
      </c>
      <c r="F821" s="35"/>
      <c r="G821" s="30" t="str">
        <f>IFERROR(VLOOKUP(F821,нормативы!G821:H860,2,FALSE),"")</f>
        <v/>
      </c>
      <c r="H821" s="30" t="str">
        <f>IF(ISBLANK(D821),"",нормативы!$H$2)</f>
        <v/>
      </c>
      <c r="I821" s="35"/>
      <c r="J821" s="36" t="str">
        <f>IFERROR(VLOOKUP(D821,'движение ДВС'!B820:K4825,9,FALSE),"")</f>
        <v/>
      </c>
      <c r="K821" s="29" t="str">
        <f>IFERROR(INDEX('движение ДВС'!B:P,MATCH('наряд-задание'!D821,'движение ДВС'!P:P,0),1),"")</f>
        <v/>
      </c>
    </row>
    <row r="822" spans="1:11" s="29" customFormat="1" ht="25.5" hidden="1" customHeight="1" x14ac:dyDescent="0.25">
      <c r="A822" s="37"/>
      <c r="B822" s="35"/>
      <c r="C822" s="29">
        <f>IFERROR(VLOOKUP(B822,специалист!$B$3:$C$45,2,FALSE),)</f>
        <v>0</v>
      </c>
      <c r="D822" s="37"/>
      <c r="E822" s="30" t="str">
        <f>IFERROR(VLOOKUP(D822,'движение ДВС'!B821:C4826,2,FALSE),"")</f>
        <v/>
      </c>
      <c r="F822" s="35"/>
      <c r="G822" s="30" t="str">
        <f>IFERROR(VLOOKUP(F822,нормативы!G822:H861,2,FALSE),"")</f>
        <v/>
      </c>
      <c r="H822" s="30" t="str">
        <f>IF(ISBLANK(D822),"",нормативы!$H$2)</f>
        <v/>
      </c>
      <c r="I822" s="35"/>
      <c r="J822" s="36" t="str">
        <f>IFERROR(VLOOKUP(D822,'движение ДВС'!B821:K4826,9,FALSE),"")</f>
        <v/>
      </c>
      <c r="K822" s="29" t="str">
        <f>IFERROR(INDEX('движение ДВС'!B:P,MATCH('наряд-задание'!D822,'движение ДВС'!P:P,0),1),"")</f>
        <v/>
      </c>
    </row>
    <row r="823" spans="1:11" s="29" customFormat="1" ht="25.5" hidden="1" customHeight="1" x14ac:dyDescent="0.25">
      <c r="A823" s="37"/>
      <c r="B823" s="35"/>
      <c r="C823" s="29">
        <f>IFERROR(VLOOKUP(B823,специалист!$B$3:$C$45,2,FALSE),)</f>
        <v>0</v>
      </c>
      <c r="D823" s="37"/>
      <c r="E823" s="30" t="str">
        <f>IFERROR(VLOOKUP(D823,'движение ДВС'!B822:C4827,2,FALSE),"")</f>
        <v/>
      </c>
      <c r="F823" s="35"/>
      <c r="G823" s="30" t="str">
        <f>IFERROR(VLOOKUP(F823,нормативы!G823:H862,2,FALSE),"")</f>
        <v/>
      </c>
      <c r="H823" s="30" t="str">
        <f>IF(ISBLANK(D823),"",нормативы!$H$2)</f>
        <v/>
      </c>
      <c r="I823" s="35"/>
      <c r="J823" s="36" t="str">
        <f>IFERROR(VLOOKUP(D823,'движение ДВС'!B822:K4827,9,FALSE),"")</f>
        <v/>
      </c>
      <c r="K823" s="29" t="str">
        <f>IFERROR(INDEX('движение ДВС'!B:P,MATCH('наряд-задание'!D823,'движение ДВС'!P:P,0),1),"")</f>
        <v/>
      </c>
    </row>
    <row r="824" spans="1:11" s="29" customFormat="1" ht="25.5" hidden="1" customHeight="1" x14ac:dyDescent="0.25">
      <c r="A824" s="37"/>
      <c r="B824" s="35"/>
      <c r="C824" s="29">
        <f>IFERROR(VLOOKUP(B824,специалист!$B$3:$C$45,2,FALSE),)</f>
        <v>0</v>
      </c>
      <c r="D824" s="37"/>
      <c r="E824" s="30" t="str">
        <f>IFERROR(VLOOKUP(D824,'движение ДВС'!B823:C4828,2,FALSE),"")</f>
        <v/>
      </c>
      <c r="F824" s="35"/>
      <c r="G824" s="30" t="str">
        <f>IFERROR(VLOOKUP(F824,нормативы!G824:H863,2,FALSE),"")</f>
        <v/>
      </c>
      <c r="H824" s="30" t="str">
        <f>IF(ISBLANK(D824),"",нормативы!$H$2)</f>
        <v/>
      </c>
      <c r="I824" s="35"/>
      <c r="J824" s="36" t="str">
        <f>IFERROR(VLOOKUP(D824,'движение ДВС'!B823:K4828,9,FALSE),"")</f>
        <v/>
      </c>
      <c r="K824" s="29" t="str">
        <f>IFERROR(INDEX('движение ДВС'!B:P,MATCH('наряд-задание'!D824,'движение ДВС'!P:P,0),1),"")</f>
        <v/>
      </c>
    </row>
    <row r="825" spans="1:11" s="29" customFormat="1" ht="25.5" hidden="1" customHeight="1" x14ac:dyDescent="0.25">
      <c r="A825" s="37"/>
      <c r="B825" s="35"/>
      <c r="C825" s="29">
        <f>IFERROR(VLOOKUP(B825,специалист!$B$3:$C$45,2,FALSE),)</f>
        <v>0</v>
      </c>
      <c r="D825" s="37"/>
      <c r="E825" s="30" t="str">
        <f>IFERROR(VLOOKUP(D825,'движение ДВС'!B824:C4829,2,FALSE),"")</f>
        <v/>
      </c>
      <c r="F825" s="35"/>
      <c r="G825" s="30" t="str">
        <f>IFERROR(VLOOKUP(F825,нормативы!G825:H864,2,FALSE),"")</f>
        <v/>
      </c>
      <c r="H825" s="30" t="str">
        <f>IF(ISBLANK(D825),"",нормативы!$H$2)</f>
        <v/>
      </c>
      <c r="I825" s="35"/>
      <c r="J825" s="36" t="str">
        <f>IFERROR(VLOOKUP(D825,'движение ДВС'!B824:K4829,9,FALSE),"")</f>
        <v/>
      </c>
      <c r="K825" s="29" t="str">
        <f>IFERROR(INDEX('движение ДВС'!B:P,MATCH('наряд-задание'!D825,'движение ДВС'!P:P,0),1),"")</f>
        <v/>
      </c>
    </row>
    <row r="826" spans="1:11" s="29" customFormat="1" ht="25.5" hidden="1" customHeight="1" x14ac:dyDescent="0.25">
      <c r="A826" s="37"/>
      <c r="B826" s="35"/>
      <c r="C826" s="29">
        <f>IFERROR(VLOOKUP(B826,специалист!$B$3:$C$45,2,FALSE),)</f>
        <v>0</v>
      </c>
      <c r="D826" s="37"/>
      <c r="E826" s="30" t="str">
        <f>IFERROR(VLOOKUP(D826,'движение ДВС'!B825:C4830,2,FALSE),"")</f>
        <v/>
      </c>
      <c r="F826" s="35"/>
      <c r="G826" s="30" t="str">
        <f>IFERROR(VLOOKUP(F826,нормативы!G826:H865,2,FALSE),"")</f>
        <v/>
      </c>
      <c r="H826" s="30" t="str">
        <f>IF(ISBLANK(D826),"",нормативы!$H$2)</f>
        <v/>
      </c>
      <c r="I826" s="35"/>
      <c r="J826" s="36" t="str">
        <f>IFERROR(VLOOKUP(D826,'движение ДВС'!B825:K4830,9,FALSE),"")</f>
        <v/>
      </c>
      <c r="K826" s="29" t="str">
        <f>IFERROR(INDEX('движение ДВС'!B:P,MATCH('наряд-задание'!D826,'движение ДВС'!P:P,0),1),"")</f>
        <v/>
      </c>
    </row>
    <row r="827" spans="1:11" s="29" customFormat="1" ht="25.5" hidden="1" customHeight="1" x14ac:dyDescent="0.25">
      <c r="A827" s="37"/>
      <c r="B827" s="35"/>
      <c r="C827" s="29">
        <f>IFERROR(VLOOKUP(B827,специалист!$B$3:$C$45,2,FALSE),)</f>
        <v>0</v>
      </c>
      <c r="D827" s="37"/>
      <c r="E827" s="30" t="str">
        <f>IFERROR(VLOOKUP(D827,'движение ДВС'!B826:C4831,2,FALSE),"")</f>
        <v/>
      </c>
      <c r="F827" s="35"/>
      <c r="G827" s="30" t="str">
        <f>IFERROR(VLOOKUP(F827,нормативы!G827:H866,2,FALSE),"")</f>
        <v/>
      </c>
      <c r="H827" s="30" t="str">
        <f>IF(ISBLANK(D827),"",нормативы!$H$2)</f>
        <v/>
      </c>
      <c r="I827" s="35"/>
      <c r="J827" s="36" t="str">
        <f>IFERROR(VLOOKUP(D827,'движение ДВС'!B826:K4831,9,FALSE),"")</f>
        <v/>
      </c>
      <c r="K827" s="29" t="str">
        <f>IFERROR(INDEX('движение ДВС'!B:P,MATCH('наряд-задание'!D827,'движение ДВС'!P:P,0),1),"")</f>
        <v/>
      </c>
    </row>
    <row r="828" spans="1:11" s="29" customFormat="1" ht="25.5" hidden="1" customHeight="1" x14ac:dyDescent="0.25">
      <c r="A828" s="37"/>
      <c r="B828" s="35"/>
      <c r="C828" s="29">
        <f>IFERROR(VLOOKUP(B828,специалист!$B$3:$C$45,2,FALSE),)</f>
        <v>0</v>
      </c>
      <c r="D828" s="37"/>
      <c r="E828" s="30" t="str">
        <f>IFERROR(VLOOKUP(D828,'движение ДВС'!B827:C4832,2,FALSE),"")</f>
        <v/>
      </c>
      <c r="F828" s="35"/>
      <c r="G828" s="30" t="str">
        <f>IFERROR(VLOOKUP(F828,нормативы!G828:H867,2,FALSE),"")</f>
        <v/>
      </c>
      <c r="H828" s="30" t="str">
        <f>IF(ISBLANK(D828),"",нормативы!$H$2)</f>
        <v/>
      </c>
      <c r="I828" s="35"/>
      <c r="J828" s="36" t="str">
        <f>IFERROR(VLOOKUP(D828,'движение ДВС'!B827:K4832,9,FALSE),"")</f>
        <v/>
      </c>
      <c r="K828" s="29" t="str">
        <f>IFERROR(INDEX('движение ДВС'!B:P,MATCH('наряд-задание'!D828,'движение ДВС'!P:P,0),1),"")</f>
        <v/>
      </c>
    </row>
    <row r="829" spans="1:11" s="29" customFormat="1" ht="25.5" hidden="1" customHeight="1" x14ac:dyDescent="0.25">
      <c r="A829" s="37"/>
      <c r="B829" s="35"/>
      <c r="C829" s="29">
        <f>IFERROR(VLOOKUP(B829,специалист!$B$3:$C$45,2,FALSE),)</f>
        <v>0</v>
      </c>
      <c r="D829" s="37"/>
      <c r="E829" s="30" t="str">
        <f>IFERROR(VLOOKUP(D829,'движение ДВС'!B828:C4833,2,FALSE),"")</f>
        <v/>
      </c>
      <c r="F829" s="35"/>
      <c r="G829" s="30" t="str">
        <f>IFERROR(VLOOKUP(F829,нормативы!G829:H868,2,FALSE),"")</f>
        <v/>
      </c>
      <c r="H829" s="30" t="str">
        <f>IF(ISBLANK(D829),"",нормативы!$H$2)</f>
        <v/>
      </c>
      <c r="I829" s="35"/>
      <c r="J829" s="36" t="str">
        <f>IFERROR(VLOOKUP(D829,'движение ДВС'!B828:K4833,9,FALSE),"")</f>
        <v/>
      </c>
      <c r="K829" s="29" t="str">
        <f>IFERROR(INDEX('движение ДВС'!B:P,MATCH('наряд-задание'!D829,'движение ДВС'!P:P,0),1),"")</f>
        <v/>
      </c>
    </row>
    <row r="830" spans="1:11" s="29" customFormat="1" ht="25.5" hidden="1" customHeight="1" x14ac:dyDescent="0.25">
      <c r="A830" s="37"/>
      <c r="B830" s="35"/>
      <c r="C830" s="29">
        <f>IFERROR(VLOOKUP(B830,специалист!$B$3:$C$45,2,FALSE),)</f>
        <v>0</v>
      </c>
      <c r="D830" s="37"/>
      <c r="E830" s="30" t="str">
        <f>IFERROR(VLOOKUP(D830,'движение ДВС'!B829:C4834,2,FALSE),"")</f>
        <v/>
      </c>
      <c r="F830" s="35"/>
      <c r="G830" s="30" t="str">
        <f>IFERROR(VLOOKUP(F830,нормативы!G830:H869,2,FALSE),"")</f>
        <v/>
      </c>
      <c r="H830" s="30" t="str">
        <f>IF(ISBLANK(D830),"",нормативы!$H$2)</f>
        <v/>
      </c>
      <c r="I830" s="35"/>
      <c r="J830" s="36" t="str">
        <f>IFERROR(VLOOKUP(D830,'движение ДВС'!B829:K4834,9,FALSE),"")</f>
        <v/>
      </c>
      <c r="K830" s="29" t="str">
        <f>IFERROR(INDEX('движение ДВС'!B:P,MATCH('наряд-задание'!D830,'движение ДВС'!P:P,0),1),"")</f>
        <v/>
      </c>
    </row>
    <row r="831" spans="1:11" s="29" customFormat="1" ht="25.5" hidden="1" customHeight="1" x14ac:dyDescent="0.25">
      <c r="A831" s="37"/>
      <c r="B831" s="35"/>
      <c r="C831" s="29">
        <f>IFERROR(VLOOKUP(B831,специалист!$B$3:$C$45,2,FALSE),)</f>
        <v>0</v>
      </c>
      <c r="D831" s="37"/>
      <c r="E831" s="30" t="str">
        <f>IFERROR(VLOOKUP(D831,'движение ДВС'!B830:C4835,2,FALSE),"")</f>
        <v/>
      </c>
      <c r="F831" s="35"/>
      <c r="G831" s="30" t="str">
        <f>IFERROR(VLOOKUP(F831,нормативы!G831:H870,2,FALSE),"")</f>
        <v/>
      </c>
      <c r="H831" s="30" t="str">
        <f>IF(ISBLANK(D831),"",нормативы!$H$2)</f>
        <v/>
      </c>
      <c r="I831" s="35"/>
      <c r="J831" s="36" t="str">
        <f>IFERROR(VLOOKUP(D831,'движение ДВС'!B830:K4835,9,FALSE),"")</f>
        <v/>
      </c>
      <c r="K831" s="29" t="str">
        <f>IFERROR(INDEX('движение ДВС'!B:P,MATCH('наряд-задание'!D831,'движение ДВС'!P:P,0),1),"")</f>
        <v/>
      </c>
    </row>
    <row r="832" spans="1:11" s="29" customFormat="1" ht="25.5" hidden="1" customHeight="1" x14ac:dyDescent="0.25">
      <c r="A832" s="37"/>
      <c r="B832" s="35"/>
      <c r="C832" s="29">
        <f>IFERROR(VLOOKUP(B832,специалист!$B$3:$C$45,2,FALSE),)</f>
        <v>0</v>
      </c>
      <c r="D832" s="37"/>
      <c r="E832" s="30" t="str">
        <f>IFERROR(VLOOKUP(D832,'движение ДВС'!B831:C4836,2,FALSE),"")</f>
        <v/>
      </c>
      <c r="F832" s="35"/>
      <c r="G832" s="30" t="str">
        <f>IFERROR(VLOOKUP(F832,нормативы!G832:H871,2,FALSE),"")</f>
        <v/>
      </c>
      <c r="H832" s="30" t="str">
        <f>IF(ISBLANK(D832),"",нормативы!$H$2)</f>
        <v/>
      </c>
      <c r="I832" s="35"/>
      <c r="J832" s="36" t="str">
        <f>IFERROR(VLOOKUP(D832,'движение ДВС'!B831:K4836,9,FALSE),"")</f>
        <v/>
      </c>
      <c r="K832" s="29" t="str">
        <f>IFERROR(INDEX('движение ДВС'!B:P,MATCH('наряд-задание'!D832,'движение ДВС'!P:P,0),1),"")</f>
        <v/>
      </c>
    </row>
    <row r="833" spans="1:11" s="29" customFormat="1" ht="25.5" hidden="1" customHeight="1" x14ac:dyDescent="0.25">
      <c r="A833" s="37"/>
      <c r="B833" s="35"/>
      <c r="C833" s="29">
        <f>IFERROR(VLOOKUP(B833,специалист!$B$3:$C$45,2,FALSE),)</f>
        <v>0</v>
      </c>
      <c r="D833" s="37"/>
      <c r="E833" s="30" t="str">
        <f>IFERROR(VLOOKUP(D833,'движение ДВС'!B832:C4837,2,FALSE),"")</f>
        <v/>
      </c>
      <c r="F833" s="35"/>
      <c r="G833" s="30" t="str">
        <f>IFERROR(VLOOKUP(F833,нормативы!G833:H872,2,FALSE),"")</f>
        <v/>
      </c>
      <c r="H833" s="30" t="str">
        <f>IF(ISBLANK(D833),"",нормативы!$H$2)</f>
        <v/>
      </c>
      <c r="I833" s="35"/>
      <c r="J833" s="36" t="str">
        <f>IFERROR(VLOOKUP(D833,'движение ДВС'!B832:K4837,9,FALSE),"")</f>
        <v/>
      </c>
      <c r="K833" s="29" t="str">
        <f>IFERROR(INDEX('движение ДВС'!B:P,MATCH('наряд-задание'!D833,'движение ДВС'!P:P,0),1),"")</f>
        <v/>
      </c>
    </row>
    <row r="834" spans="1:11" s="29" customFormat="1" ht="25.5" hidden="1" customHeight="1" x14ac:dyDescent="0.25">
      <c r="A834" s="37"/>
      <c r="B834" s="35"/>
      <c r="C834" s="29">
        <f>IFERROR(VLOOKUP(B834,специалист!$B$3:$C$45,2,FALSE),)</f>
        <v>0</v>
      </c>
      <c r="D834" s="37"/>
      <c r="E834" s="30" t="str">
        <f>IFERROR(VLOOKUP(D834,'движение ДВС'!B833:C4838,2,FALSE),"")</f>
        <v/>
      </c>
      <c r="F834" s="35"/>
      <c r="G834" s="30" t="str">
        <f>IFERROR(VLOOKUP(F834,нормативы!G834:H873,2,FALSE),"")</f>
        <v/>
      </c>
      <c r="H834" s="30" t="str">
        <f>IF(ISBLANK(D834),"",нормативы!$H$2)</f>
        <v/>
      </c>
      <c r="I834" s="35"/>
      <c r="J834" s="36" t="str">
        <f>IFERROR(VLOOKUP(D834,'движение ДВС'!B833:K4838,9,FALSE),"")</f>
        <v/>
      </c>
      <c r="K834" s="29" t="str">
        <f>IFERROR(INDEX('движение ДВС'!B:P,MATCH('наряд-задание'!D834,'движение ДВС'!P:P,0),1),"")</f>
        <v/>
      </c>
    </row>
    <row r="835" spans="1:11" s="29" customFormat="1" ht="25.5" hidden="1" customHeight="1" x14ac:dyDescent="0.25">
      <c r="A835" s="37"/>
      <c r="B835" s="35"/>
      <c r="C835" s="29">
        <f>IFERROR(VLOOKUP(B835,специалист!$B$3:$C$45,2,FALSE),)</f>
        <v>0</v>
      </c>
      <c r="D835" s="37"/>
      <c r="E835" s="30" t="str">
        <f>IFERROR(VLOOKUP(D835,'движение ДВС'!B834:C4839,2,FALSE),"")</f>
        <v/>
      </c>
      <c r="F835" s="35"/>
      <c r="G835" s="30" t="str">
        <f>IFERROR(VLOOKUP(F835,нормативы!G835:H874,2,FALSE),"")</f>
        <v/>
      </c>
      <c r="H835" s="30" t="str">
        <f>IF(ISBLANK(D835),"",нормативы!$H$2)</f>
        <v/>
      </c>
      <c r="I835" s="35"/>
      <c r="J835" s="36" t="str">
        <f>IFERROR(VLOOKUP(D835,'движение ДВС'!B834:K4839,9,FALSE),"")</f>
        <v/>
      </c>
      <c r="K835" s="29" t="str">
        <f>IFERROR(INDEX('движение ДВС'!B:P,MATCH('наряд-задание'!D835,'движение ДВС'!P:P,0),1),"")</f>
        <v/>
      </c>
    </row>
    <row r="836" spans="1:11" s="29" customFormat="1" ht="25.5" hidden="1" customHeight="1" x14ac:dyDescent="0.25">
      <c r="A836" s="37"/>
      <c r="B836" s="35"/>
      <c r="C836" s="29">
        <f>IFERROR(VLOOKUP(B836,специалист!$B$3:$C$45,2,FALSE),)</f>
        <v>0</v>
      </c>
      <c r="D836" s="37"/>
      <c r="E836" s="30" t="str">
        <f>IFERROR(VLOOKUP(D836,'движение ДВС'!B835:C4840,2,FALSE),"")</f>
        <v/>
      </c>
      <c r="F836" s="35"/>
      <c r="G836" s="30" t="str">
        <f>IFERROR(VLOOKUP(F836,нормативы!G836:H875,2,FALSE),"")</f>
        <v/>
      </c>
      <c r="H836" s="30" t="str">
        <f>IF(ISBLANK(D836),"",нормативы!$H$2)</f>
        <v/>
      </c>
      <c r="I836" s="35"/>
      <c r="J836" s="36" t="str">
        <f>IFERROR(VLOOKUP(D836,'движение ДВС'!B835:K4840,9,FALSE),"")</f>
        <v/>
      </c>
      <c r="K836" s="29" t="str">
        <f>IFERROR(INDEX('движение ДВС'!B:P,MATCH('наряд-задание'!D836,'движение ДВС'!P:P,0),1),"")</f>
        <v/>
      </c>
    </row>
    <row r="837" spans="1:11" s="29" customFormat="1" ht="25.5" hidden="1" customHeight="1" x14ac:dyDescent="0.25">
      <c r="A837" s="37"/>
      <c r="B837" s="35"/>
      <c r="C837" s="29">
        <f>IFERROR(VLOOKUP(B837,специалист!$B$3:$C$45,2,FALSE),)</f>
        <v>0</v>
      </c>
      <c r="D837" s="37"/>
      <c r="E837" s="30" t="str">
        <f>IFERROR(VLOOKUP(D837,'движение ДВС'!B836:C4841,2,FALSE),"")</f>
        <v/>
      </c>
      <c r="F837" s="35"/>
      <c r="G837" s="30" t="str">
        <f>IFERROR(VLOOKUP(F837,нормативы!G837:H876,2,FALSE),"")</f>
        <v/>
      </c>
      <c r="H837" s="30" t="str">
        <f>IF(ISBLANK(D837),"",нормативы!$H$2)</f>
        <v/>
      </c>
      <c r="I837" s="35"/>
      <c r="J837" s="36" t="str">
        <f>IFERROR(VLOOKUP(D837,'движение ДВС'!B836:K4841,9,FALSE),"")</f>
        <v/>
      </c>
      <c r="K837" s="29" t="str">
        <f>IFERROR(INDEX('движение ДВС'!B:P,MATCH('наряд-задание'!D837,'движение ДВС'!P:P,0),1),"")</f>
        <v/>
      </c>
    </row>
    <row r="838" spans="1:11" s="29" customFormat="1" ht="25.5" hidden="1" customHeight="1" x14ac:dyDescent="0.25">
      <c r="A838" s="37"/>
      <c r="B838" s="35"/>
      <c r="C838" s="29">
        <f>IFERROR(VLOOKUP(B838,специалист!$B$3:$C$45,2,FALSE),)</f>
        <v>0</v>
      </c>
      <c r="D838" s="37"/>
      <c r="E838" s="30" t="str">
        <f>IFERROR(VLOOKUP(D838,'движение ДВС'!B837:C4842,2,FALSE),"")</f>
        <v/>
      </c>
      <c r="F838" s="35"/>
      <c r="G838" s="30" t="str">
        <f>IFERROR(VLOOKUP(F838,нормативы!G838:H877,2,FALSE),"")</f>
        <v/>
      </c>
      <c r="H838" s="30" t="str">
        <f>IF(ISBLANK(D838),"",нормативы!$H$2)</f>
        <v/>
      </c>
      <c r="I838" s="35"/>
      <c r="J838" s="36" t="str">
        <f>IFERROR(VLOOKUP(D838,'движение ДВС'!B837:K4842,9,FALSE),"")</f>
        <v/>
      </c>
      <c r="K838" s="29" t="str">
        <f>IFERROR(INDEX('движение ДВС'!B:P,MATCH('наряд-задание'!D838,'движение ДВС'!P:P,0),1),"")</f>
        <v/>
      </c>
    </row>
    <row r="839" spans="1:11" s="29" customFormat="1" ht="25.5" hidden="1" customHeight="1" x14ac:dyDescent="0.25">
      <c r="A839" s="37"/>
      <c r="B839" s="35"/>
      <c r="C839" s="29">
        <f>IFERROR(VLOOKUP(B839,специалист!$B$3:$C$45,2,FALSE),)</f>
        <v>0</v>
      </c>
      <c r="D839" s="37"/>
      <c r="E839" s="30" t="str">
        <f>IFERROR(VLOOKUP(D839,'движение ДВС'!B838:C4843,2,FALSE),"")</f>
        <v/>
      </c>
      <c r="F839" s="35"/>
      <c r="G839" s="30" t="str">
        <f>IFERROR(VLOOKUP(F839,нормативы!G839:H878,2,FALSE),"")</f>
        <v/>
      </c>
      <c r="H839" s="30" t="str">
        <f>IF(ISBLANK(D839),"",нормативы!$H$2)</f>
        <v/>
      </c>
      <c r="I839" s="35"/>
      <c r="J839" s="36" t="str">
        <f>IFERROR(VLOOKUP(D839,'движение ДВС'!B838:K4843,9,FALSE),"")</f>
        <v/>
      </c>
      <c r="K839" s="29" t="str">
        <f>IFERROR(INDEX('движение ДВС'!B:P,MATCH('наряд-задание'!D839,'движение ДВС'!P:P,0),1),"")</f>
        <v/>
      </c>
    </row>
    <row r="840" spans="1:11" s="29" customFormat="1" ht="25.5" hidden="1" customHeight="1" x14ac:dyDescent="0.25">
      <c r="A840" s="37"/>
      <c r="B840" s="35"/>
      <c r="C840" s="29">
        <f>IFERROR(VLOOKUP(B840,специалист!$B$3:$C$45,2,FALSE),)</f>
        <v>0</v>
      </c>
      <c r="D840" s="37"/>
      <c r="E840" s="30" t="str">
        <f>IFERROR(VLOOKUP(D840,'движение ДВС'!B839:C4844,2,FALSE),"")</f>
        <v/>
      </c>
      <c r="F840" s="35"/>
      <c r="G840" s="30" t="str">
        <f>IFERROR(VLOOKUP(F840,нормативы!G840:H879,2,FALSE),"")</f>
        <v/>
      </c>
      <c r="H840" s="30" t="str">
        <f>IF(ISBLANK(D840),"",нормативы!$H$2)</f>
        <v/>
      </c>
      <c r="I840" s="35"/>
      <c r="J840" s="36" t="str">
        <f>IFERROR(VLOOKUP(D840,'движение ДВС'!B839:K4844,9,FALSE),"")</f>
        <v/>
      </c>
      <c r="K840" s="29" t="str">
        <f>IFERROR(INDEX('движение ДВС'!B:P,MATCH('наряд-задание'!D840,'движение ДВС'!P:P,0),1),"")</f>
        <v/>
      </c>
    </row>
    <row r="841" spans="1:11" s="29" customFormat="1" ht="25.5" hidden="1" customHeight="1" x14ac:dyDescent="0.25">
      <c r="A841" s="37"/>
      <c r="B841" s="35"/>
      <c r="C841" s="29">
        <f>IFERROR(VLOOKUP(B841,специалист!$B$3:$C$45,2,FALSE),)</f>
        <v>0</v>
      </c>
      <c r="D841" s="37"/>
      <c r="E841" s="30" t="str">
        <f>IFERROR(VLOOKUP(D841,'движение ДВС'!B840:C4845,2,FALSE),"")</f>
        <v/>
      </c>
      <c r="F841" s="35"/>
      <c r="G841" s="30" t="str">
        <f>IFERROR(VLOOKUP(F841,нормативы!G841:H880,2,FALSE),"")</f>
        <v/>
      </c>
      <c r="H841" s="30" t="str">
        <f>IF(ISBLANK(D841),"",нормативы!$H$2)</f>
        <v/>
      </c>
      <c r="I841" s="35"/>
      <c r="J841" s="36" t="str">
        <f>IFERROR(VLOOKUP(D841,'движение ДВС'!B840:K4845,9,FALSE),"")</f>
        <v/>
      </c>
      <c r="K841" s="29" t="str">
        <f>IFERROR(INDEX('движение ДВС'!B:P,MATCH('наряд-задание'!D841,'движение ДВС'!P:P,0),1),"")</f>
        <v/>
      </c>
    </row>
    <row r="842" spans="1:11" s="29" customFormat="1" ht="25.5" hidden="1" customHeight="1" x14ac:dyDescent="0.25">
      <c r="A842" s="37"/>
      <c r="B842" s="35"/>
      <c r="C842" s="29">
        <f>IFERROR(VLOOKUP(B842,специалист!$B$3:$C$45,2,FALSE),)</f>
        <v>0</v>
      </c>
      <c r="D842" s="37"/>
      <c r="E842" s="30" t="str">
        <f>IFERROR(VLOOKUP(D842,'движение ДВС'!B841:C4846,2,FALSE),"")</f>
        <v/>
      </c>
      <c r="F842" s="35"/>
      <c r="G842" s="30" t="str">
        <f>IFERROR(VLOOKUP(F842,нормативы!G842:H881,2,FALSE),"")</f>
        <v/>
      </c>
      <c r="H842" s="30" t="str">
        <f>IF(ISBLANK(D842),"",нормативы!$H$2)</f>
        <v/>
      </c>
      <c r="I842" s="35"/>
      <c r="J842" s="36" t="str">
        <f>IFERROR(VLOOKUP(D842,'движение ДВС'!B841:K4846,9,FALSE),"")</f>
        <v/>
      </c>
      <c r="K842" s="29" t="str">
        <f>IFERROR(INDEX('движение ДВС'!B:P,MATCH('наряд-задание'!D842,'движение ДВС'!P:P,0),1),"")</f>
        <v/>
      </c>
    </row>
    <row r="843" spans="1:11" s="29" customFormat="1" ht="25.5" hidden="1" customHeight="1" x14ac:dyDescent="0.25">
      <c r="A843" s="37"/>
      <c r="B843" s="35"/>
      <c r="C843" s="29">
        <f>IFERROR(VLOOKUP(B843,специалист!$B$3:$C$45,2,FALSE),)</f>
        <v>0</v>
      </c>
      <c r="D843" s="37"/>
      <c r="E843" s="30" t="str">
        <f>IFERROR(VLOOKUP(D843,'движение ДВС'!B842:C4847,2,FALSE),"")</f>
        <v/>
      </c>
      <c r="F843" s="35"/>
      <c r="G843" s="30" t="str">
        <f>IFERROR(VLOOKUP(F843,нормативы!G843:H882,2,FALSE),"")</f>
        <v/>
      </c>
      <c r="H843" s="30" t="str">
        <f>IF(ISBLANK(D843),"",нормативы!$H$2)</f>
        <v/>
      </c>
      <c r="I843" s="35"/>
      <c r="J843" s="36" t="str">
        <f>IFERROR(VLOOKUP(D843,'движение ДВС'!B842:K4847,9,FALSE),"")</f>
        <v/>
      </c>
      <c r="K843" s="29" t="str">
        <f>IFERROR(INDEX('движение ДВС'!B:P,MATCH('наряд-задание'!D843,'движение ДВС'!P:P,0),1),"")</f>
        <v/>
      </c>
    </row>
    <row r="844" spans="1:11" s="29" customFormat="1" ht="25.5" hidden="1" customHeight="1" x14ac:dyDescent="0.25">
      <c r="A844" s="37"/>
      <c r="B844" s="35"/>
      <c r="C844" s="29">
        <f>IFERROR(VLOOKUP(B844,специалист!$B$3:$C$45,2,FALSE),)</f>
        <v>0</v>
      </c>
      <c r="D844" s="37"/>
      <c r="E844" s="30" t="str">
        <f>IFERROR(VLOOKUP(D844,'движение ДВС'!B843:C4848,2,FALSE),"")</f>
        <v/>
      </c>
      <c r="F844" s="35"/>
      <c r="G844" s="30" t="str">
        <f>IFERROR(VLOOKUP(F844,нормативы!G844:H883,2,FALSE),"")</f>
        <v/>
      </c>
      <c r="H844" s="30" t="str">
        <f>IF(ISBLANK(D844),"",нормативы!$H$2)</f>
        <v/>
      </c>
      <c r="I844" s="35"/>
      <c r="J844" s="36" t="str">
        <f>IFERROR(VLOOKUP(D844,'движение ДВС'!B843:K4848,9,FALSE),"")</f>
        <v/>
      </c>
      <c r="K844" s="29" t="str">
        <f>IFERROR(INDEX('движение ДВС'!B:P,MATCH('наряд-задание'!D844,'движение ДВС'!P:P,0),1),"")</f>
        <v/>
      </c>
    </row>
    <row r="845" spans="1:11" s="29" customFormat="1" ht="25.5" hidden="1" customHeight="1" x14ac:dyDescent="0.25">
      <c r="A845" s="37"/>
      <c r="B845" s="35"/>
      <c r="C845" s="29">
        <f>IFERROR(VLOOKUP(B845,специалист!$B$3:$C$45,2,FALSE),)</f>
        <v>0</v>
      </c>
      <c r="D845" s="37"/>
      <c r="E845" s="30" t="str">
        <f>IFERROR(VLOOKUP(D845,'движение ДВС'!B844:C4849,2,FALSE),"")</f>
        <v/>
      </c>
      <c r="F845" s="35"/>
      <c r="G845" s="30" t="str">
        <f>IFERROR(VLOOKUP(F845,нормативы!G845:H884,2,FALSE),"")</f>
        <v/>
      </c>
      <c r="H845" s="30" t="str">
        <f>IF(ISBLANK(D845),"",нормативы!$H$2)</f>
        <v/>
      </c>
      <c r="I845" s="35"/>
      <c r="J845" s="36" t="str">
        <f>IFERROR(VLOOKUP(D845,'движение ДВС'!B844:K4849,9,FALSE),"")</f>
        <v/>
      </c>
      <c r="K845" s="29" t="str">
        <f>IFERROR(INDEX('движение ДВС'!B:P,MATCH('наряд-задание'!D845,'движение ДВС'!P:P,0),1),"")</f>
        <v/>
      </c>
    </row>
    <row r="846" spans="1:11" s="29" customFormat="1" ht="25.5" hidden="1" customHeight="1" x14ac:dyDescent="0.25">
      <c r="A846" s="37"/>
      <c r="B846" s="35"/>
      <c r="C846" s="29">
        <f>IFERROR(VLOOKUP(B846,специалист!$B$3:$C$45,2,FALSE),)</f>
        <v>0</v>
      </c>
      <c r="D846" s="37"/>
      <c r="E846" s="30" t="str">
        <f>IFERROR(VLOOKUP(D846,'движение ДВС'!B845:C4850,2,FALSE),"")</f>
        <v/>
      </c>
      <c r="F846" s="35"/>
      <c r="G846" s="30" t="str">
        <f>IFERROR(VLOOKUP(F846,нормативы!G846:H885,2,FALSE),"")</f>
        <v/>
      </c>
      <c r="H846" s="30" t="str">
        <f>IF(ISBLANK(D846),"",нормативы!$H$2)</f>
        <v/>
      </c>
      <c r="I846" s="35"/>
      <c r="J846" s="36" t="str">
        <f>IFERROR(VLOOKUP(D846,'движение ДВС'!B845:K4850,9,FALSE),"")</f>
        <v/>
      </c>
      <c r="K846" s="29" t="str">
        <f>IFERROR(INDEX('движение ДВС'!B:P,MATCH('наряд-задание'!D846,'движение ДВС'!P:P,0),1),"")</f>
        <v/>
      </c>
    </row>
    <row r="847" spans="1:11" s="29" customFormat="1" ht="25.5" hidden="1" customHeight="1" x14ac:dyDescent="0.25">
      <c r="A847" s="37"/>
      <c r="B847" s="35"/>
      <c r="C847" s="29">
        <f>IFERROR(VLOOKUP(B847,специалист!$B$3:$C$45,2,FALSE),)</f>
        <v>0</v>
      </c>
      <c r="D847" s="37"/>
      <c r="E847" s="30" t="str">
        <f>IFERROR(VLOOKUP(D847,'движение ДВС'!B846:C4851,2,FALSE),"")</f>
        <v/>
      </c>
      <c r="F847" s="35"/>
      <c r="G847" s="30" t="str">
        <f>IFERROR(VLOOKUP(F847,нормативы!G847:H886,2,FALSE),"")</f>
        <v/>
      </c>
      <c r="H847" s="30" t="str">
        <f>IF(ISBLANK(D847),"",нормативы!$H$2)</f>
        <v/>
      </c>
      <c r="I847" s="35"/>
      <c r="J847" s="36" t="str">
        <f>IFERROR(VLOOKUP(D847,'движение ДВС'!B846:K4851,9,FALSE),"")</f>
        <v/>
      </c>
      <c r="K847" s="29" t="str">
        <f>IFERROR(INDEX('движение ДВС'!B:P,MATCH('наряд-задание'!D847,'движение ДВС'!P:P,0),1),"")</f>
        <v/>
      </c>
    </row>
    <row r="848" spans="1:11" s="29" customFormat="1" ht="25.5" hidden="1" customHeight="1" x14ac:dyDescent="0.25">
      <c r="A848" s="37"/>
      <c r="B848" s="35"/>
      <c r="C848" s="29">
        <f>IFERROR(VLOOKUP(B848,специалист!$B$3:$C$45,2,FALSE),)</f>
        <v>0</v>
      </c>
      <c r="D848" s="37"/>
      <c r="E848" s="30" t="str">
        <f>IFERROR(VLOOKUP(D848,'движение ДВС'!B847:C4852,2,FALSE),"")</f>
        <v/>
      </c>
      <c r="F848" s="35"/>
      <c r="G848" s="30" t="str">
        <f>IFERROR(VLOOKUP(F848,нормативы!G848:H887,2,FALSE),"")</f>
        <v/>
      </c>
      <c r="H848" s="30" t="str">
        <f>IF(ISBLANK(D848),"",нормативы!$H$2)</f>
        <v/>
      </c>
      <c r="I848" s="35"/>
      <c r="J848" s="36" t="str">
        <f>IFERROR(VLOOKUP(D848,'движение ДВС'!B847:K4852,9,FALSE),"")</f>
        <v/>
      </c>
      <c r="K848" s="29" t="str">
        <f>IFERROR(INDEX('движение ДВС'!B:P,MATCH('наряд-задание'!D848,'движение ДВС'!P:P,0),1),"")</f>
        <v/>
      </c>
    </row>
    <row r="849" spans="1:11" s="29" customFormat="1" ht="25.5" hidden="1" customHeight="1" x14ac:dyDescent="0.25">
      <c r="A849" s="37"/>
      <c r="B849" s="35"/>
      <c r="C849" s="29">
        <f>IFERROR(VLOOKUP(B849,специалист!$B$3:$C$45,2,FALSE),)</f>
        <v>0</v>
      </c>
      <c r="D849" s="37"/>
      <c r="E849" s="30" t="str">
        <f>IFERROR(VLOOKUP(D849,'движение ДВС'!B848:C4853,2,FALSE),"")</f>
        <v/>
      </c>
      <c r="F849" s="35"/>
      <c r="G849" s="30" t="str">
        <f>IFERROR(VLOOKUP(F849,нормативы!G849:H888,2,FALSE),"")</f>
        <v/>
      </c>
      <c r="H849" s="30" t="str">
        <f>IF(ISBLANK(D849),"",нормативы!$H$2)</f>
        <v/>
      </c>
      <c r="I849" s="35"/>
      <c r="J849" s="36" t="str">
        <f>IFERROR(VLOOKUP(D849,'движение ДВС'!B848:K4853,9,FALSE),"")</f>
        <v/>
      </c>
      <c r="K849" s="29" t="str">
        <f>IFERROR(INDEX('движение ДВС'!B:P,MATCH('наряд-задание'!D849,'движение ДВС'!P:P,0),1),"")</f>
        <v/>
      </c>
    </row>
    <row r="850" spans="1:11" s="29" customFormat="1" ht="25.5" hidden="1" customHeight="1" x14ac:dyDescent="0.25">
      <c r="A850" s="37"/>
      <c r="B850" s="35"/>
      <c r="C850" s="29">
        <f>IFERROR(VLOOKUP(B850,специалист!$B$3:$C$45,2,FALSE),)</f>
        <v>0</v>
      </c>
      <c r="D850" s="37"/>
      <c r="E850" s="30" t="str">
        <f>IFERROR(VLOOKUP(D850,'движение ДВС'!B849:C4854,2,FALSE),"")</f>
        <v/>
      </c>
      <c r="F850" s="35"/>
      <c r="G850" s="30" t="str">
        <f>IFERROR(VLOOKUP(F850,нормативы!G850:H889,2,FALSE),"")</f>
        <v/>
      </c>
      <c r="H850" s="30" t="str">
        <f>IF(ISBLANK(D850),"",нормативы!$H$2)</f>
        <v/>
      </c>
      <c r="I850" s="35"/>
      <c r="J850" s="36" t="str">
        <f>IFERROR(VLOOKUP(D850,'движение ДВС'!B849:K4854,9,FALSE),"")</f>
        <v/>
      </c>
      <c r="K850" s="29" t="str">
        <f>IFERROR(INDEX('движение ДВС'!B:P,MATCH('наряд-задание'!D850,'движение ДВС'!P:P,0),1),"")</f>
        <v/>
      </c>
    </row>
    <row r="851" spans="1:11" s="29" customFormat="1" ht="25.5" hidden="1" customHeight="1" x14ac:dyDescent="0.25">
      <c r="A851" s="37"/>
      <c r="B851" s="35"/>
      <c r="C851" s="29">
        <f>IFERROR(VLOOKUP(B851,специалист!$B$3:$C$45,2,FALSE),)</f>
        <v>0</v>
      </c>
      <c r="D851" s="37"/>
      <c r="E851" s="30" t="str">
        <f>IFERROR(VLOOKUP(D851,'движение ДВС'!B850:C4855,2,FALSE),"")</f>
        <v/>
      </c>
      <c r="F851" s="35"/>
      <c r="G851" s="30" t="str">
        <f>IFERROR(VLOOKUP(F851,нормативы!G851:H890,2,FALSE),"")</f>
        <v/>
      </c>
      <c r="H851" s="30" t="str">
        <f>IF(ISBLANK(D851),"",нормативы!$H$2)</f>
        <v/>
      </c>
      <c r="I851" s="35"/>
      <c r="J851" s="36" t="str">
        <f>IFERROR(VLOOKUP(D851,'движение ДВС'!B850:K4855,9,FALSE),"")</f>
        <v/>
      </c>
      <c r="K851" s="29" t="str">
        <f>IFERROR(INDEX('движение ДВС'!B:P,MATCH('наряд-задание'!D851,'движение ДВС'!P:P,0),1),"")</f>
        <v/>
      </c>
    </row>
    <row r="852" spans="1:11" s="29" customFormat="1" ht="25.5" hidden="1" customHeight="1" x14ac:dyDescent="0.25">
      <c r="A852" s="37"/>
      <c r="B852" s="35"/>
      <c r="C852" s="29">
        <f>IFERROR(VLOOKUP(B852,специалист!$B$3:$C$45,2,FALSE),)</f>
        <v>0</v>
      </c>
      <c r="D852" s="37"/>
      <c r="E852" s="30" t="str">
        <f>IFERROR(VLOOKUP(D852,'движение ДВС'!B851:C4856,2,FALSE),"")</f>
        <v/>
      </c>
      <c r="F852" s="35"/>
      <c r="G852" s="30" t="str">
        <f>IFERROR(VLOOKUP(F852,нормативы!G852:H891,2,FALSE),"")</f>
        <v/>
      </c>
      <c r="H852" s="30" t="str">
        <f>IF(ISBLANK(D852),"",нормативы!$H$2)</f>
        <v/>
      </c>
      <c r="I852" s="35"/>
      <c r="J852" s="36" t="str">
        <f>IFERROR(VLOOKUP(D852,'движение ДВС'!B851:K4856,9,FALSE),"")</f>
        <v/>
      </c>
      <c r="K852" s="29" t="str">
        <f>IFERROR(INDEX('движение ДВС'!B:P,MATCH('наряд-задание'!D852,'движение ДВС'!P:P,0),1),"")</f>
        <v/>
      </c>
    </row>
    <row r="853" spans="1:11" s="29" customFormat="1" ht="25.5" hidden="1" customHeight="1" x14ac:dyDescent="0.25">
      <c r="A853" s="37"/>
      <c r="B853" s="35"/>
      <c r="C853" s="29">
        <f>IFERROR(VLOOKUP(B853,специалист!$B$3:$C$45,2,FALSE),)</f>
        <v>0</v>
      </c>
      <c r="D853" s="37"/>
      <c r="E853" s="30" t="str">
        <f>IFERROR(VLOOKUP(D853,'движение ДВС'!B852:C4857,2,FALSE),"")</f>
        <v/>
      </c>
      <c r="F853" s="35"/>
      <c r="G853" s="30" t="str">
        <f>IFERROR(VLOOKUP(F853,нормативы!G853:H892,2,FALSE),"")</f>
        <v/>
      </c>
      <c r="H853" s="30" t="str">
        <f>IF(ISBLANK(D853),"",нормативы!$H$2)</f>
        <v/>
      </c>
      <c r="I853" s="35"/>
      <c r="J853" s="36" t="str">
        <f>IFERROR(VLOOKUP(D853,'движение ДВС'!B852:K4857,9,FALSE),"")</f>
        <v/>
      </c>
      <c r="K853" s="29" t="str">
        <f>IFERROR(INDEX('движение ДВС'!B:P,MATCH('наряд-задание'!D853,'движение ДВС'!P:P,0),1),"")</f>
        <v/>
      </c>
    </row>
    <row r="854" spans="1:11" s="29" customFormat="1" ht="25.5" hidden="1" customHeight="1" x14ac:dyDescent="0.25">
      <c r="A854" s="37"/>
      <c r="B854" s="35"/>
      <c r="C854" s="29">
        <f>IFERROR(VLOOKUP(B854,специалист!$B$3:$C$45,2,FALSE),)</f>
        <v>0</v>
      </c>
      <c r="D854" s="37"/>
      <c r="E854" s="30" t="str">
        <f>IFERROR(VLOOKUP(D854,'движение ДВС'!B853:C4858,2,FALSE),"")</f>
        <v/>
      </c>
      <c r="F854" s="35"/>
      <c r="G854" s="30" t="str">
        <f>IFERROR(VLOOKUP(F854,нормативы!G854:H893,2,FALSE),"")</f>
        <v/>
      </c>
      <c r="H854" s="30" t="str">
        <f>IF(ISBLANK(D854),"",нормативы!$H$2)</f>
        <v/>
      </c>
      <c r="I854" s="35"/>
      <c r="J854" s="36" t="str">
        <f>IFERROR(VLOOKUP(D854,'движение ДВС'!B853:K4858,9,FALSE),"")</f>
        <v/>
      </c>
      <c r="K854" s="29" t="str">
        <f>IFERROR(INDEX('движение ДВС'!B:P,MATCH('наряд-задание'!D854,'движение ДВС'!P:P,0),1),"")</f>
        <v/>
      </c>
    </row>
    <row r="855" spans="1:11" s="29" customFormat="1" ht="25.5" hidden="1" customHeight="1" x14ac:dyDescent="0.25">
      <c r="A855" s="37"/>
      <c r="B855" s="35"/>
      <c r="C855" s="29">
        <f>IFERROR(VLOOKUP(B855,специалист!$B$3:$C$45,2,FALSE),)</f>
        <v>0</v>
      </c>
      <c r="D855" s="37"/>
      <c r="E855" s="30" t="str">
        <f>IFERROR(VLOOKUP(D855,'движение ДВС'!B854:C4859,2,FALSE),"")</f>
        <v/>
      </c>
      <c r="F855" s="35"/>
      <c r="G855" s="30" t="str">
        <f>IFERROR(VLOOKUP(F855,нормативы!G855:H894,2,FALSE),"")</f>
        <v/>
      </c>
      <c r="H855" s="30" t="str">
        <f>IF(ISBLANK(D855),"",нормативы!$H$2)</f>
        <v/>
      </c>
      <c r="I855" s="35"/>
      <c r="J855" s="36" t="str">
        <f>IFERROR(VLOOKUP(D855,'движение ДВС'!B854:K4859,9,FALSE),"")</f>
        <v/>
      </c>
      <c r="K855" s="29" t="str">
        <f>IFERROR(INDEX('движение ДВС'!B:P,MATCH('наряд-задание'!D855,'движение ДВС'!P:P,0),1),"")</f>
        <v/>
      </c>
    </row>
    <row r="856" spans="1:11" s="29" customFormat="1" ht="25.5" hidden="1" customHeight="1" x14ac:dyDescent="0.25">
      <c r="A856" s="37"/>
      <c r="B856" s="35"/>
      <c r="C856" s="29">
        <f>IFERROR(VLOOKUP(B856,специалист!$B$3:$C$45,2,FALSE),)</f>
        <v>0</v>
      </c>
      <c r="D856" s="37"/>
      <c r="E856" s="30" t="str">
        <f>IFERROR(VLOOKUP(D856,'движение ДВС'!B855:C4860,2,FALSE),"")</f>
        <v/>
      </c>
      <c r="F856" s="35"/>
      <c r="G856" s="30" t="str">
        <f>IFERROR(VLOOKUP(F856,нормативы!G856:H895,2,FALSE),"")</f>
        <v/>
      </c>
      <c r="H856" s="30" t="str">
        <f>IF(ISBLANK(D856),"",нормативы!$H$2)</f>
        <v/>
      </c>
      <c r="I856" s="35"/>
      <c r="J856" s="36" t="str">
        <f>IFERROR(VLOOKUP(D856,'движение ДВС'!B855:K4860,9,FALSE),"")</f>
        <v/>
      </c>
      <c r="K856" s="29" t="str">
        <f>IFERROR(INDEX('движение ДВС'!B:P,MATCH('наряд-задание'!D856,'движение ДВС'!P:P,0),1),"")</f>
        <v/>
      </c>
    </row>
    <row r="857" spans="1:11" s="29" customFormat="1" ht="25.5" hidden="1" customHeight="1" x14ac:dyDescent="0.25">
      <c r="A857" s="37"/>
      <c r="B857" s="35"/>
      <c r="C857" s="29">
        <f>IFERROR(VLOOKUP(B857,специалист!$B$3:$C$45,2,FALSE),)</f>
        <v>0</v>
      </c>
      <c r="D857" s="37"/>
      <c r="E857" s="30" t="str">
        <f>IFERROR(VLOOKUP(D857,'движение ДВС'!B856:C4861,2,FALSE),"")</f>
        <v/>
      </c>
      <c r="F857" s="35"/>
      <c r="G857" s="30" t="str">
        <f>IFERROR(VLOOKUP(F857,нормативы!G857:H896,2,FALSE),"")</f>
        <v/>
      </c>
      <c r="H857" s="30" t="str">
        <f>IF(ISBLANK(D857),"",нормативы!$H$2)</f>
        <v/>
      </c>
      <c r="I857" s="35"/>
      <c r="J857" s="36" t="str">
        <f>IFERROR(VLOOKUP(D857,'движение ДВС'!B856:K4861,9,FALSE),"")</f>
        <v/>
      </c>
      <c r="K857" s="29" t="str">
        <f>IFERROR(INDEX('движение ДВС'!B:P,MATCH('наряд-задание'!D857,'движение ДВС'!P:P,0),1),"")</f>
        <v/>
      </c>
    </row>
    <row r="858" spans="1:11" s="29" customFormat="1" ht="25.5" hidden="1" customHeight="1" x14ac:dyDescent="0.25">
      <c r="A858" s="37"/>
      <c r="B858" s="35"/>
      <c r="C858" s="29">
        <f>IFERROR(VLOOKUP(B858,специалист!$B$3:$C$45,2,FALSE),)</f>
        <v>0</v>
      </c>
      <c r="D858" s="37"/>
      <c r="E858" s="30" t="str">
        <f>IFERROR(VLOOKUP(D858,'движение ДВС'!B857:C4862,2,FALSE),"")</f>
        <v/>
      </c>
      <c r="F858" s="35"/>
      <c r="G858" s="30" t="str">
        <f>IFERROR(VLOOKUP(F858,нормативы!G858:H897,2,FALSE),"")</f>
        <v/>
      </c>
      <c r="H858" s="30" t="str">
        <f>IF(ISBLANK(D858),"",нормативы!$H$2)</f>
        <v/>
      </c>
      <c r="I858" s="35"/>
      <c r="J858" s="36" t="str">
        <f>IFERROR(VLOOKUP(D858,'движение ДВС'!B857:K4862,9,FALSE),"")</f>
        <v/>
      </c>
      <c r="K858" s="29" t="str">
        <f>IFERROR(INDEX('движение ДВС'!B:P,MATCH('наряд-задание'!D858,'движение ДВС'!P:P,0),1),"")</f>
        <v/>
      </c>
    </row>
    <row r="859" spans="1:11" s="29" customFormat="1" ht="25.5" hidden="1" customHeight="1" x14ac:dyDescent="0.25">
      <c r="A859" s="37"/>
      <c r="B859" s="35"/>
      <c r="C859" s="29">
        <f>IFERROR(VLOOKUP(B859,специалист!$B$3:$C$45,2,FALSE),)</f>
        <v>0</v>
      </c>
      <c r="D859" s="37"/>
      <c r="E859" s="30" t="str">
        <f>IFERROR(VLOOKUP(D859,'движение ДВС'!B858:C4863,2,FALSE),"")</f>
        <v/>
      </c>
      <c r="F859" s="35"/>
      <c r="G859" s="30" t="str">
        <f>IFERROR(VLOOKUP(F859,нормативы!G859:H898,2,FALSE),"")</f>
        <v/>
      </c>
      <c r="H859" s="30" t="str">
        <f>IF(ISBLANK(D859),"",нормативы!$H$2)</f>
        <v/>
      </c>
      <c r="I859" s="35"/>
      <c r="J859" s="36" t="str">
        <f>IFERROR(VLOOKUP(D859,'движение ДВС'!B858:K4863,9,FALSE),"")</f>
        <v/>
      </c>
      <c r="K859" s="29" t="str">
        <f>IFERROR(INDEX('движение ДВС'!B:P,MATCH('наряд-задание'!D859,'движение ДВС'!P:P,0),1),"")</f>
        <v/>
      </c>
    </row>
    <row r="860" spans="1:11" s="29" customFormat="1" ht="25.5" hidden="1" customHeight="1" x14ac:dyDescent="0.25">
      <c r="A860" s="37"/>
      <c r="B860" s="35"/>
      <c r="C860" s="29">
        <f>IFERROR(VLOOKUP(B860,специалист!$B$3:$C$45,2,FALSE),)</f>
        <v>0</v>
      </c>
      <c r="D860" s="37"/>
      <c r="E860" s="30" t="str">
        <f>IFERROR(VLOOKUP(D860,'движение ДВС'!B859:C4864,2,FALSE),"")</f>
        <v/>
      </c>
      <c r="F860" s="35"/>
      <c r="G860" s="30" t="str">
        <f>IFERROR(VLOOKUP(F860,нормативы!G860:H899,2,FALSE),"")</f>
        <v/>
      </c>
      <c r="H860" s="30" t="str">
        <f>IF(ISBLANK(D860),"",нормативы!$H$2)</f>
        <v/>
      </c>
      <c r="I860" s="35"/>
      <c r="J860" s="36" t="str">
        <f>IFERROR(VLOOKUP(D860,'движение ДВС'!B859:K4864,9,FALSE),"")</f>
        <v/>
      </c>
      <c r="K860" s="29" t="str">
        <f>IFERROR(INDEX('движение ДВС'!B:P,MATCH('наряд-задание'!D860,'движение ДВС'!P:P,0),1),"")</f>
        <v/>
      </c>
    </row>
    <row r="861" spans="1:11" s="29" customFormat="1" ht="25.5" hidden="1" customHeight="1" x14ac:dyDescent="0.25">
      <c r="A861" s="37"/>
      <c r="B861" s="35"/>
      <c r="C861" s="29">
        <f>IFERROR(VLOOKUP(B861,специалист!$B$3:$C$45,2,FALSE),)</f>
        <v>0</v>
      </c>
      <c r="D861" s="37"/>
      <c r="E861" s="30" t="str">
        <f>IFERROR(VLOOKUP(D861,'движение ДВС'!B860:C4865,2,FALSE),"")</f>
        <v/>
      </c>
      <c r="F861" s="35"/>
      <c r="G861" s="30" t="str">
        <f>IFERROR(VLOOKUP(F861,нормативы!G861:H900,2,FALSE),"")</f>
        <v/>
      </c>
      <c r="H861" s="30" t="str">
        <f>IF(ISBLANK(D861),"",нормативы!$H$2)</f>
        <v/>
      </c>
      <c r="I861" s="35"/>
      <c r="J861" s="36" t="str">
        <f>IFERROR(VLOOKUP(D861,'движение ДВС'!B860:K4865,9,FALSE),"")</f>
        <v/>
      </c>
      <c r="K861" s="29" t="str">
        <f>IFERROR(INDEX('движение ДВС'!B:P,MATCH('наряд-задание'!D861,'движение ДВС'!P:P,0),1),"")</f>
        <v/>
      </c>
    </row>
    <row r="862" spans="1:11" s="29" customFormat="1" ht="25.5" hidden="1" customHeight="1" x14ac:dyDescent="0.25">
      <c r="A862" s="37"/>
      <c r="B862" s="35"/>
      <c r="C862" s="29">
        <f>IFERROR(VLOOKUP(B862,специалист!$B$3:$C$45,2,FALSE),)</f>
        <v>0</v>
      </c>
      <c r="D862" s="37"/>
      <c r="E862" s="30" t="str">
        <f>IFERROR(VLOOKUP(D862,'движение ДВС'!B861:C4866,2,FALSE),"")</f>
        <v/>
      </c>
      <c r="F862" s="35"/>
      <c r="G862" s="30" t="str">
        <f>IFERROR(VLOOKUP(F862,нормативы!G862:H901,2,FALSE),"")</f>
        <v/>
      </c>
      <c r="H862" s="30" t="str">
        <f>IF(ISBLANK(D862),"",нормативы!$H$2)</f>
        <v/>
      </c>
      <c r="I862" s="35"/>
      <c r="J862" s="36" t="str">
        <f>IFERROR(VLOOKUP(D862,'движение ДВС'!B861:K4866,9,FALSE),"")</f>
        <v/>
      </c>
      <c r="K862" s="29" t="str">
        <f>IFERROR(INDEX('движение ДВС'!B:P,MATCH('наряд-задание'!D862,'движение ДВС'!P:P,0),1),"")</f>
        <v/>
      </c>
    </row>
    <row r="863" spans="1:11" s="29" customFormat="1" ht="25.5" hidden="1" customHeight="1" x14ac:dyDescent="0.25">
      <c r="A863" s="37"/>
      <c r="B863" s="35"/>
      <c r="C863" s="29">
        <f>IFERROR(VLOOKUP(B863,специалист!$B$3:$C$45,2,FALSE),)</f>
        <v>0</v>
      </c>
      <c r="D863" s="37"/>
      <c r="E863" s="30" t="str">
        <f>IFERROR(VLOOKUP(D863,'движение ДВС'!B862:C4867,2,FALSE),"")</f>
        <v/>
      </c>
      <c r="F863" s="35"/>
      <c r="G863" s="30" t="str">
        <f>IFERROR(VLOOKUP(F863,нормативы!G863:H902,2,FALSE),"")</f>
        <v/>
      </c>
      <c r="H863" s="30" t="str">
        <f>IF(ISBLANK(D863),"",нормативы!$H$2)</f>
        <v/>
      </c>
      <c r="I863" s="35"/>
      <c r="J863" s="36" t="str">
        <f>IFERROR(VLOOKUP(D863,'движение ДВС'!B862:K4867,9,FALSE),"")</f>
        <v/>
      </c>
      <c r="K863" s="29" t="str">
        <f>IFERROR(INDEX('движение ДВС'!B:P,MATCH('наряд-задание'!D863,'движение ДВС'!P:P,0),1),"")</f>
        <v/>
      </c>
    </row>
    <row r="864" spans="1:11" s="29" customFormat="1" ht="25.5" hidden="1" customHeight="1" x14ac:dyDescent="0.25">
      <c r="A864" s="37"/>
      <c r="B864" s="35"/>
      <c r="C864" s="29">
        <f>IFERROR(VLOOKUP(B864,специалист!$B$3:$C$45,2,FALSE),)</f>
        <v>0</v>
      </c>
      <c r="D864" s="37"/>
      <c r="E864" s="30" t="str">
        <f>IFERROR(VLOOKUP(D864,'движение ДВС'!B863:C4868,2,FALSE),"")</f>
        <v/>
      </c>
      <c r="F864" s="35"/>
      <c r="G864" s="30" t="str">
        <f>IFERROR(VLOOKUP(F864,нормативы!G864:H903,2,FALSE),"")</f>
        <v/>
      </c>
      <c r="H864" s="30" t="str">
        <f>IF(ISBLANK(D864),"",нормативы!$H$2)</f>
        <v/>
      </c>
      <c r="I864" s="35"/>
      <c r="J864" s="36" t="str">
        <f>IFERROR(VLOOKUP(D864,'движение ДВС'!B863:K4868,9,FALSE),"")</f>
        <v/>
      </c>
      <c r="K864" s="29" t="str">
        <f>IFERROR(INDEX('движение ДВС'!B:P,MATCH('наряд-задание'!D864,'движение ДВС'!P:P,0),1),"")</f>
        <v/>
      </c>
    </row>
    <row r="865" spans="1:11" s="29" customFormat="1" ht="25.5" hidden="1" customHeight="1" x14ac:dyDescent="0.25">
      <c r="A865" s="37"/>
      <c r="B865" s="35"/>
      <c r="C865" s="29">
        <f>IFERROR(VLOOKUP(B865,специалист!$B$3:$C$45,2,FALSE),)</f>
        <v>0</v>
      </c>
      <c r="D865" s="37"/>
      <c r="E865" s="30" t="str">
        <f>IFERROR(VLOOKUP(D865,'движение ДВС'!B864:C4869,2,FALSE),"")</f>
        <v/>
      </c>
      <c r="F865" s="35"/>
      <c r="G865" s="30" t="str">
        <f>IFERROR(VLOOKUP(F865,нормативы!G865:H904,2,FALSE),"")</f>
        <v/>
      </c>
      <c r="H865" s="30" t="str">
        <f>IF(ISBLANK(D865),"",нормативы!$H$2)</f>
        <v/>
      </c>
      <c r="I865" s="35"/>
      <c r="J865" s="36" t="str">
        <f>IFERROR(VLOOKUP(D865,'движение ДВС'!B864:K4869,9,FALSE),"")</f>
        <v/>
      </c>
      <c r="K865" s="29" t="str">
        <f>IFERROR(INDEX('движение ДВС'!B:P,MATCH('наряд-задание'!D865,'движение ДВС'!P:P,0),1),"")</f>
        <v/>
      </c>
    </row>
    <row r="866" spans="1:11" s="29" customFormat="1" ht="25.5" hidden="1" customHeight="1" x14ac:dyDescent="0.25">
      <c r="A866" s="37"/>
      <c r="B866" s="35"/>
      <c r="C866" s="29">
        <f>IFERROR(VLOOKUP(B866,специалист!$B$3:$C$45,2,FALSE),)</f>
        <v>0</v>
      </c>
      <c r="D866" s="37"/>
      <c r="E866" s="30" t="str">
        <f>IFERROR(VLOOKUP(D866,'движение ДВС'!B865:C4870,2,FALSE),"")</f>
        <v/>
      </c>
      <c r="F866" s="35"/>
      <c r="G866" s="30" t="str">
        <f>IFERROR(VLOOKUP(F866,нормативы!G866:H905,2,FALSE),"")</f>
        <v/>
      </c>
      <c r="H866" s="30" t="str">
        <f>IF(ISBLANK(D866),"",нормативы!$H$2)</f>
        <v/>
      </c>
      <c r="I866" s="35"/>
      <c r="J866" s="36" t="str">
        <f>IFERROR(VLOOKUP(D866,'движение ДВС'!B865:K4870,9,FALSE),"")</f>
        <v/>
      </c>
      <c r="K866" s="29" t="str">
        <f>IFERROR(INDEX('движение ДВС'!B:P,MATCH('наряд-задание'!D866,'движение ДВС'!P:P,0),1),"")</f>
        <v/>
      </c>
    </row>
    <row r="867" spans="1:11" s="29" customFormat="1" ht="25.5" hidden="1" customHeight="1" x14ac:dyDescent="0.25">
      <c r="A867" s="37"/>
      <c r="B867" s="35"/>
      <c r="C867" s="29">
        <f>IFERROR(VLOOKUP(B867,специалист!$B$3:$C$45,2,FALSE),)</f>
        <v>0</v>
      </c>
      <c r="D867" s="37"/>
      <c r="E867" s="30" t="str">
        <f>IFERROR(VLOOKUP(D867,'движение ДВС'!B866:C4871,2,FALSE),"")</f>
        <v/>
      </c>
      <c r="F867" s="35"/>
      <c r="G867" s="30" t="str">
        <f>IFERROR(VLOOKUP(F867,нормативы!G867:H906,2,FALSE),"")</f>
        <v/>
      </c>
      <c r="H867" s="30" t="str">
        <f>IF(ISBLANK(D867),"",нормативы!$H$2)</f>
        <v/>
      </c>
      <c r="I867" s="35"/>
      <c r="J867" s="36" t="str">
        <f>IFERROR(VLOOKUP(D867,'движение ДВС'!B866:K4871,9,FALSE),"")</f>
        <v/>
      </c>
      <c r="K867" s="29" t="str">
        <f>IFERROR(INDEX('движение ДВС'!B:P,MATCH('наряд-задание'!D867,'движение ДВС'!P:P,0),1),"")</f>
        <v/>
      </c>
    </row>
    <row r="868" spans="1:11" s="29" customFormat="1" ht="25.5" hidden="1" customHeight="1" x14ac:dyDescent="0.25">
      <c r="A868" s="37"/>
      <c r="B868" s="35"/>
      <c r="C868" s="29">
        <f>IFERROR(VLOOKUP(B868,специалист!$B$3:$C$45,2,FALSE),)</f>
        <v>0</v>
      </c>
      <c r="D868" s="37"/>
      <c r="E868" s="30" t="str">
        <f>IFERROR(VLOOKUP(D868,'движение ДВС'!B867:C4872,2,FALSE),"")</f>
        <v/>
      </c>
      <c r="F868" s="35"/>
      <c r="G868" s="30" t="str">
        <f>IFERROR(VLOOKUP(F868,нормативы!G868:H907,2,FALSE),"")</f>
        <v/>
      </c>
      <c r="H868" s="30" t="str">
        <f>IF(ISBLANK(D868),"",нормативы!$H$2)</f>
        <v/>
      </c>
      <c r="I868" s="35"/>
      <c r="J868" s="36" t="str">
        <f>IFERROR(VLOOKUP(D868,'движение ДВС'!B867:K4872,9,FALSE),"")</f>
        <v/>
      </c>
      <c r="K868" s="29" t="str">
        <f>IFERROR(INDEX('движение ДВС'!B:P,MATCH('наряд-задание'!D868,'движение ДВС'!P:P,0),1),"")</f>
        <v/>
      </c>
    </row>
    <row r="869" spans="1:11" s="29" customFormat="1" ht="25.5" hidden="1" customHeight="1" x14ac:dyDescent="0.25">
      <c r="A869" s="37"/>
      <c r="B869" s="35"/>
      <c r="C869" s="29">
        <f>IFERROR(VLOOKUP(B869,специалист!$B$3:$C$45,2,FALSE),)</f>
        <v>0</v>
      </c>
      <c r="D869" s="37"/>
      <c r="E869" s="30" t="str">
        <f>IFERROR(VLOOKUP(D869,'движение ДВС'!B868:C4873,2,FALSE),"")</f>
        <v/>
      </c>
      <c r="F869" s="35"/>
      <c r="G869" s="30" t="str">
        <f>IFERROR(VLOOKUP(F869,нормативы!G869:H908,2,FALSE),"")</f>
        <v/>
      </c>
      <c r="H869" s="30" t="str">
        <f>IF(ISBLANK(D869),"",нормативы!$H$2)</f>
        <v/>
      </c>
      <c r="I869" s="35"/>
      <c r="J869" s="36" t="str">
        <f>IFERROR(VLOOKUP(D869,'движение ДВС'!B868:K4873,9,FALSE),"")</f>
        <v/>
      </c>
      <c r="K869" s="29" t="str">
        <f>IFERROR(INDEX('движение ДВС'!B:P,MATCH('наряд-задание'!D869,'движение ДВС'!P:P,0),1),"")</f>
        <v/>
      </c>
    </row>
    <row r="870" spans="1:11" s="29" customFormat="1" ht="25.5" hidden="1" customHeight="1" x14ac:dyDescent="0.25">
      <c r="A870" s="37"/>
      <c r="B870" s="35"/>
      <c r="C870" s="29">
        <f>IFERROR(VLOOKUP(B870,специалист!$B$3:$C$45,2,FALSE),)</f>
        <v>0</v>
      </c>
      <c r="D870" s="37"/>
      <c r="E870" s="30" t="str">
        <f>IFERROR(VLOOKUP(D870,'движение ДВС'!B869:C4874,2,FALSE),"")</f>
        <v/>
      </c>
      <c r="F870" s="35"/>
      <c r="G870" s="30" t="str">
        <f>IFERROR(VLOOKUP(F870,нормативы!G870:H909,2,FALSE),"")</f>
        <v/>
      </c>
      <c r="H870" s="30" t="str">
        <f>IF(ISBLANK(D870),"",нормативы!$H$2)</f>
        <v/>
      </c>
      <c r="I870" s="35"/>
      <c r="J870" s="36" t="str">
        <f>IFERROR(VLOOKUP(D870,'движение ДВС'!B869:K4874,9,FALSE),"")</f>
        <v/>
      </c>
      <c r="K870" s="29" t="str">
        <f>IFERROR(INDEX('движение ДВС'!B:P,MATCH('наряд-задание'!D870,'движение ДВС'!P:P,0),1),"")</f>
        <v/>
      </c>
    </row>
    <row r="871" spans="1:11" s="29" customFormat="1" ht="25.5" hidden="1" customHeight="1" x14ac:dyDescent="0.25">
      <c r="A871" s="37"/>
      <c r="B871" s="35"/>
      <c r="C871" s="29">
        <f>IFERROR(VLOOKUP(B871,специалист!$B$3:$C$45,2,FALSE),)</f>
        <v>0</v>
      </c>
      <c r="D871" s="37"/>
      <c r="E871" s="30" t="str">
        <f>IFERROR(VLOOKUP(D871,'движение ДВС'!B870:C4875,2,FALSE),"")</f>
        <v/>
      </c>
      <c r="F871" s="35"/>
      <c r="G871" s="30" t="str">
        <f>IFERROR(VLOOKUP(F871,нормативы!G871:H910,2,FALSE),"")</f>
        <v/>
      </c>
      <c r="H871" s="30" t="str">
        <f>IF(ISBLANK(D871),"",нормативы!$H$2)</f>
        <v/>
      </c>
      <c r="I871" s="35"/>
      <c r="J871" s="36" t="str">
        <f>IFERROR(VLOOKUP(D871,'движение ДВС'!B870:K4875,9,FALSE),"")</f>
        <v/>
      </c>
      <c r="K871" s="29" t="str">
        <f>IFERROR(INDEX('движение ДВС'!B:P,MATCH('наряд-задание'!D871,'движение ДВС'!P:P,0),1),"")</f>
        <v/>
      </c>
    </row>
    <row r="872" spans="1:11" s="29" customFormat="1" ht="25.5" hidden="1" customHeight="1" x14ac:dyDescent="0.25">
      <c r="A872" s="37"/>
      <c r="B872" s="35"/>
      <c r="C872" s="29">
        <f>IFERROR(VLOOKUP(B872,специалист!$B$3:$C$45,2,FALSE),)</f>
        <v>0</v>
      </c>
      <c r="D872" s="37"/>
      <c r="E872" s="30" t="str">
        <f>IFERROR(VLOOKUP(D872,'движение ДВС'!B871:C4876,2,FALSE),"")</f>
        <v/>
      </c>
      <c r="F872" s="35"/>
      <c r="G872" s="30" t="str">
        <f>IFERROR(VLOOKUP(F872,нормативы!G872:H911,2,FALSE),"")</f>
        <v/>
      </c>
      <c r="H872" s="30" t="str">
        <f>IF(ISBLANK(D872),"",нормативы!$H$2)</f>
        <v/>
      </c>
      <c r="I872" s="35"/>
      <c r="J872" s="36" t="str">
        <f>IFERROR(VLOOKUP(D872,'движение ДВС'!B871:K4876,9,FALSE),"")</f>
        <v/>
      </c>
      <c r="K872" s="29" t="str">
        <f>IFERROR(INDEX('движение ДВС'!B:P,MATCH('наряд-задание'!D872,'движение ДВС'!P:P,0),1),"")</f>
        <v/>
      </c>
    </row>
    <row r="873" spans="1:11" s="29" customFormat="1" ht="25.5" hidden="1" customHeight="1" x14ac:dyDescent="0.25">
      <c r="A873" s="37"/>
      <c r="B873" s="35"/>
      <c r="C873" s="29">
        <f>IFERROR(VLOOKUP(B873,специалист!$B$3:$C$45,2,FALSE),)</f>
        <v>0</v>
      </c>
      <c r="D873" s="37"/>
      <c r="E873" s="30" t="str">
        <f>IFERROR(VLOOKUP(D873,'движение ДВС'!B872:C4877,2,FALSE),"")</f>
        <v/>
      </c>
      <c r="F873" s="35"/>
      <c r="G873" s="30" t="str">
        <f>IFERROR(VLOOKUP(F873,нормативы!G873:H912,2,FALSE),"")</f>
        <v/>
      </c>
      <c r="H873" s="30" t="str">
        <f>IF(ISBLANK(D873),"",нормативы!$H$2)</f>
        <v/>
      </c>
      <c r="I873" s="35"/>
      <c r="J873" s="36" t="str">
        <f>IFERROR(VLOOKUP(D873,'движение ДВС'!B872:K4877,9,FALSE),"")</f>
        <v/>
      </c>
      <c r="K873" s="29" t="str">
        <f>IFERROR(INDEX('движение ДВС'!B:P,MATCH('наряд-задание'!D873,'движение ДВС'!P:P,0),1),"")</f>
        <v/>
      </c>
    </row>
    <row r="874" spans="1:11" s="29" customFormat="1" ht="25.5" hidden="1" customHeight="1" x14ac:dyDescent="0.25">
      <c r="A874" s="37"/>
      <c r="B874" s="35"/>
      <c r="C874" s="29">
        <f>IFERROR(VLOOKUP(B874,специалист!$B$3:$C$45,2,FALSE),)</f>
        <v>0</v>
      </c>
      <c r="D874" s="37"/>
      <c r="E874" s="30" t="str">
        <f>IFERROR(VLOOKUP(D874,'движение ДВС'!B873:C4878,2,FALSE),"")</f>
        <v/>
      </c>
      <c r="F874" s="35"/>
      <c r="G874" s="30" t="str">
        <f>IFERROR(VLOOKUP(F874,нормативы!G874:H913,2,FALSE),"")</f>
        <v/>
      </c>
      <c r="H874" s="30" t="str">
        <f>IF(ISBLANK(D874),"",нормативы!$H$2)</f>
        <v/>
      </c>
      <c r="I874" s="35"/>
      <c r="J874" s="36" t="str">
        <f>IFERROR(VLOOKUP(D874,'движение ДВС'!B873:K4878,9,FALSE),"")</f>
        <v/>
      </c>
      <c r="K874" s="29" t="str">
        <f>IFERROR(INDEX('движение ДВС'!B:P,MATCH('наряд-задание'!D874,'движение ДВС'!P:P,0),1),"")</f>
        <v/>
      </c>
    </row>
    <row r="875" spans="1:11" s="29" customFormat="1" ht="25.5" hidden="1" customHeight="1" x14ac:dyDescent="0.25">
      <c r="A875" s="37"/>
      <c r="B875" s="35"/>
      <c r="C875" s="29">
        <f>IFERROR(VLOOKUP(B875,специалист!$B$3:$C$45,2,FALSE),)</f>
        <v>0</v>
      </c>
      <c r="D875" s="37"/>
      <c r="E875" s="30" t="str">
        <f>IFERROR(VLOOKUP(D875,'движение ДВС'!B874:C4879,2,FALSE),"")</f>
        <v/>
      </c>
      <c r="F875" s="35"/>
      <c r="G875" s="30" t="str">
        <f>IFERROR(VLOOKUP(F875,нормативы!G875:H914,2,FALSE),"")</f>
        <v/>
      </c>
      <c r="H875" s="30" t="str">
        <f>IF(ISBLANK(D875),"",нормативы!$H$2)</f>
        <v/>
      </c>
      <c r="I875" s="35"/>
      <c r="J875" s="36" t="str">
        <f>IFERROR(VLOOKUP(D875,'движение ДВС'!B874:K4879,9,FALSE),"")</f>
        <v/>
      </c>
      <c r="K875" s="29" t="str">
        <f>IFERROR(INDEX('движение ДВС'!B:P,MATCH('наряд-задание'!D875,'движение ДВС'!P:P,0),1),"")</f>
        <v/>
      </c>
    </row>
    <row r="876" spans="1:11" s="29" customFormat="1" ht="25.5" hidden="1" customHeight="1" x14ac:dyDescent="0.25">
      <c r="A876" s="37"/>
      <c r="B876" s="35"/>
      <c r="C876" s="29">
        <f>IFERROR(VLOOKUP(B876,специалист!$B$3:$C$45,2,FALSE),)</f>
        <v>0</v>
      </c>
      <c r="D876" s="37"/>
      <c r="E876" s="30" t="str">
        <f>IFERROR(VLOOKUP(D876,'движение ДВС'!B875:C4880,2,FALSE),"")</f>
        <v/>
      </c>
      <c r="F876" s="35"/>
      <c r="G876" s="30" t="str">
        <f>IFERROR(VLOOKUP(F876,нормативы!G876:H915,2,FALSE),"")</f>
        <v/>
      </c>
      <c r="H876" s="30" t="str">
        <f>IF(ISBLANK(D876),"",нормативы!$H$2)</f>
        <v/>
      </c>
      <c r="I876" s="35"/>
      <c r="J876" s="36" t="str">
        <f>IFERROR(VLOOKUP(D876,'движение ДВС'!B875:K4880,9,FALSE),"")</f>
        <v/>
      </c>
      <c r="K876" s="29" t="str">
        <f>IFERROR(INDEX('движение ДВС'!B:P,MATCH('наряд-задание'!D876,'движение ДВС'!P:P,0),1),"")</f>
        <v/>
      </c>
    </row>
    <row r="877" spans="1:11" s="29" customFormat="1" ht="25.5" hidden="1" customHeight="1" x14ac:dyDescent="0.25">
      <c r="A877" s="37"/>
      <c r="B877" s="35"/>
      <c r="C877" s="29">
        <f>IFERROR(VLOOKUP(B877,специалист!$B$3:$C$45,2,FALSE),)</f>
        <v>0</v>
      </c>
      <c r="D877" s="37"/>
      <c r="E877" s="30" t="str">
        <f>IFERROR(VLOOKUP(D877,'движение ДВС'!B876:C4881,2,FALSE),"")</f>
        <v/>
      </c>
      <c r="F877" s="35"/>
      <c r="G877" s="30" t="str">
        <f>IFERROR(VLOOKUP(F877,нормативы!G877:H916,2,FALSE),"")</f>
        <v/>
      </c>
      <c r="H877" s="30" t="str">
        <f>IF(ISBLANK(D877),"",нормативы!$H$2)</f>
        <v/>
      </c>
      <c r="I877" s="35"/>
      <c r="J877" s="36" t="str">
        <f>IFERROR(VLOOKUP(D877,'движение ДВС'!B876:K4881,9,FALSE),"")</f>
        <v/>
      </c>
      <c r="K877" s="29" t="str">
        <f>IFERROR(INDEX('движение ДВС'!B:P,MATCH('наряд-задание'!D877,'движение ДВС'!P:P,0),1),"")</f>
        <v/>
      </c>
    </row>
    <row r="878" spans="1:11" s="29" customFormat="1" ht="25.5" hidden="1" customHeight="1" x14ac:dyDescent="0.25">
      <c r="A878" s="37"/>
      <c r="B878" s="35"/>
      <c r="C878" s="29">
        <f>IFERROR(VLOOKUP(B878,специалист!$B$3:$C$45,2,FALSE),)</f>
        <v>0</v>
      </c>
      <c r="D878" s="37"/>
      <c r="E878" s="30" t="str">
        <f>IFERROR(VLOOKUP(D878,'движение ДВС'!B877:C4882,2,FALSE),"")</f>
        <v/>
      </c>
      <c r="F878" s="35"/>
      <c r="G878" s="30" t="str">
        <f>IFERROR(VLOOKUP(F878,нормативы!G878:H917,2,FALSE),"")</f>
        <v/>
      </c>
      <c r="H878" s="30" t="str">
        <f>IF(ISBLANK(D878),"",нормативы!$H$2)</f>
        <v/>
      </c>
      <c r="I878" s="35"/>
      <c r="J878" s="36" t="str">
        <f>IFERROR(VLOOKUP(D878,'движение ДВС'!B877:K4882,9,FALSE),"")</f>
        <v/>
      </c>
      <c r="K878" s="29" t="str">
        <f>IFERROR(INDEX('движение ДВС'!B:P,MATCH('наряд-задание'!D878,'движение ДВС'!P:P,0),1),"")</f>
        <v/>
      </c>
    </row>
    <row r="879" spans="1:11" s="29" customFormat="1" ht="25.5" hidden="1" customHeight="1" x14ac:dyDescent="0.25">
      <c r="A879" s="37"/>
      <c r="B879" s="35"/>
      <c r="C879" s="29">
        <f>IFERROR(VLOOKUP(B879,специалист!$B$3:$C$45,2,FALSE),)</f>
        <v>0</v>
      </c>
      <c r="D879" s="37"/>
      <c r="E879" s="30" t="str">
        <f>IFERROR(VLOOKUP(D879,'движение ДВС'!B878:C4883,2,FALSE),"")</f>
        <v/>
      </c>
      <c r="F879" s="35"/>
      <c r="G879" s="30" t="str">
        <f>IFERROR(VLOOKUP(F879,нормативы!G879:H918,2,FALSE),"")</f>
        <v/>
      </c>
      <c r="H879" s="30" t="str">
        <f>IF(ISBLANK(D879),"",нормативы!$H$2)</f>
        <v/>
      </c>
      <c r="I879" s="35"/>
      <c r="J879" s="36" t="str">
        <f>IFERROR(VLOOKUP(D879,'движение ДВС'!B878:K4883,9,FALSE),"")</f>
        <v/>
      </c>
      <c r="K879" s="29" t="str">
        <f>IFERROR(INDEX('движение ДВС'!B:P,MATCH('наряд-задание'!D879,'движение ДВС'!P:P,0),1),"")</f>
        <v/>
      </c>
    </row>
    <row r="880" spans="1:11" s="29" customFormat="1" ht="25.5" hidden="1" customHeight="1" x14ac:dyDescent="0.25">
      <c r="A880" s="37"/>
      <c r="B880" s="35"/>
      <c r="C880" s="29">
        <f>IFERROR(VLOOKUP(B880,специалист!$B$3:$C$45,2,FALSE),)</f>
        <v>0</v>
      </c>
      <c r="D880" s="37"/>
      <c r="E880" s="30" t="str">
        <f>IFERROR(VLOOKUP(D880,'движение ДВС'!B879:C4884,2,FALSE),"")</f>
        <v/>
      </c>
      <c r="F880" s="35"/>
      <c r="G880" s="30" t="str">
        <f>IFERROR(VLOOKUP(F880,нормативы!G880:H919,2,FALSE),"")</f>
        <v/>
      </c>
      <c r="H880" s="30" t="str">
        <f>IF(ISBLANK(D880),"",нормативы!$H$2)</f>
        <v/>
      </c>
      <c r="I880" s="35"/>
      <c r="J880" s="36" t="str">
        <f>IFERROR(VLOOKUP(D880,'движение ДВС'!B879:K4884,9,FALSE),"")</f>
        <v/>
      </c>
      <c r="K880" s="29" t="str">
        <f>IFERROR(INDEX('движение ДВС'!B:P,MATCH('наряд-задание'!D880,'движение ДВС'!P:P,0),1),"")</f>
        <v/>
      </c>
    </row>
    <row r="881" spans="1:11" s="29" customFormat="1" ht="25.5" hidden="1" customHeight="1" x14ac:dyDescent="0.25">
      <c r="A881" s="37"/>
      <c r="B881" s="35"/>
      <c r="C881" s="29">
        <f>IFERROR(VLOOKUP(B881,специалист!$B$3:$C$45,2,FALSE),)</f>
        <v>0</v>
      </c>
      <c r="D881" s="37"/>
      <c r="E881" s="30" t="str">
        <f>IFERROR(VLOOKUP(D881,'движение ДВС'!B880:C4885,2,FALSE),"")</f>
        <v/>
      </c>
      <c r="F881" s="35"/>
      <c r="G881" s="30" t="str">
        <f>IFERROR(VLOOKUP(F881,нормативы!G881:H920,2,FALSE),"")</f>
        <v/>
      </c>
      <c r="H881" s="30" t="str">
        <f>IF(ISBLANK(D881),"",нормативы!$H$2)</f>
        <v/>
      </c>
      <c r="I881" s="35"/>
      <c r="J881" s="36" t="str">
        <f>IFERROR(VLOOKUP(D881,'движение ДВС'!B880:K4885,9,FALSE),"")</f>
        <v/>
      </c>
      <c r="K881" s="29" t="str">
        <f>IFERROR(INDEX('движение ДВС'!B:P,MATCH('наряд-задание'!D881,'движение ДВС'!P:P,0),1),"")</f>
        <v/>
      </c>
    </row>
    <row r="882" spans="1:11" s="29" customFormat="1" ht="25.5" hidden="1" customHeight="1" x14ac:dyDescent="0.25">
      <c r="A882" s="37"/>
      <c r="B882" s="35"/>
      <c r="C882" s="29">
        <f>IFERROR(VLOOKUP(B882,специалист!$B$3:$C$45,2,FALSE),)</f>
        <v>0</v>
      </c>
      <c r="D882" s="37"/>
      <c r="E882" s="30" t="str">
        <f>IFERROR(VLOOKUP(D882,'движение ДВС'!B881:C4886,2,FALSE),"")</f>
        <v/>
      </c>
      <c r="F882" s="35"/>
      <c r="G882" s="30" t="str">
        <f>IFERROR(VLOOKUP(F882,нормативы!G882:H921,2,FALSE),"")</f>
        <v/>
      </c>
      <c r="H882" s="30" t="str">
        <f>IF(ISBLANK(D882),"",нормативы!$H$2)</f>
        <v/>
      </c>
      <c r="I882" s="35"/>
      <c r="J882" s="36" t="str">
        <f>IFERROR(VLOOKUP(D882,'движение ДВС'!B881:K4886,9,FALSE),"")</f>
        <v/>
      </c>
      <c r="K882" s="29" t="str">
        <f>IFERROR(INDEX('движение ДВС'!B:P,MATCH('наряд-задание'!D882,'движение ДВС'!P:P,0),1),"")</f>
        <v/>
      </c>
    </row>
    <row r="883" spans="1:11" s="29" customFormat="1" ht="25.5" hidden="1" customHeight="1" x14ac:dyDescent="0.25">
      <c r="A883" s="37"/>
      <c r="B883" s="35"/>
      <c r="C883" s="29">
        <f>IFERROR(VLOOKUP(B883,специалист!$B$3:$C$45,2,FALSE),)</f>
        <v>0</v>
      </c>
      <c r="D883" s="37"/>
      <c r="E883" s="30" t="str">
        <f>IFERROR(VLOOKUP(D883,'движение ДВС'!B882:C4887,2,FALSE),"")</f>
        <v/>
      </c>
      <c r="F883" s="35"/>
      <c r="G883" s="30" t="str">
        <f>IFERROR(VLOOKUP(F883,нормативы!G883:H922,2,FALSE),"")</f>
        <v/>
      </c>
      <c r="H883" s="30" t="str">
        <f>IF(ISBLANK(D883),"",нормативы!$H$2)</f>
        <v/>
      </c>
      <c r="I883" s="35"/>
      <c r="J883" s="36" t="str">
        <f>IFERROR(VLOOKUP(D883,'движение ДВС'!B882:K4887,9,FALSE),"")</f>
        <v/>
      </c>
      <c r="K883" s="29" t="str">
        <f>IFERROR(INDEX('движение ДВС'!B:P,MATCH('наряд-задание'!D883,'движение ДВС'!P:P,0),1),"")</f>
        <v/>
      </c>
    </row>
    <row r="884" spans="1:11" s="29" customFormat="1" ht="25.5" hidden="1" customHeight="1" x14ac:dyDescent="0.25">
      <c r="A884" s="37"/>
      <c r="B884" s="35"/>
      <c r="C884" s="29">
        <f>IFERROR(VLOOKUP(B884,специалист!$B$3:$C$45,2,FALSE),)</f>
        <v>0</v>
      </c>
      <c r="D884" s="37"/>
      <c r="E884" s="30" t="str">
        <f>IFERROR(VLOOKUP(D884,'движение ДВС'!B883:C4888,2,FALSE),"")</f>
        <v/>
      </c>
      <c r="F884" s="35"/>
      <c r="G884" s="30" t="str">
        <f>IFERROR(VLOOKUP(F884,нормативы!G884:H923,2,FALSE),"")</f>
        <v/>
      </c>
      <c r="H884" s="30" t="str">
        <f>IF(ISBLANK(D884),"",нормативы!$H$2)</f>
        <v/>
      </c>
      <c r="I884" s="35"/>
      <c r="J884" s="36" t="str">
        <f>IFERROR(VLOOKUP(D884,'движение ДВС'!B883:K4888,9,FALSE),"")</f>
        <v/>
      </c>
      <c r="K884" s="29" t="str">
        <f>IFERROR(INDEX('движение ДВС'!B:P,MATCH('наряд-задание'!D884,'движение ДВС'!P:P,0),1),"")</f>
        <v/>
      </c>
    </row>
    <row r="885" spans="1:11" s="29" customFormat="1" ht="25.5" hidden="1" customHeight="1" x14ac:dyDescent="0.25">
      <c r="A885" s="37"/>
      <c r="B885" s="35"/>
      <c r="C885" s="29">
        <f>IFERROR(VLOOKUP(B885,специалист!$B$3:$C$45,2,FALSE),)</f>
        <v>0</v>
      </c>
      <c r="D885" s="37"/>
      <c r="E885" s="30" t="str">
        <f>IFERROR(VLOOKUP(D885,'движение ДВС'!B884:C4889,2,FALSE),"")</f>
        <v/>
      </c>
      <c r="F885" s="35"/>
      <c r="G885" s="30" t="str">
        <f>IFERROR(VLOOKUP(F885,нормативы!G885:H924,2,FALSE),"")</f>
        <v/>
      </c>
      <c r="H885" s="30" t="str">
        <f>IF(ISBLANK(D885),"",нормативы!$H$2)</f>
        <v/>
      </c>
      <c r="I885" s="35"/>
      <c r="J885" s="36" t="str">
        <f>IFERROR(VLOOKUP(D885,'движение ДВС'!B884:K4889,9,FALSE),"")</f>
        <v/>
      </c>
      <c r="K885" s="29" t="str">
        <f>IFERROR(INDEX('движение ДВС'!B:P,MATCH('наряд-задание'!D885,'движение ДВС'!P:P,0),1),"")</f>
        <v/>
      </c>
    </row>
    <row r="886" spans="1:11" s="29" customFormat="1" ht="25.5" hidden="1" customHeight="1" x14ac:dyDescent="0.25">
      <c r="A886" s="37"/>
      <c r="B886" s="35"/>
      <c r="C886" s="29">
        <f>IFERROR(VLOOKUP(B886,специалист!$B$3:$C$45,2,FALSE),)</f>
        <v>0</v>
      </c>
      <c r="D886" s="37"/>
      <c r="E886" s="30" t="str">
        <f>IFERROR(VLOOKUP(D886,'движение ДВС'!B885:C4890,2,FALSE),"")</f>
        <v/>
      </c>
      <c r="F886" s="35"/>
      <c r="G886" s="30" t="str">
        <f>IFERROR(VLOOKUP(F886,нормативы!G886:H925,2,FALSE),"")</f>
        <v/>
      </c>
      <c r="H886" s="30" t="str">
        <f>IF(ISBLANK(D886),"",нормативы!$H$2)</f>
        <v/>
      </c>
      <c r="I886" s="35"/>
      <c r="J886" s="36" t="str">
        <f>IFERROR(VLOOKUP(D886,'движение ДВС'!B885:K4890,9,FALSE),"")</f>
        <v/>
      </c>
      <c r="K886" s="29" t="str">
        <f>IFERROR(INDEX('движение ДВС'!B:P,MATCH('наряд-задание'!D886,'движение ДВС'!P:P,0),1),"")</f>
        <v/>
      </c>
    </row>
    <row r="887" spans="1:11" s="29" customFormat="1" ht="25.5" hidden="1" customHeight="1" x14ac:dyDescent="0.25">
      <c r="A887" s="37"/>
      <c r="B887" s="35"/>
      <c r="C887" s="29">
        <f>IFERROR(VLOOKUP(B887,специалист!$B$3:$C$45,2,FALSE),)</f>
        <v>0</v>
      </c>
      <c r="D887" s="37"/>
      <c r="E887" s="30" t="str">
        <f>IFERROR(VLOOKUP(D887,'движение ДВС'!B886:C4891,2,FALSE),"")</f>
        <v/>
      </c>
      <c r="F887" s="35"/>
      <c r="G887" s="30" t="str">
        <f>IFERROR(VLOOKUP(F887,нормативы!G887:H926,2,FALSE),"")</f>
        <v/>
      </c>
      <c r="H887" s="30" t="str">
        <f>IF(ISBLANK(D887),"",нормативы!$H$2)</f>
        <v/>
      </c>
      <c r="I887" s="35"/>
      <c r="J887" s="36" t="str">
        <f>IFERROR(VLOOKUP(D887,'движение ДВС'!B886:K4891,9,FALSE),"")</f>
        <v/>
      </c>
      <c r="K887" s="29" t="str">
        <f>IFERROR(INDEX('движение ДВС'!B:P,MATCH('наряд-задание'!D887,'движение ДВС'!P:P,0),1),"")</f>
        <v/>
      </c>
    </row>
    <row r="888" spans="1:11" s="29" customFormat="1" ht="25.5" hidden="1" customHeight="1" x14ac:dyDescent="0.25">
      <c r="A888" s="37"/>
      <c r="B888" s="35"/>
      <c r="C888" s="29">
        <f>IFERROR(VLOOKUP(B888,специалист!$B$3:$C$45,2,FALSE),)</f>
        <v>0</v>
      </c>
      <c r="D888" s="37"/>
      <c r="E888" s="30" t="str">
        <f>IFERROR(VLOOKUP(D888,'движение ДВС'!B887:C4892,2,FALSE),"")</f>
        <v/>
      </c>
      <c r="F888" s="35"/>
      <c r="G888" s="30" t="str">
        <f>IFERROR(VLOOKUP(F888,нормативы!G888:H927,2,FALSE),"")</f>
        <v/>
      </c>
      <c r="H888" s="30" t="str">
        <f>IF(ISBLANK(D888),"",нормативы!$H$2)</f>
        <v/>
      </c>
      <c r="I888" s="35"/>
      <c r="J888" s="36" t="str">
        <f>IFERROR(VLOOKUP(D888,'движение ДВС'!B887:K4892,9,FALSE),"")</f>
        <v/>
      </c>
      <c r="K888" s="29" t="str">
        <f>IFERROR(INDEX('движение ДВС'!B:P,MATCH('наряд-задание'!D888,'движение ДВС'!P:P,0),1),"")</f>
        <v/>
      </c>
    </row>
    <row r="889" spans="1:11" s="29" customFormat="1" ht="25.5" hidden="1" customHeight="1" x14ac:dyDescent="0.25">
      <c r="A889" s="37"/>
      <c r="B889" s="35"/>
      <c r="C889" s="29">
        <f>IFERROR(VLOOKUP(B889,специалист!$B$3:$C$45,2,FALSE),)</f>
        <v>0</v>
      </c>
      <c r="D889" s="37"/>
      <c r="E889" s="30" t="str">
        <f>IFERROR(VLOOKUP(D889,'движение ДВС'!B888:C4893,2,FALSE),"")</f>
        <v/>
      </c>
      <c r="F889" s="35"/>
      <c r="G889" s="30" t="str">
        <f>IFERROR(VLOOKUP(F889,нормативы!G889:H928,2,FALSE),"")</f>
        <v/>
      </c>
      <c r="H889" s="30" t="str">
        <f>IF(ISBLANK(D889),"",нормативы!$H$2)</f>
        <v/>
      </c>
      <c r="I889" s="35"/>
      <c r="J889" s="36" t="str">
        <f>IFERROR(VLOOKUP(D889,'движение ДВС'!B888:K4893,9,FALSE),"")</f>
        <v/>
      </c>
      <c r="K889" s="29" t="str">
        <f>IFERROR(INDEX('движение ДВС'!B:P,MATCH('наряд-задание'!D889,'движение ДВС'!P:P,0),1),"")</f>
        <v/>
      </c>
    </row>
    <row r="890" spans="1:11" s="29" customFormat="1" ht="25.5" hidden="1" customHeight="1" x14ac:dyDescent="0.25">
      <c r="A890" s="37"/>
      <c r="B890" s="35"/>
      <c r="C890" s="29">
        <f>IFERROR(VLOOKUP(B890,специалист!$B$3:$C$45,2,FALSE),)</f>
        <v>0</v>
      </c>
      <c r="D890" s="37"/>
      <c r="E890" s="30" t="str">
        <f>IFERROR(VLOOKUP(D890,'движение ДВС'!B889:C4894,2,FALSE),"")</f>
        <v/>
      </c>
      <c r="F890" s="35"/>
      <c r="G890" s="30" t="str">
        <f>IFERROR(VLOOKUP(F890,нормативы!G890:H929,2,FALSE),"")</f>
        <v/>
      </c>
      <c r="H890" s="30" t="str">
        <f>IF(ISBLANK(D890),"",нормативы!$H$2)</f>
        <v/>
      </c>
      <c r="I890" s="35"/>
      <c r="J890" s="36" t="str">
        <f>IFERROR(VLOOKUP(D890,'движение ДВС'!B889:K4894,9,FALSE),"")</f>
        <v/>
      </c>
      <c r="K890" s="29" t="str">
        <f>IFERROR(INDEX('движение ДВС'!B:P,MATCH('наряд-задание'!D890,'движение ДВС'!P:P,0),1),"")</f>
        <v/>
      </c>
    </row>
    <row r="891" spans="1:11" s="29" customFormat="1" ht="25.5" hidden="1" customHeight="1" x14ac:dyDescent="0.25">
      <c r="A891" s="37"/>
      <c r="B891" s="35"/>
      <c r="C891" s="29">
        <f>IFERROR(VLOOKUP(B891,специалист!$B$3:$C$45,2,FALSE),)</f>
        <v>0</v>
      </c>
      <c r="D891" s="37"/>
      <c r="E891" s="30" t="str">
        <f>IFERROR(VLOOKUP(D891,'движение ДВС'!B890:C4895,2,FALSE),"")</f>
        <v/>
      </c>
      <c r="F891" s="35"/>
      <c r="G891" s="30" t="str">
        <f>IFERROR(VLOOKUP(F891,нормативы!G891:H930,2,FALSE),"")</f>
        <v/>
      </c>
      <c r="H891" s="30" t="str">
        <f>IF(ISBLANK(D891),"",нормативы!$H$2)</f>
        <v/>
      </c>
      <c r="I891" s="35"/>
      <c r="J891" s="36" t="str">
        <f>IFERROR(VLOOKUP(D891,'движение ДВС'!B890:K4895,9,FALSE),"")</f>
        <v/>
      </c>
      <c r="K891" s="29" t="str">
        <f>IFERROR(INDEX('движение ДВС'!B:P,MATCH('наряд-задание'!D891,'движение ДВС'!P:P,0),1),"")</f>
        <v/>
      </c>
    </row>
    <row r="892" spans="1:11" s="29" customFormat="1" ht="25.5" hidden="1" customHeight="1" x14ac:dyDescent="0.25">
      <c r="A892" s="37"/>
      <c r="B892" s="35"/>
      <c r="C892" s="29">
        <f>IFERROR(VLOOKUP(B892,специалист!$B$3:$C$45,2,FALSE),)</f>
        <v>0</v>
      </c>
      <c r="D892" s="37"/>
      <c r="E892" s="30" t="str">
        <f>IFERROR(VLOOKUP(D892,'движение ДВС'!B891:C4896,2,FALSE),"")</f>
        <v/>
      </c>
      <c r="F892" s="35"/>
      <c r="G892" s="30" t="str">
        <f>IFERROR(VLOOKUP(F892,нормативы!G892:H931,2,FALSE),"")</f>
        <v/>
      </c>
      <c r="H892" s="30" t="str">
        <f>IF(ISBLANK(D892),"",нормативы!$H$2)</f>
        <v/>
      </c>
      <c r="I892" s="35"/>
      <c r="J892" s="36" t="str">
        <f>IFERROR(VLOOKUP(D892,'движение ДВС'!B891:K4896,9,FALSE),"")</f>
        <v/>
      </c>
      <c r="K892" s="29" t="str">
        <f>IFERROR(INDEX('движение ДВС'!B:P,MATCH('наряд-задание'!D892,'движение ДВС'!P:P,0),1),"")</f>
        <v/>
      </c>
    </row>
    <row r="893" spans="1:11" s="29" customFormat="1" ht="25.5" hidden="1" customHeight="1" x14ac:dyDescent="0.25">
      <c r="A893" s="37"/>
      <c r="B893" s="35"/>
      <c r="C893" s="29">
        <f>IFERROR(VLOOKUP(B893,специалист!$B$3:$C$45,2,FALSE),)</f>
        <v>0</v>
      </c>
      <c r="D893" s="37"/>
      <c r="E893" s="30" t="str">
        <f>IFERROR(VLOOKUP(D893,'движение ДВС'!B892:C4897,2,FALSE),"")</f>
        <v/>
      </c>
      <c r="F893" s="35"/>
      <c r="G893" s="30" t="str">
        <f>IFERROR(VLOOKUP(F893,нормативы!G893:H932,2,FALSE),"")</f>
        <v/>
      </c>
      <c r="H893" s="30" t="str">
        <f>IF(ISBLANK(D893),"",нормативы!$H$2)</f>
        <v/>
      </c>
      <c r="I893" s="35"/>
      <c r="J893" s="36" t="str">
        <f>IFERROR(VLOOKUP(D893,'движение ДВС'!B892:K4897,9,FALSE),"")</f>
        <v/>
      </c>
      <c r="K893" s="29" t="str">
        <f>IFERROR(INDEX('движение ДВС'!B:P,MATCH('наряд-задание'!D893,'движение ДВС'!P:P,0),1),"")</f>
        <v/>
      </c>
    </row>
    <row r="894" spans="1:11" s="29" customFormat="1" ht="25.5" hidden="1" customHeight="1" x14ac:dyDescent="0.25">
      <c r="A894" s="37"/>
      <c r="B894" s="35"/>
      <c r="C894" s="29">
        <f>IFERROR(VLOOKUP(B894,специалист!$B$3:$C$45,2,FALSE),)</f>
        <v>0</v>
      </c>
      <c r="D894" s="37"/>
      <c r="E894" s="30" t="str">
        <f>IFERROR(VLOOKUP(D894,'движение ДВС'!B893:C4898,2,FALSE),"")</f>
        <v/>
      </c>
      <c r="F894" s="35"/>
      <c r="G894" s="30" t="str">
        <f>IFERROR(VLOOKUP(F894,нормативы!G894:H933,2,FALSE),"")</f>
        <v/>
      </c>
      <c r="H894" s="30" t="str">
        <f>IF(ISBLANK(D894),"",нормативы!$H$2)</f>
        <v/>
      </c>
      <c r="I894" s="35"/>
      <c r="J894" s="36" t="str">
        <f>IFERROR(VLOOKUP(D894,'движение ДВС'!B893:K4898,9,FALSE),"")</f>
        <v/>
      </c>
      <c r="K894" s="29" t="str">
        <f>IFERROR(INDEX('движение ДВС'!B:P,MATCH('наряд-задание'!D894,'движение ДВС'!P:P,0),1),"")</f>
        <v/>
      </c>
    </row>
    <row r="895" spans="1:11" s="29" customFormat="1" ht="25.5" hidden="1" customHeight="1" x14ac:dyDescent="0.25">
      <c r="A895" s="37"/>
      <c r="B895" s="35"/>
      <c r="C895" s="29">
        <f>IFERROR(VLOOKUP(B895,специалист!$B$3:$C$45,2,FALSE),)</f>
        <v>0</v>
      </c>
      <c r="D895" s="37"/>
      <c r="E895" s="30" t="str">
        <f>IFERROR(VLOOKUP(D895,'движение ДВС'!B894:C4899,2,FALSE),"")</f>
        <v/>
      </c>
      <c r="F895" s="35"/>
      <c r="G895" s="30" t="str">
        <f>IFERROR(VLOOKUP(F895,нормативы!G895:H934,2,FALSE),"")</f>
        <v/>
      </c>
      <c r="H895" s="30" t="str">
        <f>IF(ISBLANK(D895),"",нормативы!$H$2)</f>
        <v/>
      </c>
      <c r="I895" s="35"/>
      <c r="J895" s="36" t="str">
        <f>IFERROR(VLOOKUP(D895,'движение ДВС'!B894:K4899,9,FALSE),"")</f>
        <v/>
      </c>
      <c r="K895" s="29" t="str">
        <f>IFERROR(INDEX('движение ДВС'!B:P,MATCH('наряд-задание'!D895,'движение ДВС'!P:P,0),1),"")</f>
        <v/>
      </c>
    </row>
    <row r="896" spans="1:11" s="29" customFormat="1" ht="25.5" hidden="1" customHeight="1" x14ac:dyDescent="0.25">
      <c r="A896" s="37"/>
      <c r="B896" s="35"/>
      <c r="C896" s="29">
        <f>IFERROR(VLOOKUP(B896,специалист!$B$3:$C$45,2,FALSE),)</f>
        <v>0</v>
      </c>
      <c r="D896" s="37"/>
      <c r="E896" s="30" t="str">
        <f>IFERROR(VLOOKUP(D896,'движение ДВС'!B895:C4900,2,FALSE),"")</f>
        <v/>
      </c>
      <c r="F896" s="35"/>
      <c r="G896" s="30" t="str">
        <f>IFERROR(VLOOKUP(F896,нормативы!G896:H935,2,FALSE),"")</f>
        <v/>
      </c>
      <c r="H896" s="30" t="str">
        <f>IF(ISBLANK(D896),"",нормативы!$H$2)</f>
        <v/>
      </c>
      <c r="I896" s="35"/>
      <c r="J896" s="36" t="str">
        <f>IFERROR(VLOOKUP(D896,'движение ДВС'!B895:K4900,9,FALSE),"")</f>
        <v/>
      </c>
      <c r="K896" s="29" t="str">
        <f>IFERROR(INDEX('движение ДВС'!B:P,MATCH('наряд-задание'!D896,'движение ДВС'!P:P,0),1),"")</f>
        <v/>
      </c>
    </row>
    <row r="897" spans="1:11" s="29" customFormat="1" ht="25.5" hidden="1" customHeight="1" x14ac:dyDescent="0.25">
      <c r="A897" s="37"/>
      <c r="B897" s="35"/>
      <c r="C897" s="29">
        <f>IFERROR(VLOOKUP(B897,специалист!$B$3:$C$45,2,FALSE),)</f>
        <v>0</v>
      </c>
      <c r="D897" s="37"/>
      <c r="E897" s="30" t="str">
        <f>IFERROR(VLOOKUP(D897,'движение ДВС'!B896:C4901,2,FALSE),"")</f>
        <v/>
      </c>
      <c r="F897" s="35"/>
      <c r="G897" s="30" t="str">
        <f>IFERROR(VLOOKUP(F897,нормативы!G897:H936,2,FALSE),"")</f>
        <v/>
      </c>
      <c r="H897" s="30" t="str">
        <f>IF(ISBLANK(D897),"",нормативы!$H$2)</f>
        <v/>
      </c>
      <c r="I897" s="35"/>
      <c r="J897" s="36" t="str">
        <f>IFERROR(VLOOKUP(D897,'движение ДВС'!B896:K4901,9,FALSE),"")</f>
        <v/>
      </c>
      <c r="K897" s="29" t="str">
        <f>IFERROR(INDEX('движение ДВС'!B:P,MATCH('наряд-задание'!D897,'движение ДВС'!P:P,0),1),"")</f>
        <v/>
      </c>
    </row>
    <row r="898" spans="1:11" s="29" customFormat="1" ht="25.5" hidden="1" customHeight="1" x14ac:dyDescent="0.25">
      <c r="A898" s="37"/>
      <c r="B898" s="35"/>
      <c r="C898" s="29">
        <f>IFERROR(VLOOKUP(B898,специалист!$B$3:$C$45,2,FALSE),)</f>
        <v>0</v>
      </c>
      <c r="D898" s="37"/>
      <c r="E898" s="30" t="str">
        <f>IFERROR(VLOOKUP(D898,'движение ДВС'!B897:C4902,2,FALSE),"")</f>
        <v/>
      </c>
      <c r="F898" s="35"/>
      <c r="G898" s="30" t="str">
        <f>IFERROR(VLOOKUP(F898,нормативы!G898:H937,2,FALSE),"")</f>
        <v/>
      </c>
      <c r="H898" s="30" t="str">
        <f>IF(ISBLANK(D898),"",нормативы!$H$2)</f>
        <v/>
      </c>
      <c r="I898" s="35"/>
      <c r="J898" s="36" t="str">
        <f>IFERROR(VLOOKUP(D898,'движение ДВС'!B897:K4902,9,FALSE),"")</f>
        <v/>
      </c>
      <c r="K898" s="29" t="str">
        <f>IFERROR(INDEX('движение ДВС'!B:P,MATCH('наряд-задание'!D898,'движение ДВС'!P:P,0),1),"")</f>
        <v/>
      </c>
    </row>
    <row r="899" spans="1:11" s="29" customFormat="1" ht="25.5" hidden="1" customHeight="1" x14ac:dyDescent="0.25">
      <c r="A899" s="37"/>
      <c r="B899" s="35"/>
      <c r="C899" s="29">
        <f>IFERROR(VLOOKUP(B899,специалист!$B$3:$C$45,2,FALSE),)</f>
        <v>0</v>
      </c>
      <c r="D899" s="37"/>
      <c r="E899" s="30" t="str">
        <f>IFERROR(VLOOKUP(D899,'движение ДВС'!B898:C4903,2,FALSE),"")</f>
        <v/>
      </c>
      <c r="F899" s="35"/>
      <c r="G899" s="30" t="str">
        <f>IFERROR(VLOOKUP(F899,нормативы!G899:H938,2,FALSE),"")</f>
        <v/>
      </c>
      <c r="H899" s="30" t="str">
        <f>IF(ISBLANK(D899),"",нормативы!$H$2)</f>
        <v/>
      </c>
      <c r="I899" s="35"/>
      <c r="J899" s="36" t="str">
        <f>IFERROR(VLOOKUP(D899,'движение ДВС'!B898:K4903,9,FALSE),"")</f>
        <v/>
      </c>
      <c r="K899" s="29" t="str">
        <f>IFERROR(INDEX('движение ДВС'!B:P,MATCH('наряд-задание'!D899,'движение ДВС'!P:P,0),1),"")</f>
        <v/>
      </c>
    </row>
    <row r="900" spans="1:11" s="29" customFormat="1" ht="25.5" hidden="1" customHeight="1" x14ac:dyDescent="0.25">
      <c r="A900" s="37"/>
      <c r="B900" s="35"/>
      <c r="C900" s="29">
        <f>IFERROR(VLOOKUP(B900,специалист!$B$3:$C$45,2,FALSE),)</f>
        <v>0</v>
      </c>
      <c r="D900" s="37"/>
      <c r="E900" s="30" t="str">
        <f>IFERROR(VLOOKUP(D900,'движение ДВС'!B899:C4904,2,FALSE),"")</f>
        <v/>
      </c>
      <c r="F900" s="35"/>
      <c r="G900" s="30" t="str">
        <f>IFERROR(VLOOKUP(F900,нормативы!G900:H939,2,FALSE),"")</f>
        <v/>
      </c>
      <c r="H900" s="30" t="str">
        <f>IF(ISBLANK(D900),"",нормативы!$H$2)</f>
        <v/>
      </c>
      <c r="I900" s="35"/>
      <c r="J900" s="36" t="str">
        <f>IFERROR(VLOOKUP(D900,'движение ДВС'!B899:K4904,9,FALSE),"")</f>
        <v/>
      </c>
      <c r="K900" s="29" t="str">
        <f>IFERROR(INDEX('движение ДВС'!B:P,MATCH('наряд-задание'!D900,'движение ДВС'!P:P,0),1),"")</f>
        <v/>
      </c>
    </row>
    <row r="901" spans="1:11" s="29" customFormat="1" ht="25.5" hidden="1" customHeight="1" x14ac:dyDescent="0.25">
      <c r="A901" s="37"/>
      <c r="B901" s="35"/>
      <c r="C901" s="29">
        <f>IFERROR(VLOOKUP(B901,специалист!$B$3:$C$45,2,FALSE),)</f>
        <v>0</v>
      </c>
      <c r="D901" s="37"/>
      <c r="E901" s="30" t="str">
        <f>IFERROR(VLOOKUP(D901,'движение ДВС'!B900:C4905,2,FALSE),"")</f>
        <v/>
      </c>
      <c r="F901" s="35"/>
      <c r="G901" s="30" t="str">
        <f>IFERROR(VLOOKUP(F901,нормативы!G901:H940,2,FALSE),"")</f>
        <v/>
      </c>
      <c r="H901" s="30" t="str">
        <f>IF(ISBLANK(D901),"",нормативы!$H$2)</f>
        <v/>
      </c>
      <c r="I901" s="35"/>
      <c r="J901" s="36" t="str">
        <f>IFERROR(VLOOKUP(D901,'движение ДВС'!B900:K4905,9,FALSE),"")</f>
        <v/>
      </c>
      <c r="K901" s="29" t="str">
        <f>IFERROR(INDEX('движение ДВС'!B:P,MATCH('наряд-задание'!D901,'движение ДВС'!P:P,0),1),"")</f>
        <v/>
      </c>
    </row>
    <row r="902" spans="1:11" s="29" customFormat="1" ht="25.5" hidden="1" customHeight="1" x14ac:dyDescent="0.25">
      <c r="A902" s="37"/>
      <c r="B902" s="35"/>
      <c r="C902" s="29">
        <f>IFERROR(VLOOKUP(B902,специалист!$B$3:$C$45,2,FALSE),)</f>
        <v>0</v>
      </c>
      <c r="D902" s="37"/>
      <c r="E902" s="30" t="str">
        <f>IFERROR(VLOOKUP(D902,'движение ДВС'!B901:C4906,2,FALSE),"")</f>
        <v/>
      </c>
      <c r="F902" s="35"/>
      <c r="G902" s="30" t="str">
        <f>IFERROR(VLOOKUP(F902,нормативы!G902:H941,2,FALSE),"")</f>
        <v/>
      </c>
      <c r="H902" s="30" t="str">
        <f>IF(ISBLANK(D902),"",нормативы!$H$2)</f>
        <v/>
      </c>
      <c r="I902" s="35"/>
      <c r="J902" s="36" t="str">
        <f>IFERROR(VLOOKUP(D902,'движение ДВС'!B901:K4906,9,FALSE),"")</f>
        <v/>
      </c>
      <c r="K902" s="29" t="str">
        <f>IFERROR(INDEX('движение ДВС'!B:P,MATCH('наряд-задание'!D902,'движение ДВС'!P:P,0),1),"")</f>
        <v/>
      </c>
    </row>
    <row r="903" spans="1:11" s="29" customFormat="1" ht="25.5" hidden="1" customHeight="1" x14ac:dyDescent="0.25">
      <c r="A903" s="37"/>
      <c r="B903" s="35"/>
      <c r="C903" s="29">
        <f>IFERROR(VLOOKUP(B903,специалист!$B$3:$C$45,2,FALSE),)</f>
        <v>0</v>
      </c>
      <c r="D903" s="37"/>
      <c r="E903" s="30" t="str">
        <f>IFERROR(VLOOKUP(D903,'движение ДВС'!B902:C4907,2,FALSE),"")</f>
        <v/>
      </c>
      <c r="F903" s="35"/>
      <c r="G903" s="30" t="str">
        <f>IFERROR(VLOOKUP(F903,нормативы!G903:H942,2,FALSE),"")</f>
        <v/>
      </c>
      <c r="H903" s="30" t="str">
        <f>IF(ISBLANK(D903),"",нормативы!$H$2)</f>
        <v/>
      </c>
      <c r="I903" s="35"/>
      <c r="J903" s="36" t="str">
        <f>IFERROR(VLOOKUP(D903,'движение ДВС'!B902:K4907,9,FALSE),"")</f>
        <v/>
      </c>
      <c r="K903" s="29" t="str">
        <f>IFERROR(INDEX('движение ДВС'!B:P,MATCH('наряд-задание'!D903,'движение ДВС'!P:P,0),1),"")</f>
        <v/>
      </c>
    </row>
    <row r="904" spans="1:11" s="29" customFormat="1" ht="25.5" hidden="1" customHeight="1" x14ac:dyDescent="0.25">
      <c r="A904" s="37"/>
      <c r="B904" s="35"/>
      <c r="C904" s="29">
        <f>IFERROR(VLOOKUP(B904,специалист!$B$3:$C$45,2,FALSE),)</f>
        <v>0</v>
      </c>
      <c r="D904" s="37"/>
      <c r="E904" s="30" t="str">
        <f>IFERROR(VLOOKUP(D904,'движение ДВС'!B903:C4908,2,FALSE),"")</f>
        <v/>
      </c>
      <c r="F904" s="35"/>
      <c r="G904" s="30" t="str">
        <f>IFERROR(VLOOKUP(F904,нормативы!G904:H943,2,FALSE),"")</f>
        <v/>
      </c>
      <c r="H904" s="30" t="str">
        <f>IF(ISBLANK(D904),"",нормативы!$H$2)</f>
        <v/>
      </c>
      <c r="I904" s="35"/>
      <c r="J904" s="36" t="str">
        <f>IFERROR(VLOOKUP(D904,'движение ДВС'!B903:K4908,9,FALSE),"")</f>
        <v/>
      </c>
      <c r="K904" s="29" t="str">
        <f>IFERROR(INDEX('движение ДВС'!B:P,MATCH('наряд-задание'!D904,'движение ДВС'!P:P,0),1),"")</f>
        <v/>
      </c>
    </row>
    <row r="905" spans="1:11" s="29" customFormat="1" ht="25.5" hidden="1" customHeight="1" x14ac:dyDescent="0.25">
      <c r="A905" s="37"/>
      <c r="B905" s="35"/>
      <c r="C905" s="29">
        <f>IFERROR(VLOOKUP(B905,специалист!$B$3:$C$45,2,FALSE),)</f>
        <v>0</v>
      </c>
      <c r="D905" s="37"/>
      <c r="E905" s="30" t="str">
        <f>IFERROR(VLOOKUP(D905,'движение ДВС'!B904:C4909,2,FALSE),"")</f>
        <v/>
      </c>
      <c r="F905" s="35"/>
      <c r="G905" s="30" t="str">
        <f>IFERROR(VLOOKUP(F905,нормативы!G905:H944,2,FALSE),"")</f>
        <v/>
      </c>
      <c r="H905" s="30" t="str">
        <f>IF(ISBLANK(D905),"",нормативы!$H$2)</f>
        <v/>
      </c>
      <c r="I905" s="35"/>
      <c r="J905" s="36" t="str">
        <f>IFERROR(VLOOKUP(D905,'движение ДВС'!B904:K4909,9,FALSE),"")</f>
        <v/>
      </c>
      <c r="K905" s="29" t="str">
        <f>IFERROR(INDEX('движение ДВС'!B:P,MATCH('наряд-задание'!D905,'движение ДВС'!P:P,0),1),"")</f>
        <v/>
      </c>
    </row>
    <row r="906" spans="1:11" s="29" customFormat="1" ht="25.5" hidden="1" customHeight="1" x14ac:dyDescent="0.25">
      <c r="A906" s="37"/>
      <c r="B906" s="35"/>
      <c r="C906" s="29">
        <f>IFERROR(VLOOKUP(B906,специалист!$B$3:$C$45,2,FALSE),)</f>
        <v>0</v>
      </c>
      <c r="D906" s="37"/>
      <c r="E906" s="30" t="str">
        <f>IFERROR(VLOOKUP(D906,'движение ДВС'!B905:C4910,2,FALSE),"")</f>
        <v/>
      </c>
      <c r="F906" s="35"/>
      <c r="G906" s="30" t="str">
        <f>IFERROR(VLOOKUP(F906,нормативы!G906:H945,2,FALSE),"")</f>
        <v/>
      </c>
      <c r="H906" s="30" t="str">
        <f>IF(ISBLANK(D906),"",нормативы!$H$2)</f>
        <v/>
      </c>
      <c r="I906" s="35"/>
      <c r="J906" s="36" t="str">
        <f>IFERROR(VLOOKUP(D906,'движение ДВС'!B905:K4910,9,FALSE),"")</f>
        <v/>
      </c>
      <c r="K906" s="29" t="str">
        <f>IFERROR(INDEX('движение ДВС'!B:P,MATCH('наряд-задание'!D906,'движение ДВС'!P:P,0),1),"")</f>
        <v/>
      </c>
    </row>
    <row r="907" spans="1:11" s="29" customFormat="1" ht="25.5" hidden="1" customHeight="1" x14ac:dyDescent="0.25">
      <c r="A907" s="37"/>
      <c r="B907" s="35"/>
      <c r="C907" s="29">
        <f>IFERROR(VLOOKUP(B907,специалист!$B$3:$C$45,2,FALSE),)</f>
        <v>0</v>
      </c>
      <c r="D907" s="37"/>
      <c r="E907" s="30" t="str">
        <f>IFERROR(VLOOKUP(D907,'движение ДВС'!B906:C4911,2,FALSE),"")</f>
        <v/>
      </c>
      <c r="F907" s="35"/>
      <c r="G907" s="30" t="str">
        <f>IFERROR(VLOOKUP(F907,нормативы!G907:H946,2,FALSE),"")</f>
        <v/>
      </c>
      <c r="H907" s="30" t="str">
        <f>IF(ISBLANK(D907),"",нормативы!$H$2)</f>
        <v/>
      </c>
      <c r="I907" s="35"/>
      <c r="J907" s="36" t="str">
        <f>IFERROR(VLOOKUP(D907,'движение ДВС'!B906:K4911,9,FALSE),"")</f>
        <v/>
      </c>
      <c r="K907" s="29" t="str">
        <f>IFERROR(INDEX('движение ДВС'!B:P,MATCH('наряд-задание'!D907,'движение ДВС'!P:P,0),1),"")</f>
        <v/>
      </c>
    </row>
    <row r="908" spans="1:11" s="29" customFormat="1" ht="25.5" hidden="1" customHeight="1" x14ac:dyDescent="0.25">
      <c r="A908" s="37"/>
      <c r="B908" s="35"/>
      <c r="C908" s="29">
        <f>IFERROR(VLOOKUP(B908,специалист!$B$3:$C$45,2,FALSE),)</f>
        <v>0</v>
      </c>
      <c r="D908" s="37"/>
      <c r="E908" s="30" t="str">
        <f>IFERROR(VLOOKUP(D908,'движение ДВС'!B907:C4912,2,FALSE),"")</f>
        <v/>
      </c>
      <c r="F908" s="35"/>
      <c r="G908" s="30" t="str">
        <f>IFERROR(VLOOKUP(F908,нормативы!G908:H947,2,FALSE),"")</f>
        <v/>
      </c>
      <c r="H908" s="30" t="str">
        <f>IF(ISBLANK(D908),"",нормативы!$H$2)</f>
        <v/>
      </c>
      <c r="I908" s="35"/>
      <c r="J908" s="36" t="str">
        <f>IFERROR(VLOOKUP(D908,'движение ДВС'!B907:K4912,9,FALSE),"")</f>
        <v/>
      </c>
      <c r="K908" s="29" t="str">
        <f>IFERROR(INDEX('движение ДВС'!B:P,MATCH('наряд-задание'!D908,'движение ДВС'!P:P,0),1),"")</f>
        <v/>
      </c>
    </row>
    <row r="909" spans="1:11" s="29" customFormat="1" ht="25.5" hidden="1" customHeight="1" x14ac:dyDescent="0.25">
      <c r="A909" s="37"/>
      <c r="B909" s="35"/>
      <c r="C909" s="29">
        <f>IFERROR(VLOOKUP(B909,специалист!$B$3:$C$45,2,FALSE),)</f>
        <v>0</v>
      </c>
      <c r="D909" s="37"/>
      <c r="E909" s="30" t="str">
        <f>IFERROR(VLOOKUP(D909,'движение ДВС'!B908:C4913,2,FALSE),"")</f>
        <v/>
      </c>
      <c r="F909" s="35"/>
      <c r="G909" s="30" t="str">
        <f>IFERROR(VLOOKUP(F909,нормативы!G909:H948,2,FALSE),"")</f>
        <v/>
      </c>
      <c r="H909" s="30" t="str">
        <f>IF(ISBLANK(D909),"",нормативы!$H$2)</f>
        <v/>
      </c>
      <c r="I909" s="35"/>
      <c r="J909" s="36" t="str">
        <f>IFERROR(VLOOKUP(D909,'движение ДВС'!B908:K4913,9,FALSE),"")</f>
        <v/>
      </c>
      <c r="K909" s="29" t="str">
        <f>IFERROR(INDEX('движение ДВС'!B:P,MATCH('наряд-задание'!D909,'движение ДВС'!P:P,0),1),"")</f>
        <v/>
      </c>
    </row>
    <row r="910" spans="1:11" s="29" customFormat="1" ht="25.5" hidden="1" customHeight="1" x14ac:dyDescent="0.25">
      <c r="A910" s="37"/>
      <c r="B910" s="35"/>
      <c r="C910" s="29">
        <f>IFERROR(VLOOKUP(B910,специалист!$B$3:$C$45,2,FALSE),)</f>
        <v>0</v>
      </c>
      <c r="D910" s="37"/>
      <c r="E910" s="30" t="str">
        <f>IFERROR(VLOOKUP(D910,'движение ДВС'!B909:C4914,2,FALSE),"")</f>
        <v/>
      </c>
      <c r="F910" s="35"/>
      <c r="G910" s="30" t="str">
        <f>IFERROR(VLOOKUP(F910,нормативы!G910:H949,2,FALSE),"")</f>
        <v/>
      </c>
      <c r="H910" s="30" t="str">
        <f>IF(ISBLANK(D910),"",нормативы!$H$2)</f>
        <v/>
      </c>
      <c r="I910" s="35"/>
      <c r="J910" s="36" t="str">
        <f>IFERROR(VLOOKUP(D910,'движение ДВС'!B909:K4914,9,FALSE),"")</f>
        <v/>
      </c>
      <c r="K910" s="29" t="str">
        <f>IFERROR(INDEX('движение ДВС'!B:P,MATCH('наряд-задание'!D910,'движение ДВС'!P:P,0),1),"")</f>
        <v/>
      </c>
    </row>
    <row r="911" spans="1:11" s="29" customFormat="1" ht="25.5" hidden="1" customHeight="1" x14ac:dyDescent="0.25">
      <c r="A911" s="37"/>
      <c r="B911" s="35"/>
      <c r="C911" s="29">
        <f>IFERROR(VLOOKUP(B911,специалист!$B$3:$C$45,2,FALSE),)</f>
        <v>0</v>
      </c>
      <c r="D911" s="37"/>
      <c r="E911" s="30" t="str">
        <f>IFERROR(VLOOKUP(D911,'движение ДВС'!B910:C4915,2,FALSE),"")</f>
        <v/>
      </c>
      <c r="F911" s="35"/>
      <c r="G911" s="30" t="str">
        <f>IFERROR(VLOOKUP(F911,нормативы!G911:H950,2,FALSE),"")</f>
        <v/>
      </c>
      <c r="H911" s="30" t="str">
        <f>IF(ISBLANK(D911),"",нормативы!$H$2)</f>
        <v/>
      </c>
      <c r="I911" s="35"/>
      <c r="J911" s="36" t="str">
        <f>IFERROR(VLOOKUP(D911,'движение ДВС'!B910:K4915,9,FALSE),"")</f>
        <v/>
      </c>
      <c r="K911" s="29" t="str">
        <f>IFERROR(INDEX('движение ДВС'!B:P,MATCH('наряд-задание'!D911,'движение ДВС'!P:P,0),1),"")</f>
        <v/>
      </c>
    </row>
    <row r="912" spans="1:11" s="29" customFormat="1" ht="25.5" hidden="1" customHeight="1" x14ac:dyDescent="0.25">
      <c r="A912" s="37"/>
      <c r="B912" s="35"/>
      <c r="C912" s="29">
        <f>IFERROR(VLOOKUP(B912,специалист!$B$3:$C$45,2,FALSE),)</f>
        <v>0</v>
      </c>
      <c r="D912" s="37"/>
      <c r="E912" s="30" t="str">
        <f>IFERROR(VLOOKUP(D912,'движение ДВС'!B911:C4916,2,FALSE),"")</f>
        <v/>
      </c>
      <c r="F912" s="35"/>
      <c r="G912" s="30" t="str">
        <f>IFERROR(VLOOKUP(F912,нормативы!G912:H951,2,FALSE),"")</f>
        <v/>
      </c>
      <c r="H912" s="30" t="str">
        <f>IF(ISBLANK(D912),"",нормативы!$H$2)</f>
        <v/>
      </c>
      <c r="I912" s="35"/>
      <c r="J912" s="36" t="str">
        <f>IFERROR(VLOOKUP(D912,'движение ДВС'!B911:K4916,9,FALSE),"")</f>
        <v/>
      </c>
      <c r="K912" s="29" t="str">
        <f>IFERROR(INDEX('движение ДВС'!B:P,MATCH('наряд-задание'!D912,'движение ДВС'!P:P,0),1),"")</f>
        <v/>
      </c>
    </row>
    <row r="913" spans="1:11" s="29" customFormat="1" ht="25.5" hidden="1" customHeight="1" x14ac:dyDescent="0.25">
      <c r="A913" s="37"/>
      <c r="B913" s="35"/>
      <c r="C913" s="29">
        <f>IFERROR(VLOOKUP(B913,специалист!$B$3:$C$45,2,FALSE),)</f>
        <v>0</v>
      </c>
      <c r="D913" s="37"/>
      <c r="E913" s="30" t="str">
        <f>IFERROR(VLOOKUP(D913,'движение ДВС'!B912:C4917,2,FALSE),"")</f>
        <v/>
      </c>
      <c r="F913" s="35"/>
      <c r="G913" s="30" t="str">
        <f>IFERROR(VLOOKUP(F913,нормативы!G913:H952,2,FALSE),"")</f>
        <v/>
      </c>
      <c r="H913" s="30" t="str">
        <f>IF(ISBLANK(D913),"",нормативы!$H$2)</f>
        <v/>
      </c>
      <c r="I913" s="35"/>
      <c r="J913" s="36" t="str">
        <f>IFERROR(VLOOKUP(D913,'движение ДВС'!B912:K4917,9,FALSE),"")</f>
        <v/>
      </c>
      <c r="K913" s="29" t="str">
        <f>IFERROR(INDEX('движение ДВС'!B:P,MATCH('наряд-задание'!D913,'движение ДВС'!P:P,0),1),"")</f>
        <v/>
      </c>
    </row>
    <row r="914" spans="1:11" s="29" customFormat="1" ht="25.5" hidden="1" customHeight="1" x14ac:dyDescent="0.25">
      <c r="A914" s="37"/>
      <c r="B914" s="35"/>
      <c r="C914" s="29">
        <f>IFERROR(VLOOKUP(B914,специалист!$B$3:$C$45,2,FALSE),)</f>
        <v>0</v>
      </c>
      <c r="D914" s="37"/>
      <c r="E914" s="30" t="str">
        <f>IFERROR(VLOOKUP(D914,'движение ДВС'!B913:C4918,2,FALSE),"")</f>
        <v/>
      </c>
      <c r="F914" s="35"/>
      <c r="G914" s="30" t="str">
        <f>IFERROR(VLOOKUP(F914,нормативы!G914:H953,2,FALSE),"")</f>
        <v/>
      </c>
      <c r="H914" s="30" t="str">
        <f>IF(ISBLANK(D914),"",нормативы!$H$2)</f>
        <v/>
      </c>
      <c r="I914" s="35"/>
      <c r="J914" s="36" t="str">
        <f>IFERROR(VLOOKUP(D914,'движение ДВС'!B913:K4918,9,FALSE),"")</f>
        <v/>
      </c>
      <c r="K914" s="29" t="str">
        <f>IFERROR(INDEX('движение ДВС'!B:P,MATCH('наряд-задание'!D914,'движение ДВС'!P:P,0),1),"")</f>
        <v/>
      </c>
    </row>
    <row r="915" spans="1:11" s="29" customFormat="1" ht="25.5" hidden="1" customHeight="1" x14ac:dyDescent="0.25">
      <c r="A915" s="37"/>
      <c r="B915" s="35"/>
      <c r="C915" s="29">
        <f>IFERROR(VLOOKUP(B915,специалист!$B$3:$C$45,2,FALSE),)</f>
        <v>0</v>
      </c>
      <c r="D915" s="37"/>
      <c r="E915" s="30" t="str">
        <f>IFERROR(VLOOKUP(D915,'движение ДВС'!B914:C4919,2,FALSE),"")</f>
        <v/>
      </c>
      <c r="F915" s="35"/>
      <c r="G915" s="30" t="str">
        <f>IFERROR(VLOOKUP(F915,нормативы!G915:H954,2,FALSE),"")</f>
        <v/>
      </c>
      <c r="H915" s="30" t="str">
        <f>IF(ISBLANK(D915),"",нормативы!$H$2)</f>
        <v/>
      </c>
      <c r="I915" s="35"/>
      <c r="J915" s="36" t="str">
        <f>IFERROR(VLOOKUP(D915,'движение ДВС'!B914:K4919,9,FALSE),"")</f>
        <v/>
      </c>
      <c r="K915" s="29" t="str">
        <f>IFERROR(INDEX('движение ДВС'!B:P,MATCH('наряд-задание'!D915,'движение ДВС'!P:P,0),1),"")</f>
        <v/>
      </c>
    </row>
    <row r="916" spans="1:11" s="29" customFormat="1" ht="25.5" hidden="1" customHeight="1" x14ac:dyDescent="0.25">
      <c r="A916" s="37"/>
      <c r="B916" s="35"/>
      <c r="C916" s="29">
        <f>IFERROR(VLOOKUP(B916,специалист!$B$3:$C$45,2,FALSE),)</f>
        <v>0</v>
      </c>
      <c r="D916" s="37"/>
      <c r="E916" s="30" t="str">
        <f>IFERROR(VLOOKUP(D916,'движение ДВС'!B915:C4920,2,FALSE),"")</f>
        <v/>
      </c>
      <c r="F916" s="35"/>
      <c r="G916" s="30" t="str">
        <f>IFERROR(VLOOKUP(F916,нормативы!G916:H955,2,FALSE),"")</f>
        <v/>
      </c>
      <c r="H916" s="30" t="str">
        <f>IF(ISBLANK(D916),"",нормативы!$H$2)</f>
        <v/>
      </c>
      <c r="I916" s="35"/>
      <c r="J916" s="36" t="str">
        <f>IFERROR(VLOOKUP(D916,'движение ДВС'!B915:K4920,9,FALSE),"")</f>
        <v/>
      </c>
      <c r="K916" s="29" t="str">
        <f>IFERROR(INDEX('движение ДВС'!B:P,MATCH('наряд-задание'!D916,'движение ДВС'!P:P,0),1),"")</f>
        <v/>
      </c>
    </row>
    <row r="917" spans="1:11" s="29" customFormat="1" ht="25.5" hidden="1" customHeight="1" x14ac:dyDescent="0.25">
      <c r="A917" s="37"/>
      <c r="B917" s="35"/>
      <c r="C917" s="29">
        <f>IFERROR(VLOOKUP(B917,специалист!$B$3:$C$45,2,FALSE),)</f>
        <v>0</v>
      </c>
      <c r="D917" s="37"/>
      <c r="E917" s="30" t="str">
        <f>IFERROR(VLOOKUP(D917,'движение ДВС'!B916:C4921,2,FALSE),"")</f>
        <v/>
      </c>
      <c r="F917" s="35"/>
      <c r="G917" s="30" t="str">
        <f>IFERROR(VLOOKUP(F917,нормативы!G917:H956,2,FALSE),"")</f>
        <v/>
      </c>
      <c r="H917" s="30" t="str">
        <f>IF(ISBLANK(D917),"",нормативы!$H$2)</f>
        <v/>
      </c>
      <c r="I917" s="35"/>
      <c r="J917" s="36" t="str">
        <f>IFERROR(VLOOKUP(D917,'движение ДВС'!B916:K4921,9,FALSE),"")</f>
        <v/>
      </c>
      <c r="K917" s="29" t="str">
        <f>IFERROR(INDEX('движение ДВС'!B:P,MATCH('наряд-задание'!D917,'движение ДВС'!P:P,0),1),"")</f>
        <v/>
      </c>
    </row>
    <row r="918" spans="1:11" s="29" customFormat="1" ht="25.5" hidden="1" customHeight="1" x14ac:dyDescent="0.25">
      <c r="A918" s="37"/>
      <c r="B918" s="35"/>
      <c r="C918" s="29">
        <f>IFERROR(VLOOKUP(B918,специалист!$B$3:$C$45,2,FALSE),)</f>
        <v>0</v>
      </c>
      <c r="D918" s="37"/>
      <c r="E918" s="30" t="str">
        <f>IFERROR(VLOOKUP(D918,'движение ДВС'!B917:C4922,2,FALSE),"")</f>
        <v/>
      </c>
      <c r="F918" s="35"/>
      <c r="G918" s="30" t="str">
        <f>IFERROR(VLOOKUP(F918,нормативы!G918:H957,2,FALSE),"")</f>
        <v/>
      </c>
      <c r="H918" s="30" t="str">
        <f>IF(ISBLANK(D918),"",нормативы!$H$2)</f>
        <v/>
      </c>
      <c r="I918" s="35"/>
      <c r="J918" s="36" t="str">
        <f>IFERROR(VLOOKUP(D918,'движение ДВС'!B917:K4922,9,FALSE),"")</f>
        <v/>
      </c>
      <c r="K918" s="29" t="str">
        <f>IFERROR(INDEX('движение ДВС'!B:P,MATCH('наряд-задание'!D918,'движение ДВС'!P:P,0),1),"")</f>
        <v/>
      </c>
    </row>
    <row r="919" spans="1:11" s="29" customFormat="1" ht="25.5" hidden="1" customHeight="1" x14ac:dyDescent="0.25">
      <c r="A919" s="37"/>
      <c r="B919" s="35"/>
      <c r="C919" s="29">
        <f>IFERROR(VLOOKUP(B919,специалист!$B$3:$C$45,2,FALSE),)</f>
        <v>0</v>
      </c>
      <c r="D919" s="37"/>
      <c r="E919" s="30" t="str">
        <f>IFERROR(VLOOKUP(D919,'движение ДВС'!B918:C4923,2,FALSE),"")</f>
        <v/>
      </c>
      <c r="F919" s="35"/>
      <c r="G919" s="30" t="str">
        <f>IFERROR(VLOOKUP(F919,нормативы!G919:H958,2,FALSE),"")</f>
        <v/>
      </c>
      <c r="H919" s="30" t="str">
        <f>IF(ISBLANK(D919),"",нормативы!$H$2)</f>
        <v/>
      </c>
      <c r="I919" s="35"/>
      <c r="J919" s="36" t="str">
        <f>IFERROR(VLOOKUP(D919,'движение ДВС'!B918:K4923,9,FALSE),"")</f>
        <v/>
      </c>
      <c r="K919" s="29" t="str">
        <f>IFERROR(INDEX('движение ДВС'!B:P,MATCH('наряд-задание'!D919,'движение ДВС'!P:P,0),1),"")</f>
        <v/>
      </c>
    </row>
    <row r="920" spans="1:11" s="29" customFormat="1" ht="25.5" hidden="1" customHeight="1" x14ac:dyDescent="0.25">
      <c r="A920" s="37"/>
      <c r="B920" s="35"/>
      <c r="C920" s="29">
        <f>IFERROR(VLOOKUP(B920,специалист!$B$3:$C$45,2,FALSE),)</f>
        <v>0</v>
      </c>
      <c r="D920" s="37"/>
      <c r="E920" s="30" t="str">
        <f>IFERROR(VLOOKUP(D920,'движение ДВС'!B919:C4924,2,FALSE),"")</f>
        <v/>
      </c>
      <c r="F920" s="35"/>
      <c r="G920" s="30" t="str">
        <f>IFERROR(VLOOKUP(F920,нормативы!G920:H959,2,FALSE),"")</f>
        <v/>
      </c>
      <c r="H920" s="30" t="str">
        <f>IF(ISBLANK(D920),"",нормативы!$H$2)</f>
        <v/>
      </c>
      <c r="I920" s="35"/>
      <c r="J920" s="36" t="str">
        <f>IFERROR(VLOOKUP(D920,'движение ДВС'!B919:K4924,9,FALSE),"")</f>
        <v/>
      </c>
      <c r="K920" s="29" t="str">
        <f>IFERROR(INDEX('движение ДВС'!B:P,MATCH('наряд-задание'!D920,'движение ДВС'!P:P,0),1),"")</f>
        <v/>
      </c>
    </row>
    <row r="921" spans="1:11" s="29" customFormat="1" ht="25.5" hidden="1" customHeight="1" x14ac:dyDescent="0.25">
      <c r="A921" s="37"/>
      <c r="B921" s="35"/>
      <c r="C921" s="29">
        <f>IFERROR(VLOOKUP(B921,специалист!$B$3:$C$45,2,FALSE),)</f>
        <v>0</v>
      </c>
      <c r="D921" s="37"/>
      <c r="E921" s="30" t="str">
        <f>IFERROR(VLOOKUP(D921,'движение ДВС'!B920:C4925,2,FALSE),"")</f>
        <v/>
      </c>
      <c r="F921" s="35"/>
      <c r="G921" s="30" t="str">
        <f>IFERROR(VLOOKUP(F921,нормативы!G921:H960,2,FALSE),"")</f>
        <v/>
      </c>
      <c r="H921" s="30" t="str">
        <f>IF(ISBLANK(D921),"",нормативы!$H$2)</f>
        <v/>
      </c>
      <c r="I921" s="35"/>
      <c r="J921" s="36" t="str">
        <f>IFERROR(VLOOKUP(D921,'движение ДВС'!B920:K4925,9,FALSE),"")</f>
        <v/>
      </c>
      <c r="K921" s="29" t="str">
        <f>IFERROR(INDEX('движение ДВС'!B:P,MATCH('наряд-задание'!D921,'движение ДВС'!P:P,0),1),"")</f>
        <v/>
      </c>
    </row>
    <row r="922" spans="1:11" s="29" customFormat="1" ht="25.5" hidden="1" customHeight="1" x14ac:dyDescent="0.25">
      <c r="A922" s="37"/>
      <c r="B922" s="35"/>
      <c r="C922" s="29">
        <f>IFERROR(VLOOKUP(B922,специалист!$B$3:$C$45,2,FALSE),)</f>
        <v>0</v>
      </c>
      <c r="D922" s="37"/>
      <c r="E922" s="30" t="str">
        <f>IFERROR(VLOOKUP(D922,'движение ДВС'!B921:C4926,2,FALSE),"")</f>
        <v/>
      </c>
      <c r="F922" s="35"/>
      <c r="G922" s="30" t="str">
        <f>IFERROR(VLOOKUP(F922,нормативы!G922:H961,2,FALSE),"")</f>
        <v/>
      </c>
      <c r="H922" s="30" t="str">
        <f>IF(ISBLANK(D922),"",нормативы!$H$2)</f>
        <v/>
      </c>
      <c r="I922" s="35"/>
      <c r="J922" s="36" t="str">
        <f>IFERROR(VLOOKUP(D922,'движение ДВС'!B921:K4926,9,FALSE),"")</f>
        <v/>
      </c>
      <c r="K922" s="29" t="str">
        <f>IFERROR(INDEX('движение ДВС'!B:P,MATCH('наряд-задание'!D922,'движение ДВС'!P:P,0),1),"")</f>
        <v/>
      </c>
    </row>
    <row r="923" spans="1:11" s="29" customFormat="1" ht="25.5" hidden="1" customHeight="1" x14ac:dyDescent="0.25">
      <c r="A923" s="37"/>
      <c r="B923" s="35"/>
      <c r="C923" s="29">
        <f>IFERROR(VLOOKUP(B923,специалист!$B$3:$C$45,2,FALSE),)</f>
        <v>0</v>
      </c>
      <c r="D923" s="37"/>
      <c r="E923" s="30" t="str">
        <f>IFERROR(VLOOKUP(D923,'движение ДВС'!B922:C4927,2,FALSE),"")</f>
        <v/>
      </c>
      <c r="F923" s="35"/>
      <c r="G923" s="30" t="str">
        <f>IFERROR(VLOOKUP(F923,нормативы!G923:H962,2,FALSE),"")</f>
        <v/>
      </c>
      <c r="H923" s="30" t="str">
        <f>IF(ISBLANK(D923),"",нормативы!$H$2)</f>
        <v/>
      </c>
      <c r="I923" s="35"/>
      <c r="J923" s="36" t="str">
        <f>IFERROR(VLOOKUP(D923,'движение ДВС'!B922:K4927,9,FALSE),"")</f>
        <v/>
      </c>
      <c r="K923" s="29" t="str">
        <f>IFERROR(INDEX('движение ДВС'!B:P,MATCH('наряд-задание'!D923,'движение ДВС'!P:P,0),1),"")</f>
        <v/>
      </c>
    </row>
    <row r="924" spans="1:11" s="29" customFormat="1" ht="25.5" hidden="1" customHeight="1" x14ac:dyDescent="0.25">
      <c r="A924" s="37"/>
      <c r="B924" s="35"/>
      <c r="C924" s="29">
        <f>IFERROR(VLOOKUP(B924,специалист!$B$3:$C$45,2,FALSE),)</f>
        <v>0</v>
      </c>
      <c r="D924" s="37"/>
      <c r="E924" s="30" t="str">
        <f>IFERROR(VLOOKUP(D924,'движение ДВС'!B923:C4928,2,FALSE),"")</f>
        <v/>
      </c>
      <c r="F924" s="35"/>
      <c r="G924" s="30" t="str">
        <f>IFERROR(VLOOKUP(F924,нормативы!G924:H963,2,FALSE),"")</f>
        <v/>
      </c>
      <c r="H924" s="30" t="str">
        <f>IF(ISBLANK(D924),"",нормативы!$H$2)</f>
        <v/>
      </c>
      <c r="I924" s="35"/>
      <c r="J924" s="36" t="str">
        <f>IFERROR(VLOOKUP(D924,'движение ДВС'!B923:K4928,9,FALSE),"")</f>
        <v/>
      </c>
      <c r="K924" s="29" t="str">
        <f>IFERROR(INDEX('движение ДВС'!B:P,MATCH('наряд-задание'!D924,'движение ДВС'!P:P,0),1),"")</f>
        <v/>
      </c>
    </row>
    <row r="925" spans="1:11" s="29" customFormat="1" ht="25.5" hidden="1" customHeight="1" x14ac:dyDescent="0.25">
      <c r="A925" s="37"/>
      <c r="B925" s="35"/>
      <c r="C925" s="29">
        <f>IFERROR(VLOOKUP(B925,специалист!$B$3:$C$45,2,FALSE),)</f>
        <v>0</v>
      </c>
      <c r="D925" s="37"/>
      <c r="E925" s="30" t="str">
        <f>IFERROR(VLOOKUP(D925,'движение ДВС'!B924:C4929,2,FALSE),"")</f>
        <v/>
      </c>
      <c r="F925" s="35"/>
      <c r="G925" s="30" t="str">
        <f>IFERROR(VLOOKUP(F925,нормативы!G925:H964,2,FALSE),"")</f>
        <v/>
      </c>
      <c r="H925" s="30" t="str">
        <f>IF(ISBLANK(D925),"",нормативы!$H$2)</f>
        <v/>
      </c>
      <c r="I925" s="35"/>
      <c r="J925" s="36" t="str">
        <f>IFERROR(VLOOKUP(D925,'движение ДВС'!B924:K4929,9,FALSE),"")</f>
        <v/>
      </c>
      <c r="K925" s="29" t="str">
        <f>IFERROR(INDEX('движение ДВС'!B:P,MATCH('наряд-задание'!D925,'движение ДВС'!P:P,0),1),"")</f>
        <v/>
      </c>
    </row>
    <row r="926" spans="1:11" s="29" customFormat="1" ht="25.5" hidden="1" customHeight="1" x14ac:dyDescent="0.25">
      <c r="A926" s="37"/>
      <c r="B926" s="35"/>
      <c r="C926" s="29">
        <f>IFERROR(VLOOKUP(B926,специалист!$B$3:$C$45,2,FALSE),)</f>
        <v>0</v>
      </c>
      <c r="D926" s="37"/>
      <c r="E926" s="30" t="str">
        <f>IFERROR(VLOOKUP(D926,'движение ДВС'!B925:C4930,2,FALSE),"")</f>
        <v/>
      </c>
      <c r="F926" s="35"/>
      <c r="G926" s="30" t="str">
        <f>IFERROR(VLOOKUP(F926,нормативы!G926:H965,2,FALSE),"")</f>
        <v/>
      </c>
      <c r="H926" s="30" t="str">
        <f>IF(ISBLANK(D926),"",нормативы!$H$2)</f>
        <v/>
      </c>
      <c r="I926" s="35"/>
      <c r="J926" s="36" t="str">
        <f>IFERROR(VLOOKUP(D926,'движение ДВС'!B925:K4930,9,FALSE),"")</f>
        <v/>
      </c>
      <c r="K926" s="29" t="str">
        <f>IFERROR(INDEX('движение ДВС'!B:P,MATCH('наряд-задание'!D926,'движение ДВС'!P:P,0),1),"")</f>
        <v/>
      </c>
    </row>
    <row r="927" spans="1:11" s="29" customFormat="1" ht="25.5" hidden="1" customHeight="1" x14ac:dyDescent="0.25">
      <c r="A927" s="37"/>
      <c r="B927" s="35"/>
      <c r="C927" s="29">
        <f>IFERROR(VLOOKUP(B927,специалист!$B$3:$C$45,2,FALSE),)</f>
        <v>0</v>
      </c>
      <c r="D927" s="37"/>
      <c r="E927" s="30" t="str">
        <f>IFERROR(VLOOKUP(D927,'движение ДВС'!B926:C4931,2,FALSE),"")</f>
        <v/>
      </c>
      <c r="F927" s="35"/>
      <c r="G927" s="30" t="str">
        <f>IFERROR(VLOOKUP(F927,нормативы!G927:H966,2,FALSE),"")</f>
        <v/>
      </c>
      <c r="H927" s="30" t="str">
        <f>IF(ISBLANK(D927),"",нормативы!$H$2)</f>
        <v/>
      </c>
      <c r="I927" s="35"/>
      <c r="J927" s="36" t="str">
        <f>IFERROR(VLOOKUP(D927,'движение ДВС'!B926:K4931,9,FALSE),"")</f>
        <v/>
      </c>
      <c r="K927" s="29" t="str">
        <f>IFERROR(INDEX('движение ДВС'!B:P,MATCH('наряд-задание'!D927,'движение ДВС'!P:P,0),1),"")</f>
        <v/>
      </c>
    </row>
    <row r="928" spans="1:11" s="29" customFormat="1" ht="25.5" hidden="1" customHeight="1" x14ac:dyDescent="0.25">
      <c r="A928" s="37"/>
      <c r="B928" s="35"/>
      <c r="C928" s="29">
        <f>IFERROR(VLOOKUP(B928,специалист!$B$3:$C$45,2,FALSE),)</f>
        <v>0</v>
      </c>
      <c r="D928" s="37"/>
      <c r="E928" s="30" t="str">
        <f>IFERROR(VLOOKUP(D928,'движение ДВС'!B927:C4932,2,FALSE),"")</f>
        <v/>
      </c>
      <c r="F928" s="35"/>
      <c r="G928" s="30" t="str">
        <f>IFERROR(VLOOKUP(F928,нормативы!G928:H967,2,FALSE),"")</f>
        <v/>
      </c>
      <c r="H928" s="30" t="str">
        <f>IF(ISBLANK(D928),"",нормативы!$H$2)</f>
        <v/>
      </c>
      <c r="I928" s="35"/>
      <c r="J928" s="36" t="str">
        <f>IFERROR(VLOOKUP(D928,'движение ДВС'!B927:K4932,9,FALSE),"")</f>
        <v/>
      </c>
      <c r="K928" s="29" t="str">
        <f>IFERROR(INDEX('движение ДВС'!B:P,MATCH('наряд-задание'!D928,'движение ДВС'!P:P,0),1),"")</f>
        <v/>
      </c>
    </row>
    <row r="929" spans="1:11" s="29" customFormat="1" ht="25.5" hidden="1" customHeight="1" x14ac:dyDescent="0.25">
      <c r="A929" s="37"/>
      <c r="B929" s="35"/>
      <c r="C929" s="29">
        <f>IFERROR(VLOOKUP(B929,специалист!$B$3:$C$45,2,FALSE),)</f>
        <v>0</v>
      </c>
      <c r="D929" s="37"/>
      <c r="E929" s="30" t="str">
        <f>IFERROR(VLOOKUP(D929,'движение ДВС'!B928:C4933,2,FALSE),"")</f>
        <v/>
      </c>
      <c r="F929" s="35"/>
      <c r="G929" s="30" t="str">
        <f>IFERROR(VLOOKUP(F929,нормативы!G929:H968,2,FALSE),"")</f>
        <v/>
      </c>
      <c r="H929" s="30" t="str">
        <f>IF(ISBLANK(D929),"",нормативы!$H$2)</f>
        <v/>
      </c>
      <c r="I929" s="35"/>
      <c r="J929" s="36" t="str">
        <f>IFERROR(VLOOKUP(D929,'движение ДВС'!B928:K4933,9,FALSE),"")</f>
        <v/>
      </c>
      <c r="K929" s="29" t="str">
        <f>IFERROR(INDEX('движение ДВС'!B:P,MATCH('наряд-задание'!D929,'движение ДВС'!P:P,0),1),"")</f>
        <v/>
      </c>
    </row>
    <row r="930" spans="1:11" s="29" customFormat="1" ht="25.5" hidden="1" customHeight="1" x14ac:dyDescent="0.25">
      <c r="A930" s="37"/>
      <c r="B930" s="35"/>
      <c r="C930" s="29">
        <f>IFERROR(VLOOKUP(B930,специалист!$B$3:$C$45,2,FALSE),)</f>
        <v>0</v>
      </c>
      <c r="D930" s="37"/>
      <c r="E930" s="30" t="str">
        <f>IFERROR(VLOOKUP(D930,'движение ДВС'!B929:C4934,2,FALSE),"")</f>
        <v/>
      </c>
      <c r="F930" s="35"/>
      <c r="G930" s="30" t="str">
        <f>IFERROR(VLOOKUP(F930,нормативы!G930:H969,2,FALSE),"")</f>
        <v/>
      </c>
      <c r="H930" s="30" t="str">
        <f>IF(ISBLANK(D930),"",нормативы!$H$2)</f>
        <v/>
      </c>
      <c r="I930" s="35"/>
      <c r="J930" s="36" t="str">
        <f>IFERROR(VLOOKUP(D930,'движение ДВС'!B929:K4934,9,FALSE),"")</f>
        <v/>
      </c>
      <c r="K930" s="29" t="str">
        <f>IFERROR(INDEX('движение ДВС'!B:P,MATCH('наряд-задание'!D930,'движение ДВС'!P:P,0),1),"")</f>
        <v/>
      </c>
    </row>
    <row r="931" spans="1:11" s="29" customFormat="1" ht="25.5" hidden="1" customHeight="1" x14ac:dyDescent="0.25">
      <c r="A931" s="37"/>
      <c r="B931" s="35"/>
      <c r="C931" s="29">
        <f>IFERROR(VLOOKUP(B931,специалист!$B$3:$C$45,2,FALSE),)</f>
        <v>0</v>
      </c>
      <c r="D931" s="37"/>
      <c r="E931" s="30" t="str">
        <f>IFERROR(VLOOKUP(D931,'движение ДВС'!B930:C4935,2,FALSE),"")</f>
        <v/>
      </c>
      <c r="F931" s="35"/>
      <c r="G931" s="30" t="str">
        <f>IFERROR(VLOOKUP(F931,нормативы!G931:H970,2,FALSE),"")</f>
        <v/>
      </c>
      <c r="H931" s="30" t="str">
        <f>IF(ISBLANK(D931),"",нормативы!$H$2)</f>
        <v/>
      </c>
      <c r="I931" s="35"/>
      <c r="J931" s="36" t="str">
        <f>IFERROR(VLOOKUP(D931,'движение ДВС'!B930:K4935,9,FALSE),"")</f>
        <v/>
      </c>
      <c r="K931" s="29" t="str">
        <f>IFERROR(INDEX('движение ДВС'!B:P,MATCH('наряд-задание'!D931,'движение ДВС'!P:P,0),1),"")</f>
        <v/>
      </c>
    </row>
    <row r="932" spans="1:11" s="29" customFormat="1" ht="25.5" hidden="1" customHeight="1" x14ac:dyDescent="0.25">
      <c r="A932" s="37"/>
      <c r="B932" s="35"/>
      <c r="C932" s="29">
        <f>IFERROR(VLOOKUP(B932,специалист!$B$3:$C$45,2,FALSE),)</f>
        <v>0</v>
      </c>
      <c r="D932" s="37"/>
      <c r="E932" s="30" t="str">
        <f>IFERROR(VLOOKUP(D932,'движение ДВС'!B931:C4936,2,FALSE),"")</f>
        <v/>
      </c>
      <c r="F932" s="35"/>
      <c r="G932" s="30" t="str">
        <f>IFERROR(VLOOKUP(F932,нормативы!G932:H971,2,FALSE),"")</f>
        <v/>
      </c>
      <c r="H932" s="30" t="str">
        <f>IF(ISBLANK(D932),"",нормативы!$H$2)</f>
        <v/>
      </c>
      <c r="I932" s="35"/>
      <c r="J932" s="36" t="str">
        <f>IFERROR(VLOOKUP(D932,'движение ДВС'!B931:K4936,9,FALSE),"")</f>
        <v/>
      </c>
      <c r="K932" s="29" t="str">
        <f>IFERROR(INDEX('движение ДВС'!B:P,MATCH('наряд-задание'!D932,'движение ДВС'!P:P,0),1),"")</f>
        <v/>
      </c>
    </row>
    <row r="933" spans="1:11" s="29" customFormat="1" ht="25.5" hidden="1" customHeight="1" x14ac:dyDescent="0.25">
      <c r="A933" s="37"/>
      <c r="B933" s="35"/>
      <c r="C933" s="29">
        <f>IFERROR(VLOOKUP(B933,специалист!$B$3:$C$45,2,FALSE),)</f>
        <v>0</v>
      </c>
      <c r="D933" s="37"/>
      <c r="E933" s="30" t="str">
        <f>IFERROR(VLOOKUP(D933,'движение ДВС'!B932:C4937,2,FALSE),"")</f>
        <v/>
      </c>
      <c r="F933" s="35"/>
      <c r="G933" s="30" t="str">
        <f>IFERROR(VLOOKUP(F933,нормативы!G933:H972,2,FALSE),"")</f>
        <v/>
      </c>
      <c r="H933" s="30" t="str">
        <f>IF(ISBLANK(D933),"",нормативы!$H$2)</f>
        <v/>
      </c>
      <c r="I933" s="35"/>
      <c r="J933" s="36" t="str">
        <f>IFERROR(VLOOKUP(D933,'движение ДВС'!B932:K4937,9,FALSE),"")</f>
        <v/>
      </c>
      <c r="K933" s="29" t="str">
        <f>IFERROR(INDEX('движение ДВС'!B:P,MATCH('наряд-задание'!D933,'движение ДВС'!P:P,0),1),"")</f>
        <v/>
      </c>
    </row>
    <row r="934" spans="1:11" s="29" customFormat="1" ht="25.5" hidden="1" customHeight="1" x14ac:dyDescent="0.25">
      <c r="A934" s="37"/>
      <c r="B934" s="35"/>
      <c r="C934" s="29">
        <f>IFERROR(VLOOKUP(B934,специалист!$B$3:$C$45,2,FALSE),)</f>
        <v>0</v>
      </c>
      <c r="D934" s="37"/>
      <c r="E934" s="30" t="str">
        <f>IFERROR(VLOOKUP(D934,'движение ДВС'!B933:C4938,2,FALSE),"")</f>
        <v/>
      </c>
      <c r="F934" s="35"/>
      <c r="G934" s="30" t="str">
        <f>IFERROR(VLOOKUP(F934,нормативы!G934:H973,2,FALSE),"")</f>
        <v/>
      </c>
      <c r="H934" s="30" t="str">
        <f>IF(ISBLANK(D934),"",нормативы!$H$2)</f>
        <v/>
      </c>
      <c r="I934" s="35"/>
      <c r="J934" s="36" t="str">
        <f>IFERROR(VLOOKUP(D934,'движение ДВС'!B933:K4938,9,FALSE),"")</f>
        <v/>
      </c>
      <c r="K934" s="29" t="str">
        <f>IFERROR(INDEX('движение ДВС'!B:P,MATCH('наряд-задание'!D934,'движение ДВС'!P:P,0),1),"")</f>
        <v/>
      </c>
    </row>
    <row r="935" spans="1:11" s="29" customFormat="1" ht="25.5" hidden="1" customHeight="1" x14ac:dyDescent="0.25">
      <c r="A935" s="37"/>
      <c r="B935" s="35"/>
      <c r="C935" s="29">
        <f>IFERROR(VLOOKUP(B935,специалист!$B$3:$C$45,2,FALSE),)</f>
        <v>0</v>
      </c>
      <c r="D935" s="37"/>
      <c r="E935" s="30" t="str">
        <f>IFERROR(VLOOKUP(D935,'движение ДВС'!B934:C4939,2,FALSE),"")</f>
        <v/>
      </c>
      <c r="F935" s="35"/>
      <c r="G935" s="30" t="str">
        <f>IFERROR(VLOOKUP(F935,нормативы!G935:H974,2,FALSE),"")</f>
        <v/>
      </c>
      <c r="H935" s="30" t="str">
        <f>IF(ISBLANK(D935),"",нормативы!$H$2)</f>
        <v/>
      </c>
      <c r="I935" s="35"/>
      <c r="J935" s="36" t="str">
        <f>IFERROR(VLOOKUP(D935,'движение ДВС'!B934:K4939,9,FALSE),"")</f>
        <v/>
      </c>
      <c r="K935" s="29" t="str">
        <f>IFERROR(INDEX('движение ДВС'!B:P,MATCH('наряд-задание'!D935,'движение ДВС'!P:P,0),1),"")</f>
        <v/>
      </c>
    </row>
    <row r="936" spans="1:11" s="29" customFormat="1" ht="25.5" hidden="1" customHeight="1" x14ac:dyDescent="0.25">
      <c r="A936" s="37"/>
      <c r="B936" s="35"/>
      <c r="C936" s="29">
        <f>IFERROR(VLOOKUP(B936,специалист!$B$3:$C$45,2,FALSE),)</f>
        <v>0</v>
      </c>
      <c r="D936" s="37"/>
      <c r="E936" s="30" t="str">
        <f>IFERROR(VLOOKUP(D936,'движение ДВС'!B935:C4940,2,FALSE),"")</f>
        <v/>
      </c>
      <c r="F936" s="35"/>
      <c r="G936" s="30" t="str">
        <f>IFERROR(VLOOKUP(F936,нормативы!G936:H975,2,FALSE),"")</f>
        <v/>
      </c>
      <c r="H936" s="30" t="str">
        <f>IF(ISBLANK(D936),"",нормативы!$H$2)</f>
        <v/>
      </c>
      <c r="I936" s="35"/>
      <c r="J936" s="36" t="str">
        <f>IFERROR(VLOOKUP(D936,'движение ДВС'!B935:K4940,9,FALSE),"")</f>
        <v/>
      </c>
      <c r="K936" s="29" t="str">
        <f>IFERROR(INDEX('движение ДВС'!B:P,MATCH('наряд-задание'!D936,'движение ДВС'!P:P,0),1),"")</f>
        <v/>
      </c>
    </row>
    <row r="937" spans="1:11" s="29" customFormat="1" ht="25.5" hidden="1" customHeight="1" x14ac:dyDescent="0.25">
      <c r="A937" s="37"/>
      <c r="B937" s="35"/>
      <c r="C937" s="29">
        <f>IFERROR(VLOOKUP(B937,специалист!$B$3:$C$45,2,FALSE),)</f>
        <v>0</v>
      </c>
      <c r="D937" s="37"/>
      <c r="E937" s="30" t="str">
        <f>IFERROR(VLOOKUP(D937,'движение ДВС'!B936:C4941,2,FALSE),"")</f>
        <v/>
      </c>
      <c r="F937" s="35"/>
      <c r="G937" s="30" t="str">
        <f>IFERROR(VLOOKUP(F937,нормативы!G937:H976,2,FALSE),"")</f>
        <v/>
      </c>
      <c r="H937" s="30" t="str">
        <f>IF(ISBLANK(D937),"",нормативы!$H$2)</f>
        <v/>
      </c>
      <c r="I937" s="35"/>
      <c r="J937" s="36" t="str">
        <f>IFERROR(VLOOKUP(D937,'движение ДВС'!B936:K4941,9,FALSE),"")</f>
        <v/>
      </c>
      <c r="K937" s="29" t="str">
        <f>IFERROR(INDEX('движение ДВС'!B:P,MATCH('наряд-задание'!D937,'движение ДВС'!P:P,0),1),"")</f>
        <v/>
      </c>
    </row>
    <row r="938" spans="1:11" s="29" customFormat="1" ht="25.5" hidden="1" customHeight="1" x14ac:dyDescent="0.25">
      <c r="A938" s="37"/>
      <c r="B938" s="35"/>
      <c r="C938" s="29">
        <f>IFERROR(VLOOKUP(B938,специалист!$B$3:$C$45,2,FALSE),)</f>
        <v>0</v>
      </c>
      <c r="D938" s="37"/>
      <c r="E938" s="30" t="str">
        <f>IFERROR(VLOOKUP(D938,'движение ДВС'!B937:C4942,2,FALSE),"")</f>
        <v/>
      </c>
      <c r="F938" s="35"/>
      <c r="G938" s="30" t="str">
        <f>IFERROR(VLOOKUP(F938,нормативы!G938:H977,2,FALSE),"")</f>
        <v/>
      </c>
      <c r="H938" s="30" t="str">
        <f>IF(ISBLANK(D938),"",нормативы!$H$2)</f>
        <v/>
      </c>
      <c r="I938" s="35"/>
      <c r="J938" s="36" t="str">
        <f>IFERROR(VLOOKUP(D938,'движение ДВС'!B937:K4942,9,FALSE),"")</f>
        <v/>
      </c>
      <c r="K938" s="29" t="str">
        <f>IFERROR(INDEX('движение ДВС'!B:P,MATCH('наряд-задание'!D938,'движение ДВС'!P:P,0),1),"")</f>
        <v/>
      </c>
    </row>
    <row r="939" spans="1:11" s="29" customFormat="1" ht="25.5" hidden="1" customHeight="1" x14ac:dyDescent="0.25">
      <c r="A939" s="37"/>
      <c r="B939" s="35"/>
      <c r="C939" s="29">
        <f>IFERROR(VLOOKUP(B939,специалист!$B$3:$C$45,2,FALSE),)</f>
        <v>0</v>
      </c>
      <c r="D939" s="37"/>
      <c r="E939" s="30" t="str">
        <f>IFERROR(VLOOKUP(D939,'движение ДВС'!B938:C4943,2,FALSE),"")</f>
        <v/>
      </c>
      <c r="F939" s="35"/>
      <c r="G939" s="30" t="str">
        <f>IFERROR(VLOOKUP(F939,нормативы!G939:H978,2,FALSE),"")</f>
        <v/>
      </c>
      <c r="H939" s="30" t="str">
        <f>IF(ISBLANK(D939),"",нормативы!$H$2)</f>
        <v/>
      </c>
      <c r="I939" s="35"/>
      <c r="J939" s="36" t="str">
        <f>IFERROR(VLOOKUP(D939,'движение ДВС'!B938:K4943,9,FALSE),"")</f>
        <v/>
      </c>
      <c r="K939" s="29" t="str">
        <f>IFERROR(INDEX('движение ДВС'!B:P,MATCH('наряд-задание'!D939,'движение ДВС'!P:P,0),1),"")</f>
        <v/>
      </c>
    </row>
    <row r="940" spans="1:11" s="29" customFormat="1" ht="25.5" hidden="1" customHeight="1" x14ac:dyDescent="0.25">
      <c r="A940" s="37"/>
      <c r="B940" s="35"/>
      <c r="C940" s="29">
        <f>IFERROR(VLOOKUP(B940,специалист!$B$3:$C$45,2,FALSE),)</f>
        <v>0</v>
      </c>
      <c r="D940" s="37"/>
      <c r="E940" s="30" t="str">
        <f>IFERROR(VLOOKUP(D940,'движение ДВС'!B939:C4944,2,FALSE),"")</f>
        <v/>
      </c>
      <c r="F940" s="35"/>
      <c r="G940" s="30" t="str">
        <f>IFERROR(VLOOKUP(F940,нормативы!G940:H979,2,FALSE),"")</f>
        <v/>
      </c>
      <c r="H940" s="30" t="str">
        <f>IF(ISBLANK(D940),"",нормативы!$H$2)</f>
        <v/>
      </c>
      <c r="I940" s="35"/>
      <c r="J940" s="36" t="str">
        <f>IFERROR(VLOOKUP(D940,'движение ДВС'!B939:K4944,9,FALSE),"")</f>
        <v/>
      </c>
      <c r="K940" s="29" t="str">
        <f>IFERROR(INDEX('движение ДВС'!B:P,MATCH('наряд-задание'!D940,'движение ДВС'!P:P,0),1),"")</f>
        <v/>
      </c>
    </row>
    <row r="941" spans="1:11" s="29" customFormat="1" ht="25.5" hidden="1" customHeight="1" x14ac:dyDescent="0.25">
      <c r="A941" s="37"/>
      <c r="B941" s="35"/>
      <c r="C941" s="29">
        <f>IFERROR(VLOOKUP(B941,специалист!$B$3:$C$45,2,FALSE),)</f>
        <v>0</v>
      </c>
      <c r="D941" s="37"/>
      <c r="E941" s="30" t="str">
        <f>IFERROR(VLOOKUP(D941,'движение ДВС'!B940:C4945,2,FALSE),"")</f>
        <v/>
      </c>
      <c r="F941" s="35"/>
      <c r="G941" s="30" t="str">
        <f>IFERROR(VLOOKUP(F941,нормативы!G941:H980,2,FALSE),"")</f>
        <v/>
      </c>
      <c r="H941" s="30" t="str">
        <f>IF(ISBLANK(D941),"",нормативы!$H$2)</f>
        <v/>
      </c>
      <c r="I941" s="35"/>
      <c r="J941" s="36" t="str">
        <f>IFERROR(VLOOKUP(D941,'движение ДВС'!B940:K4945,9,FALSE),"")</f>
        <v/>
      </c>
      <c r="K941" s="29" t="str">
        <f>IFERROR(INDEX('движение ДВС'!B:P,MATCH('наряд-задание'!D941,'движение ДВС'!P:P,0),1),"")</f>
        <v/>
      </c>
    </row>
    <row r="942" spans="1:11" s="29" customFormat="1" ht="25.5" hidden="1" customHeight="1" x14ac:dyDescent="0.25">
      <c r="A942" s="37"/>
      <c r="B942" s="35"/>
      <c r="C942" s="29">
        <f>IFERROR(VLOOKUP(B942,специалист!$B$3:$C$45,2,FALSE),)</f>
        <v>0</v>
      </c>
      <c r="D942" s="37"/>
      <c r="E942" s="30" t="str">
        <f>IFERROR(VLOOKUP(D942,'движение ДВС'!B941:C4946,2,FALSE),"")</f>
        <v/>
      </c>
      <c r="F942" s="35"/>
      <c r="G942" s="30" t="str">
        <f>IFERROR(VLOOKUP(F942,нормативы!G942:H981,2,FALSE),"")</f>
        <v/>
      </c>
      <c r="H942" s="30" t="str">
        <f>IF(ISBLANK(D942),"",нормативы!$H$2)</f>
        <v/>
      </c>
      <c r="I942" s="35"/>
      <c r="J942" s="36" t="str">
        <f>IFERROR(VLOOKUP(D942,'движение ДВС'!B941:K4946,9,FALSE),"")</f>
        <v/>
      </c>
      <c r="K942" s="29" t="str">
        <f>IFERROR(INDEX('движение ДВС'!B:P,MATCH('наряд-задание'!D942,'движение ДВС'!P:P,0),1),"")</f>
        <v/>
      </c>
    </row>
    <row r="943" spans="1:11" s="29" customFormat="1" ht="25.5" hidden="1" customHeight="1" x14ac:dyDescent="0.25">
      <c r="A943" s="37"/>
      <c r="B943" s="35"/>
      <c r="C943" s="29">
        <f>IFERROR(VLOOKUP(B943,специалист!$B$3:$C$45,2,FALSE),)</f>
        <v>0</v>
      </c>
      <c r="D943" s="37"/>
      <c r="E943" s="30" t="str">
        <f>IFERROR(VLOOKUP(D943,'движение ДВС'!B942:C4947,2,FALSE),"")</f>
        <v/>
      </c>
      <c r="F943" s="35"/>
      <c r="G943" s="30" t="str">
        <f>IFERROR(VLOOKUP(F943,нормативы!G943:H982,2,FALSE),"")</f>
        <v/>
      </c>
      <c r="H943" s="30" t="str">
        <f>IF(ISBLANK(D943),"",нормативы!$H$2)</f>
        <v/>
      </c>
      <c r="I943" s="35"/>
      <c r="J943" s="36" t="str">
        <f>IFERROR(VLOOKUP(D943,'движение ДВС'!B942:K4947,9,FALSE),"")</f>
        <v/>
      </c>
      <c r="K943" s="29" t="str">
        <f>IFERROR(INDEX('движение ДВС'!B:P,MATCH('наряд-задание'!D943,'движение ДВС'!P:P,0),1),"")</f>
        <v/>
      </c>
    </row>
    <row r="944" spans="1:11" s="29" customFormat="1" ht="25.5" hidden="1" customHeight="1" x14ac:dyDescent="0.25">
      <c r="A944" s="37"/>
      <c r="B944" s="35"/>
      <c r="C944" s="29">
        <f>IFERROR(VLOOKUP(B944,специалист!$B$3:$C$45,2,FALSE),)</f>
        <v>0</v>
      </c>
      <c r="D944" s="37"/>
      <c r="E944" s="30" t="str">
        <f>IFERROR(VLOOKUP(D944,'движение ДВС'!B943:C4948,2,FALSE),"")</f>
        <v/>
      </c>
      <c r="F944" s="35"/>
      <c r="G944" s="30" t="str">
        <f>IFERROR(VLOOKUP(F944,нормативы!G944:H983,2,FALSE),"")</f>
        <v/>
      </c>
      <c r="H944" s="30" t="str">
        <f>IF(ISBLANK(D944),"",нормативы!$H$2)</f>
        <v/>
      </c>
      <c r="I944" s="35"/>
      <c r="J944" s="36" t="str">
        <f>IFERROR(VLOOKUP(D944,'движение ДВС'!B943:K4948,9,FALSE),"")</f>
        <v/>
      </c>
      <c r="K944" s="29" t="str">
        <f>IFERROR(INDEX('движение ДВС'!B:P,MATCH('наряд-задание'!D944,'движение ДВС'!P:P,0),1),"")</f>
        <v/>
      </c>
    </row>
    <row r="945" spans="1:11" s="29" customFormat="1" ht="25.5" hidden="1" customHeight="1" x14ac:dyDescent="0.25">
      <c r="A945" s="37"/>
      <c r="B945" s="35"/>
      <c r="C945" s="29">
        <f>IFERROR(VLOOKUP(B945,специалист!$B$3:$C$45,2,FALSE),)</f>
        <v>0</v>
      </c>
      <c r="D945" s="37"/>
      <c r="E945" s="30" t="str">
        <f>IFERROR(VLOOKUP(D945,'движение ДВС'!B944:C4949,2,FALSE),"")</f>
        <v/>
      </c>
      <c r="F945" s="35"/>
      <c r="G945" s="30" t="str">
        <f>IFERROR(VLOOKUP(F945,нормативы!G945:H984,2,FALSE),"")</f>
        <v/>
      </c>
      <c r="H945" s="30" t="str">
        <f>IF(ISBLANK(D945),"",нормативы!$H$2)</f>
        <v/>
      </c>
      <c r="I945" s="35"/>
      <c r="J945" s="36" t="str">
        <f>IFERROR(VLOOKUP(D945,'движение ДВС'!B944:K4949,9,FALSE),"")</f>
        <v/>
      </c>
      <c r="K945" s="29" t="str">
        <f>IFERROR(INDEX('движение ДВС'!B:P,MATCH('наряд-задание'!D945,'движение ДВС'!P:P,0),1),"")</f>
        <v/>
      </c>
    </row>
    <row r="946" spans="1:11" s="29" customFormat="1" ht="25.5" hidden="1" customHeight="1" x14ac:dyDescent="0.25">
      <c r="A946" s="37"/>
      <c r="B946" s="35"/>
      <c r="C946" s="29">
        <f>IFERROR(VLOOKUP(B946,специалист!$B$3:$C$45,2,FALSE),)</f>
        <v>0</v>
      </c>
      <c r="D946" s="37"/>
      <c r="E946" s="30" t="str">
        <f>IFERROR(VLOOKUP(D946,'движение ДВС'!B945:C4950,2,FALSE),"")</f>
        <v/>
      </c>
      <c r="F946" s="35"/>
      <c r="G946" s="30" t="str">
        <f>IFERROR(VLOOKUP(F946,нормативы!G946:H985,2,FALSE),"")</f>
        <v/>
      </c>
      <c r="H946" s="30" t="str">
        <f>IF(ISBLANK(D946),"",нормативы!$H$2)</f>
        <v/>
      </c>
      <c r="I946" s="35"/>
      <c r="J946" s="36" t="str">
        <f>IFERROR(VLOOKUP(D946,'движение ДВС'!B945:K4950,9,FALSE),"")</f>
        <v/>
      </c>
      <c r="K946" s="29" t="str">
        <f>IFERROR(INDEX('движение ДВС'!B:P,MATCH('наряд-задание'!D946,'движение ДВС'!P:P,0),1),"")</f>
        <v/>
      </c>
    </row>
    <row r="947" spans="1:11" s="29" customFormat="1" ht="25.5" hidden="1" customHeight="1" x14ac:dyDescent="0.25">
      <c r="A947" s="37"/>
      <c r="B947" s="35"/>
      <c r="C947" s="29">
        <f>IFERROR(VLOOKUP(B947,специалист!$B$3:$C$45,2,FALSE),)</f>
        <v>0</v>
      </c>
      <c r="D947" s="37"/>
      <c r="E947" s="30" t="str">
        <f>IFERROR(VLOOKUP(D947,'движение ДВС'!B946:C4951,2,FALSE),"")</f>
        <v/>
      </c>
      <c r="F947" s="35"/>
      <c r="G947" s="30" t="str">
        <f>IFERROR(VLOOKUP(F947,нормативы!G947:H986,2,FALSE),"")</f>
        <v/>
      </c>
      <c r="H947" s="30" t="str">
        <f>IF(ISBLANK(D947),"",нормативы!$H$2)</f>
        <v/>
      </c>
      <c r="I947" s="35"/>
      <c r="J947" s="36" t="str">
        <f>IFERROR(VLOOKUP(D947,'движение ДВС'!B946:K4951,9,FALSE),"")</f>
        <v/>
      </c>
      <c r="K947" s="29" t="str">
        <f>IFERROR(INDEX('движение ДВС'!B:P,MATCH('наряд-задание'!D947,'движение ДВС'!P:P,0),1),"")</f>
        <v/>
      </c>
    </row>
    <row r="948" spans="1:11" s="29" customFormat="1" ht="25.5" hidden="1" customHeight="1" x14ac:dyDescent="0.25">
      <c r="A948" s="37"/>
      <c r="B948" s="35"/>
      <c r="C948" s="29">
        <f>IFERROR(VLOOKUP(B948,специалист!$B$3:$C$45,2,FALSE),)</f>
        <v>0</v>
      </c>
      <c r="D948" s="37"/>
      <c r="E948" s="30" t="str">
        <f>IFERROR(VLOOKUP(D948,'движение ДВС'!B947:C4952,2,FALSE),"")</f>
        <v/>
      </c>
      <c r="F948" s="35"/>
      <c r="G948" s="30" t="str">
        <f>IFERROR(VLOOKUP(F948,нормативы!G948:H987,2,FALSE),"")</f>
        <v/>
      </c>
      <c r="H948" s="30" t="str">
        <f>IF(ISBLANK(D948),"",нормативы!$H$2)</f>
        <v/>
      </c>
      <c r="I948" s="35"/>
      <c r="J948" s="36" t="str">
        <f>IFERROR(VLOOKUP(D948,'движение ДВС'!B947:K4952,9,FALSE),"")</f>
        <v/>
      </c>
      <c r="K948" s="29" t="str">
        <f>IFERROR(INDEX('движение ДВС'!B:P,MATCH('наряд-задание'!D948,'движение ДВС'!P:P,0),1),"")</f>
        <v/>
      </c>
    </row>
    <row r="949" spans="1:11" s="29" customFormat="1" ht="25.5" hidden="1" customHeight="1" x14ac:dyDescent="0.25">
      <c r="A949" s="37"/>
      <c r="B949" s="35"/>
      <c r="C949" s="29">
        <f>IFERROR(VLOOKUP(B949,специалист!$B$3:$C$45,2,FALSE),)</f>
        <v>0</v>
      </c>
      <c r="D949" s="37"/>
      <c r="E949" s="30" t="str">
        <f>IFERROR(VLOOKUP(D949,'движение ДВС'!B948:C4953,2,FALSE),"")</f>
        <v/>
      </c>
      <c r="F949" s="35"/>
      <c r="G949" s="30" t="str">
        <f>IFERROR(VLOOKUP(F949,нормативы!G949:H988,2,FALSE),"")</f>
        <v/>
      </c>
      <c r="H949" s="30" t="str">
        <f>IF(ISBLANK(D949),"",нормативы!$H$2)</f>
        <v/>
      </c>
      <c r="I949" s="35"/>
      <c r="J949" s="36" t="str">
        <f>IFERROR(VLOOKUP(D949,'движение ДВС'!B948:K4953,9,FALSE),"")</f>
        <v/>
      </c>
      <c r="K949" s="29" t="str">
        <f>IFERROR(INDEX('движение ДВС'!B:P,MATCH('наряд-задание'!D949,'движение ДВС'!P:P,0),1),"")</f>
        <v/>
      </c>
    </row>
    <row r="950" spans="1:11" s="29" customFormat="1" ht="25.5" hidden="1" customHeight="1" x14ac:dyDescent="0.25">
      <c r="A950" s="37"/>
      <c r="B950" s="35"/>
      <c r="C950" s="29">
        <f>IFERROR(VLOOKUP(B950,специалист!$B$3:$C$45,2,FALSE),)</f>
        <v>0</v>
      </c>
      <c r="D950" s="37"/>
      <c r="E950" s="30" t="str">
        <f>IFERROR(VLOOKUP(D950,'движение ДВС'!B949:C4954,2,FALSE),"")</f>
        <v/>
      </c>
      <c r="F950" s="35"/>
      <c r="G950" s="30" t="str">
        <f>IFERROR(VLOOKUP(F950,нормативы!G950:H989,2,FALSE),"")</f>
        <v/>
      </c>
      <c r="H950" s="30" t="str">
        <f>IF(ISBLANK(D950),"",нормативы!$H$2)</f>
        <v/>
      </c>
      <c r="I950" s="35"/>
      <c r="J950" s="36" t="str">
        <f>IFERROR(VLOOKUP(D950,'движение ДВС'!B949:K4954,9,FALSE),"")</f>
        <v/>
      </c>
      <c r="K950" s="29" t="str">
        <f>IFERROR(INDEX('движение ДВС'!B:P,MATCH('наряд-задание'!D950,'движение ДВС'!P:P,0),1),"")</f>
        <v/>
      </c>
    </row>
    <row r="951" spans="1:11" s="29" customFormat="1" ht="25.5" hidden="1" customHeight="1" x14ac:dyDescent="0.25">
      <c r="A951" s="37"/>
      <c r="B951" s="35"/>
      <c r="C951" s="29">
        <f>IFERROR(VLOOKUP(B951,специалист!$B$3:$C$45,2,FALSE),)</f>
        <v>0</v>
      </c>
      <c r="D951" s="37"/>
      <c r="E951" s="30" t="str">
        <f>IFERROR(VLOOKUP(D951,'движение ДВС'!B950:C4955,2,FALSE),"")</f>
        <v/>
      </c>
      <c r="F951" s="35"/>
      <c r="G951" s="30" t="str">
        <f>IFERROR(VLOOKUP(F951,нормативы!G951:H990,2,FALSE),"")</f>
        <v/>
      </c>
      <c r="H951" s="30" t="str">
        <f>IF(ISBLANK(D951),"",нормативы!$H$2)</f>
        <v/>
      </c>
      <c r="I951" s="35"/>
      <c r="J951" s="36" t="str">
        <f>IFERROR(VLOOKUP(D951,'движение ДВС'!B950:K4955,9,FALSE),"")</f>
        <v/>
      </c>
      <c r="K951" s="29" t="str">
        <f>IFERROR(INDEX('движение ДВС'!B:P,MATCH('наряд-задание'!D951,'движение ДВС'!P:P,0),1),"")</f>
        <v/>
      </c>
    </row>
    <row r="952" spans="1:11" s="29" customFormat="1" ht="25.5" hidden="1" customHeight="1" x14ac:dyDescent="0.25">
      <c r="A952" s="37"/>
      <c r="B952" s="35"/>
      <c r="C952" s="29">
        <f>IFERROR(VLOOKUP(B952,специалист!$B$3:$C$45,2,FALSE),)</f>
        <v>0</v>
      </c>
      <c r="D952" s="37"/>
      <c r="E952" s="30" t="str">
        <f>IFERROR(VLOOKUP(D952,'движение ДВС'!B951:C4956,2,FALSE),"")</f>
        <v/>
      </c>
      <c r="F952" s="35"/>
      <c r="G952" s="30" t="str">
        <f>IFERROR(VLOOKUP(F952,нормативы!G952:H991,2,FALSE),"")</f>
        <v/>
      </c>
      <c r="H952" s="30" t="str">
        <f>IF(ISBLANK(D952),"",нормативы!$H$2)</f>
        <v/>
      </c>
      <c r="I952" s="35"/>
      <c r="J952" s="36" t="str">
        <f>IFERROR(VLOOKUP(D952,'движение ДВС'!B951:K4956,9,FALSE),"")</f>
        <v/>
      </c>
      <c r="K952" s="29" t="str">
        <f>IFERROR(INDEX('движение ДВС'!B:P,MATCH('наряд-задание'!D952,'движение ДВС'!P:P,0),1),"")</f>
        <v/>
      </c>
    </row>
    <row r="953" spans="1:11" s="29" customFormat="1" ht="25.5" hidden="1" customHeight="1" x14ac:dyDescent="0.25">
      <c r="A953" s="37"/>
      <c r="B953" s="35"/>
      <c r="C953" s="29">
        <f>IFERROR(VLOOKUP(B953,специалист!$B$3:$C$45,2,FALSE),)</f>
        <v>0</v>
      </c>
      <c r="D953" s="37"/>
      <c r="E953" s="30" t="str">
        <f>IFERROR(VLOOKUP(D953,'движение ДВС'!B952:C4957,2,FALSE),"")</f>
        <v/>
      </c>
      <c r="F953" s="35"/>
      <c r="G953" s="30" t="str">
        <f>IFERROR(VLOOKUP(F953,нормативы!G953:H992,2,FALSE),"")</f>
        <v/>
      </c>
      <c r="H953" s="30" t="str">
        <f>IF(ISBLANK(D953),"",нормативы!$H$2)</f>
        <v/>
      </c>
      <c r="I953" s="35"/>
      <c r="J953" s="36" t="str">
        <f>IFERROR(VLOOKUP(D953,'движение ДВС'!B952:K4957,9,FALSE),"")</f>
        <v/>
      </c>
      <c r="K953" s="29" t="str">
        <f>IFERROR(INDEX('движение ДВС'!B:P,MATCH('наряд-задание'!D953,'движение ДВС'!P:P,0),1),"")</f>
        <v/>
      </c>
    </row>
    <row r="954" spans="1:11" s="29" customFormat="1" ht="25.5" hidden="1" customHeight="1" x14ac:dyDescent="0.25">
      <c r="A954" s="37"/>
      <c r="B954" s="35"/>
      <c r="C954" s="29">
        <f>IFERROR(VLOOKUP(B954,специалист!$B$3:$C$45,2,FALSE),)</f>
        <v>0</v>
      </c>
      <c r="D954" s="37"/>
      <c r="E954" s="30" t="str">
        <f>IFERROR(VLOOKUP(D954,'движение ДВС'!B953:C4958,2,FALSE),"")</f>
        <v/>
      </c>
      <c r="F954" s="35"/>
      <c r="G954" s="30" t="str">
        <f>IFERROR(VLOOKUP(F954,нормативы!G954:H993,2,FALSE),"")</f>
        <v/>
      </c>
      <c r="H954" s="30" t="str">
        <f>IF(ISBLANK(D954),"",нормативы!$H$2)</f>
        <v/>
      </c>
      <c r="I954" s="35"/>
      <c r="J954" s="36" t="str">
        <f>IFERROR(VLOOKUP(D954,'движение ДВС'!B953:K4958,9,FALSE),"")</f>
        <v/>
      </c>
      <c r="K954" s="29" t="str">
        <f>IFERROR(INDEX('движение ДВС'!B:P,MATCH('наряд-задание'!D954,'движение ДВС'!P:P,0),1),"")</f>
        <v/>
      </c>
    </row>
    <row r="955" spans="1:11" s="29" customFormat="1" ht="25.5" hidden="1" customHeight="1" x14ac:dyDescent="0.25">
      <c r="A955" s="37"/>
      <c r="B955" s="35"/>
      <c r="C955" s="29">
        <f>IFERROR(VLOOKUP(B955,специалист!$B$3:$C$45,2,FALSE),)</f>
        <v>0</v>
      </c>
      <c r="D955" s="37"/>
      <c r="E955" s="30" t="str">
        <f>IFERROR(VLOOKUP(D955,'движение ДВС'!B954:C4959,2,FALSE),"")</f>
        <v/>
      </c>
      <c r="F955" s="35"/>
      <c r="G955" s="30" t="str">
        <f>IFERROR(VLOOKUP(F955,нормативы!G955:H994,2,FALSE),"")</f>
        <v/>
      </c>
      <c r="H955" s="30" t="str">
        <f>IF(ISBLANK(D955),"",нормативы!$H$2)</f>
        <v/>
      </c>
      <c r="I955" s="35"/>
      <c r="J955" s="36" t="str">
        <f>IFERROR(VLOOKUP(D955,'движение ДВС'!B954:K4959,9,FALSE),"")</f>
        <v/>
      </c>
      <c r="K955" s="29" t="str">
        <f>IFERROR(INDEX('движение ДВС'!B:P,MATCH('наряд-задание'!D955,'движение ДВС'!P:P,0),1),"")</f>
        <v/>
      </c>
    </row>
    <row r="956" spans="1:11" s="29" customFormat="1" ht="25.5" hidden="1" customHeight="1" x14ac:dyDescent="0.25">
      <c r="A956" s="37"/>
      <c r="B956" s="35"/>
      <c r="C956" s="29">
        <f>IFERROR(VLOOKUP(B956,специалист!$B$3:$C$45,2,FALSE),)</f>
        <v>0</v>
      </c>
      <c r="D956" s="37"/>
      <c r="E956" s="30" t="str">
        <f>IFERROR(VLOOKUP(D956,'движение ДВС'!B955:C4960,2,FALSE),"")</f>
        <v/>
      </c>
      <c r="F956" s="35"/>
      <c r="G956" s="30" t="str">
        <f>IFERROR(VLOOKUP(F956,нормативы!G956:H995,2,FALSE),"")</f>
        <v/>
      </c>
      <c r="H956" s="30" t="str">
        <f>IF(ISBLANK(D956),"",нормативы!$H$2)</f>
        <v/>
      </c>
      <c r="I956" s="35"/>
      <c r="J956" s="36" t="str">
        <f>IFERROR(VLOOKUP(D956,'движение ДВС'!B955:K4960,9,FALSE),"")</f>
        <v/>
      </c>
      <c r="K956" s="29" t="str">
        <f>IFERROR(INDEX('движение ДВС'!B:P,MATCH('наряд-задание'!D956,'движение ДВС'!P:P,0),1),"")</f>
        <v/>
      </c>
    </row>
    <row r="957" spans="1:11" s="29" customFormat="1" ht="25.5" hidden="1" customHeight="1" x14ac:dyDescent="0.25">
      <c r="A957" s="37"/>
      <c r="B957" s="35"/>
      <c r="C957" s="29">
        <f>IFERROR(VLOOKUP(B957,специалист!$B$3:$C$45,2,FALSE),)</f>
        <v>0</v>
      </c>
      <c r="D957" s="37"/>
      <c r="E957" s="30" t="str">
        <f>IFERROR(VLOOKUP(D957,'движение ДВС'!B956:C4961,2,FALSE),"")</f>
        <v/>
      </c>
      <c r="F957" s="35"/>
      <c r="G957" s="30" t="str">
        <f>IFERROR(VLOOKUP(F957,нормативы!G957:H996,2,FALSE),"")</f>
        <v/>
      </c>
      <c r="H957" s="30" t="str">
        <f>IF(ISBLANK(D957),"",нормативы!$H$2)</f>
        <v/>
      </c>
      <c r="I957" s="35"/>
      <c r="J957" s="36" t="str">
        <f>IFERROR(VLOOKUP(D957,'движение ДВС'!B956:K4961,9,FALSE),"")</f>
        <v/>
      </c>
      <c r="K957" s="29" t="str">
        <f>IFERROR(INDEX('движение ДВС'!B:P,MATCH('наряд-задание'!D957,'движение ДВС'!P:P,0),1),"")</f>
        <v/>
      </c>
    </row>
    <row r="958" spans="1:11" s="29" customFormat="1" ht="25.5" hidden="1" customHeight="1" x14ac:dyDescent="0.25">
      <c r="A958" s="37"/>
      <c r="B958" s="35"/>
      <c r="C958" s="29">
        <f>IFERROR(VLOOKUP(B958,специалист!$B$3:$C$45,2,FALSE),)</f>
        <v>0</v>
      </c>
      <c r="D958" s="37"/>
      <c r="E958" s="30" t="str">
        <f>IFERROR(VLOOKUP(D958,'движение ДВС'!B957:C4962,2,FALSE),"")</f>
        <v/>
      </c>
      <c r="F958" s="35"/>
      <c r="G958" s="30" t="str">
        <f>IFERROR(VLOOKUP(F958,нормативы!G958:H997,2,FALSE),"")</f>
        <v/>
      </c>
      <c r="H958" s="30" t="str">
        <f>IF(ISBLANK(D958),"",нормативы!$H$2)</f>
        <v/>
      </c>
      <c r="I958" s="35"/>
      <c r="J958" s="36" t="str">
        <f>IFERROR(VLOOKUP(D958,'движение ДВС'!B957:K4962,9,FALSE),"")</f>
        <v/>
      </c>
      <c r="K958" s="29" t="str">
        <f>IFERROR(INDEX('движение ДВС'!B:P,MATCH('наряд-задание'!D958,'движение ДВС'!P:P,0),1),"")</f>
        <v/>
      </c>
    </row>
    <row r="959" spans="1:11" s="29" customFormat="1" ht="25.5" hidden="1" customHeight="1" x14ac:dyDescent="0.25">
      <c r="A959" s="37"/>
      <c r="B959" s="35"/>
      <c r="C959" s="29">
        <f>IFERROR(VLOOKUP(B959,специалист!$B$3:$C$45,2,FALSE),)</f>
        <v>0</v>
      </c>
      <c r="D959" s="37"/>
      <c r="E959" s="30" t="str">
        <f>IFERROR(VLOOKUP(D959,'движение ДВС'!B958:C4963,2,FALSE),"")</f>
        <v/>
      </c>
      <c r="F959" s="35"/>
      <c r="G959" s="30" t="str">
        <f>IFERROR(VLOOKUP(F959,нормативы!G959:H998,2,FALSE),"")</f>
        <v/>
      </c>
      <c r="H959" s="30" t="str">
        <f>IF(ISBLANK(D959),"",нормативы!$H$2)</f>
        <v/>
      </c>
      <c r="I959" s="35"/>
      <c r="J959" s="36" t="str">
        <f>IFERROR(VLOOKUP(D959,'движение ДВС'!B958:K4963,9,FALSE),"")</f>
        <v/>
      </c>
      <c r="K959" s="29" t="str">
        <f>IFERROR(INDEX('движение ДВС'!B:P,MATCH('наряд-задание'!D959,'движение ДВС'!P:P,0),1),"")</f>
        <v/>
      </c>
    </row>
    <row r="960" spans="1:11" s="29" customFormat="1" ht="25.5" hidden="1" customHeight="1" x14ac:dyDescent="0.25">
      <c r="A960" s="37"/>
      <c r="B960" s="35"/>
      <c r="C960" s="29">
        <f>IFERROR(VLOOKUP(B960,специалист!$B$3:$C$45,2,FALSE),)</f>
        <v>0</v>
      </c>
      <c r="D960" s="37"/>
      <c r="E960" s="30" t="str">
        <f>IFERROR(VLOOKUP(D960,'движение ДВС'!B959:C4964,2,FALSE),"")</f>
        <v/>
      </c>
      <c r="F960" s="35"/>
      <c r="G960" s="30" t="str">
        <f>IFERROR(VLOOKUP(F960,нормативы!G960:H999,2,FALSE),"")</f>
        <v/>
      </c>
      <c r="H960" s="30" t="str">
        <f>IF(ISBLANK(D960),"",нормативы!$H$2)</f>
        <v/>
      </c>
      <c r="I960" s="35"/>
      <c r="J960" s="36" t="str">
        <f>IFERROR(VLOOKUP(D960,'движение ДВС'!B959:K4964,9,FALSE),"")</f>
        <v/>
      </c>
      <c r="K960" s="29" t="str">
        <f>IFERROR(INDEX('движение ДВС'!B:P,MATCH('наряд-задание'!D960,'движение ДВС'!P:P,0),1),"")</f>
        <v/>
      </c>
    </row>
    <row r="961" spans="1:11" s="29" customFormat="1" ht="25.5" hidden="1" customHeight="1" x14ac:dyDescent="0.25">
      <c r="A961" s="37"/>
      <c r="B961" s="35"/>
      <c r="C961" s="29">
        <f>IFERROR(VLOOKUP(B961,специалист!$B$3:$C$45,2,FALSE),)</f>
        <v>0</v>
      </c>
      <c r="D961" s="37"/>
      <c r="E961" s="30" t="str">
        <f>IFERROR(VLOOKUP(D961,'движение ДВС'!B960:C4965,2,FALSE),"")</f>
        <v/>
      </c>
      <c r="F961" s="35"/>
      <c r="G961" s="30" t="str">
        <f>IFERROR(VLOOKUP(F961,нормативы!G961:H1000,2,FALSE),"")</f>
        <v/>
      </c>
      <c r="H961" s="30" t="str">
        <f>IF(ISBLANK(D961),"",нормативы!$H$2)</f>
        <v/>
      </c>
      <c r="I961" s="35"/>
      <c r="J961" s="36" t="str">
        <f>IFERROR(VLOOKUP(D961,'движение ДВС'!B960:K4965,9,FALSE),"")</f>
        <v/>
      </c>
      <c r="K961" s="29" t="str">
        <f>IFERROR(INDEX('движение ДВС'!B:P,MATCH('наряд-задание'!D961,'движение ДВС'!P:P,0),1),"")</f>
        <v/>
      </c>
    </row>
    <row r="962" spans="1:11" s="29" customFormat="1" ht="25.5" hidden="1" customHeight="1" x14ac:dyDescent="0.25">
      <c r="A962" s="37"/>
      <c r="B962" s="35"/>
      <c r="C962" s="29">
        <f>IFERROR(VLOOKUP(B962,специалист!$B$3:$C$45,2,FALSE),)</f>
        <v>0</v>
      </c>
      <c r="D962" s="37"/>
      <c r="E962" s="30" t="str">
        <f>IFERROR(VLOOKUP(D962,'движение ДВС'!B961:C4966,2,FALSE),"")</f>
        <v/>
      </c>
      <c r="F962" s="35"/>
      <c r="G962" s="30" t="str">
        <f>IFERROR(VLOOKUP(F962,нормативы!G962:H1001,2,FALSE),"")</f>
        <v/>
      </c>
      <c r="H962" s="30" t="str">
        <f>IF(ISBLANK(D962),"",нормативы!$H$2)</f>
        <v/>
      </c>
      <c r="I962" s="35"/>
      <c r="J962" s="36" t="str">
        <f>IFERROR(VLOOKUP(D962,'движение ДВС'!B961:K4966,9,FALSE),"")</f>
        <v/>
      </c>
      <c r="K962" s="29" t="str">
        <f>IFERROR(INDEX('движение ДВС'!B:P,MATCH('наряд-задание'!D962,'движение ДВС'!P:P,0),1),"")</f>
        <v/>
      </c>
    </row>
    <row r="963" spans="1:11" s="29" customFormat="1" ht="25.5" hidden="1" customHeight="1" x14ac:dyDescent="0.25">
      <c r="A963" s="37"/>
      <c r="B963" s="35"/>
      <c r="C963" s="29">
        <f>IFERROR(VLOOKUP(B963,специалист!$B$3:$C$45,2,FALSE),)</f>
        <v>0</v>
      </c>
      <c r="D963" s="37"/>
      <c r="E963" s="30" t="str">
        <f>IFERROR(VLOOKUP(D963,'движение ДВС'!B962:C4967,2,FALSE),"")</f>
        <v/>
      </c>
      <c r="F963" s="35"/>
      <c r="G963" s="30" t="str">
        <f>IFERROR(VLOOKUP(F963,нормативы!G963:H1002,2,FALSE),"")</f>
        <v/>
      </c>
      <c r="H963" s="30" t="str">
        <f>IF(ISBLANK(D963),"",нормативы!$H$2)</f>
        <v/>
      </c>
      <c r="I963" s="35"/>
      <c r="J963" s="36" t="str">
        <f>IFERROR(VLOOKUP(D963,'движение ДВС'!B962:K4967,9,FALSE),"")</f>
        <v/>
      </c>
      <c r="K963" s="29" t="str">
        <f>IFERROR(INDEX('движение ДВС'!B:P,MATCH('наряд-задание'!D963,'движение ДВС'!P:P,0),1),"")</f>
        <v/>
      </c>
    </row>
    <row r="964" spans="1:11" s="29" customFormat="1" ht="25.5" hidden="1" customHeight="1" x14ac:dyDescent="0.25">
      <c r="A964" s="37"/>
      <c r="B964" s="35"/>
      <c r="C964" s="29">
        <f>IFERROR(VLOOKUP(B964,специалист!$B$3:$C$45,2,FALSE),)</f>
        <v>0</v>
      </c>
      <c r="D964" s="37"/>
      <c r="E964" s="30" t="str">
        <f>IFERROR(VLOOKUP(D964,'движение ДВС'!B963:C4968,2,FALSE),"")</f>
        <v/>
      </c>
      <c r="F964" s="35"/>
      <c r="G964" s="30" t="str">
        <f>IFERROR(VLOOKUP(F964,нормативы!G964:H1003,2,FALSE),"")</f>
        <v/>
      </c>
      <c r="H964" s="30" t="str">
        <f>IF(ISBLANK(D964),"",нормативы!$H$2)</f>
        <v/>
      </c>
      <c r="I964" s="35"/>
      <c r="J964" s="36" t="str">
        <f>IFERROR(VLOOKUP(D964,'движение ДВС'!B963:K4968,9,FALSE),"")</f>
        <v/>
      </c>
      <c r="K964" s="29" t="str">
        <f>IFERROR(INDEX('движение ДВС'!B:P,MATCH('наряд-задание'!D964,'движение ДВС'!P:P,0),1),"")</f>
        <v/>
      </c>
    </row>
    <row r="965" spans="1:11" s="29" customFormat="1" ht="25.5" hidden="1" customHeight="1" x14ac:dyDescent="0.25">
      <c r="A965" s="37"/>
      <c r="B965" s="35"/>
      <c r="C965" s="29">
        <f>IFERROR(VLOOKUP(B965,специалист!$B$3:$C$45,2,FALSE),)</f>
        <v>0</v>
      </c>
      <c r="D965" s="37"/>
      <c r="E965" s="30" t="str">
        <f>IFERROR(VLOOKUP(D965,'движение ДВС'!B964:C4969,2,FALSE),"")</f>
        <v/>
      </c>
      <c r="F965" s="35"/>
      <c r="G965" s="30" t="str">
        <f>IFERROR(VLOOKUP(F965,нормативы!G965:H1004,2,FALSE),"")</f>
        <v/>
      </c>
      <c r="H965" s="30" t="str">
        <f>IF(ISBLANK(D965),"",нормативы!$H$2)</f>
        <v/>
      </c>
      <c r="I965" s="35"/>
      <c r="J965" s="36" t="str">
        <f>IFERROR(VLOOKUP(D965,'движение ДВС'!B964:K4969,9,FALSE),"")</f>
        <v/>
      </c>
      <c r="K965" s="29" t="str">
        <f>IFERROR(INDEX('движение ДВС'!B:P,MATCH('наряд-задание'!D965,'движение ДВС'!P:P,0),1),"")</f>
        <v/>
      </c>
    </row>
    <row r="966" spans="1:11" s="29" customFormat="1" ht="25.5" hidden="1" customHeight="1" x14ac:dyDescent="0.25">
      <c r="A966" s="37"/>
      <c r="B966" s="35"/>
      <c r="C966" s="29">
        <f>IFERROR(VLOOKUP(B966,специалист!$B$3:$C$45,2,FALSE),)</f>
        <v>0</v>
      </c>
      <c r="D966" s="37"/>
      <c r="E966" s="30" t="str">
        <f>IFERROR(VLOOKUP(D966,'движение ДВС'!B965:C4970,2,FALSE),"")</f>
        <v/>
      </c>
      <c r="F966" s="35"/>
      <c r="G966" s="30" t="str">
        <f>IFERROR(VLOOKUP(F966,нормативы!G966:H1005,2,FALSE),"")</f>
        <v/>
      </c>
      <c r="H966" s="30" t="str">
        <f>IF(ISBLANK(D966),"",нормативы!$H$2)</f>
        <v/>
      </c>
      <c r="I966" s="35"/>
      <c r="J966" s="36" t="str">
        <f>IFERROR(VLOOKUP(D966,'движение ДВС'!B965:K4970,9,FALSE),"")</f>
        <v/>
      </c>
      <c r="K966" s="29" t="str">
        <f>IFERROR(INDEX('движение ДВС'!B:P,MATCH('наряд-задание'!D966,'движение ДВС'!P:P,0),1),"")</f>
        <v/>
      </c>
    </row>
    <row r="967" spans="1:11" s="29" customFormat="1" ht="25.5" hidden="1" customHeight="1" x14ac:dyDescent="0.25">
      <c r="A967" s="37"/>
      <c r="B967" s="35"/>
      <c r="C967" s="29">
        <f>IFERROR(VLOOKUP(B967,специалист!$B$3:$C$45,2,FALSE),)</f>
        <v>0</v>
      </c>
      <c r="D967" s="37"/>
      <c r="E967" s="30" t="str">
        <f>IFERROR(VLOOKUP(D967,'движение ДВС'!B966:C4971,2,FALSE),"")</f>
        <v/>
      </c>
      <c r="F967" s="35"/>
      <c r="G967" s="30" t="str">
        <f>IFERROR(VLOOKUP(F967,нормативы!G967:H1006,2,FALSE),"")</f>
        <v/>
      </c>
      <c r="H967" s="30" t="str">
        <f>IF(ISBLANK(D967),"",нормативы!$H$2)</f>
        <v/>
      </c>
      <c r="I967" s="35"/>
      <c r="J967" s="36" t="str">
        <f>IFERROR(VLOOKUP(D967,'движение ДВС'!B966:K4971,9,FALSE),"")</f>
        <v/>
      </c>
      <c r="K967" s="29" t="str">
        <f>IFERROR(INDEX('движение ДВС'!B:P,MATCH('наряд-задание'!D967,'движение ДВС'!P:P,0),1),"")</f>
        <v/>
      </c>
    </row>
    <row r="968" spans="1:11" s="29" customFormat="1" ht="25.5" hidden="1" customHeight="1" x14ac:dyDescent="0.25">
      <c r="A968" s="37"/>
      <c r="B968" s="35"/>
      <c r="C968" s="29">
        <f>IFERROR(VLOOKUP(B968,специалист!$B$3:$C$45,2,FALSE),)</f>
        <v>0</v>
      </c>
      <c r="D968" s="37"/>
      <c r="E968" s="30" t="str">
        <f>IFERROR(VLOOKUP(D968,'движение ДВС'!B967:C4972,2,FALSE),"")</f>
        <v/>
      </c>
      <c r="F968" s="35"/>
      <c r="G968" s="30" t="str">
        <f>IFERROR(VLOOKUP(F968,нормативы!G968:H1007,2,FALSE),"")</f>
        <v/>
      </c>
      <c r="H968" s="30" t="str">
        <f>IF(ISBLANK(D968),"",нормативы!$H$2)</f>
        <v/>
      </c>
      <c r="I968" s="35"/>
      <c r="J968" s="36" t="str">
        <f>IFERROR(VLOOKUP(D968,'движение ДВС'!B967:K4972,9,FALSE),"")</f>
        <v/>
      </c>
      <c r="K968" s="29" t="str">
        <f>IFERROR(INDEX('движение ДВС'!B:P,MATCH('наряд-задание'!D968,'движение ДВС'!P:P,0),1),"")</f>
        <v/>
      </c>
    </row>
    <row r="969" spans="1:11" s="29" customFormat="1" ht="25.5" hidden="1" customHeight="1" x14ac:dyDescent="0.25">
      <c r="A969" s="37"/>
      <c r="B969" s="35"/>
      <c r="C969" s="29">
        <f>IFERROR(VLOOKUP(B969,специалист!$B$3:$C$45,2,FALSE),)</f>
        <v>0</v>
      </c>
      <c r="D969" s="37"/>
      <c r="E969" s="30" t="str">
        <f>IFERROR(VLOOKUP(D969,'движение ДВС'!B968:C4973,2,FALSE),"")</f>
        <v/>
      </c>
      <c r="F969" s="35"/>
      <c r="G969" s="30" t="str">
        <f>IFERROR(VLOOKUP(F969,нормативы!G969:H1008,2,FALSE),"")</f>
        <v/>
      </c>
      <c r="H969" s="30" t="str">
        <f>IF(ISBLANK(D969),"",нормативы!$H$2)</f>
        <v/>
      </c>
      <c r="I969" s="35"/>
      <c r="J969" s="36" t="str">
        <f>IFERROR(VLOOKUP(D969,'движение ДВС'!B968:K4973,9,FALSE),"")</f>
        <v/>
      </c>
      <c r="K969" s="29" t="str">
        <f>IFERROR(INDEX('движение ДВС'!B:P,MATCH('наряд-задание'!D969,'движение ДВС'!P:P,0),1),"")</f>
        <v/>
      </c>
    </row>
    <row r="970" spans="1:11" s="29" customFormat="1" ht="25.5" hidden="1" customHeight="1" x14ac:dyDescent="0.25">
      <c r="A970" s="37"/>
      <c r="B970" s="35"/>
      <c r="C970" s="29">
        <f>IFERROR(VLOOKUP(B970,специалист!$B$3:$C$45,2,FALSE),)</f>
        <v>0</v>
      </c>
      <c r="D970" s="37"/>
      <c r="E970" s="30" t="str">
        <f>IFERROR(VLOOKUP(D970,'движение ДВС'!B969:C4974,2,FALSE),"")</f>
        <v/>
      </c>
      <c r="F970" s="35"/>
      <c r="G970" s="30" t="str">
        <f>IFERROR(VLOOKUP(F970,нормативы!G970:H1009,2,FALSE),"")</f>
        <v/>
      </c>
      <c r="H970" s="30" t="str">
        <f>IF(ISBLANK(D970),"",нормативы!$H$2)</f>
        <v/>
      </c>
      <c r="I970" s="35"/>
      <c r="J970" s="36" t="str">
        <f>IFERROR(VLOOKUP(D970,'движение ДВС'!B969:K4974,9,FALSE),"")</f>
        <v/>
      </c>
      <c r="K970" s="29" t="str">
        <f>IFERROR(INDEX('движение ДВС'!B:P,MATCH('наряд-задание'!D970,'движение ДВС'!P:P,0),1),"")</f>
        <v/>
      </c>
    </row>
    <row r="971" spans="1:11" s="29" customFormat="1" ht="25.5" hidden="1" customHeight="1" x14ac:dyDescent="0.25">
      <c r="A971" s="37"/>
      <c r="B971" s="35"/>
      <c r="C971" s="29">
        <f>IFERROR(VLOOKUP(B971,специалист!$B$3:$C$45,2,FALSE),)</f>
        <v>0</v>
      </c>
      <c r="D971" s="37"/>
      <c r="E971" s="30" t="str">
        <f>IFERROR(VLOOKUP(D971,'движение ДВС'!B970:C4975,2,FALSE),"")</f>
        <v/>
      </c>
      <c r="F971" s="35"/>
      <c r="G971" s="30" t="str">
        <f>IFERROR(VLOOKUP(F971,нормативы!G971:H1010,2,FALSE),"")</f>
        <v/>
      </c>
      <c r="H971" s="30" t="str">
        <f>IF(ISBLANK(D971),"",нормативы!$H$2)</f>
        <v/>
      </c>
      <c r="I971" s="35"/>
      <c r="J971" s="36" t="str">
        <f>IFERROR(VLOOKUP(D971,'движение ДВС'!B970:K4975,9,FALSE),"")</f>
        <v/>
      </c>
      <c r="K971" s="29" t="str">
        <f>IFERROR(INDEX('движение ДВС'!B:P,MATCH('наряд-задание'!D971,'движение ДВС'!P:P,0),1),"")</f>
        <v/>
      </c>
    </row>
    <row r="972" spans="1:11" s="29" customFormat="1" ht="25.5" hidden="1" customHeight="1" x14ac:dyDescent="0.25">
      <c r="A972" s="37"/>
      <c r="B972" s="35"/>
      <c r="C972" s="29">
        <f>IFERROR(VLOOKUP(B972,специалист!$B$3:$C$45,2,FALSE),)</f>
        <v>0</v>
      </c>
      <c r="D972" s="37"/>
      <c r="E972" s="30" t="str">
        <f>IFERROR(VLOOKUP(D972,'движение ДВС'!B971:C4976,2,FALSE),"")</f>
        <v/>
      </c>
      <c r="F972" s="35"/>
      <c r="G972" s="30" t="str">
        <f>IFERROR(VLOOKUP(F972,нормативы!G972:H1011,2,FALSE),"")</f>
        <v/>
      </c>
      <c r="H972" s="30" t="str">
        <f>IF(ISBLANK(D972),"",нормативы!$H$2)</f>
        <v/>
      </c>
      <c r="I972" s="35"/>
      <c r="J972" s="36" t="str">
        <f>IFERROR(VLOOKUP(D972,'движение ДВС'!B971:K4976,9,FALSE),"")</f>
        <v/>
      </c>
      <c r="K972" s="29" t="str">
        <f>IFERROR(INDEX('движение ДВС'!B:P,MATCH('наряд-задание'!D972,'движение ДВС'!P:P,0),1),"")</f>
        <v/>
      </c>
    </row>
    <row r="973" spans="1:11" s="29" customFormat="1" ht="25.5" hidden="1" customHeight="1" x14ac:dyDescent="0.25">
      <c r="A973" s="37"/>
      <c r="B973" s="35"/>
      <c r="C973" s="29">
        <f>IFERROR(VLOOKUP(B973,специалист!$B$3:$C$45,2,FALSE),)</f>
        <v>0</v>
      </c>
      <c r="D973" s="37"/>
      <c r="E973" s="30" t="str">
        <f>IFERROR(VLOOKUP(D973,'движение ДВС'!B972:C4977,2,FALSE),"")</f>
        <v/>
      </c>
      <c r="F973" s="35"/>
      <c r="G973" s="30" t="str">
        <f>IFERROR(VLOOKUP(F973,нормативы!G973:H1012,2,FALSE),"")</f>
        <v/>
      </c>
      <c r="H973" s="30" t="str">
        <f>IF(ISBLANK(D973),"",нормативы!$H$2)</f>
        <v/>
      </c>
      <c r="I973" s="35"/>
      <c r="J973" s="36" t="str">
        <f>IFERROR(VLOOKUP(D973,'движение ДВС'!B972:K4977,9,FALSE),"")</f>
        <v/>
      </c>
      <c r="K973" s="29" t="str">
        <f>IFERROR(INDEX('движение ДВС'!B:P,MATCH('наряд-задание'!D973,'движение ДВС'!P:P,0),1),"")</f>
        <v/>
      </c>
    </row>
    <row r="974" spans="1:11" s="29" customFormat="1" ht="25.5" hidden="1" customHeight="1" x14ac:dyDescent="0.25">
      <c r="A974" s="37"/>
      <c r="B974" s="35"/>
      <c r="C974" s="29">
        <f>IFERROR(VLOOKUP(B974,специалист!$B$3:$C$45,2,FALSE),)</f>
        <v>0</v>
      </c>
      <c r="D974" s="37"/>
      <c r="E974" s="30" t="str">
        <f>IFERROR(VLOOKUP(D974,'движение ДВС'!B973:C4978,2,FALSE),"")</f>
        <v/>
      </c>
      <c r="F974" s="35"/>
      <c r="G974" s="30" t="str">
        <f>IFERROR(VLOOKUP(F974,нормативы!G974:H1013,2,FALSE),"")</f>
        <v/>
      </c>
      <c r="H974" s="30" t="str">
        <f>IF(ISBLANK(D974),"",нормативы!$H$2)</f>
        <v/>
      </c>
      <c r="I974" s="35"/>
      <c r="J974" s="36" t="str">
        <f>IFERROR(VLOOKUP(D974,'движение ДВС'!B973:K4978,9,FALSE),"")</f>
        <v/>
      </c>
      <c r="K974" s="29" t="str">
        <f>IFERROR(INDEX('движение ДВС'!B:P,MATCH('наряд-задание'!D974,'движение ДВС'!P:P,0),1),"")</f>
        <v/>
      </c>
    </row>
    <row r="975" spans="1:11" s="29" customFormat="1" ht="25.5" hidden="1" customHeight="1" x14ac:dyDescent="0.25">
      <c r="A975" s="37"/>
      <c r="B975" s="35"/>
      <c r="C975" s="29">
        <f>IFERROR(VLOOKUP(B975,специалист!$B$3:$C$45,2,FALSE),)</f>
        <v>0</v>
      </c>
      <c r="D975" s="37"/>
      <c r="E975" s="30" t="str">
        <f>IFERROR(VLOOKUP(D975,'движение ДВС'!B974:C4979,2,FALSE),"")</f>
        <v/>
      </c>
      <c r="F975" s="35"/>
      <c r="G975" s="30" t="str">
        <f>IFERROR(VLOOKUP(F975,нормативы!G975:H1014,2,FALSE),"")</f>
        <v/>
      </c>
      <c r="H975" s="30" t="str">
        <f>IF(ISBLANK(D975),"",нормативы!$H$2)</f>
        <v/>
      </c>
      <c r="I975" s="35"/>
      <c r="J975" s="36" t="str">
        <f>IFERROR(VLOOKUP(D975,'движение ДВС'!B974:K4979,9,FALSE),"")</f>
        <v/>
      </c>
      <c r="K975" s="29" t="str">
        <f>IFERROR(INDEX('движение ДВС'!B:P,MATCH('наряд-задание'!D975,'движение ДВС'!P:P,0),1),"")</f>
        <v/>
      </c>
    </row>
    <row r="976" spans="1:11" s="29" customFormat="1" ht="25.5" hidden="1" customHeight="1" x14ac:dyDescent="0.25">
      <c r="A976" s="37"/>
      <c r="B976" s="35"/>
      <c r="C976" s="29">
        <f>IFERROR(VLOOKUP(B976,специалист!$B$3:$C$45,2,FALSE),)</f>
        <v>0</v>
      </c>
      <c r="D976" s="37"/>
      <c r="E976" s="30" t="str">
        <f>IFERROR(VLOOKUP(D976,'движение ДВС'!B975:C4980,2,FALSE),"")</f>
        <v/>
      </c>
      <c r="F976" s="35"/>
      <c r="G976" s="30" t="str">
        <f>IFERROR(VLOOKUP(F976,нормативы!G976:H1015,2,FALSE),"")</f>
        <v/>
      </c>
      <c r="H976" s="30" t="str">
        <f>IF(ISBLANK(D976),"",нормативы!$H$2)</f>
        <v/>
      </c>
      <c r="I976" s="35"/>
      <c r="J976" s="36" t="str">
        <f>IFERROR(VLOOKUP(D976,'движение ДВС'!B975:K4980,9,FALSE),"")</f>
        <v/>
      </c>
      <c r="K976" s="29" t="str">
        <f>IFERROR(INDEX('движение ДВС'!B:P,MATCH('наряд-задание'!D976,'движение ДВС'!P:P,0),1),"")</f>
        <v/>
      </c>
    </row>
    <row r="977" spans="1:11" s="29" customFormat="1" ht="25.5" hidden="1" customHeight="1" x14ac:dyDescent="0.25">
      <c r="A977" s="37"/>
      <c r="B977" s="35"/>
      <c r="C977" s="29">
        <f>IFERROR(VLOOKUP(B977,специалист!$B$3:$C$45,2,FALSE),)</f>
        <v>0</v>
      </c>
      <c r="D977" s="37"/>
      <c r="E977" s="30" t="str">
        <f>IFERROR(VLOOKUP(D977,'движение ДВС'!B976:C4981,2,FALSE),"")</f>
        <v/>
      </c>
      <c r="F977" s="35"/>
      <c r="G977" s="30" t="str">
        <f>IFERROR(VLOOKUP(F977,нормативы!G977:H1016,2,FALSE),"")</f>
        <v/>
      </c>
      <c r="H977" s="30" t="str">
        <f>IF(ISBLANK(D977),"",нормативы!$H$2)</f>
        <v/>
      </c>
      <c r="I977" s="35"/>
      <c r="J977" s="36" t="str">
        <f>IFERROR(VLOOKUP(D977,'движение ДВС'!B976:K4981,9,FALSE),"")</f>
        <v/>
      </c>
      <c r="K977" s="29" t="str">
        <f>IFERROR(INDEX('движение ДВС'!B:P,MATCH('наряд-задание'!D977,'движение ДВС'!P:P,0),1),"")</f>
        <v/>
      </c>
    </row>
    <row r="978" spans="1:11" s="29" customFormat="1" ht="25.5" hidden="1" customHeight="1" x14ac:dyDescent="0.25">
      <c r="A978" s="37"/>
      <c r="B978" s="35"/>
      <c r="C978" s="29">
        <f>IFERROR(VLOOKUP(B978,специалист!$B$3:$C$45,2,FALSE),)</f>
        <v>0</v>
      </c>
      <c r="D978" s="37"/>
      <c r="E978" s="30" t="str">
        <f>IFERROR(VLOOKUP(D978,'движение ДВС'!B977:C4982,2,FALSE),"")</f>
        <v/>
      </c>
      <c r="F978" s="35"/>
      <c r="G978" s="30" t="str">
        <f>IFERROR(VLOOKUP(F978,нормативы!G978:H1017,2,FALSE),"")</f>
        <v/>
      </c>
      <c r="H978" s="30" t="str">
        <f>IF(ISBLANK(D978),"",нормативы!$H$2)</f>
        <v/>
      </c>
      <c r="I978" s="35"/>
      <c r="J978" s="36" t="str">
        <f>IFERROR(VLOOKUP(D978,'движение ДВС'!B977:K4982,9,FALSE),"")</f>
        <v/>
      </c>
      <c r="K978" s="29" t="str">
        <f>IFERROR(INDEX('движение ДВС'!B:P,MATCH('наряд-задание'!D978,'движение ДВС'!P:P,0),1),"")</f>
        <v/>
      </c>
    </row>
    <row r="979" spans="1:11" s="29" customFormat="1" ht="25.5" hidden="1" customHeight="1" x14ac:dyDescent="0.25">
      <c r="A979" s="37"/>
      <c r="B979" s="35"/>
      <c r="C979" s="29">
        <f>IFERROR(VLOOKUP(B979,специалист!$B$3:$C$45,2,FALSE),)</f>
        <v>0</v>
      </c>
      <c r="D979" s="37"/>
      <c r="E979" s="30" t="str">
        <f>IFERROR(VLOOKUP(D979,'движение ДВС'!B978:C4983,2,FALSE),"")</f>
        <v/>
      </c>
      <c r="F979" s="35"/>
      <c r="G979" s="30" t="str">
        <f>IFERROR(VLOOKUP(F979,нормативы!G979:H1018,2,FALSE),"")</f>
        <v/>
      </c>
      <c r="H979" s="30" t="str">
        <f>IF(ISBLANK(D979),"",нормативы!$H$2)</f>
        <v/>
      </c>
      <c r="I979" s="35"/>
      <c r="J979" s="36" t="str">
        <f>IFERROR(VLOOKUP(D979,'движение ДВС'!B978:K4983,9,FALSE),"")</f>
        <v/>
      </c>
      <c r="K979" s="29" t="str">
        <f>IFERROR(INDEX('движение ДВС'!B:P,MATCH('наряд-задание'!D979,'движение ДВС'!P:P,0),1),"")</f>
        <v/>
      </c>
    </row>
    <row r="980" spans="1:11" s="29" customFormat="1" ht="25.5" hidden="1" customHeight="1" x14ac:dyDescent="0.25">
      <c r="A980" s="37"/>
      <c r="B980" s="35"/>
      <c r="C980" s="29">
        <f>IFERROR(VLOOKUP(B980,специалист!$B$3:$C$45,2,FALSE),)</f>
        <v>0</v>
      </c>
      <c r="D980" s="37"/>
      <c r="E980" s="30" t="str">
        <f>IFERROR(VLOOKUP(D980,'движение ДВС'!B979:C4984,2,FALSE),"")</f>
        <v/>
      </c>
      <c r="F980" s="35"/>
      <c r="G980" s="30" t="str">
        <f>IFERROR(VLOOKUP(F980,нормативы!G980:H1019,2,FALSE),"")</f>
        <v/>
      </c>
      <c r="H980" s="30" t="str">
        <f>IF(ISBLANK(D980),"",нормативы!$H$2)</f>
        <v/>
      </c>
      <c r="I980" s="35"/>
      <c r="J980" s="36" t="str">
        <f>IFERROR(VLOOKUP(D980,'движение ДВС'!B979:K4984,9,FALSE),"")</f>
        <v/>
      </c>
      <c r="K980" s="29" t="str">
        <f>IFERROR(INDEX('движение ДВС'!B:P,MATCH('наряд-задание'!D980,'движение ДВС'!P:P,0),1),"")</f>
        <v/>
      </c>
    </row>
    <row r="981" spans="1:11" s="29" customFormat="1" ht="25.5" hidden="1" customHeight="1" x14ac:dyDescent="0.25">
      <c r="A981" s="37"/>
      <c r="B981" s="35"/>
      <c r="C981" s="29">
        <f>IFERROR(VLOOKUP(B981,специалист!$B$3:$C$45,2,FALSE),)</f>
        <v>0</v>
      </c>
      <c r="D981" s="37"/>
      <c r="E981" s="30" t="str">
        <f>IFERROR(VLOOKUP(D981,'движение ДВС'!B980:C4985,2,FALSE),"")</f>
        <v/>
      </c>
      <c r="F981" s="35"/>
      <c r="G981" s="30" t="str">
        <f>IFERROR(VLOOKUP(F981,нормативы!G981:H1020,2,FALSE),"")</f>
        <v/>
      </c>
      <c r="H981" s="30" t="str">
        <f>IF(ISBLANK(D981),"",нормативы!$H$2)</f>
        <v/>
      </c>
      <c r="I981" s="35"/>
      <c r="J981" s="36" t="str">
        <f>IFERROR(VLOOKUP(D981,'движение ДВС'!B980:K4985,9,FALSE),"")</f>
        <v/>
      </c>
      <c r="K981" s="29" t="str">
        <f>IFERROR(INDEX('движение ДВС'!B:P,MATCH('наряд-задание'!D981,'движение ДВС'!P:P,0),1),"")</f>
        <v/>
      </c>
    </row>
    <row r="982" spans="1:11" s="29" customFormat="1" ht="25.5" hidden="1" customHeight="1" x14ac:dyDescent="0.25">
      <c r="A982" s="37"/>
      <c r="B982" s="35"/>
      <c r="C982" s="29">
        <f>IFERROR(VLOOKUP(B982,специалист!$B$3:$C$45,2,FALSE),)</f>
        <v>0</v>
      </c>
      <c r="D982" s="37"/>
      <c r="E982" s="30" t="str">
        <f>IFERROR(VLOOKUP(D982,'движение ДВС'!B981:C4986,2,FALSE),"")</f>
        <v/>
      </c>
      <c r="F982" s="35"/>
      <c r="G982" s="30" t="str">
        <f>IFERROR(VLOOKUP(F982,нормативы!G982:H1021,2,FALSE),"")</f>
        <v/>
      </c>
      <c r="H982" s="30" t="str">
        <f>IF(ISBLANK(D982),"",нормативы!$H$2)</f>
        <v/>
      </c>
      <c r="I982" s="35"/>
      <c r="J982" s="36" t="str">
        <f>IFERROR(VLOOKUP(D982,'движение ДВС'!B981:K4986,9,FALSE),"")</f>
        <v/>
      </c>
      <c r="K982" s="29" t="str">
        <f>IFERROR(INDEX('движение ДВС'!B:P,MATCH('наряд-задание'!D982,'движение ДВС'!P:P,0),1),"")</f>
        <v/>
      </c>
    </row>
    <row r="983" spans="1:11" s="29" customFormat="1" ht="25.5" hidden="1" customHeight="1" x14ac:dyDescent="0.25">
      <c r="A983" s="37"/>
      <c r="B983" s="35"/>
      <c r="C983" s="29">
        <f>IFERROR(VLOOKUP(B983,специалист!$B$3:$C$45,2,FALSE),)</f>
        <v>0</v>
      </c>
      <c r="D983" s="37"/>
      <c r="E983" s="30" t="str">
        <f>IFERROR(VLOOKUP(D983,'движение ДВС'!B982:C4987,2,FALSE),"")</f>
        <v/>
      </c>
      <c r="F983" s="35"/>
      <c r="G983" s="30" t="str">
        <f>IFERROR(VLOOKUP(F983,нормативы!G983:H1022,2,FALSE),"")</f>
        <v/>
      </c>
      <c r="H983" s="30" t="str">
        <f>IF(ISBLANK(D983),"",нормативы!$H$2)</f>
        <v/>
      </c>
      <c r="I983" s="35"/>
      <c r="J983" s="36" t="str">
        <f>IFERROR(VLOOKUP(D983,'движение ДВС'!B982:K4987,9,FALSE),"")</f>
        <v/>
      </c>
      <c r="K983" s="29" t="str">
        <f>IFERROR(INDEX('движение ДВС'!B:P,MATCH('наряд-задание'!D983,'движение ДВС'!P:P,0),1),"")</f>
        <v/>
      </c>
    </row>
    <row r="984" spans="1:11" s="29" customFormat="1" ht="25.5" hidden="1" customHeight="1" x14ac:dyDescent="0.25">
      <c r="A984" s="37"/>
      <c r="B984" s="35"/>
      <c r="C984" s="29">
        <f>IFERROR(VLOOKUP(B984,специалист!$B$3:$C$45,2,FALSE),)</f>
        <v>0</v>
      </c>
      <c r="D984" s="37"/>
      <c r="E984" s="30" t="str">
        <f>IFERROR(VLOOKUP(D984,'движение ДВС'!B983:C4988,2,FALSE),"")</f>
        <v/>
      </c>
      <c r="F984" s="35"/>
      <c r="G984" s="30" t="str">
        <f>IFERROR(VLOOKUP(F984,нормативы!G984:H1023,2,FALSE),"")</f>
        <v/>
      </c>
      <c r="H984" s="30" t="str">
        <f>IF(ISBLANK(D984),"",нормативы!$H$2)</f>
        <v/>
      </c>
      <c r="I984" s="35"/>
      <c r="J984" s="36" t="str">
        <f>IFERROR(VLOOKUP(D984,'движение ДВС'!B983:K4988,9,FALSE),"")</f>
        <v/>
      </c>
      <c r="K984" s="29" t="str">
        <f>IFERROR(INDEX('движение ДВС'!B:P,MATCH('наряд-задание'!D984,'движение ДВС'!P:P,0),1),"")</f>
        <v/>
      </c>
    </row>
    <row r="985" spans="1:11" s="29" customFormat="1" ht="25.5" hidden="1" customHeight="1" x14ac:dyDescent="0.25">
      <c r="A985" s="37"/>
      <c r="B985" s="35"/>
      <c r="C985" s="29">
        <f>IFERROR(VLOOKUP(B985,специалист!$B$3:$C$45,2,FALSE),)</f>
        <v>0</v>
      </c>
      <c r="D985" s="37"/>
      <c r="E985" s="30" t="str">
        <f>IFERROR(VLOOKUP(D985,'движение ДВС'!B984:C4989,2,FALSE),"")</f>
        <v/>
      </c>
      <c r="F985" s="35"/>
      <c r="G985" s="30" t="str">
        <f>IFERROR(VLOOKUP(F985,нормативы!G985:H1024,2,FALSE),"")</f>
        <v/>
      </c>
      <c r="H985" s="30" t="str">
        <f>IF(ISBLANK(D985),"",нормативы!$H$2)</f>
        <v/>
      </c>
      <c r="I985" s="35"/>
      <c r="J985" s="36" t="str">
        <f>IFERROR(VLOOKUP(D985,'движение ДВС'!B984:K4989,9,FALSE),"")</f>
        <v/>
      </c>
      <c r="K985" s="29" t="str">
        <f>IFERROR(INDEX('движение ДВС'!B:P,MATCH('наряд-задание'!D985,'движение ДВС'!P:P,0),1),"")</f>
        <v/>
      </c>
    </row>
    <row r="986" spans="1:11" s="29" customFormat="1" ht="25.5" hidden="1" customHeight="1" x14ac:dyDescent="0.25">
      <c r="A986" s="37"/>
      <c r="B986" s="35"/>
      <c r="C986" s="29">
        <f>IFERROR(VLOOKUP(B986,специалист!$B$3:$C$45,2,FALSE),)</f>
        <v>0</v>
      </c>
      <c r="D986" s="37"/>
      <c r="E986" s="30" t="str">
        <f>IFERROR(VLOOKUP(D986,'движение ДВС'!B985:C4990,2,FALSE),"")</f>
        <v/>
      </c>
      <c r="F986" s="35"/>
      <c r="G986" s="30" t="str">
        <f>IFERROR(VLOOKUP(F986,нормативы!G986:H1025,2,FALSE),"")</f>
        <v/>
      </c>
      <c r="H986" s="30" t="str">
        <f>IF(ISBLANK(D986),"",нормативы!$H$2)</f>
        <v/>
      </c>
      <c r="I986" s="35"/>
      <c r="J986" s="36" t="str">
        <f>IFERROR(VLOOKUP(D986,'движение ДВС'!B985:K4990,9,FALSE),"")</f>
        <v/>
      </c>
      <c r="K986" s="29" t="str">
        <f>IFERROR(INDEX('движение ДВС'!B:P,MATCH('наряд-задание'!D986,'движение ДВС'!P:P,0),1),"")</f>
        <v/>
      </c>
    </row>
    <row r="987" spans="1:11" s="29" customFormat="1" ht="25.5" hidden="1" customHeight="1" x14ac:dyDescent="0.25">
      <c r="A987" s="37"/>
      <c r="B987" s="35"/>
      <c r="C987" s="29">
        <f>IFERROR(VLOOKUP(B987,специалист!$B$3:$C$45,2,FALSE),)</f>
        <v>0</v>
      </c>
      <c r="D987" s="37"/>
      <c r="E987" s="30" t="str">
        <f>IFERROR(VLOOKUP(D987,'движение ДВС'!B986:C4991,2,FALSE),"")</f>
        <v/>
      </c>
      <c r="F987" s="35"/>
      <c r="G987" s="30" t="str">
        <f>IFERROR(VLOOKUP(F987,нормативы!G987:H1026,2,FALSE),"")</f>
        <v/>
      </c>
      <c r="H987" s="30" t="str">
        <f>IF(ISBLANK(D987),"",нормативы!$H$2)</f>
        <v/>
      </c>
      <c r="I987" s="35"/>
      <c r="J987" s="36" t="str">
        <f>IFERROR(VLOOKUP(D987,'движение ДВС'!B986:K4991,9,FALSE),"")</f>
        <v/>
      </c>
      <c r="K987" s="29" t="str">
        <f>IFERROR(INDEX('движение ДВС'!B:P,MATCH('наряд-задание'!D987,'движение ДВС'!P:P,0),1),"")</f>
        <v/>
      </c>
    </row>
    <row r="988" spans="1:11" s="29" customFormat="1" ht="25.5" hidden="1" customHeight="1" x14ac:dyDescent="0.25">
      <c r="A988" s="37"/>
      <c r="B988" s="35"/>
      <c r="C988" s="29">
        <f>IFERROR(VLOOKUP(B988,специалист!$B$3:$C$45,2,FALSE),)</f>
        <v>0</v>
      </c>
      <c r="D988" s="37"/>
      <c r="E988" s="30" t="str">
        <f>IFERROR(VLOOKUP(D988,'движение ДВС'!B987:C4992,2,FALSE),"")</f>
        <v/>
      </c>
      <c r="F988" s="35"/>
      <c r="G988" s="30" t="str">
        <f>IFERROR(VLOOKUP(F988,нормативы!G988:H1027,2,FALSE),"")</f>
        <v/>
      </c>
      <c r="H988" s="30" t="str">
        <f>IF(ISBLANK(D988),"",нормативы!$H$2)</f>
        <v/>
      </c>
      <c r="I988" s="35"/>
      <c r="J988" s="36" t="str">
        <f>IFERROR(VLOOKUP(D988,'движение ДВС'!B987:K4992,9,FALSE),"")</f>
        <v/>
      </c>
      <c r="K988" s="29" t="str">
        <f>IFERROR(INDEX('движение ДВС'!B:P,MATCH('наряд-задание'!D988,'движение ДВС'!P:P,0),1),"")</f>
        <v/>
      </c>
    </row>
    <row r="989" spans="1:11" s="29" customFormat="1" ht="25.5" hidden="1" customHeight="1" x14ac:dyDescent="0.25">
      <c r="A989" s="37"/>
      <c r="B989" s="35"/>
      <c r="C989" s="29">
        <f>IFERROR(VLOOKUP(B989,специалист!$B$3:$C$45,2,FALSE),)</f>
        <v>0</v>
      </c>
      <c r="D989" s="37"/>
      <c r="E989" s="30" t="str">
        <f>IFERROR(VLOOKUP(D989,'движение ДВС'!B988:C4993,2,FALSE),"")</f>
        <v/>
      </c>
      <c r="F989" s="35"/>
      <c r="G989" s="30" t="str">
        <f>IFERROR(VLOOKUP(F989,нормативы!G989:H1028,2,FALSE),"")</f>
        <v/>
      </c>
      <c r="H989" s="30" t="str">
        <f>IF(ISBLANK(D989),"",нормативы!$H$2)</f>
        <v/>
      </c>
      <c r="I989" s="35"/>
      <c r="J989" s="36" t="str">
        <f>IFERROR(VLOOKUP(D989,'движение ДВС'!B988:K4993,9,FALSE),"")</f>
        <v/>
      </c>
      <c r="K989" s="29" t="str">
        <f>IFERROR(INDEX('движение ДВС'!B:P,MATCH('наряд-задание'!D989,'движение ДВС'!P:P,0),1),"")</f>
        <v/>
      </c>
    </row>
    <row r="990" spans="1:11" s="29" customFormat="1" ht="25.5" hidden="1" customHeight="1" x14ac:dyDescent="0.25">
      <c r="A990" s="37"/>
      <c r="B990" s="35"/>
      <c r="C990" s="29">
        <f>IFERROR(VLOOKUP(B990,специалист!$B$3:$C$45,2,FALSE),)</f>
        <v>0</v>
      </c>
      <c r="D990" s="37"/>
      <c r="E990" s="30" t="str">
        <f>IFERROR(VLOOKUP(D990,'движение ДВС'!B989:C4994,2,FALSE),"")</f>
        <v/>
      </c>
      <c r="F990" s="35"/>
      <c r="G990" s="30" t="str">
        <f>IFERROR(VLOOKUP(F990,нормативы!G990:H1029,2,FALSE),"")</f>
        <v/>
      </c>
      <c r="H990" s="30" t="str">
        <f>IF(ISBLANK(D990),"",нормативы!$H$2)</f>
        <v/>
      </c>
      <c r="I990" s="35"/>
      <c r="J990" s="36" t="str">
        <f>IFERROR(VLOOKUP(D990,'движение ДВС'!B989:K4994,9,FALSE),"")</f>
        <v/>
      </c>
      <c r="K990" s="29" t="str">
        <f>IFERROR(INDEX('движение ДВС'!B:P,MATCH('наряд-задание'!D990,'движение ДВС'!P:P,0),1),"")</f>
        <v/>
      </c>
    </row>
    <row r="991" spans="1:11" s="29" customFormat="1" ht="25.5" hidden="1" customHeight="1" x14ac:dyDescent="0.25">
      <c r="A991" s="37"/>
      <c r="B991" s="35"/>
      <c r="C991" s="29">
        <f>IFERROR(VLOOKUP(B991,специалист!$B$3:$C$45,2,FALSE),)</f>
        <v>0</v>
      </c>
      <c r="D991" s="37"/>
      <c r="E991" s="30" t="str">
        <f>IFERROR(VLOOKUP(D991,'движение ДВС'!B990:C4995,2,FALSE),"")</f>
        <v/>
      </c>
      <c r="F991" s="35"/>
      <c r="G991" s="30" t="str">
        <f>IFERROR(VLOOKUP(F991,нормативы!G991:H1030,2,FALSE),"")</f>
        <v/>
      </c>
      <c r="H991" s="30" t="str">
        <f>IF(ISBLANK(D991),"",нормативы!$H$2)</f>
        <v/>
      </c>
      <c r="I991" s="35"/>
      <c r="J991" s="36" t="str">
        <f>IFERROR(VLOOKUP(D991,'движение ДВС'!B990:K4995,9,FALSE),"")</f>
        <v/>
      </c>
      <c r="K991" s="29" t="str">
        <f>IFERROR(INDEX('движение ДВС'!B:P,MATCH('наряд-задание'!D991,'движение ДВС'!P:P,0),1),"")</f>
        <v/>
      </c>
    </row>
    <row r="992" spans="1:11" s="29" customFormat="1" ht="25.5" hidden="1" customHeight="1" x14ac:dyDescent="0.25">
      <c r="A992" s="37"/>
      <c r="B992" s="35"/>
      <c r="C992" s="29">
        <f>IFERROR(VLOOKUP(B992,специалист!$B$3:$C$45,2,FALSE),)</f>
        <v>0</v>
      </c>
      <c r="D992" s="37"/>
      <c r="E992" s="30" t="str">
        <f>IFERROR(VLOOKUP(D992,'движение ДВС'!B991:C4996,2,FALSE),"")</f>
        <v/>
      </c>
      <c r="F992" s="35"/>
      <c r="G992" s="30" t="str">
        <f>IFERROR(VLOOKUP(F992,нормативы!G992:H1031,2,FALSE),"")</f>
        <v/>
      </c>
      <c r="H992" s="30" t="str">
        <f>IF(ISBLANK(D992),"",нормативы!$H$2)</f>
        <v/>
      </c>
      <c r="I992" s="35"/>
      <c r="J992" s="36" t="str">
        <f>IFERROR(VLOOKUP(D992,'движение ДВС'!B991:K4996,9,FALSE),"")</f>
        <v/>
      </c>
      <c r="K992" s="29" t="str">
        <f>IFERROR(INDEX('движение ДВС'!B:P,MATCH('наряд-задание'!D992,'движение ДВС'!P:P,0),1),"")</f>
        <v/>
      </c>
    </row>
    <row r="993" spans="1:11" s="29" customFormat="1" ht="25.5" hidden="1" customHeight="1" x14ac:dyDescent="0.25">
      <c r="A993" s="37"/>
      <c r="B993" s="35"/>
      <c r="C993" s="29">
        <f>IFERROR(VLOOKUP(B993,специалист!$B$3:$C$45,2,FALSE),)</f>
        <v>0</v>
      </c>
      <c r="D993" s="37"/>
      <c r="E993" s="30" t="str">
        <f>IFERROR(VLOOKUP(D993,'движение ДВС'!B992:C4997,2,FALSE),"")</f>
        <v/>
      </c>
      <c r="F993" s="35"/>
      <c r="G993" s="30" t="str">
        <f>IFERROR(VLOOKUP(F993,нормативы!G993:H1032,2,FALSE),"")</f>
        <v/>
      </c>
      <c r="H993" s="30" t="str">
        <f>IF(ISBLANK(D993),"",нормативы!$H$2)</f>
        <v/>
      </c>
      <c r="I993" s="35"/>
      <c r="J993" s="36" t="str">
        <f>IFERROR(VLOOKUP(D993,'движение ДВС'!B992:K4997,9,FALSE),"")</f>
        <v/>
      </c>
      <c r="K993" s="29" t="str">
        <f>IFERROR(INDEX('движение ДВС'!B:P,MATCH('наряд-задание'!D993,'движение ДВС'!P:P,0),1),"")</f>
        <v/>
      </c>
    </row>
    <row r="994" spans="1:11" s="29" customFormat="1" ht="25.5" hidden="1" customHeight="1" x14ac:dyDescent="0.25">
      <c r="A994" s="37"/>
      <c r="B994" s="35"/>
      <c r="C994" s="29">
        <f>IFERROR(VLOOKUP(B994,специалист!$B$3:$C$45,2,FALSE),)</f>
        <v>0</v>
      </c>
      <c r="D994" s="37"/>
      <c r="E994" s="30" t="str">
        <f>IFERROR(VLOOKUP(D994,'движение ДВС'!B993:C4998,2,FALSE),"")</f>
        <v/>
      </c>
      <c r="F994" s="35"/>
      <c r="G994" s="30" t="str">
        <f>IFERROR(VLOOKUP(F994,нормативы!G994:H1033,2,FALSE),"")</f>
        <v/>
      </c>
      <c r="H994" s="30" t="str">
        <f>IF(ISBLANK(D994),"",нормативы!$H$2)</f>
        <v/>
      </c>
      <c r="I994" s="35"/>
      <c r="J994" s="36" t="str">
        <f>IFERROR(VLOOKUP(D994,'движение ДВС'!B993:K4998,9,FALSE),"")</f>
        <v/>
      </c>
      <c r="K994" s="29" t="str">
        <f>IFERROR(INDEX('движение ДВС'!B:P,MATCH('наряд-задание'!D994,'движение ДВС'!P:P,0),1),"")</f>
        <v/>
      </c>
    </row>
    <row r="995" spans="1:11" s="29" customFormat="1" ht="25.5" hidden="1" customHeight="1" x14ac:dyDescent="0.25">
      <c r="A995" s="37"/>
      <c r="B995" s="35"/>
      <c r="C995" s="29">
        <f>IFERROR(VLOOKUP(B995,специалист!$B$3:$C$45,2,FALSE),)</f>
        <v>0</v>
      </c>
      <c r="D995" s="37"/>
      <c r="E995" s="30" t="str">
        <f>IFERROR(VLOOKUP(D995,'движение ДВС'!B994:C4999,2,FALSE),"")</f>
        <v/>
      </c>
      <c r="F995" s="35"/>
      <c r="G995" s="30" t="str">
        <f>IFERROR(VLOOKUP(F995,нормативы!G995:H1034,2,FALSE),"")</f>
        <v/>
      </c>
      <c r="H995" s="30" t="str">
        <f>IF(ISBLANK(D995),"",нормативы!$H$2)</f>
        <v/>
      </c>
      <c r="I995" s="35"/>
      <c r="J995" s="36" t="str">
        <f>IFERROR(VLOOKUP(D995,'движение ДВС'!B994:K4999,9,FALSE),"")</f>
        <v/>
      </c>
      <c r="K995" s="29" t="str">
        <f>IFERROR(INDEX('движение ДВС'!B:P,MATCH('наряд-задание'!D995,'движение ДВС'!P:P,0),1),"")</f>
        <v/>
      </c>
    </row>
    <row r="996" spans="1:11" s="29" customFormat="1" ht="25.5" hidden="1" customHeight="1" x14ac:dyDescent="0.25">
      <c r="A996" s="37"/>
      <c r="B996" s="35"/>
      <c r="C996" s="29">
        <f>IFERROR(VLOOKUP(B996,специалист!$B$3:$C$45,2,FALSE),)</f>
        <v>0</v>
      </c>
      <c r="D996" s="37"/>
      <c r="E996" s="30" t="str">
        <f>IFERROR(VLOOKUP(D996,'движение ДВС'!B995:C5000,2,FALSE),"")</f>
        <v/>
      </c>
      <c r="F996" s="35"/>
      <c r="G996" s="30" t="str">
        <f>IFERROR(VLOOKUP(F996,нормативы!G996:H1035,2,FALSE),"")</f>
        <v/>
      </c>
      <c r="H996" s="30" t="str">
        <f>IF(ISBLANK(D996),"",нормативы!$H$2)</f>
        <v/>
      </c>
      <c r="I996" s="35"/>
      <c r="J996" s="36" t="str">
        <f>IFERROR(VLOOKUP(D996,'движение ДВС'!B995:K5000,9,FALSE),"")</f>
        <v/>
      </c>
      <c r="K996" s="29" t="str">
        <f>IFERROR(INDEX('движение ДВС'!B:P,MATCH('наряд-задание'!D996,'движение ДВС'!P:P,0),1),"")</f>
        <v/>
      </c>
    </row>
    <row r="997" spans="1:11" s="29" customFormat="1" ht="25.5" hidden="1" customHeight="1" x14ac:dyDescent="0.25">
      <c r="A997" s="37"/>
      <c r="B997" s="35"/>
      <c r="C997" s="29">
        <f>IFERROR(VLOOKUP(B997,специалист!$B$3:$C$45,2,FALSE),)</f>
        <v>0</v>
      </c>
      <c r="D997" s="37"/>
      <c r="E997" s="30" t="str">
        <f>IFERROR(VLOOKUP(D997,'движение ДВС'!B996:C5001,2,FALSE),"")</f>
        <v/>
      </c>
      <c r="F997" s="35"/>
      <c r="G997" s="30" t="str">
        <f>IFERROR(VLOOKUP(F997,нормативы!G997:H1036,2,FALSE),"")</f>
        <v/>
      </c>
      <c r="H997" s="30" t="str">
        <f>IF(ISBLANK(D997),"",нормативы!$H$2)</f>
        <v/>
      </c>
      <c r="I997" s="35"/>
      <c r="J997" s="36" t="str">
        <f>IFERROR(VLOOKUP(D997,'движение ДВС'!B996:K5001,9,FALSE),"")</f>
        <v/>
      </c>
      <c r="K997" s="29" t="str">
        <f>IFERROR(INDEX('движение ДВС'!B:P,MATCH('наряд-задание'!D997,'движение ДВС'!P:P,0),1),"")</f>
        <v/>
      </c>
    </row>
    <row r="998" spans="1:11" s="29" customFormat="1" ht="25.5" hidden="1" customHeight="1" x14ac:dyDescent="0.25">
      <c r="A998" s="37"/>
      <c r="B998" s="35"/>
      <c r="C998" s="29">
        <f>IFERROR(VLOOKUP(B998,специалист!$B$3:$C$45,2,FALSE),)</f>
        <v>0</v>
      </c>
      <c r="D998" s="37"/>
      <c r="E998" s="30" t="str">
        <f>IFERROR(VLOOKUP(D998,'движение ДВС'!B997:C5002,2,FALSE),"")</f>
        <v/>
      </c>
      <c r="F998" s="35"/>
      <c r="G998" s="30" t="str">
        <f>IFERROR(VLOOKUP(F998,нормативы!G998:H1037,2,FALSE),"")</f>
        <v/>
      </c>
      <c r="H998" s="30" t="str">
        <f>IF(ISBLANK(D998),"",нормативы!$H$2)</f>
        <v/>
      </c>
      <c r="I998" s="35"/>
      <c r="J998" s="36" t="str">
        <f>IFERROR(VLOOKUP(D998,'движение ДВС'!B997:K5002,9,FALSE),"")</f>
        <v/>
      </c>
      <c r="K998" s="29" t="str">
        <f>IFERROR(INDEX('движение ДВС'!B:P,MATCH('наряд-задание'!D998,'движение ДВС'!P:P,0),1),"")</f>
        <v/>
      </c>
    </row>
    <row r="999" spans="1:11" s="29" customFormat="1" ht="25.5" hidden="1" customHeight="1" x14ac:dyDescent="0.25">
      <c r="A999" s="37"/>
      <c r="B999" s="35"/>
      <c r="C999" s="29">
        <f>IFERROR(VLOOKUP(B999,специалист!$B$3:$C$45,2,FALSE),)</f>
        <v>0</v>
      </c>
      <c r="D999" s="37"/>
      <c r="E999" s="30" t="str">
        <f>IFERROR(VLOOKUP(D999,'движение ДВС'!B998:C5003,2,FALSE),"")</f>
        <v/>
      </c>
      <c r="F999" s="35"/>
      <c r="G999" s="30" t="str">
        <f>IFERROR(VLOOKUP(F999,нормативы!G999:H1038,2,FALSE),"")</f>
        <v/>
      </c>
      <c r="H999" s="30" t="str">
        <f>IF(ISBLANK(D999),"",нормативы!$H$2)</f>
        <v/>
      </c>
      <c r="I999" s="35"/>
      <c r="J999" s="36" t="str">
        <f>IFERROR(VLOOKUP(D999,'движение ДВС'!B998:K5003,9,FALSE),"")</f>
        <v/>
      </c>
      <c r="K999" s="29" t="str">
        <f>IFERROR(INDEX('движение ДВС'!B:P,MATCH('наряд-задание'!D999,'движение ДВС'!P:P,0),1),"")</f>
        <v/>
      </c>
    </row>
    <row r="1000" spans="1:11" s="29" customFormat="1" ht="25.5" hidden="1" customHeight="1" x14ac:dyDescent="0.25">
      <c r="A1000" s="37"/>
      <c r="B1000" s="35"/>
      <c r="C1000" s="29">
        <f>IFERROR(VLOOKUP(B1000,специалист!$B$3:$C$45,2,FALSE),)</f>
        <v>0</v>
      </c>
      <c r="D1000" s="37"/>
      <c r="E1000" s="30" t="str">
        <f>IFERROR(VLOOKUP(D1000,'движение ДВС'!B999:C5004,2,FALSE),"")</f>
        <v/>
      </c>
      <c r="F1000" s="35"/>
      <c r="G1000" s="30" t="str">
        <f>IFERROR(VLOOKUP(F1000,нормативы!G1000:H1039,2,FALSE),"")</f>
        <v/>
      </c>
      <c r="H1000" s="30" t="str">
        <f>IF(ISBLANK(D1000),"",нормативы!$H$2)</f>
        <v/>
      </c>
      <c r="I1000" s="35"/>
      <c r="J1000" s="36" t="str">
        <f>IFERROR(VLOOKUP(D1000,'движение ДВС'!B999:K5004,9,FALSE),"")</f>
        <v/>
      </c>
      <c r="K1000" s="29" t="str">
        <f>IFERROR(INDEX('движение ДВС'!B:P,MATCH('наряд-задание'!D1000,'движение ДВС'!P:P,0),1),"")</f>
        <v/>
      </c>
    </row>
    <row r="1001" spans="1:11" s="29" customFormat="1" ht="25.5" hidden="1" customHeight="1" x14ac:dyDescent="0.25">
      <c r="A1001" s="37"/>
      <c r="B1001" s="35"/>
      <c r="C1001" s="29">
        <f>IFERROR(VLOOKUP(B1001,специалист!$B$3:$C$45,2,FALSE),)</f>
        <v>0</v>
      </c>
      <c r="D1001" s="37"/>
      <c r="E1001" s="30" t="str">
        <f>IFERROR(VLOOKUP(D1001,'движение ДВС'!B1000:C5005,2,FALSE),"")</f>
        <v/>
      </c>
      <c r="F1001" s="35"/>
      <c r="G1001" s="30" t="str">
        <f>IFERROR(VLOOKUP(F1001,нормативы!G1001:H1040,2,FALSE),"")</f>
        <v/>
      </c>
      <c r="H1001" s="30" t="str">
        <f>IF(ISBLANK(D1001),"",нормативы!$H$2)</f>
        <v/>
      </c>
      <c r="I1001" s="35"/>
      <c r="J1001" s="36" t="str">
        <f>IFERROR(VLOOKUP(D1001,'движение ДВС'!B1000:K5005,9,FALSE),"")</f>
        <v/>
      </c>
      <c r="K1001" s="29" t="str">
        <f>IFERROR(INDEX('движение ДВС'!B:P,MATCH('наряд-задание'!D1001,'движение ДВС'!P:P,0),1),"")</f>
        <v/>
      </c>
    </row>
    <row r="1002" spans="1:11" s="29" customFormat="1" ht="25.5" hidden="1" customHeight="1" x14ac:dyDescent="0.25">
      <c r="A1002" s="37"/>
      <c r="B1002" s="35"/>
      <c r="C1002" s="29">
        <f>IFERROR(VLOOKUP(B1002,специалист!$B$3:$C$45,2,FALSE),)</f>
        <v>0</v>
      </c>
      <c r="D1002" s="37"/>
      <c r="E1002" s="30" t="str">
        <f>IFERROR(VLOOKUP(D1002,'движение ДВС'!B1001:C5006,2,FALSE),"")</f>
        <v/>
      </c>
      <c r="F1002" s="35"/>
      <c r="G1002" s="30" t="str">
        <f>IFERROR(VLOOKUP(F1002,нормативы!G1002:H1041,2,FALSE),"")</f>
        <v/>
      </c>
      <c r="H1002" s="30" t="str">
        <f>IF(ISBLANK(D1002),"",нормативы!$H$2)</f>
        <v/>
      </c>
      <c r="I1002" s="35"/>
      <c r="J1002" s="36" t="str">
        <f>IFERROR(VLOOKUP(D1002,'движение ДВС'!B1001:K5006,9,FALSE),"")</f>
        <v/>
      </c>
      <c r="K1002" s="29" t="str">
        <f>IFERROR(INDEX('движение ДВС'!B:P,MATCH('наряд-задание'!D1002,'движение ДВС'!P:P,0),1),"")</f>
        <v/>
      </c>
    </row>
    <row r="1003" spans="1:11" s="29" customFormat="1" ht="25.5" hidden="1" customHeight="1" x14ac:dyDescent="0.25">
      <c r="A1003" s="37"/>
      <c r="B1003" s="35"/>
      <c r="C1003" s="29">
        <f>IFERROR(VLOOKUP(B1003,специалист!$B$3:$C$45,2,FALSE),)</f>
        <v>0</v>
      </c>
      <c r="D1003" s="37"/>
      <c r="E1003" s="30" t="str">
        <f>IFERROR(VLOOKUP(D1003,'движение ДВС'!B1002:C5007,2,FALSE),"")</f>
        <v/>
      </c>
      <c r="F1003" s="35"/>
      <c r="G1003" s="30" t="str">
        <f>IFERROR(VLOOKUP(F1003,нормативы!G1003:H1042,2,FALSE),"")</f>
        <v/>
      </c>
      <c r="H1003" s="30" t="str">
        <f>IF(ISBLANK(D1003),"",нормативы!$H$2)</f>
        <v/>
      </c>
      <c r="I1003" s="35"/>
      <c r="J1003" s="36" t="str">
        <f>IFERROR(VLOOKUP(D1003,'движение ДВС'!B1002:K5007,9,FALSE),"")</f>
        <v/>
      </c>
      <c r="K1003" s="29" t="str">
        <f>IFERROR(INDEX('движение ДВС'!B:P,MATCH('наряд-задание'!D1003,'движение ДВС'!P:P,0),1),"")</f>
        <v/>
      </c>
    </row>
    <row r="1004" spans="1:11" s="29" customFormat="1" ht="25.5" hidden="1" customHeight="1" x14ac:dyDescent="0.25">
      <c r="A1004" s="37"/>
      <c r="B1004" s="35"/>
      <c r="C1004" s="29">
        <f>IFERROR(VLOOKUP(B1004,специалист!$B$3:$C$45,2,FALSE),)</f>
        <v>0</v>
      </c>
      <c r="D1004" s="37"/>
      <c r="E1004" s="30" t="str">
        <f>IFERROR(VLOOKUP(D1004,'движение ДВС'!B1003:C5008,2,FALSE),"")</f>
        <v/>
      </c>
      <c r="F1004" s="35"/>
      <c r="G1004" s="30" t="str">
        <f>IFERROR(VLOOKUP(F1004,нормативы!G1004:H1043,2,FALSE),"")</f>
        <v/>
      </c>
      <c r="H1004" s="30" t="str">
        <f>IF(ISBLANK(D1004),"",нормативы!$H$2)</f>
        <v/>
      </c>
      <c r="I1004" s="35"/>
      <c r="J1004" s="36" t="str">
        <f>IFERROR(VLOOKUP(D1004,'движение ДВС'!B1003:K5008,9,FALSE),"")</f>
        <v/>
      </c>
      <c r="K1004" s="29" t="str">
        <f>IFERROR(INDEX('движение ДВС'!B:P,MATCH('наряд-задание'!D1004,'движение ДВС'!P:P,0),1),"")</f>
        <v/>
      </c>
    </row>
    <row r="1005" spans="1:11" s="29" customFormat="1" ht="25.5" hidden="1" customHeight="1" x14ac:dyDescent="0.25">
      <c r="A1005" s="37"/>
      <c r="B1005" s="35"/>
      <c r="C1005" s="29">
        <f>IFERROR(VLOOKUP(B1005,специалист!$B$3:$C$45,2,FALSE),)</f>
        <v>0</v>
      </c>
      <c r="D1005" s="37"/>
      <c r="E1005" s="30" t="str">
        <f>IFERROR(VLOOKUP(D1005,'движение ДВС'!B1004:C5009,2,FALSE),"")</f>
        <v/>
      </c>
      <c r="F1005" s="35"/>
      <c r="G1005" s="30" t="str">
        <f>IFERROR(VLOOKUP(F1005,нормативы!G1005:H1044,2,FALSE),"")</f>
        <v/>
      </c>
      <c r="H1005" s="30" t="str">
        <f>IF(ISBLANK(D1005),"",нормативы!$H$2)</f>
        <v/>
      </c>
      <c r="I1005" s="35"/>
      <c r="J1005" s="36" t="str">
        <f>IFERROR(VLOOKUP(D1005,'движение ДВС'!B1004:K5009,9,FALSE),"")</f>
        <v/>
      </c>
      <c r="K1005" s="29" t="str">
        <f>IFERROR(INDEX('движение ДВС'!B:P,MATCH('наряд-задание'!D1005,'движение ДВС'!P:P,0),1),"")</f>
        <v/>
      </c>
    </row>
    <row r="1006" spans="1:11" s="29" customFormat="1" ht="25.5" hidden="1" customHeight="1" x14ac:dyDescent="0.25">
      <c r="A1006" s="37"/>
      <c r="B1006" s="35"/>
      <c r="C1006" s="29">
        <f>IFERROR(VLOOKUP(B1006,специалист!$B$3:$C$45,2,FALSE),)</f>
        <v>0</v>
      </c>
      <c r="D1006" s="37"/>
      <c r="E1006" s="30" t="str">
        <f>IFERROR(VLOOKUP(D1006,'движение ДВС'!B1005:C5010,2,FALSE),"")</f>
        <v/>
      </c>
      <c r="F1006" s="35"/>
      <c r="G1006" s="30" t="str">
        <f>IFERROR(VLOOKUP(F1006,нормативы!G1006:H1045,2,FALSE),"")</f>
        <v/>
      </c>
      <c r="H1006" s="30" t="str">
        <f>IF(ISBLANK(D1006),"",нормативы!$H$2)</f>
        <v/>
      </c>
      <c r="I1006" s="35"/>
      <c r="J1006" s="36" t="str">
        <f>IFERROR(VLOOKUP(D1006,'движение ДВС'!B1005:K5010,9,FALSE),"")</f>
        <v/>
      </c>
      <c r="K1006" s="29" t="str">
        <f>IFERROR(INDEX('движение ДВС'!B:P,MATCH('наряд-задание'!D1006,'движение ДВС'!P:P,0),1),"")</f>
        <v/>
      </c>
    </row>
    <row r="1007" spans="1:11" s="29" customFormat="1" ht="25.5" hidden="1" customHeight="1" x14ac:dyDescent="0.25">
      <c r="A1007" s="37"/>
      <c r="B1007" s="35"/>
      <c r="C1007" s="29">
        <f>IFERROR(VLOOKUP(B1007,специалист!$B$3:$C$45,2,FALSE),)</f>
        <v>0</v>
      </c>
      <c r="D1007" s="37"/>
      <c r="E1007" s="30" t="str">
        <f>IFERROR(VLOOKUP(D1007,'движение ДВС'!B1006:C5011,2,FALSE),"")</f>
        <v/>
      </c>
      <c r="F1007" s="35"/>
      <c r="G1007" s="30" t="str">
        <f>IFERROR(VLOOKUP(F1007,нормативы!G1007:H1046,2,FALSE),"")</f>
        <v/>
      </c>
      <c r="H1007" s="30" t="str">
        <f>IF(ISBLANK(D1007),"",нормативы!$H$2)</f>
        <v/>
      </c>
      <c r="I1007" s="35"/>
      <c r="J1007" s="36" t="str">
        <f>IFERROR(VLOOKUP(D1007,'движение ДВС'!B1006:K5011,9,FALSE),"")</f>
        <v/>
      </c>
      <c r="K1007" s="29" t="str">
        <f>IFERROR(INDEX('движение ДВС'!B:P,MATCH('наряд-задание'!D1007,'движение ДВС'!P:P,0),1),"")</f>
        <v/>
      </c>
    </row>
    <row r="1008" spans="1:11" s="29" customFormat="1" ht="25.5" hidden="1" customHeight="1" x14ac:dyDescent="0.25">
      <c r="A1008" s="37"/>
      <c r="B1008" s="35"/>
      <c r="C1008" s="29">
        <f>IFERROR(VLOOKUP(B1008,специалист!$B$3:$C$45,2,FALSE),)</f>
        <v>0</v>
      </c>
      <c r="D1008" s="37"/>
      <c r="E1008" s="30" t="str">
        <f>IFERROR(VLOOKUP(D1008,'движение ДВС'!B1007:C5012,2,FALSE),"")</f>
        <v/>
      </c>
      <c r="F1008" s="35"/>
      <c r="G1008" s="30" t="str">
        <f>IFERROR(VLOOKUP(F1008,нормативы!G1008:H1047,2,FALSE),"")</f>
        <v/>
      </c>
      <c r="H1008" s="30" t="str">
        <f>IF(ISBLANK(D1008),"",нормативы!$H$2)</f>
        <v/>
      </c>
      <c r="I1008" s="35"/>
      <c r="J1008" s="36" t="str">
        <f>IFERROR(VLOOKUP(D1008,'движение ДВС'!B1007:K5012,9,FALSE),"")</f>
        <v/>
      </c>
      <c r="K1008" s="29" t="str">
        <f>IFERROR(INDEX('движение ДВС'!B:P,MATCH('наряд-задание'!D1008,'движение ДВС'!P:P,0),1),"")</f>
        <v/>
      </c>
    </row>
    <row r="1009" spans="1:11" s="29" customFormat="1" ht="25.5" hidden="1" customHeight="1" x14ac:dyDescent="0.25">
      <c r="A1009" s="37"/>
      <c r="B1009" s="35"/>
      <c r="C1009" s="29">
        <f>IFERROR(VLOOKUP(B1009,специалист!$B$3:$C$45,2,FALSE),)</f>
        <v>0</v>
      </c>
      <c r="D1009" s="37"/>
      <c r="E1009" s="30" t="str">
        <f>IFERROR(VLOOKUP(D1009,'движение ДВС'!B1008:C5013,2,FALSE),"")</f>
        <v/>
      </c>
      <c r="F1009" s="35"/>
      <c r="G1009" s="30" t="str">
        <f>IFERROR(VLOOKUP(F1009,нормативы!G1009:H1048,2,FALSE),"")</f>
        <v/>
      </c>
      <c r="H1009" s="30" t="str">
        <f>IF(ISBLANK(D1009),"",нормативы!$H$2)</f>
        <v/>
      </c>
      <c r="I1009" s="35"/>
      <c r="J1009" s="36" t="str">
        <f>IFERROR(VLOOKUP(D1009,'движение ДВС'!B1008:K5013,9,FALSE),"")</f>
        <v/>
      </c>
      <c r="K1009" s="29" t="str">
        <f>IFERROR(INDEX('движение ДВС'!B:P,MATCH('наряд-задание'!D1009,'движение ДВС'!P:P,0),1),"")</f>
        <v/>
      </c>
    </row>
    <row r="1010" spans="1:11" s="29" customFormat="1" ht="25.5" hidden="1" customHeight="1" x14ac:dyDescent="0.25">
      <c r="A1010" s="37"/>
      <c r="B1010" s="35"/>
      <c r="C1010" s="29">
        <f>IFERROR(VLOOKUP(B1010,специалист!$B$3:$C$45,2,FALSE),)</f>
        <v>0</v>
      </c>
      <c r="D1010" s="37"/>
      <c r="E1010" s="30" t="str">
        <f>IFERROR(VLOOKUP(D1010,'движение ДВС'!B1009:C5014,2,FALSE),"")</f>
        <v/>
      </c>
      <c r="F1010" s="35"/>
      <c r="G1010" s="30" t="str">
        <f>IFERROR(VLOOKUP(F1010,нормативы!G1010:H1049,2,FALSE),"")</f>
        <v/>
      </c>
      <c r="H1010" s="30" t="str">
        <f>IF(ISBLANK(D1010),"",нормативы!$H$2)</f>
        <v/>
      </c>
      <c r="I1010" s="35"/>
      <c r="J1010" s="36" t="str">
        <f>IFERROR(VLOOKUP(D1010,'движение ДВС'!B1009:K5014,9,FALSE),"")</f>
        <v/>
      </c>
      <c r="K1010" s="29" t="str">
        <f>IFERROR(INDEX('движение ДВС'!B:P,MATCH('наряд-задание'!D1010,'движение ДВС'!P:P,0),1),"")</f>
        <v/>
      </c>
    </row>
    <row r="1011" spans="1:11" s="29" customFormat="1" ht="25.5" hidden="1" customHeight="1" x14ac:dyDescent="0.25">
      <c r="A1011" s="37"/>
      <c r="B1011" s="35"/>
      <c r="C1011" s="29">
        <f>IFERROR(VLOOKUP(B1011,специалист!$B$3:$C$45,2,FALSE),)</f>
        <v>0</v>
      </c>
      <c r="D1011" s="37"/>
      <c r="E1011" s="30" t="str">
        <f>IFERROR(VLOOKUP(D1011,'движение ДВС'!B1010:C5015,2,FALSE),"")</f>
        <v/>
      </c>
      <c r="F1011" s="35"/>
      <c r="G1011" s="30" t="str">
        <f>IFERROR(VLOOKUP(F1011,нормативы!G1011:H1050,2,FALSE),"")</f>
        <v/>
      </c>
      <c r="H1011" s="30" t="str">
        <f>IF(ISBLANK(D1011),"",нормативы!$H$2)</f>
        <v/>
      </c>
      <c r="I1011" s="35"/>
      <c r="J1011" s="36" t="str">
        <f>IFERROR(VLOOKUP(D1011,'движение ДВС'!B1010:K5015,9,FALSE),"")</f>
        <v/>
      </c>
      <c r="K1011" s="29" t="str">
        <f>IFERROR(INDEX('движение ДВС'!B:P,MATCH('наряд-задание'!D1011,'движение ДВС'!P:P,0),1),"")</f>
        <v/>
      </c>
    </row>
    <row r="1012" spans="1:11" s="29" customFormat="1" ht="25.5" hidden="1" customHeight="1" x14ac:dyDescent="0.25">
      <c r="A1012" s="37"/>
      <c r="B1012" s="35"/>
      <c r="C1012" s="29">
        <f>IFERROR(VLOOKUP(B1012,специалист!$B$3:$C$45,2,FALSE),)</f>
        <v>0</v>
      </c>
      <c r="D1012" s="37"/>
      <c r="E1012" s="30" t="str">
        <f>IFERROR(VLOOKUP(D1012,'движение ДВС'!B1011:C5016,2,FALSE),"")</f>
        <v/>
      </c>
      <c r="F1012" s="35"/>
      <c r="G1012" s="30" t="str">
        <f>IFERROR(VLOOKUP(F1012,нормативы!G1012:H1051,2,FALSE),"")</f>
        <v/>
      </c>
      <c r="H1012" s="30" t="str">
        <f>IF(ISBLANK(D1012),"",нормативы!$H$2)</f>
        <v/>
      </c>
      <c r="I1012" s="35"/>
      <c r="J1012" s="36" t="str">
        <f>IFERROR(VLOOKUP(D1012,'движение ДВС'!B1011:K5016,9,FALSE),"")</f>
        <v/>
      </c>
      <c r="K1012" s="29" t="str">
        <f>IFERROR(INDEX('движение ДВС'!B:P,MATCH('наряд-задание'!D1012,'движение ДВС'!P:P,0),1),"")</f>
        <v/>
      </c>
    </row>
    <row r="1013" spans="1:11" s="29" customFormat="1" ht="25.5" hidden="1" customHeight="1" x14ac:dyDescent="0.25">
      <c r="A1013" s="37"/>
      <c r="B1013" s="35"/>
      <c r="C1013" s="29">
        <f>IFERROR(VLOOKUP(B1013,специалист!$B$3:$C$45,2,FALSE),)</f>
        <v>0</v>
      </c>
      <c r="D1013" s="37"/>
      <c r="E1013" s="30" t="str">
        <f>IFERROR(VLOOKUP(D1013,'движение ДВС'!B1012:C5017,2,FALSE),"")</f>
        <v/>
      </c>
      <c r="F1013" s="35"/>
      <c r="G1013" s="30" t="str">
        <f>IFERROR(VLOOKUP(F1013,нормативы!G1013:H1052,2,FALSE),"")</f>
        <v/>
      </c>
      <c r="H1013" s="30" t="str">
        <f>IF(ISBLANK(D1013),"",нормативы!$H$2)</f>
        <v/>
      </c>
      <c r="I1013" s="35"/>
      <c r="J1013" s="36" t="str">
        <f>IFERROR(VLOOKUP(D1013,'движение ДВС'!B1012:K5017,9,FALSE),"")</f>
        <v/>
      </c>
      <c r="K1013" s="29" t="str">
        <f>IFERROR(INDEX('движение ДВС'!B:P,MATCH('наряд-задание'!D1013,'движение ДВС'!P:P,0),1),"")</f>
        <v/>
      </c>
    </row>
    <row r="1014" spans="1:11" s="29" customFormat="1" ht="25.5" hidden="1" customHeight="1" x14ac:dyDescent="0.25">
      <c r="A1014" s="37"/>
      <c r="B1014" s="35"/>
      <c r="C1014" s="29">
        <f>IFERROR(VLOOKUP(B1014,специалист!$B$3:$C$45,2,FALSE),)</f>
        <v>0</v>
      </c>
      <c r="D1014" s="37"/>
      <c r="E1014" s="30" t="str">
        <f>IFERROR(VLOOKUP(D1014,'движение ДВС'!B1013:C5018,2,FALSE),"")</f>
        <v/>
      </c>
      <c r="F1014" s="35"/>
      <c r="G1014" s="30" t="str">
        <f>IFERROR(VLOOKUP(F1014,нормативы!G1014:H1053,2,FALSE),"")</f>
        <v/>
      </c>
      <c r="H1014" s="30" t="str">
        <f>IF(ISBLANK(D1014),"",нормативы!$H$2)</f>
        <v/>
      </c>
      <c r="I1014" s="35"/>
      <c r="J1014" s="36" t="str">
        <f>IFERROR(VLOOKUP(D1014,'движение ДВС'!B1013:K5018,9,FALSE),"")</f>
        <v/>
      </c>
      <c r="K1014" s="29" t="str">
        <f>IFERROR(INDEX('движение ДВС'!B:P,MATCH('наряд-задание'!D1014,'движение ДВС'!P:P,0),1),"")</f>
        <v/>
      </c>
    </row>
    <row r="1015" spans="1:11" s="29" customFormat="1" ht="25.5" hidden="1" customHeight="1" x14ac:dyDescent="0.25">
      <c r="A1015" s="37"/>
      <c r="B1015" s="35"/>
      <c r="C1015" s="29">
        <f>IFERROR(VLOOKUP(B1015,специалист!$B$3:$C$45,2,FALSE),)</f>
        <v>0</v>
      </c>
      <c r="D1015" s="37"/>
      <c r="E1015" s="30" t="str">
        <f>IFERROR(VLOOKUP(D1015,'движение ДВС'!B1014:C5019,2,FALSE),"")</f>
        <v/>
      </c>
      <c r="F1015" s="35"/>
      <c r="G1015" s="30" t="str">
        <f>IFERROR(VLOOKUP(F1015,нормативы!G1015:H1054,2,FALSE),"")</f>
        <v/>
      </c>
      <c r="H1015" s="30" t="str">
        <f>IF(ISBLANK(D1015),"",нормативы!$H$2)</f>
        <v/>
      </c>
      <c r="I1015" s="35"/>
      <c r="J1015" s="36" t="str">
        <f>IFERROR(VLOOKUP(D1015,'движение ДВС'!B1014:K5019,9,FALSE),"")</f>
        <v/>
      </c>
      <c r="K1015" s="29" t="str">
        <f>IFERROR(INDEX('движение ДВС'!B:P,MATCH('наряд-задание'!D1015,'движение ДВС'!P:P,0),1),"")</f>
        <v/>
      </c>
    </row>
    <row r="1016" spans="1:11" s="29" customFormat="1" ht="25.5" hidden="1" customHeight="1" x14ac:dyDescent="0.25">
      <c r="A1016" s="37"/>
      <c r="B1016" s="35"/>
      <c r="C1016" s="29">
        <f>IFERROR(VLOOKUP(B1016,специалист!$B$3:$C$45,2,FALSE),)</f>
        <v>0</v>
      </c>
      <c r="D1016" s="37"/>
      <c r="E1016" s="30" t="str">
        <f>IFERROR(VLOOKUP(D1016,'движение ДВС'!B1015:C5020,2,FALSE),"")</f>
        <v/>
      </c>
      <c r="F1016" s="35"/>
      <c r="G1016" s="30" t="str">
        <f>IFERROR(VLOOKUP(F1016,нормативы!G1016:H1055,2,FALSE),"")</f>
        <v/>
      </c>
      <c r="H1016" s="30" t="str">
        <f>IF(ISBLANK(D1016),"",нормативы!$H$2)</f>
        <v/>
      </c>
      <c r="I1016" s="35"/>
      <c r="J1016" s="36" t="str">
        <f>IFERROR(VLOOKUP(D1016,'движение ДВС'!B1015:K5020,9,FALSE),"")</f>
        <v/>
      </c>
      <c r="K1016" s="29" t="str">
        <f>IFERROR(INDEX('движение ДВС'!B:P,MATCH('наряд-задание'!D1016,'движение ДВС'!P:P,0),1),"")</f>
        <v/>
      </c>
    </row>
    <row r="1017" spans="1:11" s="29" customFormat="1" ht="25.5" hidden="1" customHeight="1" x14ac:dyDescent="0.25">
      <c r="A1017" s="37"/>
      <c r="B1017" s="35"/>
      <c r="C1017" s="29">
        <f>IFERROR(VLOOKUP(B1017,специалист!$B$3:$C$45,2,FALSE),)</f>
        <v>0</v>
      </c>
      <c r="D1017" s="37"/>
      <c r="E1017" s="30" t="str">
        <f>IFERROR(VLOOKUP(D1017,'движение ДВС'!B1016:C5021,2,FALSE),"")</f>
        <v/>
      </c>
      <c r="F1017" s="35"/>
      <c r="G1017" s="30" t="str">
        <f>IFERROR(VLOOKUP(F1017,нормативы!G1017:H1056,2,FALSE),"")</f>
        <v/>
      </c>
      <c r="H1017" s="30" t="str">
        <f>IF(ISBLANK(D1017),"",нормативы!$H$2)</f>
        <v/>
      </c>
      <c r="I1017" s="35"/>
      <c r="J1017" s="36" t="str">
        <f>IFERROR(VLOOKUP(D1017,'движение ДВС'!B1016:K5021,9,FALSE),"")</f>
        <v/>
      </c>
      <c r="K1017" s="29" t="str">
        <f>IFERROR(INDEX('движение ДВС'!B:P,MATCH('наряд-задание'!D1017,'движение ДВС'!P:P,0),1),"")</f>
        <v/>
      </c>
    </row>
    <row r="1018" spans="1:11" s="29" customFormat="1" ht="25.5" hidden="1" customHeight="1" x14ac:dyDescent="0.25">
      <c r="A1018" s="37"/>
      <c r="B1018" s="35"/>
      <c r="C1018" s="29">
        <f>IFERROR(VLOOKUP(B1018,специалист!$B$3:$C$45,2,FALSE),)</f>
        <v>0</v>
      </c>
      <c r="D1018" s="37"/>
      <c r="E1018" s="30" t="str">
        <f>IFERROR(VLOOKUP(D1018,'движение ДВС'!B1017:C5022,2,FALSE),"")</f>
        <v/>
      </c>
      <c r="F1018" s="35"/>
      <c r="G1018" s="30" t="str">
        <f>IFERROR(VLOOKUP(F1018,нормативы!G1018:H1057,2,FALSE),"")</f>
        <v/>
      </c>
      <c r="H1018" s="30" t="str">
        <f>IF(ISBLANK(D1018),"",нормативы!$H$2)</f>
        <v/>
      </c>
      <c r="I1018" s="35"/>
      <c r="J1018" s="36" t="str">
        <f>IFERROR(VLOOKUP(D1018,'движение ДВС'!B1017:K5022,9,FALSE),"")</f>
        <v/>
      </c>
      <c r="K1018" s="29" t="str">
        <f>IFERROR(INDEX('движение ДВС'!B:P,MATCH('наряд-задание'!D1018,'движение ДВС'!P:P,0),1),"")</f>
        <v/>
      </c>
    </row>
    <row r="1019" spans="1:11" s="29" customFormat="1" ht="25.5" hidden="1" customHeight="1" x14ac:dyDescent="0.25">
      <c r="A1019" s="37"/>
      <c r="B1019" s="35"/>
      <c r="C1019" s="29">
        <f>IFERROR(VLOOKUP(B1019,специалист!$B$3:$C$45,2,FALSE),)</f>
        <v>0</v>
      </c>
      <c r="D1019" s="37"/>
      <c r="E1019" s="30" t="str">
        <f>IFERROR(VLOOKUP(D1019,'движение ДВС'!B1018:C5023,2,FALSE),"")</f>
        <v/>
      </c>
      <c r="F1019" s="35"/>
      <c r="G1019" s="30" t="str">
        <f>IFERROR(VLOOKUP(F1019,нормативы!G1019:H1058,2,FALSE),"")</f>
        <v/>
      </c>
      <c r="H1019" s="30" t="str">
        <f>IF(ISBLANK(D1019),"",нормативы!$H$2)</f>
        <v/>
      </c>
      <c r="I1019" s="35"/>
      <c r="J1019" s="36" t="str">
        <f>IFERROR(VLOOKUP(D1019,'движение ДВС'!B1018:K5023,9,FALSE),"")</f>
        <v/>
      </c>
      <c r="K1019" s="29" t="str">
        <f>IFERROR(INDEX('движение ДВС'!B:P,MATCH('наряд-задание'!D1019,'движение ДВС'!P:P,0),1),"")</f>
        <v/>
      </c>
    </row>
    <row r="1020" spans="1:11" s="29" customFormat="1" ht="25.5" hidden="1" customHeight="1" x14ac:dyDescent="0.25">
      <c r="A1020" s="37"/>
      <c r="B1020" s="35"/>
      <c r="C1020" s="29">
        <f>IFERROR(VLOOKUP(B1020,специалист!$B$3:$C$45,2,FALSE),)</f>
        <v>0</v>
      </c>
      <c r="D1020" s="37"/>
      <c r="E1020" s="30" t="str">
        <f>IFERROR(VLOOKUP(D1020,'движение ДВС'!B1019:C5024,2,FALSE),"")</f>
        <v/>
      </c>
      <c r="F1020" s="35"/>
      <c r="G1020" s="30" t="str">
        <f>IFERROR(VLOOKUP(F1020,нормативы!G1020:H1059,2,FALSE),"")</f>
        <v/>
      </c>
      <c r="H1020" s="30" t="str">
        <f>IF(ISBLANK(D1020),"",нормативы!$H$2)</f>
        <v/>
      </c>
      <c r="I1020" s="35"/>
      <c r="J1020" s="36" t="str">
        <f>IFERROR(VLOOKUP(D1020,'движение ДВС'!B1019:K5024,9,FALSE),"")</f>
        <v/>
      </c>
      <c r="K1020" s="29" t="str">
        <f>IFERROR(INDEX('движение ДВС'!B:P,MATCH('наряд-задание'!D1020,'движение ДВС'!P:P,0),1),"")</f>
        <v/>
      </c>
    </row>
    <row r="1021" spans="1:11" s="29" customFormat="1" ht="25.5" hidden="1" customHeight="1" x14ac:dyDescent="0.25">
      <c r="A1021" s="37"/>
      <c r="B1021" s="35"/>
      <c r="C1021" s="29">
        <f>IFERROR(VLOOKUP(B1021,специалист!$B$3:$C$45,2,FALSE),)</f>
        <v>0</v>
      </c>
      <c r="D1021" s="37"/>
      <c r="E1021" s="30" t="str">
        <f>IFERROR(VLOOKUP(D1021,'движение ДВС'!B1020:C5025,2,FALSE),"")</f>
        <v/>
      </c>
      <c r="F1021" s="35"/>
      <c r="G1021" s="30" t="str">
        <f>IFERROR(VLOOKUP(F1021,нормативы!G1021:H1060,2,FALSE),"")</f>
        <v/>
      </c>
      <c r="H1021" s="30" t="str">
        <f>IF(ISBLANK(D1021),"",нормативы!$H$2)</f>
        <v/>
      </c>
      <c r="I1021" s="35"/>
      <c r="J1021" s="36" t="str">
        <f>IFERROR(VLOOKUP(D1021,'движение ДВС'!B1020:K5025,9,FALSE),"")</f>
        <v/>
      </c>
      <c r="K1021" s="29" t="str">
        <f>IFERROR(INDEX('движение ДВС'!B:P,MATCH('наряд-задание'!D1021,'движение ДВС'!P:P,0),1),"")</f>
        <v/>
      </c>
    </row>
    <row r="1022" spans="1:11" s="29" customFormat="1" ht="25.5" hidden="1" customHeight="1" x14ac:dyDescent="0.25">
      <c r="A1022" s="37"/>
      <c r="B1022" s="35"/>
      <c r="C1022" s="29">
        <f>IFERROR(VLOOKUP(B1022,специалист!$B$3:$C$45,2,FALSE),)</f>
        <v>0</v>
      </c>
      <c r="D1022" s="37"/>
      <c r="E1022" s="30" t="str">
        <f>IFERROR(VLOOKUP(D1022,'движение ДВС'!B1021:C5026,2,FALSE),"")</f>
        <v/>
      </c>
      <c r="F1022" s="35"/>
      <c r="G1022" s="30" t="str">
        <f>IFERROR(VLOOKUP(F1022,нормативы!G1022:H1061,2,FALSE),"")</f>
        <v/>
      </c>
      <c r="H1022" s="30" t="str">
        <f>IF(ISBLANK(D1022),"",нормативы!$H$2)</f>
        <v/>
      </c>
      <c r="I1022" s="35"/>
      <c r="J1022" s="36" t="str">
        <f>IFERROR(VLOOKUP(D1022,'движение ДВС'!B1021:K5026,9,FALSE),"")</f>
        <v/>
      </c>
      <c r="K1022" s="29" t="str">
        <f>IFERROR(INDEX('движение ДВС'!B:P,MATCH('наряд-задание'!D1022,'движение ДВС'!P:P,0),1),"")</f>
        <v/>
      </c>
    </row>
    <row r="1023" spans="1:11" s="29" customFormat="1" ht="25.5" hidden="1" customHeight="1" x14ac:dyDescent="0.25">
      <c r="A1023" s="37"/>
      <c r="B1023" s="35"/>
      <c r="C1023" s="29">
        <f>IFERROR(VLOOKUP(B1023,специалист!$B$3:$C$45,2,FALSE),)</f>
        <v>0</v>
      </c>
      <c r="D1023" s="37"/>
      <c r="E1023" s="30" t="str">
        <f>IFERROR(VLOOKUP(D1023,'движение ДВС'!B1022:C5027,2,FALSE),"")</f>
        <v/>
      </c>
      <c r="F1023" s="35"/>
      <c r="G1023" s="30" t="str">
        <f>IFERROR(VLOOKUP(F1023,нормативы!G1023:H1062,2,FALSE),"")</f>
        <v/>
      </c>
      <c r="H1023" s="30" t="str">
        <f>IF(ISBLANK(D1023),"",нормативы!$H$2)</f>
        <v/>
      </c>
      <c r="I1023" s="35"/>
      <c r="J1023" s="36" t="str">
        <f>IFERROR(VLOOKUP(D1023,'движение ДВС'!B1022:K5027,9,FALSE),"")</f>
        <v/>
      </c>
      <c r="K1023" s="29" t="str">
        <f>IFERROR(INDEX('движение ДВС'!B:P,MATCH('наряд-задание'!D1023,'движение ДВС'!P:P,0),1),"")</f>
        <v/>
      </c>
    </row>
    <row r="1024" spans="1:11" s="29" customFormat="1" ht="25.5" hidden="1" customHeight="1" x14ac:dyDescent="0.25">
      <c r="A1024" s="37"/>
      <c r="B1024" s="35"/>
      <c r="C1024" s="29">
        <f>IFERROR(VLOOKUP(B1024,специалист!$B$3:$C$45,2,FALSE),)</f>
        <v>0</v>
      </c>
      <c r="D1024" s="37"/>
      <c r="E1024" s="30" t="str">
        <f>IFERROR(VLOOKUP(D1024,'движение ДВС'!B1023:C5028,2,FALSE),"")</f>
        <v/>
      </c>
      <c r="F1024" s="35"/>
      <c r="G1024" s="30" t="str">
        <f>IFERROR(VLOOKUP(F1024,нормативы!G1024:H1063,2,FALSE),"")</f>
        <v/>
      </c>
      <c r="H1024" s="30" t="str">
        <f>IF(ISBLANK(D1024),"",нормативы!$H$2)</f>
        <v/>
      </c>
      <c r="I1024" s="35"/>
      <c r="J1024" s="36" t="str">
        <f>IFERROR(VLOOKUP(D1024,'движение ДВС'!B1023:K5028,9,FALSE),"")</f>
        <v/>
      </c>
      <c r="K1024" s="29" t="str">
        <f>IFERROR(INDEX('движение ДВС'!B:P,MATCH('наряд-задание'!D1024,'движение ДВС'!P:P,0),1),"")</f>
        <v/>
      </c>
    </row>
    <row r="1025" spans="1:11" s="29" customFormat="1" ht="25.5" hidden="1" customHeight="1" x14ac:dyDescent="0.25">
      <c r="A1025" s="37"/>
      <c r="B1025" s="35"/>
      <c r="C1025" s="29">
        <f>IFERROR(VLOOKUP(B1025,специалист!$B$3:$C$45,2,FALSE),)</f>
        <v>0</v>
      </c>
      <c r="D1025" s="37"/>
      <c r="E1025" s="30" t="str">
        <f>IFERROR(VLOOKUP(D1025,'движение ДВС'!B1024:C5029,2,FALSE),"")</f>
        <v/>
      </c>
      <c r="F1025" s="35"/>
      <c r="G1025" s="30" t="str">
        <f>IFERROR(VLOOKUP(F1025,нормативы!G1025:H1064,2,FALSE),"")</f>
        <v/>
      </c>
      <c r="H1025" s="30" t="str">
        <f>IF(ISBLANK(D1025),"",нормативы!$H$2)</f>
        <v/>
      </c>
      <c r="I1025" s="35"/>
      <c r="J1025" s="36" t="str">
        <f>IFERROR(VLOOKUP(D1025,'движение ДВС'!B1024:K5029,9,FALSE),"")</f>
        <v/>
      </c>
      <c r="K1025" s="29" t="str">
        <f>IFERROR(INDEX('движение ДВС'!B:P,MATCH('наряд-задание'!D1025,'движение ДВС'!P:P,0),1),"")</f>
        <v/>
      </c>
    </row>
    <row r="1026" spans="1:11" s="29" customFormat="1" ht="25.5" hidden="1" customHeight="1" x14ac:dyDescent="0.25">
      <c r="A1026" s="37"/>
      <c r="B1026" s="35"/>
      <c r="C1026" s="29">
        <f>IFERROR(VLOOKUP(B1026,специалист!$B$3:$C$45,2,FALSE),)</f>
        <v>0</v>
      </c>
      <c r="D1026" s="37"/>
      <c r="E1026" s="30" t="str">
        <f>IFERROR(VLOOKUP(D1026,'движение ДВС'!B1025:C5030,2,FALSE),"")</f>
        <v/>
      </c>
      <c r="F1026" s="35"/>
      <c r="G1026" s="30" t="str">
        <f>IFERROR(VLOOKUP(F1026,нормативы!G1026:H1065,2,FALSE),"")</f>
        <v/>
      </c>
      <c r="H1026" s="30" t="str">
        <f>IF(ISBLANK(D1026),"",нормативы!$H$2)</f>
        <v/>
      </c>
      <c r="I1026" s="35"/>
      <c r="J1026" s="36" t="str">
        <f>IFERROR(VLOOKUP(D1026,'движение ДВС'!B1025:K5030,9,FALSE),"")</f>
        <v/>
      </c>
      <c r="K1026" s="29" t="str">
        <f>IFERROR(INDEX('движение ДВС'!B:P,MATCH('наряд-задание'!D1026,'движение ДВС'!P:P,0),1),"")</f>
        <v/>
      </c>
    </row>
    <row r="1027" spans="1:11" s="29" customFormat="1" ht="25.5" hidden="1" customHeight="1" x14ac:dyDescent="0.25">
      <c r="A1027" s="37"/>
      <c r="B1027" s="35"/>
      <c r="C1027" s="29">
        <f>IFERROR(VLOOKUP(B1027,специалист!$B$3:$C$45,2,FALSE),)</f>
        <v>0</v>
      </c>
      <c r="D1027" s="37"/>
      <c r="E1027" s="30" t="str">
        <f>IFERROR(VLOOKUP(D1027,'движение ДВС'!B1026:C5031,2,FALSE),"")</f>
        <v/>
      </c>
      <c r="F1027" s="35"/>
      <c r="G1027" s="30" t="str">
        <f>IFERROR(VLOOKUP(F1027,нормативы!G1027:H1066,2,FALSE),"")</f>
        <v/>
      </c>
      <c r="H1027" s="30" t="str">
        <f>IF(ISBLANK(D1027),"",нормативы!$H$2)</f>
        <v/>
      </c>
      <c r="I1027" s="35"/>
      <c r="J1027" s="36" t="str">
        <f>IFERROR(VLOOKUP(D1027,'движение ДВС'!B1026:K5031,9,FALSE),"")</f>
        <v/>
      </c>
      <c r="K1027" s="29" t="str">
        <f>IFERROR(INDEX('движение ДВС'!B:P,MATCH('наряд-задание'!D1027,'движение ДВС'!P:P,0),1),"")</f>
        <v/>
      </c>
    </row>
    <row r="1028" spans="1:11" s="29" customFormat="1" ht="25.5" hidden="1" customHeight="1" x14ac:dyDescent="0.25">
      <c r="A1028" s="37"/>
      <c r="B1028" s="35"/>
      <c r="C1028" s="29">
        <f>IFERROR(VLOOKUP(B1028,специалист!$B$3:$C$45,2,FALSE),)</f>
        <v>0</v>
      </c>
      <c r="D1028" s="37"/>
      <c r="E1028" s="30" t="str">
        <f>IFERROR(VLOOKUP(D1028,'движение ДВС'!B1027:C5032,2,FALSE),"")</f>
        <v/>
      </c>
      <c r="F1028" s="35"/>
      <c r="G1028" s="30" t="str">
        <f>IFERROR(VLOOKUP(F1028,нормативы!G1028:H1067,2,FALSE),"")</f>
        <v/>
      </c>
      <c r="H1028" s="30" t="str">
        <f>IF(ISBLANK(D1028),"",нормативы!$H$2)</f>
        <v/>
      </c>
      <c r="I1028" s="35"/>
      <c r="J1028" s="36" t="str">
        <f>IFERROR(VLOOKUP(D1028,'движение ДВС'!B1027:K5032,9,FALSE),"")</f>
        <v/>
      </c>
      <c r="K1028" s="29" t="str">
        <f>IFERROR(INDEX('движение ДВС'!B:P,MATCH('наряд-задание'!D1028,'движение ДВС'!P:P,0),1),"")</f>
        <v/>
      </c>
    </row>
    <row r="1029" spans="1:11" s="29" customFormat="1" ht="25.5" hidden="1" customHeight="1" x14ac:dyDescent="0.25">
      <c r="A1029" s="37"/>
      <c r="B1029" s="35"/>
      <c r="C1029" s="29">
        <f>IFERROR(VLOOKUP(B1029,специалист!$B$3:$C$45,2,FALSE),)</f>
        <v>0</v>
      </c>
      <c r="D1029" s="37"/>
      <c r="E1029" s="30" t="str">
        <f>IFERROR(VLOOKUP(D1029,'движение ДВС'!B1028:C5033,2,FALSE),"")</f>
        <v/>
      </c>
      <c r="F1029" s="35"/>
      <c r="G1029" s="30" t="str">
        <f>IFERROR(VLOOKUP(F1029,нормативы!G1029:H1068,2,FALSE),"")</f>
        <v/>
      </c>
      <c r="H1029" s="30" t="str">
        <f>IF(ISBLANK(D1029),"",нормативы!$H$2)</f>
        <v/>
      </c>
      <c r="I1029" s="35"/>
      <c r="J1029" s="36" t="str">
        <f>IFERROR(VLOOKUP(D1029,'движение ДВС'!B1028:K5033,9,FALSE),"")</f>
        <v/>
      </c>
      <c r="K1029" s="29" t="str">
        <f>IFERROR(INDEX('движение ДВС'!B:P,MATCH('наряд-задание'!D1029,'движение ДВС'!P:P,0),1),"")</f>
        <v/>
      </c>
    </row>
    <row r="1030" spans="1:11" s="29" customFormat="1" ht="25.5" hidden="1" customHeight="1" x14ac:dyDescent="0.25">
      <c r="A1030" s="37"/>
      <c r="B1030" s="35"/>
      <c r="C1030" s="29">
        <f>IFERROR(VLOOKUP(B1030,специалист!$B$3:$C$45,2,FALSE),)</f>
        <v>0</v>
      </c>
      <c r="D1030" s="37"/>
      <c r="E1030" s="30" t="str">
        <f>IFERROR(VLOOKUP(D1030,'движение ДВС'!B1029:C5034,2,FALSE),"")</f>
        <v/>
      </c>
      <c r="F1030" s="35"/>
      <c r="G1030" s="30" t="str">
        <f>IFERROR(VLOOKUP(F1030,нормативы!G1030:H1069,2,FALSE),"")</f>
        <v/>
      </c>
      <c r="H1030" s="30" t="str">
        <f>IF(ISBLANK(D1030),"",нормативы!$H$2)</f>
        <v/>
      </c>
      <c r="I1030" s="35"/>
      <c r="J1030" s="36" t="str">
        <f>IFERROR(VLOOKUP(D1030,'движение ДВС'!B1029:K5034,9,FALSE),"")</f>
        <v/>
      </c>
      <c r="K1030" s="29" t="str">
        <f>IFERROR(INDEX('движение ДВС'!B:P,MATCH('наряд-задание'!D1030,'движение ДВС'!P:P,0),1),"")</f>
        <v/>
      </c>
    </row>
    <row r="1031" spans="1:11" s="29" customFormat="1" ht="25.5" hidden="1" customHeight="1" x14ac:dyDescent="0.25">
      <c r="A1031" s="37"/>
      <c r="B1031" s="35"/>
      <c r="C1031" s="29">
        <f>IFERROR(VLOOKUP(B1031,специалист!$B$3:$C$45,2,FALSE),)</f>
        <v>0</v>
      </c>
      <c r="D1031" s="37"/>
      <c r="E1031" s="30" t="str">
        <f>IFERROR(VLOOKUP(D1031,'движение ДВС'!B1030:C5035,2,FALSE),"")</f>
        <v/>
      </c>
      <c r="F1031" s="35"/>
      <c r="G1031" s="30" t="str">
        <f>IFERROR(VLOOKUP(F1031,нормативы!G1031:H1070,2,FALSE),"")</f>
        <v/>
      </c>
      <c r="H1031" s="30" t="str">
        <f>IF(ISBLANK(D1031),"",нормативы!$H$2)</f>
        <v/>
      </c>
      <c r="I1031" s="35"/>
      <c r="J1031" s="36" t="str">
        <f>IFERROR(VLOOKUP(D1031,'движение ДВС'!B1030:K5035,9,FALSE),"")</f>
        <v/>
      </c>
      <c r="K1031" s="29" t="str">
        <f>IFERROR(INDEX('движение ДВС'!B:P,MATCH('наряд-задание'!D1031,'движение ДВС'!P:P,0),1),"")</f>
        <v/>
      </c>
    </row>
    <row r="1032" spans="1:11" s="29" customFormat="1" ht="25.5" hidden="1" customHeight="1" x14ac:dyDescent="0.25">
      <c r="A1032" s="37"/>
      <c r="B1032" s="35"/>
      <c r="C1032" s="29">
        <f>IFERROR(VLOOKUP(B1032,специалист!$B$3:$C$45,2,FALSE),)</f>
        <v>0</v>
      </c>
      <c r="D1032" s="37"/>
      <c r="E1032" s="30" t="str">
        <f>IFERROR(VLOOKUP(D1032,'движение ДВС'!B1031:C5036,2,FALSE),"")</f>
        <v/>
      </c>
      <c r="F1032" s="35"/>
      <c r="G1032" s="30" t="str">
        <f>IFERROR(VLOOKUP(F1032,нормативы!G1032:H1071,2,FALSE),"")</f>
        <v/>
      </c>
      <c r="H1032" s="30" t="str">
        <f>IF(ISBLANK(D1032),"",нормативы!$H$2)</f>
        <v/>
      </c>
      <c r="I1032" s="35"/>
      <c r="J1032" s="36" t="str">
        <f>IFERROR(VLOOKUP(D1032,'движение ДВС'!B1031:K5036,9,FALSE),"")</f>
        <v/>
      </c>
      <c r="K1032" s="29" t="str">
        <f>IFERROR(INDEX('движение ДВС'!B:P,MATCH('наряд-задание'!D1032,'движение ДВС'!P:P,0),1),"")</f>
        <v/>
      </c>
    </row>
    <row r="1033" spans="1:11" s="29" customFormat="1" ht="25.5" hidden="1" customHeight="1" x14ac:dyDescent="0.25">
      <c r="A1033" s="37"/>
      <c r="B1033" s="35"/>
      <c r="C1033" s="29">
        <f>IFERROR(VLOOKUP(B1033,специалист!$B$3:$C$45,2,FALSE),)</f>
        <v>0</v>
      </c>
      <c r="D1033" s="37"/>
      <c r="E1033" s="30" t="str">
        <f>IFERROR(VLOOKUP(D1033,'движение ДВС'!B1032:C5037,2,FALSE),"")</f>
        <v/>
      </c>
      <c r="F1033" s="35"/>
      <c r="G1033" s="30" t="str">
        <f>IFERROR(VLOOKUP(F1033,нормативы!G1033:H1072,2,FALSE),"")</f>
        <v/>
      </c>
      <c r="H1033" s="30" t="str">
        <f>IF(ISBLANK(D1033),"",нормативы!$H$2)</f>
        <v/>
      </c>
      <c r="I1033" s="35"/>
      <c r="J1033" s="36" t="str">
        <f>IFERROR(VLOOKUP(D1033,'движение ДВС'!B1032:K5037,9,FALSE),"")</f>
        <v/>
      </c>
      <c r="K1033" s="29" t="str">
        <f>IFERROR(INDEX('движение ДВС'!B:P,MATCH('наряд-задание'!D1033,'движение ДВС'!P:P,0),1),"")</f>
        <v/>
      </c>
    </row>
    <row r="1034" spans="1:11" s="29" customFormat="1" ht="25.5" hidden="1" customHeight="1" x14ac:dyDescent="0.25">
      <c r="A1034" s="37"/>
      <c r="B1034" s="35"/>
      <c r="C1034" s="29">
        <f>IFERROR(VLOOKUP(B1034,специалист!$B$3:$C$45,2,FALSE),)</f>
        <v>0</v>
      </c>
      <c r="D1034" s="37"/>
      <c r="E1034" s="30" t="str">
        <f>IFERROR(VLOOKUP(D1034,'движение ДВС'!B1033:C5038,2,FALSE),"")</f>
        <v/>
      </c>
      <c r="F1034" s="35"/>
      <c r="G1034" s="30" t="str">
        <f>IFERROR(VLOOKUP(F1034,нормативы!G1034:H1073,2,FALSE),"")</f>
        <v/>
      </c>
      <c r="H1034" s="30" t="str">
        <f>IF(ISBLANK(D1034),"",нормативы!$H$2)</f>
        <v/>
      </c>
      <c r="I1034" s="35"/>
      <c r="J1034" s="36" t="str">
        <f>IFERROR(VLOOKUP(D1034,'движение ДВС'!B1033:K5038,9,FALSE),"")</f>
        <v/>
      </c>
      <c r="K1034" s="29" t="str">
        <f>IFERROR(INDEX('движение ДВС'!B:P,MATCH('наряд-задание'!D1034,'движение ДВС'!P:P,0),1),"")</f>
        <v/>
      </c>
    </row>
    <row r="1035" spans="1:11" s="29" customFormat="1" ht="25.5" hidden="1" customHeight="1" x14ac:dyDescent="0.25">
      <c r="A1035" s="37"/>
      <c r="B1035" s="35"/>
      <c r="C1035" s="29">
        <f>IFERROR(VLOOKUP(B1035,специалист!$B$3:$C$45,2,FALSE),)</f>
        <v>0</v>
      </c>
      <c r="D1035" s="37"/>
      <c r="E1035" s="30" t="str">
        <f>IFERROR(VLOOKUP(D1035,'движение ДВС'!B1034:C5039,2,FALSE),"")</f>
        <v/>
      </c>
      <c r="F1035" s="35"/>
      <c r="G1035" s="30" t="str">
        <f>IFERROR(VLOOKUP(F1035,нормативы!G1035:H1074,2,FALSE),"")</f>
        <v/>
      </c>
      <c r="H1035" s="30" t="str">
        <f>IF(ISBLANK(D1035),"",нормативы!$H$2)</f>
        <v/>
      </c>
      <c r="I1035" s="35"/>
      <c r="J1035" s="36" t="str">
        <f>IFERROR(VLOOKUP(D1035,'движение ДВС'!B1034:K5039,9,FALSE),"")</f>
        <v/>
      </c>
      <c r="K1035" s="29" t="str">
        <f>IFERROR(INDEX('движение ДВС'!B:P,MATCH('наряд-задание'!D1035,'движение ДВС'!P:P,0),1),"")</f>
        <v/>
      </c>
    </row>
    <row r="1036" spans="1:11" s="29" customFormat="1" ht="25.5" hidden="1" customHeight="1" x14ac:dyDescent="0.25">
      <c r="A1036" s="37"/>
      <c r="B1036" s="35"/>
      <c r="C1036" s="29">
        <f>IFERROR(VLOOKUP(B1036,специалист!$B$3:$C$45,2,FALSE),)</f>
        <v>0</v>
      </c>
      <c r="D1036" s="37"/>
      <c r="E1036" s="30" t="str">
        <f>IFERROR(VLOOKUP(D1036,'движение ДВС'!B1035:C5040,2,FALSE),"")</f>
        <v/>
      </c>
      <c r="F1036" s="35"/>
      <c r="G1036" s="30" t="str">
        <f>IFERROR(VLOOKUP(F1036,нормативы!G1036:H1075,2,FALSE),"")</f>
        <v/>
      </c>
      <c r="H1036" s="30" t="str">
        <f>IF(ISBLANK(D1036),"",нормативы!$H$2)</f>
        <v/>
      </c>
      <c r="I1036" s="35"/>
      <c r="J1036" s="36" t="str">
        <f>IFERROR(VLOOKUP(D1036,'движение ДВС'!B1035:K5040,9,FALSE),"")</f>
        <v/>
      </c>
      <c r="K1036" s="29" t="str">
        <f>IFERROR(INDEX('движение ДВС'!B:P,MATCH('наряд-задание'!D1036,'движение ДВС'!P:P,0),1),"")</f>
        <v/>
      </c>
    </row>
    <row r="1037" spans="1:11" s="29" customFormat="1" ht="25.5" hidden="1" customHeight="1" x14ac:dyDescent="0.25">
      <c r="A1037" s="37"/>
      <c r="B1037" s="35"/>
      <c r="C1037" s="29">
        <f>IFERROR(VLOOKUP(B1037,специалист!$B$3:$C$45,2,FALSE),)</f>
        <v>0</v>
      </c>
      <c r="D1037" s="37"/>
      <c r="E1037" s="30" t="str">
        <f>IFERROR(VLOOKUP(D1037,'движение ДВС'!B1036:C5041,2,FALSE),"")</f>
        <v/>
      </c>
      <c r="F1037" s="35"/>
      <c r="G1037" s="30" t="str">
        <f>IFERROR(VLOOKUP(F1037,нормативы!G1037:H1076,2,FALSE),"")</f>
        <v/>
      </c>
      <c r="H1037" s="30" t="str">
        <f>IF(ISBLANK(D1037),"",нормативы!$H$2)</f>
        <v/>
      </c>
      <c r="I1037" s="35"/>
      <c r="J1037" s="36" t="str">
        <f>IFERROR(VLOOKUP(D1037,'движение ДВС'!B1036:K5041,9,FALSE),"")</f>
        <v/>
      </c>
      <c r="K1037" s="29" t="str">
        <f>IFERROR(INDEX('движение ДВС'!B:P,MATCH('наряд-задание'!D1037,'движение ДВС'!P:P,0),1),"")</f>
        <v/>
      </c>
    </row>
    <row r="1038" spans="1:11" s="29" customFormat="1" ht="25.5" hidden="1" customHeight="1" x14ac:dyDescent="0.25">
      <c r="A1038" s="37"/>
      <c r="B1038" s="35"/>
      <c r="C1038" s="29">
        <f>IFERROR(VLOOKUP(B1038,специалист!$B$3:$C$45,2,FALSE),)</f>
        <v>0</v>
      </c>
      <c r="D1038" s="37"/>
      <c r="E1038" s="30" t="str">
        <f>IFERROR(VLOOKUP(D1038,'движение ДВС'!B1037:C5042,2,FALSE),"")</f>
        <v/>
      </c>
      <c r="F1038" s="35"/>
      <c r="G1038" s="30" t="str">
        <f>IFERROR(VLOOKUP(F1038,нормативы!G1038:H1077,2,FALSE),"")</f>
        <v/>
      </c>
      <c r="H1038" s="30" t="str">
        <f>IF(ISBLANK(D1038),"",нормативы!$H$2)</f>
        <v/>
      </c>
      <c r="I1038" s="35"/>
      <c r="J1038" s="36" t="str">
        <f>IFERROR(VLOOKUP(D1038,'движение ДВС'!B1037:K5042,9,FALSE),"")</f>
        <v/>
      </c>
      <c r="K1038" s="29" t="str">
        <f>IFERROR(INDEX('движение ДВС'!B:P,MATCH('наряд-задание'!D1038,'движение ДВС'!P:P,0),1),"")</f>
        <v/>
      </c>
    </row>
    <row r="1039" spans="1:11" s="29" customFormat="1" ht="25.5" hidden="1" customHeight="1" x14ac:dyDescent="0.25">
      <c r="A1039" s="37"/>
      <c r="B1039" s="35"/>
      <c r="C1039" s="29">
        <f>IFERROR(VLOOKUP(B1039,специалист!$B$3:$C$45,2,FALSE),)</f>
        <v>0</v>
      </c>
      <c r="D1039" s="37"/>
      <c r="E1039" s="30" t="str">
        <f>IFERROR(VLOOKUP(D1039,'движение ДВС'!B1038:C5043,2,FALSE),"")</f>
        <v/>
      </c>
      <c r="F1039" s="35"/>
      <c r="G1039" s="30" t="str">
        <f>IFERROR(VLOOKUP(F1039,нормативы!G1039:H1078,2,FALSE),"")</f>
        <v/>
      </c>
      <c r="H1039" s="30" t="str">
        <f>IF(ISBLANK(D1039),"",нормативы!$H$2)</f>
        <v/>
      </c>
      <c r="I1039" s="35"/>
      <c r="J1039" s="36" t="str">
        <f>IFERROR(VLOOKUP(D1039,'движение ДВС'!B1038:K5043,9,FALSE),"")</f>
        <v/>
      </c>
      <c r="K1039" s="29" t="str">
        <f>IFERROR(INDEX('движение ДВС'!B:P,MATCH('наряд-задание'!D1039,'движение ДВС'!P:P,0),1),"")</f>
        <v/>
      </c>
    </row>
    <row r="1040" spans="1:11" s="29" customFormat="1" ht="25.5" hidden="1" customHeight="1" x14ac:dyDescent="0.25">
      <c r="A1040" s="37"/>
      <c r="B1040" s="35"/>
      <c r="C1040" s="29">
        <f>IFERROR(VLOOKUP(B1040,специалист!$B$3:$C$45,2,FALSE),)</f>
        <v>0</v>
      </c>
      <c r="D1040" s="37"/>
      <c r="E1040" s="30" t="str">
        <f>IFERROR(VLOOKUP(D1040,'движение ДВС'!B1039:C5044,2,FALSE),"")</f>
        <v/>
      </c>
      <c r="F1040" s="35"/>
      <c r="G1040" s="30" t="str">
        <f>IFERROR(VLOOKUP(F1040,нормативы!G1040:H1079,2,FALSE),"")</f>
        <v/>
      </c>
      <c r="H1040" s="30" t="str">
        <f>IF(ISBLANK(D1040),"",нормативы!$H$2)</f>
        <v/>
      </c>
      <c r="I1040" s="35"/>
      <c r="J1040" s="36" t="str">
        <f>IFERROR(VLOOKUP(D1040,'движение ДВС'!B1039:K5044,9,FALSE),"")</f>
        <v/>
      </c>
      <c r="K1040" s="29" t="str">
        <f>IFERROR(INDEX('движение ДВС'!B:P,MATCH('наряд-задание'!D1040,'движение ДВС'!P:P,0),1),"")</f>
        <v/>
      </c>
    </row>
    <row r="1041" spans="1:11" s="29" customFormat="1" ht="25.5" hidden="1" customHeight="1" x14ac:dyDescent="0.25">
      <c r="A1041" s="37"/>
      <c r="B1041" s="35"/>
      <c r="C1041" s="29">
        <f>IFERROR(VLOOKUP(B1041,специалист!$B$3:$C$45,2,FALSE),)</f>
        <v>0</v>
      </c>
      <c r="D1041" s="37"/>
      <c r="E1041" s="30" t="str">
        <f>IFERROR(VLOOKUP(D1041,'движение ДВС'!B1040:C5045,2,FALSE),"")</f>
        <v/>
      </c>
      <c r="F1041" s="35"/>
      <c r="G1041" s="30" t="str">
        <f>IFERROR(VLOOKUP(F1041,нормативы!G1041:H1080,2,FALSE),"")</f>
        <v/>
      </c>
      <c r="H1041" s="30" t="str">
        <f>IF(ISBLANK(D1041),"",нормативы!$H$2)</f>
        <v/>
      </c>
      <c r="I1041" s="35"/>
      <c r="J1041" s="36" t="str">
        <f>IFERROR(VLOOKUP(D1041,'движение ДВС'!B1040:K5045,9,FALSE),"")</f>
        <v/>
      </c>
      <c r="K1041" s="29" t="str">
        <f>IFERROR(INDEX('движение ДВС'!B:P,MATCH('наряд-задание'!D1041,'движение ДВС'!P:P,0),1),"")</f>
        <v/>
      </c>
    </row>
    <row r="1042" spans="1:11" s="29" customFormat="1" ht="25.5" hidden="1" customHeight="1" x14ac:dyDescent="0.25">
      <c r="A1042" s="37"/>
      <c r="B1042" s="35"/>
      <c r="C1042" s="29">
        <f>IFERROR(VLOOKUP(B1042,специалист!$B$3:$C$45,2,FALSE),)</f>
        <v>0</v>
      </c>
      <c r="D1042" s="37"/>
      <c r="E1042" s="30" t="str">
        <f>IFERROR(VLOOKUP(D1042,'движение ДВС'!B1041:C5046,2,FALSE),"")</f>
        <v/>
      </c>
      <c r="F1042" s="35"/>
      <c r="G1042" s="30" t="str">
        <f>IFERROR(VLOOKUP(F1042,нормативы!G1042:H1081,2,FALSE),"")</f>
        <v/>
      </c>
      <c r="H1042" s="30" t="str">
        <f>IF(ISBLANK(D1042),"",нормативы!$H$2)</f>
        <v/>
      </c>
      <c r="I1042" s="35"/>
      <c r="J1042" s="36" t="str">
        <f>IFERROR(VLOOKUP(D1042,'движение ДВС'!B1041:K5046,9,FALSE),"")</f>
        <v/>
      </c>
      <c r="K1042" s="29" t="str">
        <f>IFERROR(INDEX('движение ДВС'!B:P,MATCH('наряд-задание'!D1042,'движение ДВС'!P:P,0),1),"")</f>
        <v/>
      </c>
    </row>
    <row r="1043" spans="1:11" s="29" customFormat="1" ht="25.5" hidden="1" customHeight="1" x14ac:dyDescent="0.25">
      <c r="A1043" s="37"/>
      <c r="B1043" s="35"/>
      <c r="C1043" s="29">
        <f>IFERROR(VLOOKUP(B1043,специалист!$B$3:$C$45,2,FALSE),)</f>
        <v>0</v>
      </c>
      <c r="D1043" s="37"/>
      <c r="E1043" s="30" t="str">
        <f>IFERROR(VLOOKUP(D1043,'движение ДВС'!B1042:C5047,2,FALSE),"")</f>
        <v/>
      </c>
      <c r="F1043" s="35"/>
      <c r="G1043" s="30" t="str">
        <f>IFERROR(VLOOKUP(F1043,нормативы!G1043:H1082,2,FALSE),"")</f>
        <v/>
      </c>
      <c r="H1043" s="30" t="str">
        <f>IF(ISBLANK(D1043),"",нормативы!$H$2)</f>
        <v/>
      </c>
      <c r="I1043" s="35"/>
      <c r="J1043" s="36" t="str">
        <f>IFERROR(VLOOKUP(D1043,'движение ДВС'!B1042:K5047,9,FALSE),"")</f>
        <v/>
      </c>
      <c r="K1043" s="29" t="str">
        <f>IFERROR(INDEX('движение ДВС'!B:P,MATCH('наряд-задание'!D1043,'движение ДВС'!P:P,0),1),"")</f>
        <v/>
      </c>
    </row>
    <row r="1044" spans="1:11" s="29" customFormat="1" ht="25.5" hidden="1" customHeight="1" x14ac:dyDescent="0.25">
      <c r="A1044" s="37"/>
      <c r="B1044" s="35"/>
      <c r="C1044" s="29">
        <f>IFERROR(VLOOKUP(B1044,специалист!$B$3:$C$45,2,FALSE),)</f>
        <v>0</v>
      </c>
      <c r="D1044" s="37"/>
      <c r="E1044" s="30" t="str">
        <f>IFERROR(VLOOKUP(D1044,'движение ДВС'!B1043:C5048,2,FALSE),"")</f>
        <v/>
      </c>
      <c r="F1044" s="35"/>
      <c r="G1044" s="30" t="str">
        <f>IFERROR(VLOOKUP(F1044,нормативы!G1044:H1083,2,FALSE),"")</f>
        <v/>
      </c>
      <c r="H1044" s="30" t="str">
        <f>IF(ISBLANK(D1044),"",нормативы!$H$2)</f>
        <v/>
      </c>
      <c r="I1044" s="35"/>
      <c r="J1044" s="36" t="str">
        <f>IFERROR(VLOOKUP(D1044,'движение ДВС'!B1043:K5048,9,FALSE),"")</f>
        <v/>
      </c>
      <c r="K1044" s="29" t="str">
        <f>IFERROR(INDEX('движение ДВС'!B:P,MATCH('наряд-задание'!D1044,'движение ДВС'!P:P,0),1),"")</f>
        <v/>
      </c>
    </row>
    <row r="1045" spans="1:11" s="29" customFormat="1" ht="25.5" hidden="1" customHeight="1" x14ac:dyDescent="0.25">
      <c r="A1045" s="37"/>
      <c r="B1045" s="35"/>
      <c r="C1045" s="29">
        <f>IFERROR(VLOOKUP(B1045,специалист!$B$3:$C$45,2,FALSE),)</f>
        <v>0</v>
      </c>
      <c r="D1045" s="37"/>
      <c r="E1045" s="30" t="str">
        <f>IFERROR(VLOOKUP(D1045,'движение ДВС'!B1044:C5049,2,FALSE),"")</f>
        <v/>
      </c>
      <c r="F1045" s="35"/>
      <c r="G1045" s="30" t="str">
        <f>IFERROR(VLOOKUP(F1045,нормативы!G1045:H1084,2,FALSE),"")</f>
        <v/>
      </c>
      <c r="H1045" s="30" t="str">
        <f>IF(ISBLANK(D1045),"",нормативы!$H$2)</f>
        <v/>
      </c>
      <c r="I1045" s="35"/>
      <c r="J1045" s="36" t="str">
        <f>IFERROR(VLOOKUP(D1045,'движение ДВС'!B1044:K5049,9,FALSE),"")</f>
        <v/>
      </c>
      <c r="K1045" s="29" t="str">
        <f>IFERROR(INDEX('движение ДВС'!B:P,MATCH('наряд-задание'!D1045,'движение ДВС'!P:P,0),1),"")</f>
        <v/>
      </c>
    </row>
    <row r="1046" spans="1:11" s="29" customFormat="1" ht="25.5" hidden="1" customHeight="1" x14ac:dyDescent="0.25">
      <c r="A1046" s="37"/>
      <c r="B1046" s="35"/>
      <c r="C1046" s="29">
        <f>IFERROR(VLOOKUP(B1046,специалист!$B$3:$C$45,2,FALSE),)</f>
        <v>0</v>
      </c>
      <c r="D1046" s="37"/>
      <c r="E1046" s="30" t="str">
        <f>IFERROR(VLOOKUP(D1046,'движение ДВС'!B1045:C5050,2,FALSE),"")</f>
        <v/>
      </c>
      <c r="F1046" s="35"/>
      <c r="G1046" s="30" t="str">
        <f>IFERROR(VLOOKUP(F1046,нормативы!G1046:H1085,2,FALSE),"")</f>
        <v/>
      </c>
      <c r="H1046" s="30" t="str">
        <f>IF(ISBLANK(D1046),"",нормативы!$H$2)</f>
        <v/>
      </c>
      <c r="I1046" s="35"/>
      <c r="J1046" s="36" t="str">
        <f>IFERROR(VLOOKUP(D1046,'движение ДВС'!B1045:K5050,9,FALSE),"")</f>
        <v/>
      </c>
      <c r="K1046" s="29" t="str">
        <f>IFERROR(INDEX('движение ДВС'!B:P,MATCH('наряд-задание'!D1046,'движение ДВС'!P:P,0),1),"")</f>
        <v/>
      </c>
    </row>
    <row r="1047" spans="1:11" s="29" customFormat="1" ht="25.5" hidden="1" customHeight="1" x14ac:dyDescent="0.25">
      <c r="A1047" s="37"/>
      <c r="B1047" s="35"/>
      <c r="C1047" s="29">
        <f>IFERROR(VLOOKUP(B1047,специалист!$B$3:$C$45,2,FALSE),)</f>
        <v>0</v>
      </c>
      <c r="D1047" s="37"/>
      <c r="E1047" s="30" t="str">
        <f>IFERROR(VLOOKUP(D1047,'движение ДВС'!B1046:C5051,2,FALSE),"")</f>
        <v/>
      </c>
      <c r="F1047" s="35"/>
      <c r="G1047" s="30" t="str">
        <f>IFERROR(VLOOKUP(F1047,нормативы!G1047:H1086,2,FALSE),"")</f>
        <v/>
      </c>
      <c r="H1047" s="30" t="str">
        <f>IF(ISBLANK(D1047),"",нормативы!$H$2)</f>
        <v/>
      </c>
      <c r="I1047" s="35"/>
      <c r="J1047" s="36" t="str">
        <f>IFERROR(VLOOKUP(D1047,'движение ДВС'!B1046:K5051,9,FALSE),"")</f>
        <v/>
      </c>
      <c r="K1047" s="29" t="str">
        <f>IFERROR(INDEX('движение ДВС'!B:P,MATCH('наряд-задание'!D1047,'движение ДВС'!P:P,0),1),"")</f>
        <v/>
      </c>
    </row>
    <row r="1048" spans="1:11" s="29" customFormat="1" ht="25.5" hidden="1" customHeight="1" x14ac:dyDescent="0.25">
      <c r="A1048" s="37"/>
      <c r="B1048" s="35"/>
      <c r="C1048" s="29">
        <f>IFERROR(VLOOKUP(B1048,специалист!$B$3:$C$45,2,FALSE),)</f>
        <v>0</v>
      </c>
      <c r="D1048" s="37"/>
      <c r="E1048" s="30" t="str">
        <f>IFERROR(VLOOKUP(D1048,'движение ДВС'!B1047:C5052,2,FALSE),"")</f>
        <v/>
      </c>
      <c r="F1048" s="35"/>
      <c r="G1048" s="30" t="str">
        <f>IFERROR(VLOOKUP(F1048,нормативы!G1048:H1087,2,FALSE),"")</f>
        <v/>
      </c>
      <c r="H1048" s="30" t="str">
        <f>IF(ISBLANK(D1048),"",нормативы!$H$2)</f>
        <v/>
      </c>
      <c r="I1048" s="35"/>
      <c r="J1048" s="36" t="str">
        <f>IFERROR(VLOOKUP(D1048,'движение ДВС'!B1047:K5052,9,FALSE),"")</f>
        <v/>
      </c>
      <c r="K1048" s="29" t="str">
        <f>IFERROR(INDEX('движение ДВС'!B:P,MATCH('наряд-задание'!D1048,'движение ДВС'!P:P,0),1),"")</f>
        <v/>
      </c>
    </row>
    <row r="1049" spans="1:11" s="29" customFormat="1" ht="25.5" hidden="1" customHeight="1" x14ac:dyDescent="0.25">
      <c r="A1049" s="37"/>
      <c r="B1049" s="35"/>
      <c r="C1049" s="29">
        <f>IFERROR(VLOOKUP(B1049,специалист!$B$3:$C$45,2,FALSE),)</f>
        <v>0</v>
      </c>
      <c r="D1049" s="37"/>
      <c r="E1049" s="30" t="str">
        <f>IFERROR(VLOOKUP(D1049,'движение ДВС'!B1048:C5053,2,FALSE),"")</f>
        <v/>
      </c>
      <c r="F1049" s="35"/>
      <c r="G1049" s="30" t="str">
        <f>IFERROR(VLOOKUP(F1049,нормативы!G1049:H1088,2,FALSE),"")</f>
        <v/>
      </c>
      <c r="H1049" s="30" t="str">
        <f>IF(ISBLANK(D1049),"",нормативы!$H$2)</f>
        <v/>
      </c>
      <c r="I1049" s="35"/>
      <c r="J1049" s="36" t="str">
        <f>IFERROR(VLOOKUP(D1049,'движение ДВС'!B1048:K5053,9,FALSE),"")</f>
        <v/>
      </c>
      <c r="K1049" s="29" t="str">
        <f>IFERROR(INDEX('движение ДВС'!B:P,MATCH('наряд-задание'!D1049,'движение ДВС'!P:P,0),1),"")</f>
        <v/>
      </c>
    </row>
    <row r="1050" spans="1:11" s="29" customFormat="1" ht="25.5" hidden="1" customHeight="1" x14ac:dyDescent="0.25">
      <c r="A1050" s="37"/>
      <c r="B1050" s="35"/>
      <c r="C1050" s="29">
        <f>IFERROR(VLOOKUP(B1050,специалист!$B$3:$C$45,2,FALSE),)</f>
        <v>0</v>
      </c>
      <c r="D1050" s="37"/>
      <c r="E1050" s="30" t="str">
        <f>IFERROR(VLOOKUP(D1050,'движение ДВС'!B1049:C5054,2,FALSE),"")</f>
        <v/>
      </c>
      <c r="F1050" s="35"/>
      <c r="G1050" s="30" t="str">
        <f>IFERROR(VLOOKUP(F1050,нормативы!G1050:H1089,2,FALSE),"")</f>
        <v/>
      </c>
      <c r="H1050" s="30" t="str">
        <f>IF(ISBLANK(D1050),"",нормативы!$H$2)</f>
        <v/>
      </c>
      <c r="I1050" s="35"/>
      <c r="J1050" s="36" t="str">
        <f>IFERROR(VLOOKUP(D1050,'движение ДВС'!B1049:K5054,9,FALSE),"")</f>
        <v/>
      </c>
      <c r="K1050" s="29" t="str">
        <f>IFERROR(INDEX('движение ДВС'!B:P,MATCH('наряд-задание'!D1050,'движение ДВС'!P:P,0),1),"")</f>
        <v/>
      </c>
    </row>
    <row r="1051" spans="1:11" s="29" customFormat="1" ht="25.5" hidden="1" customHeight="1" x14ac:dyDescent="0.25">
      <c r="A1051" s="37"/>
      <c r="B1051" s="35"/>
      <c r="C1051" s="29">
        <f>IFERROR(VLOOKUP(B1051,специалист!$B$3:$C$45,2,FALSE),)</f>
        <v>0</v>
      </c>
      <c r="D1051" s="37"/>
      <c r="E1051" s="30" t="str">
        <f>IFERROR(VLOOKUP(D1051,'движение ДВС'!B1050:C5055,2,FALSE),"")</f>
        <v/>
      </c>
      <c r="F1051" s="35"/>
      <c r="G1051" s="30" t="str">
        <f>IFERROR(VLOOKUP(F1051,нормативы!G1051:H1090,2,FALSE),"")</f>
        <v/>
      </c>
      <c r="H1051" s="30" t="str">
        <f>IF(ISBLANK(D1051),"",нормативы!$H$2)</f>
        <v/>
      </c>
      <c r="I1051" s="35"/>
      <c r="J1051" s="36" t="str">
        <f>IFERROR(VLOOKUP(D1051,'движение ДВС'!B1050:K5055,9,FALSE),"")</f>
        <v/>
      </c>
      <c r="K1051" s="29" t="str">
        <f>IFERROR(INDEX('движение ДВС'!B:P,MATCH('наряд-задание'!D1051,'движение ДВС'!P:P,0),1),"")</f>
        <v/>
      </c>
    </row>
    <row r="1052" spans="1:11" s="29" customFormat="1" ht="25.5" hidden="1" customHeight="1" x14ac:dyDescent="0.25">
      <c r="A1052" s="37"/>
      <c r="B1052" s="35"/>
      <c r="C1052" s="29">
        <f>IFERROR(VLOOKUP(B1052,специалист!$B$3:$C$45,2,FALSE),)</f>
        <v>0</v>
      </c>
      <c r="D1052" s="37"/>
      <c r="E1052" s="30" t="str">
        <f>IFERROR(VLOOKUP(D1052,'движение ДВС'!B1051:C5056,2,FALSE),"")</f>
        <v/>
      </c>
      <c r="F1052" s="35"/>
      <c r="G1052" s="30" t="str">
        <f>IFERROR(VLOOKUP(F1052,нормативы!G1052:H1091,2,FALSE),"")</f>
        <v/>
      </c>
      <c r="H1052" s="30" t="str">
        <f>IF(ISBLANK(D1052),"",нормативы!$H$2)</f>
        <v/>
      </c>
      <c r="I1052" s="35"/>
      <c r="J1052" s="36" t="str">
        <f>IFERROR(VLOOKUP(D1052,'движение ДВС'!B1051:K5056,9,FALSE),"")</f>
        <v/>
      </c>
      <c r="K1052" s="29" t="str">
        <f>IFERROR(INDEX('движение ДВС'!B:P,MATCH('наряд-задание'!D1052,'движение ДВС'!P:P,0),1),"")</f>
        <v/>
      </c>
    </row>
    <row r="1053" spans="1:11" s="29" customFormat="1" ht="25.5" hidden="1" customHeight="1" x14ac:dyDescent="0.25">
      <c r="A1053" s="37"/>
      <c r="B1053" s="35"/>
      <c r="C1053" s="29">
        <f>IFERROR(VLOOKUP(B1053,специалист!$B$3:$C$45,2,FALSE),)</f>
        <v>0</v>
      </c>
      <c r="D1053" s="37"/>
      <c r="E1053" s="30" t="str">
        <f>IFERROR(VLOOKUP(D1053,'движение ДВС'!B1052:C5057,2,FALSE),"")</f>
        <v/>
      </c>
      <c r="F1053" s="35"/>
      <c r="G1053" s="30" t="str">
        <f>IFERROR(VLOOKUP(F1053,нормативы!G1053:H1092,2,FALSE),"")</f>
        <v/>
      </c>
      <c r="H1053" s="30" t="str">
        <f>IF(ISBLANK(D1053),"",нормативы!$H$2)</f>
        <v/>
      </c>
      <c r="I1053" s="35"/>
      <c r="J1053" s="36" t="str">
        <f>IFERROR(VLOOKUP(D1053,'движение ДВС'!B1052:K5057,9,FALSE),"")</f>
        <v/>
      </c>
      <c r="K1053" s="29" t="str">
        <f>IFERROR(INDEX('движение ДВС'!B:P,MATCH('наряд-задание'!D1053,'движение ДВС'!P:P,0),1),"")</f>
        <v/>
      </c>
    </row>
    <row r="1054" spans="1:11" s="29" customFormat="1" ht="25.5" hidden="1" customHeight="1" x14ac:dyDescent="0.25">
      <c r="A1054" s="37"/>
      <c r="B1054" s="35"/>
      <c r="C1054" s="29">
        <f>IFERROR(VLOOKUP(B1054,специалист!$B$3:$C$45,2,FALSE),)</f>
        <v>0</v>
      </c>
      <c r="D1054" s="37"/>
      <c r="E1054" s="30" t="str">
        <f>IFERROR(VLOOKUP(D1054,'движение ДВС'!B1053:C5058,2,FALSE),"")</f>
        <v/>
      </c>
      <c r="F1054" s="35"/>
      <c r="G1054" s="30" t="str">
        <f>IFERROR(VLOOKUP(F1054,нормативы!G1054:H1093,2,FALSE),"")</f>
        <v/>
      </c>
      <c r="H1054" s="30" t="str">
        <f>IF(ISBLANK(D1054),"",нормативы!$H$2)</f>
        <v/>
      </c>
      <c r="I1054" s="35"/>
      <c r="J1054" s="36" t="str">
        <f>IFERROR(VLOOKUP(D1054,'движение ДВС'!B1053:K5058,9,FALSE),"")</f>
        <v/>
      </c>
      <c r="K1054" s="29" t="str">
        <f>IFERROR(INDEX('движение ДВС'!B:P,MATCH('наряд-задание'!D1054,'движение ДВС'!P:P,0),1),"")</f>
        <v/>
      </c>
    </row>
    <row r="1055" spans="1:11" s="29" customFormat="1" ht="25.5" hidden="1" customHeight="1" x14ac:dyDescent="0.25">
      <c r="A1055" s="37"/>
      <c r="B1055" s="35"/>
      <c r="C1055" s="29">
        <f>IFERROR(VLOOKUP(B1055,специалист!$B$3:$C$45,2,FALSE),)</f>
        <v>0</v>
      </c>
      <c r="D1055" s="37"/>
      <c r="E1055" s="30" t="str">
        <f>IFERROR(VLOOKUP(D1055,'движение ДВС'!B1054:C5059,2,FALSE),"")</f>
        <v/>
      </c>
      <c r="F1055" s="35"/>
      <c r="G1055" s="30" t="str">
        <f>IFERROR(VLOOKUP(F1055,нормативы!G1055:H1094,2,FALSE),"")</f>
        <v/>
      </c>
      <c r="H1055" s="30" t="str">
        <f>IF(ISBLANK(D1055),"",нормативы!$H$2)</f>
        <v/>
      </c>
      <c r="I1055" s="35"/>
      <c r="J1055" s="36" t="str">
        <f>IFERROR(VLOOKUP(D1055,'движение ДВС'!B1054:K5059,9,FALSE),"")</f>
        <v/>
      </c>
      <c r="K1055" s="29" t="str">
        <f>IFERROR(INDEX('движение ДВС'!B:P,MATCH('наряд-задание'!D1055,'движение ДВС'!P:P,0),1),"")</f>
        <v/>
      </c>
    </row>
    <row r="1056" spans="1:11" s="29" customFormat="1" ht="25.5" hidden="1" customHeight="1" x14ac:dyDescent="0.25">
      <c r="A1056" s="37"/>
      <c r="B1056" s="35"/>
      <c r="C1056" s="29">
        <f>IFERROR(VLOOKUP(B1056,специалист!$B$3:$C$45,2,FALSE),)</f>
        <v>0</v>
      </c>
      <c r="D1056" s="37"/>
      <c r="E1056" s="30" t="str">
        <f>IFERROR(VLOOKUP(D1056,'движение ДВС'!B1055:C5060,2,FALSE),"")</f>
        <v/>
      </c>
      <c r="F1056" s="35"/>
      <c r="G1056" s="30" t="str">
        <f>IFERROR(VLOOKUP(F1056,нормативы!G1056:H1095,2,FALSE),"")</f>
        <v/>
      </c>
      <c r="H1056" s="30" t="str">
        <f>IF(ISBLANK(D1056),"",нормативы!$H$2)</f>
        <v/>
      </c>
      <c r="I1056" s="35"/>
      <c r="J1056" s="36" t="str">
        <f>IFERROR(VLOOKUP(D1056,'движение ДВС'!B1055:K5060,9,FALSE),"")</f>
        <v/>
      </c>
      <c r="K1056" s="29" t="str">
        <f>IFERROR(INDEX('движение ДВС'!B:P,MATCH('наряд-задание'!D1056,'движение ДВС'!P:P,0),1),"")</f>
        <v/>
      </c>
    </row>
    <row r="1057" spans="1:11" s="29" customFormat="1" ht="25.5" hidden="1" customHeight="1" x14ac:dyDescent="0.25">
      <c r="A1057" s="37"/>
      <c r="B1057" s="35"/>
      <c r="C1057" s="29">
        <f>IFERROR(VLOOKUP(B1057,специалист!$B$3:$C$45,2,FALSE),)</f>
        <v>0</v>
      </c>
      <c r="D1057" s="37"/>
      <c r="E1057" s="30" t="str">
        <f>IFERROR(VLOOKUP(D1057,'движение ДВС'!B1056:C5061,2,FALSE),"")</f>
        <v/>
      </c>
      <c r="F1057" s="35"/>
      <c r="G1057" s="30" t="str">
        <f>IFERROR(VLOOKUP(F1057,нормативы!G1057:H1096,2,FALSE),"")</f>
        <v/>
      </c>
      <c r="H1057" s="30" t="str">
        <f>IF(ISBLANK(D1057),"",нормативы!$H$2)</f>
        <v/>
      </c>
      <c r="I1057" s="35"/>
      <c r="J1057" s="36" t="str">
        <f>IFERROR(VLOOKUP(D1057,'движение ДВС'!B1056:K5061,9,FALSE),"")</f>
        <v/>
      </c>
      <c r="K1057" s="29" t="str">
        <f>IFERROR(INDEX('движение ДВС'!B:P,MATCH('наряд-задание'!D1057,'движение ДВС'!P:P,0),1),"")</f>
        <v/>
      </c>
    </row>
    <row r="1058" spans="1:11" s="29" customFormat="1" ht="25.5" hidden="1" customHeight="1" x14ac:dyDescent="0.25">
      <c r="A1058" s="37"/>
      <c r="B1058" s="35"/>
      <c r="C1058" s="29">
        <f>IFERROR(VLOOKUP(B1058,специалист!$B$3:$C$45,2,FALSE),)</f>
        <v>0</v>
      </c>
      <c r="D1058" s="37"/>
      <c r="E1058" s="30" t="str">
        <f>IFERROR(VLOOKUP(D1058,'движение ДВС'!B1057:C5062,2,FALSE),"")</f>
        <v/>
      </c>
      <c r="F1058" s="35"/>
      <c r="G1058" s="30" t="str">
        <f>IFERROR(VLOOKUP(F1058,нормативы!G1058:H1097,2,FALSE),"")</f>
        <v/>
      </c>
      <c r="H1058" s="30" t="str">
        <f>IF(ISBLANK(D1058),"",нормативы!$H$2)</f>
        <v/>
      </c>
      <c r="I1058" s="35"/>
      <c r="J1058" s="36" t="str">
        <f>IFERROR(VLOOKUP(D1058,'движение ДВС'!B1057:K5062,9,FALSE),"")</f>
        <v/>
      </c>
      <c r="K1058" s="29" t="str">
        <f>IFERROR(INDEX('движение ДВС'!B:P,MATCH('наряд-задание'!D1058,'движение ДВС'!P:P,0),1),"")</f>
        <v/>
      </c>
    </row>
    <row r="1059" spans="1:11" s="29" customFormat="1" ht="25.5" hidden="1" customHeight="1" x14ac:dyDescent="0.25">
      <c r="A1059" s="37"/>
      <c r="B1059" s="35"/>
      <c r="C1059" s="29">
        <f>IFERROR(VLOOKUP(B1059,специалист!$B$3:$C$45,2,FALSE),)</f>
        <v>0</v>
      </c>
      <c r="D1059" s="37"/>
      <c r="E1059" s="30" t="str">
        <f>IFERROR(VLOOKUP(D1059,'движение ДВС'!B1058:C5063,2,FALSE),"")</f>
        <v/>
      </c>
      <c r="F1059" s="35"/>
      <c r="G1059" s="30" t="str">
        <f>IFERROR(VLOOKUP(F1059,нормативы!G1059:H1098,2,FALSE),"")</f>
        <v/>
      </c>
      <c r="H1059" s="30" t="str">
        <f>IF(ISBLANK(D1059),"",нормативы!$H$2)</f>
        <v/>
      </c>
      <c r="I1059" s="35"/>
      <c r="J1059" s="36" t="str">
        <f>IFERROR(VLOOKUP(D1059,'движение ДВС'!B1058:K5063,9,FALSE),"")</f>
        <v/>
      </c>
      <c r="K1059" s="29" t="str">
        <f>IFERROR(INDEX('движение ДВС'!B:P,MATCH('наряд-задание'!D1059,'движение ДВС'!P:P,0),1),"")</f>
        <v/>
      </c>
    </row>
    <row r="1060" spans="1:11" s="29" customFormat="1" ht="25.5" hidden="1" customHeight="1" x14ac:dyDescent="0.25">
      <c r="A1060" s="37"/>
      <c r="B1060" s="35"/>
      <c r="C1060" s="29">
        <f>IFERROR(VLOOKUP(B1060,специалист!$B$3:$C$45,2,FALSE),)</f>
        <v>0</v>
      </c>
      <c r="D1060" s="37"/>
      <c r="E1060" s="30" t="str">
        <f>IFERROR(VLOOKUP(D1060,'движение ДВС'!B1059:C5064,2,FALSE),"")</f>
        <v/>
      </c>
      <c r="F1060" s="35"/>
      <c r="G1060" s="30" t="str">
        <f>IFERROR(VLOOKUP(F1060,нормативы!G1060:H1099,2,FALSE),"")</f>
        <v/>
      </c>
      <c r="H1060" s="30" t="str">
        <f>IF(ISBLANK(D1060),"",нормативы!$H$2)</f>
        <v/>
      </c>
      <c r="I1060" s="35"/>
      <c r="J1060" s="36" t="str">
        <f>IFERROR(VLOOKUP(D1060,'движение ДВС'!B1059:K5064,9,FALSE),"")</f>
        <v/>
      </c>
      <c r="K1060" s="29" t="str">
        <f>IFERROR(INDEX('движение ДВС'!B:P,MATCH('наряд-задание'!D1060,'движение ДВС'!P:P,0),1),"")</f>
        <v/>
      </c>
    </row>
    <row r="1061" spans="1:11" s="29" customFormat="1" ht="25.5" hidden="1" customHeight="1" x14ac:dyDescent="0.25">
      <c r="A1061" s="37"/>
      <c r="B1061" s="35"/>
      <c r="C1061" s="29">
        <f>IFERROR(VLOOKUP(B1061,специалист!$B$3:$C$45,2,FALSE),)</f>
        <v>0</v>
      </c>
      <c r="D1061" s="37"/>
      <c r="E1061" s="30" t="str">
        <f>IFERROR(VLOOKUP(D1061,'движение ДВС'!B1060:C5065,2,FALSE),"")</f>
        <v/>
      </c>
      <c r="F1061" s="35"/>
      <c r="G1061" s="30" t="str">
        <f>IFERROR(VLOOKUP(F1061,нормативы!G1061:H1100,2,FALSE),"")</f>
        <v/>
      </c>
      <c r="H1061" s="30" t="str">
        <f>IF(ISBLANK(D1061),"",нормативы!$H$2)</f>
        <v/>
      </c>
      <c r="I1061" s="35"/>
      <c r="J1061" s="36" t="str">
        <f>IFERROR(VLOOKUP(D1061,'движение ДВС'!B1060:K5065,9,FALSE),"")</f>
        <v/>
      </c>
      <c r="K1061" s="29" t="str">
        <f>IFERROR(INDEX('движение ДВС'!B:P,MATCH('наряд-задание'!D1061,'движение ДВС'!P:P,0),1),"")</f>
        <v/>
      </c>
    </row>
    <row r="1062" spans="1:11" s="29" customFormat="1" ht="25.5" hidden="1" customHeight="1" x14ac:dyDescent="0.25">
      <c r="A1062" s="37"/>
      <c r="B1062" s="35"/>
      <c r="C1062" s="29">
        <f>IFERROR(VLOOKUP(B1062,специалист!$B$3:$C$45,2,FALSE),)</f>
        <v>0</v>
      </c>
      <c r="D1062" s="37"/>
      <c r="E1062" s="30" t="str">
        <f>IFERROR(VLOOKUP(D1062,'движение ДВС'!B1061:C5066,2,FALSE),"")</f>
        <v/>
      </c>
      <c r="F1062" s="35"/>
      <c r="G1062" s="30" t="str">
        <f>IFERROR(VLOOKUP(F1062,нормативы!G1062:H1101,2,FALSE),"")</f>
        <v/>
      </c>
      <c r="H1062" s="30" t="str">
        <f>IF(ISBLANK(D1062),"",нормативы!$H$2)</f>
        <v/>
      </c>
      <c r="I1062" s="35"/>
      <c r="J1062" s="36" t="str">
        <f>IFERROR(VLOOKUP(D1062,'движение ДВС'!B1061:K5066,9,FALSE),"")</f>
        <v/>
      </c>
      <c r="K1062" s="29" t="str">
        <f>IFERROR(INDEX('движение ДВС'!B:P,MATCH('наряд-задание'!D1062,'движение ДВС'!P:P,0),1),"")</f>
        <v/>
      </c>
    </row>
    <row r="1063" spans="1:11" s="29" customFormat="1" ht="25.5" hidden="1" customHeight="1" x14ac:dyDescent="0.25">
      <c r="A1063" s="37"/>
      <c r="B1063" s="35"/>
      <c r="C1063" s="29">
        <f>IFERROR(VLOOKUP(B1063,специалист!$B$3:$C$45,2,FALSE),)</f>
        <v>0</v>
      </c>
      <c r="D1063" s="37"/>
      <c r="E1063" s="30" t="str">
        <f>IFERROR(VLOOKUP(D1063,'движение ДВС'!B1062:C5067,2,FALSE),"")</f>
        <v/>
      </c>
      <c r="F1063" s="35"/>
      <c r="G1063" s="30" t="str">
        <f>IFERROR(VLOOKUP(F1063,нормативы!G1063:H1102,2,FALSE),"")</f>
        <v/>
      </c>
      <c r="H1063" s="30" t="str">
        <f>IF(ISBLANK(D1063),"",нормативы!$H$2)</f>
        <v/>
      </c>
      <c r="I1063" s="35"/>
      <c r="J1063" s="36" t="str">
        <f>IFERROR(VLOOKUP(D1063,'движение ДВС'!B1062:K5067,9,FALSE),"")</f>
        <v/>
      </c>
      <c r="K1063" s="29" t="str">
        <f>IFERROR(INDEX('движение ДВС'!B:P,MATCH('наряд-задание'!D1063,'движение ДВС'!P:P,0),1),"")</f>
        <v/>
      </c>
    </row>
    <row r="1064" spans="1:11" s="29" customFormat="1" ht="25.5" hidden="1" customHeight="1" x14ac:dyDescent="0.25">
      <c r="A1064" s="37"/>
      <c r="B1064" s="35"/>
      <c r="C1064" s="29">
        <f>IFERROR(VLOOKUP(B1064,специалист!$B$3:$C$45,2,FALSE),)</f>
        <v>0</v>
      </c>
      <c r="D1064" s="37"/>
      <c r="E1064" s="30" t="str">
        <f>IFERROR(VLOOKUP(D1064,'движение ДВС'!B1063:C5068,2,FALSE),"")</f>
        <v/>
      </c>
      <c r="F1064" s="35"/>
      <c r="G1064" s="30" t="str">
        <f>IFERROR(VLOOKUP(F1064,нормативы!G1064:H1103,2,FALSE),"")</f>
        <v/>
      </c>
      <c r="H1064" s="30" t="str">
        <f>IF(ISBLANK(D1064),"",нормативы!$H$2)</f>
        <v/>
      </c>
      <c r="I1064" s="35"/>
      <c r="J1064" s="36" t="str">
        <f>IFERROR(VLOOKUP(D1064,'движение ДВС'!B1063:K5068,9,FALSE),"")</f>
        <v/>
      </c>
      <c r="K1064" s="29" t="str">
        <f>IFERROR(INDEX('движение ДВС'!B:P,MATCH('наряд-задание'!D1064,'движение ДВС'!P:P,0),1),"")</f>
        <v/>
      </c>
    </row>
    <row r="1065" spans="1:11" s="29" customFormat="1" ht="25.5" hidden="1" customHeight="1" x14ac:dyDescent="0.25">
      <c r="A1065" s="37"/>
      <c r="B1065" s="35"/>
      <c r="C1065" s="29">
        <f>IFERROR(VLOOKUP(B1065,специалист!$B$3:$C$45,2,FALSE),)</f>
        <v>0</v>
      </c>
      <c r="D1065" s="37"/>
      <c r="E1065" s="30" t="str">
        <f>IFERROR(VLOOKUP(D1065,'движение ДВС'!B1064:C5069,2,FALSE),"")</f>
        <v/>
      </c>
      <c r="F1065" s="35"/>
      <c r="G1065" s="30" t="str">
        <f>IFERROR(VLOOKUP(F1065,нормативы!G1065:H1104,2,FALSE),"")</f>
        <v/>
      </c>
      <c r="H1065" s="30" t="str">
        <f>IF(ISBLANK(D1065),"",нормативы!$H$2)</f>
        <v/>
      </c>
      <c r="I1065" s="35"/>
      <c r="J1065" s="36" t="str">
        <f>IFERROR(VLOOKUP(D1065,'движение ДВС'!B1064:K5069,9,FALSE),"")</f>
        <v/>
      </c>
      <c r="K1065" s="29" t="str">
        <f>IFERROR(INDEX('движение ДВС'!B:P,MATCH('наряд-задание'!D1065,'движение ДВС'!P:P,0),1),"")</f>
        <v/>
      </c>
    </row>
    <row r="1066" spans="1:11" s="29" customFormat="1" ht="25.5" hidden="1" customHeight="1" x14ac:dyDescent="0.25">
      <c r="A1066" s="37"/>
      <c r="B1066" s="35"/>
      <c r="C1066" s="29">
        <f>IFERROR(VLOOKUP(B1066,специалист!$B$3:$C$45,2,FALSE),)</f>
        <v>0</v>
      </c>
      <c r="D1066" s="37"/>
      <c r="E1066" s="30" t="str">
        <f>IFERROR(VLOOKUP(D1066,'движение ДВС'!B1065:C5070,2,FALSE),"")</f>
        <v/>
      </c>
      <c r="F1066" s="35"/>
      <c r="G1066" s="30" t="str">
        <f>IFERROR(VLOOKUP(F1066,нормативы!G1066:H1105,2,FALSE),"")</f>
        <v/>
      </c>
      <c r="H1066" s="30" t="str">
        <f>IF(ISBLANK(D1066),"",нормативы!$H$2)</f>
        <v/>
      </c>
      <c r="I1066" s="35"/>
      <c r="J1066" s="36" t="str">
        <f>IFERROR(VLOOKUP(D1066,'движение ДВС'!B1065:K5070,9,FALSE),"")</f>
        <v/>
      </c>
      <c r="K1066" s="29" t="str">
        <f>IFERROR(INDEX('движение ДВС'!B:P,MATCH('наряд-задание'!D1066,'движение ДВС'!P:P,0),1),"")</f>
        <v/>
      </c>
    </row>
    <row r="1067" spans="1:11" s="29" customFormat="1" ht="25.5" hidden="1" customHeight="1" x14ac:dyDescent="0.25">
      <c r="A1067" s="37"/>
      <c r="B1067" s="35"/>
      <c r="C1067" s="29">
        <f>IFERROR(VLOOKUP(B1067,специалист!$B$3:$C$45,2,FALSE),)</f>
        <v>0</v>
      </c>
      <c r="D1067" s="37"/>
      <c r="E1067" s="30" t="str">
        <f>IFERROR(VLOOKUP(D1067,'движение ДВС'!B1066:C5071,2,FALSE),"")</f>
        <v/>
      </c>
      <c r="F1067" s="35"/>
      <c r="G1067" s="30" t="str">
        <f>IFERROR(VLOOKUP(F1067,нормативы!G1067:H1106,2,FALSE),"")</f>
        <v/>
      </c>
      <c r="H1067" s="30" t="str">
        <f>IF(ISBLANK(D1067),"",нормативы!$H$2)</f>
        <v/>
      </c>
      <c r="I1067" s="35"/>
      <c r="J1067" s="36" t="str">
        <f>IFERROR(VLOOKUP(D1067,'движение ДВС'!B1066:K5071,9,FALSE),"")</f>
        <v/>
      </c>
      <c r="K1067" s="29" t="str">
        <f>IFERROR(INDEX('движение ДВС'!B:P,MATCH('наряд-задание'!D1067,'движение ДВС'!P:P,0),1),"")</f>
        <v/>
      </c>
    </row>
    <row r="1068" spans="1:11" s="29" customFormat="1" ht="25.5" hidden="1" customHeight="1" x14ac:dyDescent="0.25">
      <c r="A1068" s="37"/>
      <c r="B1068" s="35"/>
      <c r="C1068" s="29">
        <f>IFERROR(VLOOKUP(B1068,специалист!$B$3:$C$45,2,FALSE),)</f>
        <v>0</v>
      </c>
      <c r="D1068" s="37"/>
      <c r="E1068" s="30" t="str">
        <f>IFERROR(VLOOKUP(D1068,'движение ДВС'!B1067:C5072,2,FALSE),"")</f>
        <v/>
      </c>
      <c r="F1068" s="35"/>
      <c r="G1068" s="30" t="str">
        <f>IFERROR(VLOOKUP(F1068,нормативы!G1068:H1107,2,FALSE),"")</f>
        <v/>
      </c>
      <c r="H1068" s="30" t="str">
        <f>IF(ISBLANK(D1068),"",нормативы!$H$2)</f>
        <v/>
      </c>
      <c r="I1068" s="35"/>
      <c r="J1068" s="36" t="str">
        <f>IFERROR(VLOOKUP(D1068,'движение ДВС'!B1067:K5072,9,FALSE),"")</f>
        <v/>
      </c>
      <c r="K1068" s="29" t="str">
        <f>IFERROR(INDEX('движение ДВС'!B:P,MATCH('наряд-задание'!D1068,'движение ДВС'!P:P,0),1),"")</f>
        <v/>
      </c>
    </row>
    <row r="1069" spans="1:11" s="29" customFormat="1" ht="25.5" hidden="1" customHeight="1" x14ac:dyDescent="0.25">
      <c r="A1069" s="37"/>
      <c r="B1069" s="35"/>
      <c r="C1069" s="29">
        <f>IFERROR(VLOOKUP(B1069,специалист!$B$3:$C$45,2,FALSE),)</f>
        <v>0</v>
      </c>
      <c r="D1069" s="37"/>
      <c r="E1069" s="30" t="str">
        <f>IFERROR(VLOOKUP(D1069,'движение ДВС'!B1068:C5073,2,FALSE),"")</f>
        <v/>
      </c>
      <c r="F1069" s="35"/>
      <c r="G1069" s="30" t="str">
        <f>IFERROR(VLOOKUP(F1069,нормативы!G1069:H1108,2,FALSE),"")</f>
        <v/>
      </c>
      <c r="H1069" s="30" t="str">
        <f>IF(ISBLANK(D1069),"",нормативы!$H$2)</f>
        <v/>
      </c>
      <c r="I1069" s="35"/>
      <c r="J1069" s="36" t="str">
        <f>IFERROR(VLOOKUP(D1069,'движение ДВС'!B1068:K5073,9,FALSE),"")</f>
        <v/>
      </c>
      <c r="K1069" s="29" t="str">
        <f>IFERROR(INDEX('движение ДВС'!B:P,MATCH('наряд-задание'!D1069,'движение ДВС'!P:P,0),1),"")</f>
        <v/>
      </c>
    </row>
    <row r="1070" spans="1:11" s="29" customFormat="1" ht="25.5" hidden="1" customHeight="1" x14ac:dyDescent="0.25">
      <c r="A1070" s="37"/>
      <c r="B1070" s="35"/>
      <c r="C1070" s="29">
        <f>IFERROR(VLOOKUP(B1070,специалист!$B$3:$C$45,2,FALSE),)</f>
        <v>0</v>
      </c>
      <c r="D1070" s="37"/>
      <c r="E1070" s="30" t="str">
        <f>IFERROR(VLOOKUP(D1070,'движение ДВС'!B1069:C5074,2,FALSE),"")</f>
        <v/>
      </c>
      <c r="F1070" s="35"/>
      <c r="G1070" s="30" t="str">
        <f>IFERROR(VLOOKUP(F1070,нормативы!G1070:H1109,2,FALSE),"")</f>
        <v/>
      </c>
      <c r="H1070" s="30" t="str">
        <f>IF(ISBLANK(D1070),"",нормативы!$H$2)</f>
        <v/>
      </c>
      <c r="I1070" s="35"/>
      <c r="J1070" s="36" t="str">
        <f>IFERROR(VLOOKUP(D1070,'движение ДВС'!B1069:K5074,9,FALSE),"")</f>
        <v/>
      </c>
      <c r="K1070" s="29" t="str">
        <f>IFERROR(INDEX('движение ДВС'!B:P,MATCH('наряд-задание'!D1070,'движение ДВС'!P:P,0),1),"")</f>
        <v/>
      </c>
    </row>
    <row r="1071" spans="1:11" s="29" customFormat="1" ht="25.5" hidden="1" customHeight="1" x14ac:dyDescent="0.25">
      <c r="A1071" s="37"/>
      <c r="B1071" s="35"/>
      <c r="C1071" s="29">
        <f>IFERROR(VLOOKUP(B1071,специалист!$B$3:$C$45,2,FALSE),)</f>
        <v>0</v>
      </c>
      <c r="D1071" s="37"/>
      <c r="E1071" s="30" t="str">
        <f>IFERROR(VLOOKUP(D1071,'движение ДВС'!B1070:C5075,2,FALSE),"")</f>
        <v/>
      </c>
      <c r="F1071" s="35"/>
      <c r="G1071" s="30" t="str">
        <f>IFERROR(VLOOKUP(F1071,нормативы!G1071:H1110,2,FALSE),"")</f>
        <v/>
      </c>
      <c r="H1071" s="30" t="str">
        <f>IF(ISBLANK(D1071),"",нормативы!$H$2)</f>
        <v/>
      </c>
      <c r="I1071" s="35"/>
      <c r="J1071" s="36" t="str">
        <f>IFERROR(VLOOKUP(D1071,'движение ДВС'!B1070:K5075,9,FALSE),"")</f>
        <v/>
      </c>
      <c r="K1071" s="29" t="str">
        <f>IFERROR(INDEX('движение ДВС'!B:P,MATCH('наряд-задание'!D1071,'движение ДВС'!P:P,0),1),"")</f>
        <v/>
      </c>
    </row>
    <row r="1072" spans="1:11" s="29" customFormat="1" ht="25.5" hidden="1" customHeight="1" x14ac:dyDescent="0.25">
      <c r="A1072" s="37"/>
      <c r="B1072" s="35"/>
      <c r="C1072" s="29">
        <f>IFERROR(VLOOKUP(B1072,специалист!$B$3:$C$45,2,FALSE),)</f>
        <v>0</v>
      </c>
      <c r="D1072" s="37"/>
      <c r="E1072" s="30" t="str">
        <f>IFERROR(VLOOKUP(D1072,'движение ДВС'!B1071:C5076,2,FALSE),"")</f>
        <v/>
      </c>
      <c r="F1072" s="35"/>
      <c r="G1072" s="30" t="str">
        <f>IFERROR(VLOOKUP(F1072,нормативы!G1072:H1111,2,FALSE),"")</f>
        <v/>
      </c>
      <c r="H1072" s="30" t="str">
        <f>IF(ISBLANK(D1072),"",нормативы!$H$2)</f>
        <v/>
      </c>
      <c r="I1072" s="35"/>
      <c r="J1072" s="36" t="str">
        <f>IFERROR(VLOOKUP(D1072,'движение ДВС'!B1071:K5076,9,FALSE),"")</f>
        <v/>
      </c>
      <c r="K1072" s="29" t="str">
        <f>IFERROR(INDEX('движение ДВС'!B:P,MATCH('наряд-задание'!D1072,'движение ДВС'!P:P,0),1),"")</f>
        <v/>
      </c>
    </row>
    <row r="1073" spans="1:11" s="29" customFormat="1" ht="25.5" hidden="1" customHeight="1" x14ac:dyDescent="0.25">
      <c r="A1073" s="37"/>
      <c r="B1073" s="35"/>
      <c r="C1073" s="29">
        <f>IFERROR(VLOOKUP(B1073,специалист!$B$3:$C$45,2,FALSE),)</f>
        <v>0</v>
      </c>
      <c r="D1073" s="37"/>
      <c r="E1073" s="30" t="str">
        <f>IFERROR(VLOOKUP(D1073,'движение ДВС'!B1072:C5077,2,FALSE),"")</f>
        <v/>
      </c>
      <c r="F1073" s="35"/>
      <c r="G1073" s="30" t="str">
        <f>IFERROR(VLOOKUP(F1073,нормативы!G1073:H1112,2,FALSE),"")</f>
        <v/>
      </c>
      <c r="H1073" s="30" t="str">
        <f>IF(ISBLANK(D1073),"",нормативы!$H$2)</f>
        <v/>
      </c>
      <c r="I1073" s="35"/>
      <c r="J1073" s="36" t="str">
        <f>IFERROR(VLOOKUP(D1073,'движение ДВС'!B1072:K5077,9,FALSE),"")</f>
        <v/>
      </c>
      <c r="K1073" s="29" t="str">
        <f>IFERROR(INDEX('движение ДВС'!B:P,MATCH('наряд-задание'!D1073,'движение ДВС'!P:P,0),1),"")</f>
        <v/>
      </c>
    </row>
    <row r="1074" spans="1:11" s="29" customFormat="1" ht="25.5" hidden="1" customHeight="1" x14ac:dyDescent="0.25">
      <c r="A1074" s="37"/>
      <c r="B1074" s="35"/>
      <c r="C1074" s="29">
        <f>IFERROR(VLOOKUP(B1074,специалист!$B$3:$C$45,2,FALSE),)</f>
        <v>0</v>
      </c>
      <c r="D1074" s="37"/>
      <c r="E1074" s="30" t="str">
        <f>IFERROR(VLOOKUP(D1074,'движение ДВС'!B1073:C5078,2,FALSE),"")</f>
        <v/>
      </c>
      <c r="F1074" s="35"/>
      <c r="G1074" s="30" t="str">
        <f>IFERROR(VLOOKUP(F1074,нормативы!G1074:H1113,2,FALSE),"")</f>
        <v/>
      </c>
      <c r="H1074" s="30" t="str">
        <f>IF(ISBLANK(D1074),"",нормативы!$H$2)</f>
        <v/>
      </c>
      <c r="I1074" s="35"/>
      <c r="J1074" s="36" t="str">
        <f>IFERROR(VLOOKUP(D1074,'движение ДВС'!B1073:K5078,9,FALSE),"")</f>
        <v/>
      </c>
      <c r="K1074" s="29" t="str">
        <f>IFERROR(INDEX('движение ДВС'!B:P,MATCH('наряд-задание'!D1074,'движение ДВС'!P:P,0),1),"")</f>
        <v/>
      </c>
    </row>
    <row r="1075" spans="1:11" s="29" customFormat="1" ht="25.5" hidden="1" customHeight="1" x14ac:dyDescent="0.25">
      <c r="A1075" s="37"/>
      <c r="B1075" s="35"/>
      <c r="C1075" s="29">
        <f>IFERROR(VLOOKUP(B1075,специалист!$B$3:$C$45,2,FALSE),)</f>
        <v>0</v>
      </c>
      <c r="D1075" s="37"/>
      <c r="E1075" s="30" t="str">
        <f>IFERROR(VLOOKUP(D1075,'движение ДВС'!B1074:C5079,2,FALSE),"")</f>
        <v/>
      </c>
      <c r="F1075" s="35"/>
      <c r="G1075" s="30" t="str">
        <f>IFERROR(VLOOKUP(F1075,нормативы!G1075:H1114,2,FALSE),"")</f>
        <v/>
      </c>
      <c r="H1075" s="30" t="str">
        <f>IF(ISBLANK(D1075),"",нормативы!$H$2)</f>
        <v/>
      </c>
      <c r="I1075" s="35"/>
      <c r="J1075" s="36" t="str">
        <f>IFERROR(VLOOKUP(D1075,'движение ДВС'!B1074:K5079,9,FALSE),"")</f>
        <v/>
      </c>
      <c r="K1075" s="29" t="str">
        <f>IFERROR(INDEX('движение ДВС'!B:P,MATCH('наряд-задание'!D1075,'движение ДВС'!P:P,0),1),"")</f>
        <v/>
      </c>
    </row>
    <row r="1076" spans="1:11" s="29" customFormat="1" ht="25.5" hidden="1" customHeight="1" x14ac:dyDescent="0.25">
      <c r="A1076" s="37"/>
      <c r="B1076" s="35"/>
      <c r="C1076" s="29">
        <f>IFERROR(VLOOKUP(B1076,специалист!$B$3:$C$45,2,FALSE),)</f>
        <v>0</v>
      </c>
      <c r="D1076" s="37"/>
      <c r="E1076" s="30" t="str">
        <f>IFERROR(VLOOKUP(D1076,'движение ДВС'!B1075:C5080,2,FALSE),"")</f>
        <v/>
      </c>
      <c r="F1076" s="35"/>
      <c r="G1076" s="30" t="str">
        <f>IFERROR(VLOOKUP(F1076,нормативы!G1076:H1115,2,FALSE),"")</f>
        <v/>
      </c>
      <c r="H1076" s="30" t="str">
        <f>IF(ISBLANK(D1076),"",нормативы!$H$2)</f>
        <v/>
      </c>
      <c r="I1076" s="35"/>
      <c r="J1076" s="36" t="str">
        <f>IFERROR(VLOOKUP(D1076,'движение ДВС'!B1075:K5080,9,FALSE),"")</f>
        <v/>
      </c>
      <c r="K1076" s="29" t="str">
        <f>IFERROR(INDEX('движение ДВС'!B:P,MATCH('наряд-задание'!D1076,'движение ДВС'!P:P,0),1),"")</f>
        <v/>
      </c>
    </row>
    <row r="1077" spans="1:11" s="29" customFormat="1" ht="25.5" hidden="1" customHeight="1" x14ac:dyDescent="0.25">
      <c r="A1077" s="37"/>
      <c r="B1077" s="35"/>
      <c r="C1077" s="29">
        <f>IFERROR(VLOOKUP(B1077,специалист!$B$3:$C$45,2,FALSE),)</f>
        <v>0</v>
      </c>
      <c r="D1077" s="37"/>
      <c r="E1077" s="30" t="str">
        <f>IFERROR(VLOOKUP(D1077,'движение ДВС'!B1076:C5081,2,FALSE),"")</f>
        <v/>
      </c>
      <c r="F1077" s="35"/>
      <c r="G1077" s="30" t="str">
        <f>IFERROR(VLOOKUP(F1077,нормативы!G1077:H1116,2,FALSE),"")</f>
        <v/>
      </c>
      <c r="H1077" s="30" t="str">
        <f>IF(ISBLANK(D1077),"",нормативы!$H$2)</f>
        <v/>
      </c>
      <c r="I1077" s="35"/>
      <c r="J1077" s="36" t="str">
        <f>IFERROR(VLOOKUP(D1077,'движение ДВС'!B1076:K5081,9,FALSE),"")</f>
        <v/>
      </c>
      <c r="K1077" s="29" t="str">
        <f>IFERROR(INDEX('движение ДВС'!B:P,MATCH('наряд-задание'!D1077,'движение ДВС'!P:P,0),1),"")</f>
        <v/>
      </c>
    </row>
    <row r="1078" spans="1:11" s="29" customFormat="1" ht="25.5" hidden="1" customHeight="1" x14ac:dyDescent="0.25">
      <c r="A1078" s="37"/>
      <c r="B1078" s="35"/>
      <c r="C1078" s="29">
        <f>IFERROR(VLOOKUP(B1078,специалист!$B$3:$C$45,2,FALSE),)</f>
        <v>0</v>
      </c>
      <c r="D1078" s="37"/>
      <c r="E1078" s="30" t="str">
        <f>IFERROR(VLOOKUP(D1078,'движение ДВС'!B1077:C5082,2,FALSE),"")</f>
        <v/>
      </c>
      <c r="F1078" s="35"/>
      <c r="G1078" s="30" t="str">
        <f>IFERROR(VLOOKUP(F1078,нормативы!G1078:H1117,2,FALSE),"")</f>
        <v/>
      </c>
      <c r="H1078" s="30" t="str">
        <f>IF(ISBLANK(D1078),"",нормативы!$H$2)</f>
        <v/>
      </c>
      <c r="I1078" s="35"/>
      <c r="J1078" s="36" t="str">
        <f>IFERROR(VLOOKUP(D1078,'движение ДВС'!B1077:K5082,9,FALSE),"")</f>
        <v/>
      </c>
      <c r="K1078" s="29" t="str">
        <f>IFERROR(INDEX('движение ДВС'!B:P,MATCH('наряд-задание'!D1078,'движение ДВС'!P:P,0),1),"")</f>
        <v/>
      </c>
    </row>
    <row r="1079" spans="1:11" s="29" customFormat="1" ht="25.5" hidden="1" customHeight="1" x14ac:dyDescent="0.25">
      <c r="A1079" s="37"/>
      <c r="B1079" s="35"/>
      <c r="C1079" s="29">
        <f>IFERROR(VLOOKUP(B1079,специалист!$B$3:$C$45,2,FALSE),)</f>
        <v>0</v>
      </c>
      <c r="D1079" s="37"/>
      <c r="E1079" s="30" t="str">
        <f>IFERROR(VLOOKUP(D1079,'движение ДВС'!B1078:C5083,2,FALSE),"")</f>
        <v/>
      </c>
      <c r="F1079" s="35"/>
      <c r="G1079" s="30" t="str">
        <f>IFERROR(VLOOKUP(F1079,нормативы!G1079:H1118,2,FALSE),"")</f>
        <v/>
      </c>
      <c r="H1079" s="30" t="str">
        <f>IF(ISBLANK(D1079),"",нормативы!$H$2)</f>
        <v/>
      </c>
      <c r="I1079" s="35"/>
      <c r="J1079" s="36" t="str">
        <f>IFERROR(VLOOKUP(D1079,'движение ДВС'!B1078:K5083,9,FALSE),"")</f>
        <v/>
      </c>
      <c r="K1079" s="29" t="str">
        <f>IFERROR(INDEX('движение ДВС'!B:P,MATCH('наряд-задание'!D1079,'движение ДВС'!P:P,0),1),"")</f>
        <v/>
      </c>
    </row>
    <row r="1080" spans="1:11" s="29" customFormat="1" ht="25.5" hidden="1" customHeight="1" x14ac:dyDescent="0.25">
      <c r="A1080" s="37"/>
      <c r="B1080" s="35"/>
      <c r="C1080" s="29">
        <f>IFERROR(VLOOKUP(B1080,специалист!$B$3:$C$45,2,FALSE),)</f>
        <v>0</v>
      </c>
      <c r="D1080" s="37"/>
      <c r="E1080" s="30" t="str">
        <f>IFERROR(VLOOKUP(D1080,'движение ДВС'!B1079:C5084,2,FALSE),"")</f>
        <v/>
      </c>
      <c r="F1080" s="35"/>
      <c r="G1080" s="30" t="str">
        <f>IFERROR(VLOOKUP(F1080,нормативы!G1080:H1119,2,FALSE),"")</f>
        <v/>
      </c>
      <c r="H1080" s="30" t="str">
        <f>IF(ISBLANK(D1080),"",нормативы!$H$2)</f>
        <v/>
      </c>
      <c r="I1080" s="35"/>
      <c r="J1080" s="36" t="str">
        <f>IFERROR(VLOOKUP(D1080,'движение ДВС'!B1079:K5084,9,FALSE),"")</f>
        <v/>
      </c>
      <c r="K1080" s="29" t="str">
        <f>IFERROR(INDEX('движение ДВС'!B:P,MATCH('наряд-задание'!D1080,'движение ДВС'!P:P,0),1),"")</f>
        <v/>
      </c>
    </row>
    <row r="1081" spans="1:11" s="29" customFormat="1" ht="25.5" hidden="1" customHeight="1" x14ac:dyDescent="0.25">
      <c r="A1081" s="37"/>
      <c r="B1081" s="35"/>
      <c r="C1081" s="29">
        <f>IFERROR(VLOOKUP(B1081,специалист!$B$3:$C$45,2,FALSE),)</f>
        <v>0</v>
      </c>
      <c r="D1081" s="37"/>
      <c r="E1081" s="30" t="str">
        <f>IFERROR(VLOOKUP(D1081,'движение ДВС'!B1080:C5085,2,FALSE),"")</f>
        <v/>
      </c>
      <c r="F1081" s="35"/>
      <c r="G1081" s="30" t="str">
        <f>IFERROR(VLOOKUP(F1081,нормативы!G1081:H1120,2,FALSE),"")</f>
        <v/>
      </c>
      <c r="H1081" s="30" t="str">
        <f>IF(ISBLANK(D1081),"",нормативы!$H$2)</f>
        <v/>
      </c>
      <c r="I1081" s="35"/>
      <c r="J1081" s="36" t="str">
        <f>IFERROR(VLOOKUP(D1081,'движение ДВС'!B1080:K5085,9,FALSE),"")</f>
        <v/>
      </c>
      <c r="K1081" s="29" t="str">
        <f>IFERROR(INDEX('движение ДВС'!B:P,MATCH('наряд-задание'!D1081,'движение ДВС'!P:P,0),1),"")</f>
        <v/>
      </c>
    </row>
    <row r="1082" spans="1:11" s="29" customFormat="1" ht="25.5" hidden="1" customHeight="1" x14ac:dyDescent="0.25">
      <c r="A1082" s="37"/>
      <c r="B1082" s="35"/>
      <c r="C1082" s="29">
        <f>IFERROR(VLOOKUP(B1082,специалист!$B$3:$C$45,2,FALSE),)</f>
        <v>0</v>
      </c>
      <c r="D1082" s="37"/>
      <c r="E1082" s="30" t="str">
        <f>IFERROR(VLOOKUP(D1082,'движение ДВС'!B1081:C5086,2,FALSE),"")</f>
        <v/>
      </c>
      <c r="F1082" s="35"/>
      <c r="G1082" s="30" t="str">
        <f>IFERROR(VLOOKUP(F1082,нормативы!G1082:H1121,2,FALSE),"")</f>
        <v/>
      </c>
      <c r="H1082" s="30" t="str">
        <f>IF(ISBLANK(D1082),"",нормативы!$H$2)</f>
        <v/>
      </c>
      <c r="I1082" s="35"/>
      <c r="J1082" s="36" t="str">
        <f>IFERROR(VLOOKUP(D1082,'движение ДВС'!B1081:K5086,9,FALSE),"")</f>
        <v/>
      </c>
      <c r="K1082" s="29" t="str">
        <f>IFERROR(INDEX('движение ДВС'!B:P,MATCH('наряд-задание'!D1082,'движение ДВС'!P:P,0),1),"")</f>
        <v/>
      </c>
    </row>
    <row r="1083" spans="1:11" s="29" customFormat="1" ht="25.5" hidden="1" customHeight="1" x14ac:dyDescent="0.25">
      <c r="A1083" s="37"/>
      <c r="B1083" s="35"/>
      <c r="C1083" s="29">
        <f>IFERROR(VLOOKUP(B1083,специалист!$B$3:$C$45,2,FALSE),)</f>
        <v>0</v>
      </c>
      <c r="D1083" s="37"/>
      <c r="E1083" s="30" t="str">
        <f>IFERROR(VLOOKUP(D1083,'движение ДВС'!B1082:C5087,2,FALSE),"")</f>
        <v/>
      </c>
      <c r="F1083" s="35"/>
      <c r="G1083" s="30" t="str">
        <f>IFERROR(VLOOKUP(F1083,нормативы!G1083:H1122,2,FALSE),"")</f>
        <v/>
      </c>
      <c r="H1083" s="30" t="str">
        <f>IF(ISBLANK(D1083),"",нормативы!$H$2)</f>
        <v/>
      </c>
      <c r="I1083" s="35"/>
      <c r="J1083" s="36" t="str">
        <f>IFERROR(VLOOKUP(D1083,'движение ДВС'!B1082:K5087,9,FALSE),"")</f>
        <v/>
      </c>
      <c r="K1083" s="29" t="str">
        <f>IFERROR(INDEX('движение ДВС'!B:P,MATCH('наряд-задание'!D1083,'движение ДВС'!P:P,0),1),"")</f>
        <v/>
      </c>
    </row>
    <row r="1084" spans="1:11" s="29" customFormat="1" ht="25.5" hidden="1" customHeight="1" x14ac:dyDescent="0.25">
      <c r="A1084" s="37"/>
      <c r="B1084" s="35"/>
      <c r="C1084" s="29">
        <f>IFERROR(VLOOKUP(B1084,специалист!$B$3:$C$45,2,FALSE),)</f>
        <v>0</v>
      </c>
      <c r="D1084" s="37"/>
      <c r="E1084" s="30" t="str">
        <f>IFERROR(VLOOKUP(D1084,'движение ДВС'!B1083:C5088,2,FALSE),"")</f>
        <v/>
      </c>
      <c r="F1084" s="35"/>
      <c r="G1084" s="30" t="str">
        <f>IFERROR(VLOOKUP(F1084,нормативы!G1084:H1123,2,FALSE),"")</f>
        <v/>
      </c>
      <c r="H1084" s="30" t="str">
        <f>IF(ISBLANK(D1084),"",нормативы!$H$2)</f>
        <v/>
      </c>
      <c r="I1084" s="35"/>
      <c r="J1084" s="36" t="str">
        <f>IFERROR(VLOOKUP(D1084,'движение ДВС'!B1083:K5088,9,FALSE),"")</f>
        <v/>
      </c>
      <c r="K1084" s="29" t="str">
        <f>IFERROR(INDEX('движение ДВС'!B:P,MATCH('наряд-задание'!D1084,'движение ДВС'!P:P,0),1),"")</f>
        <v/>
      </c>
    </row>
    <row r="1085" spans="1:11" s="29" customFormat="1" ht="25.5" hidden="1" customHeight="1" x14ac:dyDescent="0.25">
      <c r="A1085" s="37"/>
      <c r="B1085" s="35"/>
      <c r="C1085" s="29">
        <f>IFERROR(VLOOKUP(B1085,специалист!$B$3:$C$45,2,FALSE),)</f>
        <v>0</v>
      </c>
      <c r="D1085" s="37"/>
      <c r="E1085" s="30" t="str">
        <f>IFERROR(VLOOKUP(D1085,'движение ДВС'!B1084:C5089,2,FALSE),"")</f>
        <v/>
      </c>
      <c r="F1085" s="35"/>
      <c r="G1085" s="30" t="str">
        <f>IFERROR(VLOOKUP(F1085,нормативы!G1085:H1124,2,FALSE),"")</f>
        <v/>
      </c>
      <c r="H1085" s="30" t="str">
        <f>IF(ISBLANK(D1085),"",нормативы!$H$2)</f>
        <v/>
      </c>
      <c r="I1085" s="35"/>
      <c r="J1085" s="36" t="str">
        <f>IFERROR(VLOOKUP(D1085,'движение ДВС'!B1084:K5089,9,FALSE),"")</f>
        <v/>
      </c>
      <c r="K1085" s="29" t="str">
        <f>IFERROR(INDEX('движение ДВС'!B:P,MATCH('наряд-задание'!D1085,'движение ДВС'!P:P,0),1),"")</f>
        <v/>
      </c>
    </row>
    <row r="1086" spans="1:11" s="29" customFormat="1" ht="25.5" hidden="1" customHeight="1" x14ac:dyDescent="0.25">
      <c r="A1086" s="37"/>
      <c r="B1086" s="35"/>
      <c r="C1086" s="29">
        <f>IFERROR(VLOOKUP(B1086,специалист!$B$3:$C$45,2,FALSE),)</f>
        <v>0</v>
      </c>
      <c r="D1086" s="37"/>
      <c r="E1086" s="30" t="str">
        <f>IFERROR(VLOOKUP(D1086,'движение ДВС'!B1085:C5090,2,FALSE),"")</f>
        <v/>
      </c>
      <c r="F1086" s="35"/>
      <c r="G1086" s="30" t="str">
        <f>IFERROR(VLOOKUP(F1086,нормативы!G1086:H1125,2,FALSE),"")</f>
        <v/>
      </c>
      <c r="H1086" s="30" t="str">
        <f>IF(ISBLANK(D1086),"",нормативы!$H$2)</f>
        <v/>
      </c>
      <c r="I1086" s="35"/>
      <c r="J1086" s="36" t="str">
        <f>IFERROR(VLOOKUP(D1086,'движение ДВС'!B1085:K5090,9,FALSE),"")</f>
        <v/>
      </c>
      <c r="K1086" s="29" t="str">
        <f>IFERROR(INDEX('движение ДВС'!B:P,MATCH('наряд-задание'!D1086,'движение ДВС'!P:P,0),1),"")</f>
        <v/>
      </c>
    </row>
    <row r="1087" spans="1:11" s="29" customFormat="1" ht="25.5" hidden="1" customHeight="1" x14ac:dyDescent="0.25">
      <c r="A1087" s="37"/>
      <c r="B1087" s="35"/>
      <c r="C1087" s="29">
        <f>IFERROR(VLOOKUP(B1087,специалист!$B$3:$C$45,2,FALSE),)</f>
        <v>0</v>
      </c>
      <c r="D1087" s="37"/>
      <c r="E1087" s="30" t="str">
        <f>IFERROR(VLOOKUP(D1087,'движение ДВС'!B1086:C5091,2,FALSE),"")</f>
        <v/>
      </c>
      <c r="F1087" s="35"/>
      <c r="G1087" s="30" t="str">
        <f>IFERROR(VLOOKUP(F1087,нормативы!G1087:H1126,2,FALSE),"")</f>
        <v/>
      </c>
      <c r="H1087" s="30" t="str">
        <f>IF(ISBLANK(D1087),"",нормативы!$H$2)</f>
        <v/>
      </c>
      <c r="I1087" s="35"/>
      <c r="J1087" s="36" t="str">
        <f>IFERROR(VLOOKUP(D1087,'движение ДВС'!B1086:K5091,9,FALSE),"")</f>
        <v/>
      </c>
      <c r="K1087" s="29" t="str">
        <f>IFERROR(INDEX('движение ДВС'!B:P,MATCH('наряд-задание'!D1087,'движение ДВС'!P:P,0),1),"")</f>
        <v/>
      </c>
    </row>
    <row r="1088" spans="1:11" s="29" customFormat="1" ht="25.5" hidden="1" customHeight="1" x14ac:dyDescent="0.25">
      <c r="A1088" s="37"/>
      <c r="B1088" s="35"/>
      <c r="C1088" s="29">
        <f>IFERROR(VLOOKUP(B1088,специалист!$B$3:$C$45,2,FALSE),)</f>
        <v>0</v>
      </c>
      <c r="D1088" s="37"/>
      <c r="E1088" s="30" t="str">
        <f>IFERROR(VLOOKUP(D1088,'движение ДВС'!B1087:C5092,2,FALSE),"")</f>
        <v/>
      </c>
      <c r="F1088" s="35"/>
      <c r="G1088" s="30" t="str">
        <f>IFERROR(VLOOKUP(F1088,нормативы!G1088:H1127,2,FALSE),"")</f>
        <v/>
      </c>
      <c r="H1088" s="30" t="str">
        <f>IF(ISBLANK(D1088),"",нормативы!$H$2)</f>
        <v/>
      </c>
      <c r="I1088" s="35"/>
      <c r="J1088" s="36" t="str">
        <f>IFERROR(VLOOKUP(D1088,'движение ДВС'!B1087:K5092,9,FALSE),"")</f>
        <v/>
      </c>
      <c r="K1088" s="29" t="str">
        <f>IFERROR(INDEX('движение ДВС'!B:P,MATCH('наряд-задание'!D1088,'движение ДВС'!P:P,0),1),"")</f>
        <v/>
      </c>
    </row>
    <row r="1089" spans="1:11" s="29" customFormat="1" ht="25.5" hidden="1" customHeight="1" x14ac:dyDescent="0.25">
      <c r="A1089" s="37"/>
      <c r="B1089" s="35"/>
      <c r="C1089" s="29">
        <f>IFERROR(VLOOKUP(B1089,специалист!$B$3:$C$45,2,FALSE),)</f>
        <v>0</v>
      </c>
      <c r="D1089" s="37"/>
      <c r="E1089" s="30" t="str">
        <f>IFERROR(VLOOKUP(D1089,'движение ДВС'!B1088:C5093,2,FALSE),"")</f>
        <v/>
      </c>
      <c r="F1089" s="35"/>
      <c r="G1089" s="30" t="str">
        <f>IFERROR(VLOOKUP(F1089,нормативы!G1089:H1128,2,FALSE),"")</f>
        <v/>
      </c>
      <c r="H1089" s="30" t="str">
        <f>IF(ISBLANK(D1089),"",нормативы!$H$2)</f>
        <v/>
      </c>
      <c r="I1089" s="35"/>
      <c r="J1089" s="36" t="str">
        <f>IFERROR(VLOOKUP(D1089,'движение ДВС'!B1088:K5093,9,FALSE),"")</f>
        <v/>
      </c>
      <c r="K1089" s="29" t="str">
        <f>IFERROR(INDEX('движение ДВС'!B:P,MATCH('наряд-задание'!D1089,'движение ДВС'!P:P,0),1),"")</f>
        <v/>
      </c>
    </row>
    <row r="1090" spans="1:11" s="29" customFormat="1" ht="25.5" hidden="1" customHeight="1" x14ac:dyDescent="0.25">
      <c r="A1090" s="37"/>
      <c r="B1090" s="35"/>
      <c r="C1090" s="29">
        <f>IFERROR(VLOOKUP(B1090,специалист!$B$3:$C$45,2,FALSE),)</f>
        <v>0</v>
      </c>
      <c r="D1090" s="37"/>
      <c r="E1090" s="30" t="str">
        <f>IFERROR(VLOOKUP(D1090,'движение ДВС'!B1089:C5094,2,FALSE),"")</f>
        <v/>
      </c>
      <c r="F1090" s="35"/>
      <c r="G1090" s="30" t="str">
        <f>IFERROR(VLOOKUP(F1090,нормативы!G1090:H1129,2,FALSE),"")</f>
        <v/>
      </c>
      <c r="H1090" s="30" t="str">
        <f>IF(ISBLANK(D1090),"",нормативы!$H$2)</f>
        <v/>
      </c>
      <c r="I1090" s="35"/>
      <c r="J1090" s="36" t="str">
        <f>IFERROR(VLOOKUP(D1090,'движение ДВС'!B1089:K5094,9,FALSE),"")</f>
        <v/>
      </c>
      <c r="K1090" s="29" t="str">
        <f>IFERROR(INDEX('движение ДВС'!B:P,MATCH('наряд-задание'!D1090,'движение ДВС'!P:P,0),1),"")</f>
        <v/>
      </c>
    </row>
    <row r="1091" spans="1:11" s="29" customFormat="1" ht="25.5" hidden="1" customHeight="1" x14ac:dyDescent="0.25">
      <c r="A1091" s="37"/>
      <c r="B1091" s="35"/>
      <c r="C1091" s="29">
        <f>IFERROR(VLOOKUP(B1091,специалист!$B$3:$C$45,2,FALSE),)</f>
        <v>0</v>
      </c>
      <c r="D1091" s="37"/>
      <c r="E1091" s="30" t="str">
        <f>IFERROR(VLOOKUP(D1091,'движение ДВС'!B1090:C5095,2,FALSE),"")</f>
        <v/>
      </c>
      <c r="F1091" s="35"/>
      <c r="G1091" s="30" t="str">
        <f>IFERROR(VLOOKUP(F1091,нормативы!G1091:H1130,2,FALSE),"")</f>
        <v/>
      </c>
      <c r="H1091" s="30" t="str">
        <f>IF(ISBLANK(D1091),"",нормативы!$H$2)</f>
        <v/>
      </c>
      <c r="I1091" s="35"/>
      <c r="J1091" s="36" t="str">
        <f>IFERROR(VLOOKUP(D1091,'движение ДВС'!B1090:K5095,9,FALSE),"")</f>
        <v/>
      </c>
      <c r="K1091" s="29" t="str">
        <f>IFERROR(INDEX('движение ДВС'!B:P,MATCH('наряд-задание'!D1091,'движение ДВС'!P:P,0),1),"")</f>
        <v/>
      </c>
    </row>
    <row r="1092" spans="1:11" s="29" customFormat="1" ht="25.5" hidden="1" customHeight="1" x14ac:dyDescent="0.25">
      <c r="A1092" s="37"/>
      <c r="B1092" s="35"/>
      <c r="C1092" s="29">
        <f>IFERROR(VLOOKUP(B1092,специалист!$B$3:$C$45,2,FALSE),)</f>
        <v>0</v>
      </c>
      <c r="D1092" s="37"/>
      <c r="E1092" s="30" t="str">
        <f>IFERROR(VLOOKUP(D1092,'движение ДВС'!B1091:C5096,2,FALSE),"")</f>
        <v/>
      </c>
      <c r="F1092" s="35"/>
      <c r="G1092" s="30" t="str">
        <f>IFERROR(VLOOKUP(F1092,нормативы!G1092:H1131,2,FALSE),"")</f>
        <v/>
      </c>
      <c r="H1092" s="30" t="str">
        <f>IF(ISBLANK(D1092),"",нормативы!$H$2)</f>
        <v/>
      </c>
      <c r="I1092" s="35"/>
      <c r="J1092" s="36" t="str">
        <f>IFERROR(VLOOKUP(D1092,'движение ДВС'!B1091:K5096,9,FALSE),"")</f>
        <v/>
      </c>
      <c r="K1092" s="29" t="str">
        <f>IFERROR(INDEX('движение ДВС'!B:P,MATCH('наряд-задание'!D1092,'движение ДВС'!P:P,0),1),"")</f>
        <v/>
      </c>
    </row>
    <row r="1093" spans="1:11" s="29" customFormat="1" ht="25.5" hidden="1" customHeight="1" x14ac:dyDescent="0.25">
      <c r="A1093" s="37"/>
      <c r="B1093" s="35"/>
      <c r="C1093" s="29">
        <f>IFERROR(VLOOKUP(B1093,специалист!$B$3:$C$45,2,FALSE),)</f>
        <v>0</v>
      </c>
      <c r="D1093" s="37"/>
      <c r="E1093" s="30" t="str">
        <f>IFERROR(VLOOKUP(D1093,'движение ДВС'!B1092:C5097,2,FALSE),"")</f>
        <v/>
      </c>
      <c r="F1093" s="35"/>
      <c r="G1093" s="30" t="str">
        <f>IFERROR(VLOOKUP(F1093,нормативы!G1093:H1132,2,FALSE),"")</f>
        <v/>
      </c>
      <c r="H1093" s="30" t="str">
        <f>IF(ISBLANK(D1093),"",нормативы!$H$2)</f>
        <v/>
      </c>
      <c r="I1093" s="35"/>
      <c r="J1093" s="36" t="str">
        <f>IFERROR(VLOOKUP(D1093,'движение ДВС'!B1092:K5097,9,FALSE),"")</f>
        <v/>
      </c>
      <c r="K1093" s="29" t="str">
        <f>IFERROR(INDEX('движение ДВС'!B:P,MATCH('наряд-задание'!D1093,'движение ДВС'!P:P,0),1),"")</f>
        <v/>
      </c>
    </row>
    <row r="1094" spans="1:11" s="29" customFormat="1" ht="25.5" hidden="1" customHeight="1" x14ac:dyDescent="0.25">
      <c r="A1094" s="37"/>
      <c r="B1094" s="35"/>
      <c r="C1094" s="29">
        <f>IFERROR(VLOOKUP(B1094,специалист!$B$3:$C$45,2,FALSE),)</f>
        <v>0</v>
      </c>
      <c r="D1094" s="37"/>
      <c r="E1094" s="30" t="str">
        <f>IFERROR(VLOOKUP(D1094,'движение ДВС'!B1093:C5098,2,FALSE),"")</f>
        <v/>
      </c>
      <c r="F1094" s="35"/>
      <c r="G1094" s="30" t="str">
        <f>IFERROR(VLOOKUP(F1094,нормативы!G1094:H1133,2,FALSE),"")</f>
        <v/>
      </c>
      <c r="H1094" s="30" t="str">
        <f>IF(ISBLANK(D1094),"",нормативы!$H$2)</f>
        <v/>
      </c>
      <c r="I1094" s="35"/>
      <c r="J1094" s="36" t="str">
        <f>IFERROR(VLOOKUP(D1094,'движение ДВС'!B1093:K5098,9,FALSE),"")</f>
        <v/>
      </c>
      <c r="K1094" s="29" t="str">
        <f>IFERROR(INDEX('движение ДВС'!B:P,MATCH('наряд-задание'!D1094,'движение ДВС'!P:P,0),1),"")</f>
        <v/>
      </c>
    </row>
    <row r="1095" spans="1:11" s="29" customFormat="1" ht="25.5" hidden="1" customHeight="1" x14ac:dyDescent="0.25">
      <c r="A1095" s="37"/>
      <c r="B1095" s="35"/>
      <c r="C1095" s="29">
        <f>IFERROR(VLOOKUP(B1095,специалист!$B$3:$C$45,2,FALSE),)</f>
        <v>0</v>
      </c>
      <c r="D1095" s="37"/>
      <c r="E1095" s="30" t="str">
        <f>IFERROR(VLOOKUP(D1095,'движение ДВС'!B1094:C5099,2,FALSE),"")</f>
        <v/>
      </c>
      <c r="F1095" s="35"/>
      <c r="G1095" s="30" t="str">
        <f>IFERROR(VLOOKUP(F1095,нормативы!G1095:H1134,2,FALSE),"")</f>
        <v/>
      </c>
      <c r="H1095" s="30" t="str">
        <f>IF(ISBLANK(D1095),"",нормативы!$H$2)</f>
        <v/>
      </c>
      <c r="I1095" s="35"/>
      <c r="J1095" s="36" t="str">
        <f>IFERROR(VLOOKUP(D1095,'движение ДВС'!B1094:K5099,9,FALSE),"")</f>
        <v/>
      </c>
      <c r="K1095" s="29" t="str">
        <f>IFERROR(INDEX('движение ДВС'!B:P,MATCH('наряд-задание'!D1095,'движение ДВС'!P:P,0),1),"")</f>
        <v/>
      </c>
    </row>
    <row r="1096" spans="1:11" s="29" customFormat="1" ht="25.5" hidden="1" customHeight="1" x14ac:dyDescent="0.25">
      <c r="A1096" s="37"/>
      <c r="B1096" s="35"/>
      <c r="C1096" s="29">
        <f>IFERROR(VLOOKUP(B1096,специалист!$B$3:$C$45,2,FALSE),)</f>
        <v>0</v>
      </c>
      <c r="D1096" s="37"/>
      <c r="E1096" s="30" t="str">
        <f>IFERROR(VLOOKUP(D1096,'движение ДВС'!B1095:C5100,2,FALSE),"")</f>
        <v/>
      </c>
      <c r="F1096" s="35"/>
      <c r="G1096" s="30" t="str">
        <f>IFERROR(VLOOKUP(F1096,нормативы!G1096:H1135,2,FALSE),"")</f>
        <v/>
      </c>
      <c r="H1096" s="30" t="str">
        <f>IF(ISBLANK(D1096),"",нормативы!$H$2)</f>
        <v/>
      </c>
      <c r="I1096" s="35"/>
      <c r="J1096" s="36" t="str">
        <f>IFERROR(VLOOKUP(D1096,'движение ДВС'!B1095:K5100,9,FALSE),"")</f>
        <v/>
      </c>
      <c r="K1096" s="29" t="str">
        <f>IFERROR(INDEX('движение ДВС'!B:P,MATCH('наряд-задание'!D1096,'движение ДВС'!P:P,0),1),"")</f>
        <v/>
      </c>
    </row>
    <row r="1097" spans="1:11" s="29" customFormat="1" ht="25.5" hidden="1" customHeight="1" x14ac:dyDescent="0.25">
      <c r="A1097" s="37"/>
      <c r="B1097" s="35"/>
      <c r="C1097" s="29">
        <f>IFERROR(VLOOKUP(B1097,специалист!$B$3:$C$45,2,FALSE),)</f>
        <v>0</v>
      </c>
      <c r="D1097" s="37"/>
      <c r="E1097" s="30" t="str">
        <f>IFERROR(VLOOKUP(D1097,'движение ДВС'!B1096:C5101,2,FALSE),"")</f>
        <v/>
      </c>
      <c r="F1097" s="35"/>
      <c r="G1097" s="30" t="str">
        <f>IFERROR(VLOOKUP(F1097,нормативы!G1097:H1136,2,FALSE),"")</f>
        <v/>
      </c>
      <c r="H1097" s="30" t="str">
        <f>IF(ISBLANK(D1097),"",нормативы!$H$2)</f>
        <v/>
      </c>
      <c r="I1097" s="35"/>
      <c r="J1097" s="36" t="str">
        <f>IFERROR(VLOOKUP(D1097,'движение ДВС'!B1096:K5101,9,FALSE),"")</f>
        <v/>
      </c>
      <c r="K1097" s="29" t="str">
        <f>IFERROR(INDEX('движение ДВС'!B:P,MATCH('наряд-задание'!D1097,'движение ДВС'!P:P,0),1),"")</f>
        <v/>
      </c>
    </row>
    <row r="1098" spans="1:11" s="29" customFormat="1" ht="25.5" hidden="1" customHeight="1" x14ac:dyDescent="0.25">
      <c r="A1098" s="37"/>
      <c r="B1098" s="35"/>
      <c r="C1098" s="29">
        <f>IFERROR(VLOOKUP(B1098,специалист!$B$3:$C$45,2,FALSE),)</f>
        <v>0</v>
      </c>
      <c r="D1098" s="37"/>
      <c r="E1098" s="30" t="str">
        <f>IFERROR(VLOOKUP(D1098,'движение ДВС'!B1097:C5102,2,FALSE),"")</f>
        <v/>
      </c>
      <c r="F1098" s="35"/>
      <c r="G1098" s="30" t="str">
        <f>IFERROR(VLOOKUP(F1098,нормативы!G1098:H1137,2,FALSE),"")</f>
        <v/>
      </c>
      <c r="H1098" s="30" t="str">
        <f>IF(ISBLANK(D1098),"",нормативы!$H$2)</f>
        <v/>
      </c>
      <c r="I1098" s="35"/>
      <c r="J1098" s="36" t="str">
        <f>IFERROR(VLOOKUP(D1098,'движение ДВС'!B1097:K5102,9,FALSE),"")</f>
        <v/>
      </c>
      <c r="K1098" s="29" t="str">
        <f>IFERROR(INDEX('движение ДВС'!B:P,MATCH('наряд-задание'!D1098,'движение ДВС'!P:P,0),1),"")</f>
        <v/>
      </c>
    </row>
    <row r="1099" spans="1:11" s="29" customFormat="1" ht="25.5" hidden="1" customHeight="1" x14ac:dyDescent="0.25">
      <c r="A1099" s="37"/>
      <c r="B1099" s="35"/>
      <c r="C1099" s="29">
        <f>IFERROR(VLOOKUP(B1099,специалист!$B$3:$C$45,2,FALSE),)</f>
        <v>0</v>
      </c>
      <c r="D1099" s="37"/>
      <c r="E1099" s="30" t="str">
        <f>IFERROR(VLOOKUP(D1099,'движение ДВС'!B1098:C5103,2,FALSE),"")</f>
        <v/>
      </c>
      <c r="F1099" s="35"/>
      <c r="G1099" s="30" t="str">
        <f>IFERROR(VLOOKUP(F1099,нормативы!G1099:H1138,2,FALSE),"")</f>
        <v/>
      </c>
      <c r="H1099" s="30" t="str">
        <f>IF(ISBLANK(D1099),"",нормативы!$H$2)</f>
        <v/>
      </c>
      <c r="I1099" s="35"/>
      <c r="J1099" s="36" t="str">
        <f>IFERROR(VLOOKUP(D1099,'движение ДВС'!B1098:K5103,9,FALSE),"")</f>
        <v/>
      </c>
      <c r="K1099" s="29" t="str">
        <f>IFERROR(INDEX('движение ДВС'!B:P,MATCH('наряд-задание'!D1099,'движение ДВС'!P:P,0),1),"")</f>
        <v/>
      </c>
    </row>
    <row r="1100" spans="1:11" s="29" customFormat="1" ht="25.5" hidden="1" customHeight="1" x14ac:dyDescent="0.25">
      <c r="A1100" s="37"/>
      <c r="B1100" s="35"/>
      <c r="C1100" s="29">
        <f>IFERROR(VLOOKUP(B1100,специалист!$B$3:$C$45,2,FALSE),)</f>
        <v>0</v>
      </c>
      <c r="D1100" s="37"/>
      <c r="E1100" s="30" t="str">
        <f>IFERROR(VLOOKUP(D1100,'движение ДВС'!B1099:C5104,2,FALSE),"")</f>
        <v/>
      </c>
      <c r="F1100" s="35"/>
      <c r="G1100" s="30" t="str">
        <f>IFERROR(VLOOKUP(F1100,нормативы!G1100:H1139,2,FALSE),"")</f>
        <v/>
      </c>
      <c r="H1100" s="30" t="str">
        <f>IF(ISBLANK(D1100),"",нормативы!$H$2)</f>
        <v/>
      </c>
      <c r="I1100" s="35"/>
      <c r="J1100" s="36" t="str">
        <f>IFERROR(VLOOKUP(D1100,'движение ДВС'!B1099:K5104,9,FALSE),"")</f>
        <v/>
      </c>
      <c r="K1100" s="29" t="str">
        <f>IFERROR(INDEX('движение ДВС'!B:P,MATCH('наряд-задание'!D1100,'движение ДВС'!P:P,0),1),"")</f>
        <v/>
      </c>
    </row>
    <row r="1101" spans="1:11" s="29" customFormat="1" ht="25.5" hidden="1" customHeight="1" x14ac:dyDescent="0.25">
      <c r="A1101" s="37"/>
      <c r="B1101" s="35"/>
      <c r="C1101" s="29">
        <f>IFERROR(VLOOKUP(B1101,специалист!$B$3:$C$45,2,FALSE),)</f>
        <v>0</v>
      </c>
      <c r="D1101" s="37"/>
      <c r="E1101" s="30" t="str">
        <f>IFERROR(VLOOKUP(D1101,'движение ДВС'!B1100:C5105,2,FALSE),"")</f>
        <v/>
      </c>
      <c r="F1101" s="35"/>
      <c r="G1101" s="30" t="str">
        <f>IFERROR(VLOOKUP(F1101,нормативы!G1101:H1140,2,FALSE),"")</f>
        <v/>
      </c>
      <c r="H1101" s="30" t="str">
        <f>IF(ISBLANK(D1101),"",нормативы!$H$2)</f>
        <v/>
      </c>
      <c r="I1101" s="35"/>
      <c r="J1101" s="36" t="str">
        <f>IFERROR(VLOOKUP(D1101,'движение ДВС'!B1100:K5105,9,FALSE),"")</f>
        <v/>
      </c>
      <c r="K1101" s="29" t="str">
        <f>IFERROR(INDEX('движение ДВС'!B:P,MATCH('наряд-задание'!D1101,'движение ДВС'!P:P,0),1),"")</f>
        <v/>
      </c>
    </row>
    <row r="1102" spans="1:11" s="29" customFormat="1" ht="25.5" hidden="1" customHeight="1" x14ac:dyDescent="0.25">
      <c r="A1102" s="37"/>
      <c r="B1102" s="35"/>
      <c r="C1102" s="29">
        <f>IFERROR(VLOOKUP(B1102,специалист!$B$3:$C$45,2,FALSE),)</f>
        <v>0</v>
      </c>
      <c r="D1102" s="37"/>
      <c r="E1102" s="30" t="str">
        <f>IFERROR(VLOOKUP(D1102,'движение ДВС'!B1101:C5106,2,FALSE),"")</f>
        <v/>
      </c>
      <c r="F1102" s="35"/>
      <c r="G1102" s="30" t="str">
        <f>IFERROR(VLOOKUP(F1102,нормативы!G1102:H1141,2,FALSE),"")</f>
        <v/>
      </c>
      <c r="H1102" s="30" t="str">
        <f>IF(ISBLANK(D1102),"",нормативы!$H$2)</f>
        <v/>
      </c>
      <c r="I1102" s="35"/>
      <c r="J1102" s="36" t="str">
        <f>IFERROR(VLOOKUP(D1102,'движение ДВС'!B1101:K5106,9,FALSE),"")</f>
        <v/>
      </c>
      <c r="K1102" s="29" t="str">
        <f>IFERROR(INDEX('движение ДВС'!B:P,MATCH('наряд-задание'!D1102,'движение ДВС'!P:P,0),1),"")</f>
        <v/>
      </c>
    </row>
    <row r="1103" spans="1:11" s="29" customFormat="1" ht="25.5" hidden="1" customHeight="1" x14ac:dyDescent="0.25">
      <c r="A1103" s="37"/>
      <c r="B1103" s="35"/>
      <c r="C1103" s="29">
        <f>IFERROR(VLOOKUP(B1103,специалист!$B$3:$C$45,2,FALSE),)</f>
        <v>0</v>
      </c>
      <c r="D1103" s="37"/>
      <c r="E1103" s="30" t="str">
        <f>IFERROR(VLOOKUP(D1103,'движение ДВС'!B1102:C5107,2,FALSE),"")</f>
        <v/>
      </c>
      <c r="F1103" s="35"/>
      <c r="G1103" s="30" t="str">
        <f>IFERROR(VLOOKUP(F1103,нормативы!G1103:H1142,2,FALSE),"")</f>
        <v/>
      </c>
      <c r="H1103" s="30" t="str">
        <f>IF(ISBLANK(D1103),"",нормативы!$H$2)</f>
        <v/>
      </c>
      <c r="I1103" s="35"/>
      <c r="J1103" s="36" t="str">
        <f>IFERROR(VLOOKUP(D1103,'движение ДВС'!B1102:K5107,9,FALSE),"")</f>
        <v/>
      </c>
      <c r="K1103" s="29" t="str">
        <f>IFERROR(INDEX('движение ДВС'!B:P,MATCH('наряд-задание'!D1103,'движение ДВС'!P:P,0),1),"")</f>
        <v/>
      </c>
    </row>
    <row r="1104" spans="1:11" s="29" customFormat="1" ht="25.5" hidden="1" customHeight="1" x14ac:dyDescent="0.25">
      <c r="A1104" s="37"/>
      <c r="B1104" s="35"/>
      <c r="C1104" s="29">
        <f>IFERROR(VLOOKUP(B1104,специалист!$B$3:$C$45,2,FALSE),)</f>
        <v>0</v>
      </c>
      <c r="D1104" s="37"/>
      <c r="E1104" s="30" t="str">
        <f>IFERROR(VLOOKUP(D1104,'движение ДВС'!B1103:C5108,2,FALSE),"")</f>
        <v/>
      </c>
      <c r="F1104" s="35"/>
      <c r="G1104" s="30" t="str">
        <f>IFERROR(VLOOKUP(F1104,нормативы!G1104:H1143,2,FALSE),"")</f>
        <v/>
      </c>
      <c r="H1104" s="30" t="str">
        <f>IF(ISBLANK(D1104),"",нормативы!$H$2)</f>
        <v/>
      </c>
      <c r="I1104" s="35"/>
      <c r="J1104" s="36" t="str">
        <f>IFERROR(VLOOKUP(D1104,'движение ДВС'!B1103:K5108,9,FALSE),"")</f>
        <v/>
      </c>
      <c r="K1104" s="29" t="str">
        <f>IFERROR(INDEX('движение ДВС'!B:P,MATCH('наряд-задание'!D1104,'движение ДВС'!P:P,0),1),"")</f>
        <v/>
      </c>
    </row>
    <row r="1105" spans="1:11" s="29" customFormat="1" ht="25.5" hidden="1" customHeight="1" x14ac:dyDescent="0.25">
      <c r="A1105" s="37"/>
      <c r="B1105" s="35"/>
      <c r="C1105" s="29">
        <f>IFERROR(VLOOKUP(B1105,специалист!$B$3:$C$45,2,FALSE),)</f>
        <v>0</v>
      </c>
      <c r="D1105" s="37"/>
      <c r="E1105" s="30" t="str">
        <f>IFERROR(VLOOKUP(D1105,'движение ДВС'!B1104:C5109,2,FALSE),"")</f>
        <v/>
      </c>
      <c r="F1105" s="35"/>
      <c r="G1105" s="30" t="str">
        <f>IFERROR(VLOOKUP(F1105,нормативы!G1105:H1144,2,FALSE),"")</f>
        <v/>
      </c>
      <c r="H1105" s="30" t="str">
        <f>IF(ISBLANK(D1105),"",нормативы!$H$2)</f>
        <v/>
      </c>
      <c r="I1105" s="35"/>
      <c r="J1105" s="36" t="str">
        <f>IFERROR(VLOOKUP(D1105,'движение ДВС'!B1104:K5109,9,FALSE),"")</f>
        <v/>
      </c>
      <c r="K1105" s="29" t="str">
        <f>IFERROR(INDEX('движение ДВС'!B:P,MATCH('наряд-задание'!D1105,'движение ДВС'!P:P,0),1),"")</f>
        <v/>
      </c>
    </row>
    <row r="1106" spans="1:11" s="29" customFormat="1" ht="25.5" hidden="1" customHeight="1" x14ac:dyDescent="0.25">
      <c r="A1106" s="37"/>
      <c r="B1106" s="35"/>
      <c r="C1106" s="29">
        <f>IFERROR(VLOOKUP(B1106,специалист!$B$3:$C$45,2,FALSE),)</f>
        <v>0</v>
      </c>
      <c r="D1106" s="37"/>
      <c r="E1106" s="30" t="str">
        <f>IFERROR(VLOOKUP(D1106,'движение ДВС'!B1105:C5110,2,FALSE),"")</f>
        <v/>
      </c>
      <c r="F1106" s="35"/>
      <c r="G1106" s="30" t="str">
        <f>IFERROR(VLOOKUP(F1106,нормативы!G1106:H1145,2,FALSE),"")</f>
        <v/>
      </c>
      <c r="H1106" s="30" t="str">
        <f>IF(ISBLANK(D1106),"",нормативы!$H$2)</f>
        <v/>
      </c>
      <c r="I1106" s="35"/>
      <c r="J1106" s="36" t="str">
        <f>IFERROR(VLOOKUP(D1106,'движение ДВС'!B1105:K5110,9,FALSE),"")</f>
        <v/>
      </c>
      <c r="K1106" s="29" t="str">
        <f>IFERROR(INDEX('движение ДВС'!B:P,MATCH('наряд-задание'!D1106,'движение ДВС'!P:P,0),1),"")</f>
        <v/>
      </c>
    </row>
    <row r="1107" spans="1:11" s="29" customFormat="1" ht="25.5" hidden="1" customHeight="1" x14ac:dyDescent="0.25">
      <c r="A1107" s="37"/>
      <c r="B1107" s="35"/>
      <c r="C1107" s="29">
        <f>IFERROR(VLOOKUP(B1107,специалист!$B$3:$C$45,2,FALSE),)</f>
        <v>0</v>
      </c>
      <c r="D1107" s="37"/>
      <c r="E1107" s="30" t="str">
        <f>IFERROR(VLOOKUP(D1107,'движение ДВС'!B1106:C5111,2,FALSE),"")</f>
        <v/>
      </c>
      <c r="F1107" s="35"/>
      <c r="G1107" s="30" t="str">
        <f>IFERROR(VLOOKUP(F1107,нормативы!G1107:H1146,2,FALSE),"")</f>
        <v/>
      </c>
      <c r="H1107" s="30" t="str">
        <f>IF(ISBLANK(D1107),"",нормативы!$H$2)</f>
        <v/>
      </c>
      <c r="I1107" s="35"/>
      <c r="J1107" s="36" t="str">
        <f>IFERROR(VLOOKUP(D1107,'движение ДВС'!B1106:K5111,9,FALSE),"")</f>
        <v/>
      </c>
      <c r="K1107" s="29" t="str">
        <f>IFERROR(INDEX('движение ДВС'!B:P,MATCH('наряд-задание'!D1107,'движение ДВС'!P:P,0),1),"")</f>
        <v/>
      </c>
    </row>
    <row r="1108" spans="1:11" s="29" customFormat="1" ht="25.5" hidden="1" customHeight="1" x14ac:dyDescent="0.25">
      <c r="A1108" s="37"/>
      <c r="B1108" s="35"/>
      <c r="C1108" s="29">
        <f>IFERROR(VLOOKUP(B1108,специалист!$B$3:$C$45,2,FALSE),)</f>
        <v>0</v>
      </c>
      <c r="D1108" s="37"/>
      <c r="E1108" s="30" t="str">
        <f>IFERROR(VLOOKUP(D1108,'движение ДВС'!B1107:C5112,2,FALSE),"")</f>
        <v/>
      </c>
      <c r="F1108" s="35"/>
      <c r="G1108" s="30" t="str">
        <f>IFERROR(VLOOKUP(F1108,нормативы!G1108:H1147,2,FALSE),"")</f>
        <v/>
      </c>
      <c r="H1108" s="30" t="str">
        <f>IF(ISBLANK(D1108),"",нормативы!$H$2)</f>
        <v/>
      </c>
      <c r="I1108" s="35"/>
      <c r="J1108" s="36" t="str">
        <f>IFERROR(VLOOKUP(D1108,'движение ДВС'!B1107:K5112,9,FALSE),"")</f>
        <v/>
      </c>
      <c r="K1108" s="29" t="str">
        <f>IFERROR(INDEX('движение ДВС'!B:P,MATCH('наряд-задание'!D1108,'движение ДВС'!P:P,0),1),"")</f>
        <v/>
      </c>
    </row>
    <row r="1109" spans="1:11" s="29" customFormat="1" ht="25.5" hidden="1" customHeight="1" x14ac:dyDescent="0.25">
      <c r="A1109" s="37"/>
      <c r="B1109" s="35"/>
      <c r="C1109" s="29">
        <f>IFERROR(VLOOKUP(B1109,специалист!$B$3:$C$45,2,FALSE),)</f>
        <v>0</v>
      </c>
      <c r="D1109" s="37"/>
      <c r="E1109" s="30" t="str">
        <f>IFERROR(VLOOKUP(D1109,'движение ДВС'!B1108:C5113,2,FALSE),"")</f>
        <v/>
      </c>
      <c r="F1109" s="35"/>
      <c r="G1109" s="30" t="str">
        <f>IFERROR(VLOOKUP(F1109,нормативы!G1109:H1148,2,FALSE),"")</f>
        <v/>
      </c>
      <c r="H1109" s="30" t="str">
        <f>IF(ISBLANK(D1109),"",нормативы!$H$2)</f>
        <v/>
      </c>
      <c r="I1109" s="35"/>
      <c r="J1109" s="36" t="str">
        <f>IFERROR(VLOOKUP(D1109,'движение ДВС'!B1108:K5113,9,FALSE),"")</f>
        <v/>
      </c>
      <c r="K1109" s="29" t="str">
        <f>IFERROR(INDEX('движение ДВС'!B:P,MATCH('наряд-задание'!D1109,'движение ДВС'!P:P,0),1),"")</f>
        <v/>
      </c>
    </row>
    <row r="1110" spans="1:11" s="29" customFormat="1" ht="25.5" hidden="1" customHeight="1" x14ac:dyDescent="0.25">
      <c r="A1110" s="37"/>
      <c r="B1110" s="35"/>
      <c r="C1110" s="29">
        <f>IFERROR(VLOOKUP(B1110,специалист!$B$3:$C$45,2,FALSE),)</f>
        <v>0</v>
      </c>
      <c r="D1110" s="37"/>
      <c r="E1110" s="30" t="str">
        <f>IFERROR(VLOOKUP(D1110,'движение ДВС'!B1109:C5114,2,FALSE),"")</f>
        <v/>
      </c>
      <c r="F1110" s="35"/>
      <c r="G1110" s="30" t="str">
        <f>IFERROR(VLOOKUP(F1110,нормативы!G1110:H1149,2,FALSE),"")</f>
        <v/>
      </c>
      <c r="H1110" s="30" t="str">
        <f>IF(ISBLANK(D1110),"",нормативы!$H$2)</f>
        <v/>
      </c>
      <c r="I1110" s="35"/>
      <c r="J1110" s="36" t="str">
        <f>IFERROR(VLOOKUP(D1110,'движение ДВС'!B1109:K5114,9,FALSE),"")</f>
        <v/>
      </c>
      <c r="K1110" s="29" t="str">
        <f>IFERROR(INDEX('движение ДВС'!B:P,MATCH('наряд-задание'!D1110,'движение ДВС'!P:P,0),1),"")</f>
        <v/>
      </c>
    </row>
    <row r="1111" spans="1:11" s="29" customFormat="1" ht="25.5" hidden="1" customHeight="1" x14ac:dyDescent="0.25">
      <c r="A1111" s="37"/>
      <c r="B1111" s="35"/>
      <c r="C1111" s="29">
        <f>IFERROR(VLOOKUP(B1111,специалист!$B$3:$C$45,2,FALSE),)</f>
        <v>0</v>
      </c>
      <c r="D1111" s="37"/>
      <c r="E1111" s="30" t="str">
        <f>IFERROR(VLOOKUP(D1111,'движение ДВС'!B1110:C5115,2,FALSE),"")</f>
        <v/>
      </c>
      <c r="F1111" s="35"/>
      <c r="G1111" s="30" t="str">
        <f>IFERROR(VLOOKUP(F1111,нормативы!G1111:H1150,2,FALSE),"")</f>
        <v/>
      </c>
      <c r="H1111" s="30" t="str">
        <f>IF(ISBLANK(D1111),"",нормативы!$H$2)</f>
        <v/>
      </c>
      <c r="I1111" s="35"/>
      <c r="J1111" s="36" t="str">
        <f>IFERROR(VLOOKUP(D1111,'движение ДВС'!B1110:K5115,9,FALSE),"")</f>
        <v/>
      </c>
      <c r="K1111" s="29" t="str">
        <f>IFERROR(INDEX('движение ДВС'!B:P,MATCH('наряд-задание'!D1111,'движение ДВС'!P:P,0),1),"")</f>
        <v/>
      </c>
    </row>
    <row r="1112" spans="1:11" s="29" customFormat="1" ht="25.5" hidden="1" customHeight="1" x14ac:dyDescent="0.25">
      <c r="A1112" s="37"/>
      <c r="B1112" s="35"/>
      <c r="C1112" s="29">
        <f>IFERROR(VLOOKUP(B1112,специалист!$B$3:$C$45,2,FALSE),)</f>
        <v>0</v>
      </c>
      <c r="D1112" s="37"/>
      <c r="E1112" s="30" t="str">
        <f>IFERROR(VLOOKUP(D1112,'движение ДВС'!B1111:C5116,2,FALSE),"")</f>
        <v/>
      </c>
      <c r="F1112" s="35"/>
      <c r="G1112" s="30" t="str">
        <f>IFERROR(VLOOKUP(F1112,нормативы!G1112:H1151,2,FALSE),"")</f>
        <v/>
      </c>
      <c r="H1112" s="30" t="str">
        <f>IF(ISBLANK(D1112),"",нормативы!$H$2)</f>
        <v/>
      </c>
      <c r="I1112" s="35"/>
      <c r="J1112" s="36" t="str">
        <f>IFERROR(VLOOKUP(D1112,'движение ДВС'!B1111:K5116,9,FALSE),"")</f>
        <v/>
      </c>
      <c r="K1112" s="29" t="str">
        <f>IFERROR(INDEX('движение ДВС'!B:P,MATCH('наряд-задание'!D1112,'движение ДВС'!P:P,0),1),"")</f>
        <v/>
      </c>
    </row>
    <row r="1113" spans="1:11" s="29" customFormat="1" ht="25.5" hidden="1" customHeight="1" x14ac:dyDescent="0.25">
      <c r="A1113" s="37"/>
      <c r="B1113" s="35"/>
      <c r="C1113" s="29">
        <f>IFERROR(VLOOKUP(B1113,специалист!$B$3:$C$45,2,FALSE),)</f>
        <v>0</v>
      </c>
      <c r="D1113" s="37"/>
      <c r="E1113" s="30" t="str">
        <f>IFERROR(VLOOKUP(D1113,'движение ДВС'!B1112:C5117,2,FALSE),"")</f>
        <v/>
      </c>
      <c r="F1113" s="35"/>
      <c r="G1113" s="30" t="str">
        <f>IFERROR(VLOOKUP(F1113,нормативы!G1113:H1152,2,FALSE),"")</f>
        <v/>
      </c>
      <c r="H1113" s="30" t="str">
        <f>IF(ISBLANK(D1113),"",нормативы!$H$2)</f>
        <v/>
      </c>
      <c r="I1113" s="35"/>
      <c r="J1113" s="36" t="str">
        <f>IFERROR(VLOOKUP(D1113,'движение ДВС'!B1112:K5117,9,FALSE),"")</f>
        <v/>
      </c>
      <c r="K1113" s="29" t="str">
        <f>IFERROR(INDEX('движение ДВС'!B:P,MATCH('наряд-задание'!D1113,'движение ДВС'!P:P,0),1),"")</f>
        <v/>
      </c>
    </row>
    <row r="1114" spans="1:11" s="29" customFormat="1" ht="25.5" hidden="1" customHeight="1" x14ac:dyDescent="0.25">
      <c r="A1114" s="37"/>
      <c r="B1114" s="35"/>
      <c r="C1114" s="29">
        <f>IFERROR(VLOOKUP(B1114,специалист!$B$3:$C$45,2,FALSE),)</f>
        <v>0</v>
      </c>
      <c r="D1114" s="37"/>
      <c r="E1114" s="30" t="str">
        <f>IFERROR(VLOOKUP(D1114,'движение ДВС'!B1113:C5118,2,FALSE),"")</f>
        <v/>
      </c>
      <c r="F1114" s="35"/>
      <c r="G1114" s="30" t="str">
        <f>IFERROR(VLOOKUP(F1114,нормативы!G1114:H1153,2,FALSE),"")</f>
        <v/>
      </c>
      <c r="H1114" s="30" t="str">
        <f>IF(ISBLANK(D1114),"",нормативы!$H$2)</f>
        <v/>
      </c>
      <c r="I1114" s="35"/>
      <c r="J1114" s="36" t="str">
        <f>IFERROR(VLOOKUP(D1114,'движение ДВС'!B1113:K5118,9,FALSE),"")</f>
        <v/>
      </c>
      <c r="K1114" s="29" t="str">
        <f>IFERROR(INDEX('движение ДВС'!B:P,MATCH('наряд-задание'!D1114,'движение ДВС'!P:P,0),1),"")</f>
        <v/>
      </c>
    </row>
    <row r="1115" spans="1:11" s="29" customFormat="1" ht="25.5" hidden="1" customHeight="1" x14ac:dyDescent="0.25">
      <c r="A1115" s="37"/>
      <c r="B1115" s="35"/>
      <c r="C1115" s="29">
        <f>IFERROR(VLOOKUP(B1115,специалист!$B$3:$C$45,2,FALSE),)</f>
        <v>0</v>
      </c>
      <c r="D1115" s="37"/>
      <c r="E1115" s="30" t="str">
        <f>IFERROR(VLOOKUP(D1115,'движение ДВС'!B1114:C5119,2,FALSE),"")</f>
        <v/>
      </c>
      <c r="F1115" s="35"/>
      <c r="G1115" s="30" t="str">
        <f>IFERROR(VLOOKUP(F1115,нормативы!G1115:H1154,2,FALSE),"")</f>
        <v/>
      </c>
      <c r="H1115" s="30" t="str">
        <f>IF(ISBLANK(D1115),"",нормативы!$H$2)</f>
        <v/>
      </c>
      <c r="I1115" s="35"/>
      <c r="J1115" s="36" t="str">
        <f>IFERROR(VLOOKUP(D1115,'движение ДВС'!B1114:K5119,9,FALSE),"")</f>
        <v/>
      </c>
      <c r="K1115" s="29" t="str">
        <f>IFERROR(INDEX('движение ДВС'!B:P,MATCH('наряд-задание'!D1115,'движение ДВС'!P:P,0),1),"")</f>
        <v/>
      </c>
    </row>
    <row r="1116" spans="1:11" s="29" customFormat="1" ht="25.5" hidden="1" customHeight="1" x14ac:dyDescent="0.25">
      <c r="A1116" s="37"/>
      <c r="B1116" s="35"/>
      <c r="C1116" s="29">
        <f>IFERROR(VLOOKUP(B1116,специалист!$B$3:$C$45,2,FALSE),)</f>
        <v>0</v>
      </c>
      <c r="D1116" s="37"/>
      <c r="E1116" s="30" t="str">
        <f>IFERROR(VLOOKUP(D1116,'движение ДВС'!B1115:C5120,2,FALSE),"")</f>
        <v/>
      </c>
      <c r="F1116" s="35"/>
      <c r="G1116" s="30" t="str">
        <f>IFERROR(VLOOKUP(F1116,нормативы!G1116:H1155,2,FALSE),"")</f>
        <v/>
      </c>
      <c r="H1116" s="30" t="str">
        <f>IF(ISBLANK(D1116),"",нормативы!$H$2)</f>
        <v/>
      </c>
      <c r="I1116" s="35"/>
      <c r="J1116" s="36" t="str">
        <f>IFERROR(VLOOKUP(D1116,'движение ДВС'!B1115:K5120,9,FALSE),"")</f>
        <v/>
      </c>
      <c r="K1116" s="29" t="str">
        <f>IFERROR(INDEX('движение ДВС'!B:P,MATCH('наряд-задание'!D1116,'движение ДВС'!P:P,0),1),"")</f>
        <v/>
      </c>
    </row>
    <row r="1117" spans="1:11" s="29" customFormat="1" ht="25.5" hidden="1" customHeight="1" x14ac:dyDescent="0.25">
      <c r="A1117" s="37"/>
      <c r="B1117" s="35"/>
      <c r="C1117" s="29">
        <f>IFERROR(VLOOKUP(B1117,специалист!$B$3:$C$45,2,FALSE),)</f>
        <v>0</v>
      </c>
      <c r="D1117" s="37"/>
      <c r="E1117" s="30" t="str">
        <f>IFERROR(VLOOKUP(D1117,'движение ДВС'!B1116:C5121,2,FALSE),"")</f>
        <v/>
      </c>
      <c r="F1117" s="35"/>
      <c r="G1117" s="30" t="str">
        <f>IFERROR(VLOOKUP(F1117,нормативы!G1117:H1156,2,FALSE),"")</f>
        <v/>
      </c>
      <c r="H1117" s="30" t="str">
        <f>IF(ISBLANK(D1117),"",нормативы!$H$2)</f>
        <v/>
      </c>
      <c r="I1117" s="35"/>
      <c r="J1117" s="36" t="str">
        <f>IFERROR(VLOOKUP(D1117,'движение ДВС'!B1116:K5121,9,FALSE),"")</f>
        <v/>
      </c>
      <c r="K1117" s="29" t="str">
        <f>IFERROR(INDEX('движение ДВС'!B:P,MATCH('наряд-задание'!D1117,'движение ДВС'!P:P,0),1),"")</f>
        <v/>
      </c>
    </row>
    <row r="1118" spans="1:11" s="29" customFormat="1" ht="25.5" hidden="1" customHeight="1" x14ac:dyDescent="0.25">
      <c r="A1118" s="37"/>
      <c r="B1118" s="35"/>
      <c r="C1118" s="29">
        <f>IFERROR(VLOOKUP(B1118,специалист!$B$3:$C$45,2,FALSE),)</f>
        <v>0</v>
      </c>
      <c r="D1118" s="37"/>
      <c r="E1118" s="30" t="str">
        <f>IFERROR(VLOOKUP(D1118,'движение ДВС'!B1117:C5122,2,FALSE),"")</f>
        <v/>
      </c>
      <c r="F1118" s="35"/>
      <c r="G1118" s="30" t="str">
        <f>IFERROR(VLOOKUP(F1118,нормативы!G1118:H1157,2,FALSE),"")</f>
        <v/>
      </c>
      <c r="H1118" s="30" t="str">
        <f>IF(ISBLANK(D1118),"",нормативы!$H$2)</f>
        <v/>
      </c>
      <c r="I1118" s="35"/>
      <c r="J1118" s="36" t="str">
        <f>IFERROR(VLOOKUP(D1118,'движение ДВС'!B1117:K5122,9,FALSE),"")</f>
        <v/>
      </c>
      <c r="K1118" s="29" t="str">
        <f>IFERROR(INDEX('движение ДВС'!B:P,MATCH('наряд-задание'!D1118,'движение ДВС'!P:P,0),1),"")</f>
        <v/>
      </c>
    </row>
    <row r="1119" spans="1:11" s="29" customFormat="1" ht="25.5" hidden="1" customHeight="1" x14ac:dyDescent="0.25">
      <c r="A1119" s="37"/>
      <c r="B1119" s="35"/>
      <c r="C1119" s="29">
        <f>IFERROR(VLOOKUP(B1119,специалист!$B$3:$C$45,2,FALSE),)</f>
        <v>0</v>
      </c>
      <c r="D1119" s="37"/>
      <c r="E1119" s="30" t="str">
        <f>IFERROR(VLOOKUP(D1119,'движение ДВС'!B1118:C5123,2,FALSE),"")</f>
        <v/>
      </c>
      <c r="F1119" s="35"/>
      <c r="G1119" s="30" t="str">
        <f>IFERROR(VLOOKUP(F1119,нормативы!G1119:H1158,2,FALSE),"")</f>
        <v/>
      </c>
      <c r="H1119" s="30" t="str">
        <f>IF(ISBLANK(D1119),"",нормативы!$H$2)</f>
        <v/>
      </c>
      <c r="I1119" s="35"/>
      <c r="J1119" s="36" t="str">
        <f>IFERROR(VLOOKUP(D1119,'движение ДВС'!B1118:K5123,9,FALSE),"")</f>
        <v/>
      </c>
      <c r="K1119" s="29" t="str">
        <f>IFERROR(INDEX('движение ДВС'!B:P,MATCH('наряд-задание'!D1119,'движение ДВС'!P:P,0),1),"")</f>
        <v/>
      </c>
    </row>
    <row r="1120" spans="1:11" s="29" customFormat="1" ht="25.5" hidden="1" customHeight="1" x14ac:dyDescent="0.25">
      <c r="A1120" s="37"/>
      <c r="B1120" s="35"/>
      <c r="C1120" s="29">
        <f>IFERROR(VLOOKUP(B1120,специалист!$B$3:$C$45,2,FALSE),)</f>
        <v>0</v>
      </c>
      <c r="D1120" s="37"/>
      <c r="E1120" s="30" t="str">
        <f>IFERROR(VLOOKUP(D1120,'движение ДВС'!B1119:C5124,2,FALSE),"")</f>
        <v/>
      </c>
      <c r="F1120" s="35"/>
      <c r="G1120" s="30" t="str">
        <f>IFERROR(VLOOKUP(F1120,нормативы!G1120:H1159,2,FALSE),"")</f>
        <v/>
      </c>
      <c r="H1120" s="30" t="str">
        <f>IF(ISBLANK(D1120),"",нормативы!$H$2)</f>
        <v/>
      </c>
      <c r="I1120" s="35"/>
      <c r="J1120" s="36" t="str">
        <f>IFERROR(VLOOKUP(D1120,'движение ДВС'!B1119:K5124,9,FALSE),"")</f>
        <v/>
      </c>
      <c r="K1120" s="29" t="str">
        <f>IFERROR(INDEX('движение ДВС'!B:P,MATCH('наряд-задание'!D1120,'движение ДВС'!P:P,0),1),"")</f>
        <v/>
      </c>
    </row>
    <row r="1121" spans="1:11" s="29" customFormat="1" ht="25.5" hidden="1" customHeight="1" x14ac:dyDescent="0.25">
      <c r="A1121" s="37"/>
      <c r="B1121" s="35"/>
      <c r="C1121" s="29">
        <f>IFERROR(VLOOKUP(B1121,специалист!$B$3:$C$45,2,FALSE),)</f>
        <v>0</v>
      </c>
      <c r="D1121" s="37"/>
      <c r="E1121" s="30" t="str">
        <f>IFERROR(VLOOKUP(D1121,'движение ДВС'!B1120:C5125,2,FALSE),"")</f>
        <v/>
      </c>
      <c r="F1121" s="35"/>
      <c r="G1121" s="30" t="str">
        <f>IFERROR(VLOOKUP(F1121,нормативы!G1121:H1160,2,FALSE),"")</f>
        <v/>
      </c>
      <c r="H1121" s="30" t="str">
        <f>IF(ISBLANK(D1121),"",нормативы!$H$2)</f>
        <v/>
      </c>
      <c r="I1121" s="35"/>
      <c r="J1121" s="36" t="str">
        <f>IFERROR(VLOOKUP(D1121,'движение ДВС'!B1120:K5125,9,FALSE),"")</f>
        <v/>
      </c>
      <c r="K1121" s="29" t="str">
        <f>IFERROR(INDEX('движение ДВС'!B:P,MATCH('наряд-задание'!D1121,'движение ДВС'!P:P,0),1),"")</f>
        <v/>
      </c>
    </row>
    <row r="1122" spans="1:11" s="29" customFormat="1" ht="25.5" hidden="1" customHeight="1" x14ac:dyDescent="0.25">
      <c r="A1122" s="37"/>
      <c r="B1122" s="35"/>
      <c r="C1122" s="29">
        <f>IFERROR(VLOOKUP(B1122,специалист!$B$3:$C$45,2,FALSE),)</f>
        <v>0</v>
      </c>
      <c r="D1122" s="37"/>
      <c r="E1122" s="30" t="str">
        <f>IFERROR(VLOOKUP(D1122,'движение ДВС'!B1121:C5126,2,FALSE),"")</f>
        <v/>
      </c>
      <c r="F1122" s="35"/>
      <c r="G1122" s="30" t="str">
        <f>IFERROR(VLOOKUP(F1122,нормативы!G1122:H1161,2,FALSE),"")</f>
        <v/>
      </c>
      <c r="H1122" s="30" t="str">
        <f>IF(ISBLANK(D1122),"",нормативы!$H$2)</f>
        <v/>
      </c>
      <c r="I1122" s="35"/>
      <c r="J1122" s="36" t="str">
        <f>IFERROR(VLOOKUP(D1122,'движение ДВС'!B1121:K5126,9,FALSE),"")</f>
        <v/>
      </c>
      <c r="K1122" s="29" t="str">
        <f>IFERROR(INDEX('движение ДВС'!B:P,MATCH('наряд-задание'!D1122,'движение ДВС'!P:P,0),1),"")</f>
        <v/>
      </c>
    </row>
    <row r="1123" spans="1:11" s="29" customFormat="1" ht="25.5" hidden="1" customHeight="1" x14ac:dyDescent="0.25">
      <c r="A1123" s="37"/>
      <c r="B1123" s="35"/>
      <c r="C1123" s="29">
        <f>IFERROR(VLOOKUP(B1123,специалист!$B$3:$C$45,2,FALSE),)</f>
        <v>0</v>
      </c>
      <c r="D1123" s="37"/>
      <c r="E1123" s="30" t="str">
        <f>IFERROR(VLOOKUP(D1123,'движение ДВС'!B1122:C5127,2,FALSE),"")</f>
        <v/>
      </c>
      <c r="F1123" s="35"/>
      <c r="G1123" s="30" t="str">
        <f>IFERROR(VLOOKUP(F1123,нормативы!G1123:H1162,2,FALSE),"")</f>
        <v/>
      </c>
      <c r="H1123" s="30" t="str">
        <f>IF(ISBLANK(D1123),"",нормативы!$H$2)</f>
        <v/>
      </c>
      <c r="I1123" s="35"/>
      <c r="J1123" s="36" t="str">
        <f>IFERROR(VLOOKUP(D1123,'движение ДВС'!B1122:K5127,9,FALSE),"")</f>
        <v/>
      </c>
      <c r="K1123" s="29" t="str">
        <f>IFERROR(INDEX('движение ДВС'!B:P,MATCH('наряд-задание'!D1123,'движение ДВС'!P:P,0),1),"")</f>
        <v/>
      </c>
    </row>
    <row r="1124" spans="1:11" s="29" customFormat="1" ht="25.5" hidden="1" customHeight="1" x14ac:dyDescent="0.25">
      <c r="A1124" s="37"/>
      <c r="B1124" s="35"/>
      <c r="C1124" s="29">
        <f>IFERROR(VLOOKUP(B1124,специалист!$B$3:$C$45,2,FALSE),)</f>
        <v>0</v>
      </c>
      <c r="D1124" s="37"/>
      <c r="E1124" s="30" t="str">
        <f>IFERROR(VLOOKUP(D1124,'движение ДВС'!B1123:C5128,2,FALSE),"")</f>
        <v/>
      </c>
      <c r="F1124" s="35"/>
      <c r="G1124" s="30" t="str">
        <f>IFERROR(VLOOKUP(F1124,нормативы!G1124:H1163,2,FALSE),"")</f>
        <v/>
      </c>
      <c r="H1124" s="30" t="str">
        <f>IF(ISBLANK(D1124),"",нормативы!$H$2)</f>
        <v/>
      </c>
      <c r="I1124" s="35"/>
      <c r="J1124" s="36" t="str">
        <f>IFERROR(VLOOKUP(D1124,'движение ДВС'!B1123:K5128,9,FALSE),"")</f>
        <v/>
      </c>
      <c r="K1124" s="29" t="str">
        <f>IFERROR(INDEX('движение ДВС'!B:P,MATCH('наряд-задание'!D1124,'движение ДВС'!P:P,0),1),"")</f>
        <v/>
      </c>
    </row>
    <row r="1125" spans="1:11" s="29" customFormat="1" ht="25.5" hidden="1" customHeight="1" x14ac:dyDescent="0.25">
      <c r="A1125" s="37"/>
      <c r="B1125" s="35"/>
      <c r="C1125" s="29">
        <f>IFERROR(VLOOKUP(B1125,специалист!$B$3:$C$45,2,FALSE),)</f>
        <v>0</v>
      </c>
      <c r="D1125" s="37"/>
      <c r="E1125" s="30" t="str">
        <f>IFERROR(VLOOKUP(D1125,'движение ДВС'!B1124:C5129,2,FALSE),"")</f>
        <v/>
      </c>
      <c r="F1125" s="35"/>
      <c r="G1125" s="30" t="str">
        <f>IFERROR(VLOOKUP(F1125,нормативы!G1125:H1164,2,FALSE),"")</f>
        <v/>
      </c>
      <c r="H1125" s="30" t="str">
        <f>IF(ISBLANK(D1125),"",нормативы!$H$2)</f>
        <v/>
      </c>
      <c r="I1125" s="35"/>
      <c r="J1125" s="36" t="str">
        <f>IFERROR(VLOOKUP(D1125,'движение ДВС'!B1124:K5129,9,FALSE),"")</f>
        <v/>
      </c>
      <c r="K1125" s="29" t="str">
        <f>IFERROR(INDEX('движение ДВС'!B:P,MATCH('наряд-задание'!D1125,'движение ДВС'!P:P,0),1),"")</f>
        <v/>
      </c>
    </row>
    <row r="1126" spans="1:11" s="29" customFormat="1" ht="25.5" hidden="1" customHeight="1" x14ac:dyDescent="0.25">
      <c r="A1126" s="37"/>
      <c r="B1126" s="35"/>
      <c r="C1126" s="29">
        <f>IFERROR(VLOOKUP(B1126,специалист!$B$3:$C$45,2,FALSE),)</f>
        <v>0</v>
      </c>
      <c r="D1126" s="37"/>
      <c r="E1126" s="30" t="str">
        <f>IFERROR(VLOOKUP(D1126,'движение ДВС'!B1125:C5130,2,FALSE),"")</f>
        <v/>
      </c>
      <c r="F1126" s="35"/>
      <c r="G1126" s="30" t="str">
        <f>IFERROR(VLOOKUP(F1126,нормативы!G1126:H1165,2,FALSE),"")</f>
        <v/>
      </c>
      <c r="H1126" s="30" t="str">
        <f>IF(ISBLANK(D1126),"",нормативы!$H$2)</f>
        <v/>
      </c>
      <c r="I1126" s="35"/>
      <c r="J1126" s="36" t="str">
        <f>IFERROR(VLOOKUP(D1126,'движение ДВС'!B1125:K5130,9,FALSE),"")</f>
        <v/>
      </c>
      <c r="K1126" s="29" t="str">
        <f>IFERROR(INDEX('движение ДВС'!B:P,MATCH('наряд-задание'!D1126,'движение ДВС'!P:P,0),1),"")</f>
        <v/>
      </c>
    </row>
    <row r="1127" spans="1:11" s="29" customFormat="1" ht="25.5" hidden="1" customHeight="1" x14ac:dyDescent="0.25">
      <c r="A1127" s="37"/>
      <c r="B1127" s="35"/>
      <c r="C1127" s="29">
        <f>IFERROR(VLOOKUP(B1127,специалист!$B$3:$C$45,2,FALSE),)</f>
        <v>0</v>
      </c>
      <c r="D1127" s="37"/>
      <c r="E1127" s="30" t="str">
        <f>IFERROR(VLOOKUP(D1127,'движение ДВС'!B1126:C5131,2,FALSE),"")</f>
        <v/>
      </c>
      <c r="F1127" s="35"/>
      <c r="G1127" s="30" t="str">
        <f>IFERROR(VLOOKUP(F1127,нормативы!G1127:H1166,2,FALSE),"")</f>
        <v/>
      </c>
      <c r="H1127" s="30" t="str">
        <f>IF(ISBLANK(D1127),"",нормативы!$H$2)</f>
        <v/>
      </c>
      <c r="I1127" s="35"/>
      <c r="J1127" s="36" t="str">
        <f>IFERROR(VLOOKUP(D1127,'движение ДВС'!B1126:K5131,9,FALSE),"")</f>
        <v/>
      </c>
      <c r="K1127" s="29" t="str">
        <f>IFERROR(INDEX('движение ДВС'!B:P,MATCH('наряд-задание'!D1127,'движение ДВС'!P:P,0),1),"")</f>
        <v/>
      </c>
    </row>
    <row r="1128" spans="1:11" s="29" customFormat="1" ht="25.5" hidden="1" customHeight="1" x14ac:dyDescent="0.25">
      <c r="A1128" s="37"/>
      <c r="B1128" s="35"/>
      <c r="C1128" s="29">
        <f>IFERROR(VLOOKUP(B1128,специалист!$B$3:$C$45,2,FALSE),)</f>
        <v>0</v>
      </c>
      <c r="D1128" s="37"/>
      <c r="E1128" s="30" t="str">
        <f>IFERROR(VLOOKUP(D1128,'движение ДВС'!B1127:C5132,2,FALSE),"")</f>
        <v/>
      </c>
      <c r="F1128" s="35"/>
      <c r="G1128" s="30" t="str">
        <f>IFERROR(VLOOKUP(F1128,нормативы!G1128:H1167,2,FALSE),"")</f>
        <v/>
      </c>
      <c r="H1128" s="30" t="str">
        <f>IF(ISBLANK(D1128),"",нормативы!$H$2)</f>
        <v/>
      </c>
      <c r="I1128" s="35"/>
      <c r="J1128" s="36" t="str">
        <f>IFERROR(VLOOKUP(D1128,'движение ДВС'!B1127:K5132,9,FALSE),"")</f>
        <v/>
      </c>
      <c r="K1128" s="29" t="str">
        <f>IFERROR(INDEX('движение ДВС'!B:P,MATCH('наряд-задание'!D1128,'движение ДВС'!P:P,0),1),"")</f>
        <v/>
      </c>
    </row>
    <row r="1129" spans="1:11" s="29" customFormat="1" ht="25.5" hidden="1" customHeight="1" x14ac:dyDescent="0.25">
      <c r="A1129" s="37"/>
      <c r="B1129" s="35"/>
      <c r="C1129" s="29">
        <f>IFERROR(VLOOKUP(B1129,специалист!$B$3:$C$45,2,FALSE),)</f>
        <v>0</v>
      </c>
      <c r="D1129" s="37"/>
      <c r="E1129" s="30" t="str">
        <f>IFERROR(VLOOKUP(D1129,'движение ДВС'!B1128:C5133,2,FALSE),"")</f>
        <v/>
      </c>
      <c r="F1129" s="35"/>
      <c r="G1129" s="30" t="str">
        <f>IFERROR(VLOOKUP(F1129,нормативы!G1129:H1168,2,FALSE),"")</f>
        <v/>
      </c>
      <c r="H1129" s="30" t="str">
        <f>IF(ISBLANK(D1129),"",нормативы!$H$2)</f>
        <v/>
      </c>
      <c r="I1129" s="35"/>
      <c r="J1129" s="36" t="str">
        <f>IFERROR(VLOOKUP(D1129,'движение ДВС'!B1128:K5133,9,FALSE),"")</f>
        <v/>
      </c>
      <c r="K1129" s="29" t="str">
        <f>IFERROR(INDEX('движение ДВС'!B:P,MATCH('наряд-задание'!D1129,'движение ДВС'!P:P,0),1),"")</f>
        <v/>
      </c>
    </row>
    <row r="1130" spans="1:11" s="29" customFormat="1" ht="25.5" hidden="1" customHeight="1" x14ac:dyDescent="0.25">
      <c r="A1130" s="37"/>
      <c r="B1130" s="35"/>
      <c r="C1130" s="29">
        <f>IFERROR(VLOOKUP(B1130,специалист!$B$3:$C$45,2,FALSE),)</f>
        <v>0</v>
      </c>
      <c r="D1130" s="37"/>
      <c r="E1130" s="30" t="str">
        <f>IFERROR(VLOOKUP(D1130,'движение ДВС'!B1129:C5134,2,FALSE),"")</f>
        <v/>
      </c>
      <c r="F1130" s="35"/>
      <c r="G1130" s="30" t="str">
        <f>IFERROR(VLOOKUP(F1130,нормативы!G1130:H1169,2,FALSE),"")</f>
        <v/>
      </c>
      <c r="H1130" s="30" t="str">
        <f>IF(ISBLANK(D1130),"",нормативы!$H$2)</f>
        <v/>
      </c>
      <c r="I1130" s="35"/>
      <c r="J1130" s="36" t="str">
        <f>IFERROR(VLOOKUP(D1130,'движение ДВС'!B1129:K5134,9,FALSE),"")</f>
        <v/>
      </c>
      <c r="K1130" s="29" t="str">
        <f>IFERROR(INDEX('движение ДВС'!B:P,MATCH('наряд-задание'!D1130,'движение ДВС'!P:P,0),1),"")</f>
        <v/>
      </c>
    </row>
    <row r="1131" spans="1:11" s="29" customFormat="1" ht="25.5" hidden="1" customHeight="1" x14ac:dyDescent="0.25">
      <c r="A1131" s="37"/>
      <c r="B1131" s="35"/>
      <c r="C1131" s="29">
        <f>IFERROR(VLOOKUP(B1131,специалист!$B$3:$C$45,2,FALSE),)</f>
        <v>0</v>
      </c>
      <c r="D1131" s="37"/>
      <c r="E1131" s="30" t="str">
        <f>IFERROR(VLOOKUP(D1131,'движение ДВС'!B1130:C5135,2,FALSE),"")</f>
        <v/>
      </c>
      <c r="F1131" s="35"/>
      <c r="G1131" s="30" t="str">
        <f>IFERROR(VLOOKUP(F1131,нормативы!G1131:H1170,2,FALSE),"")</f>
        <v/>
      </c>
      <c r="H1131" s="30" t="str">
        <f>IF(ISBLANK(D1131),"",нормативы!$H$2)</f>
        <v/>
      </c>
      <c r="I1131" s="35"/>
      <c r="J1131" s="36" t="str">
        <f>IFERROR(VLOOKUP(D1131,'движение ДВС'!B1130:K5135,9,FALSE),"")</f>
        <v/>
      </c>
      <c r="K1131" s="29" t="str">
        <f>IFERROR(INDEX('движение ДВС'!B:P,MATCH('наряд-задание'!D1131,'движение ДВС'!P:P,0),1),"")</f>
        <v/>
      </c>
    </row>
    <row r="1132" spans="1:11" s="29" customFormat="1" ht="25.5" hidden="1" customHeight="1" x14ac:dyDescent="0.25">
      <c r="A1132" s="37"/>
      <c r="B1132" s="35"/>
      <c r="C1132" s="29">
        <f>IFERROR(VLOOKUP(B1132,специалист!$B$3:$C$45,2,FALSE),)</f>
        <v>0</v>
      </c>
      <c r="D1132" s="37"/>
      <c r="E1132" s="30" t="str">
        <f>IFERROR(VLOOKUP(D1132,'движение ДВС'!B1131:C5136,2,FALSE),"")</f>
        <v/>
      </c>
      <c r="F1132" s="35"/>
      <c r="G1132" s="30" t="str">
        <f>IFERROR(VLOOKUP(F1132,нормативы!G1132:H1171,2,FALSE),"")</f>
        <v/>
      </c>
      <c r="H1132" s="30" t="str">
        <f>IF(ISBLANK(D1132),"",нормативы!$H$2)</f>
        <v/>
      </c>
      <c r="I1132" s="35"/>
      <c r="J1132" s="36" t="str">
        <f>IFERROR(VLOOKUP(D1132,'движение ДВС'!B1131:K5136,9,FALSE),"")</f>
        <v/>
      </c>
      <c r="K1132" s="29" t="str">
        <f>IFERROR(INDEX('движение ДВС'!B:P,MATCH('наряд-задание'!D1132,'движение ДВС'!P:P,0),1),"")</f>
        <v/>
      </c>
    </row>
    <row r="1133" spans="1:11" s="29" customFormat="1" ht="25.5" hidden="1" customHeight="1" x14ac:dyDescent="0.25">
      <c r="A1133" s="37"/>
      <c r="B1133" s="35"/>
      <c r="C1133" s="29">
        <f>IFERROR(VLOOKUP(B1133,специалист!$B$3:$C$45,2,FALSE),)</f>
        <v>0</v>
      </c>
      <c r="D1133" s="37"/>
      <c r="E1133" s="30" t="str">
        <f>IFERROR(VLOOKUP(D1133,'движение ДВС'!B1132:C5137,2,FALSE),"")</f>
        <v/>
      </c>
      <c r="F1133" s="35"/>
      <c r="G1133" s="30" t="str">
        <f>IFERROR(VLOOKUP(F1133,нормативы!G1133:H1172,2,FALSE),"")</f>
        <v/>
      </c>
      <c r="H1133" s="30" t="str">
        <f>IF(ISBLANK(D1133),"",нормативы!$H$2)</f>
        <v/>
      </c>
      <c r="I1133" s="35"/>
      <c r="J1133" s="36" t="str">
        <f>IFERROR(VLOOKUP(D1133,'движение ДВС'!B1132:K5137,9,FALSE),"")</f>
        <v/>
      </c>
      <c r="K1133" s="29" t="str">
        <f>IFERROR(INDEX('движение ДВС'!B:P,MATCH('наряд-задание'!D1133,'движение ДВС'!P:P,0),1),"")</f>
        <v/>
      </c>
    </row>
    <row r="1134" spans="1:11" s="29" customFormat="1" ht="25.5" hidden="1" customHeight="1" x14ac:dyDescent="0.25">
      <c r="A1134" s="37"/>
      <c r="B1134" s="35"/>
      <c r="C1134" s="29">
        <f>IFERROR(VLOOKUP(B1134,специалист!$B$3:$C$45,2,FALSE),)</f>
        <v>0</v>
      </c>
      <c r="D1134" s="37"/>
      <c r="E1134" s="30" t="str">
        <f>IFERROR(VLOOKUP(D1134,'движение ДВС'!B1133:C5138,2,FALSE),"")</f>
        <v/>
      </c>
      <c r="F1134" s="35"/>
      <c r="G1134" s="30" t="str">
        <f>IFERROR(VLOOKUP(F1134,нормативы!G1134:H1173,2,FALSE),"")</f>
        <v/>
      </c>
      <c r="H1134" s="30" t="str">
        <f>IF(ISBLANK(D1134),"",нормативы!$H$2)</f>
        <v/>
      </c>
      <c r="I1134" s="35"/>
      <c r="J1134" s="36" t="str">
        <f>IFERROR(VLOOKUP(D1134,'движение ДВС'!B1133:K5138,9,FALSE),"")</f>
        <v/>
      </c>
      <c r="K1134" s="29" t="str">
        <f>IFERROR(INDEX('движение ДВС'!B:P,MATCH('наряд-задание'!D1134,'движение ДВС'!P:P,0),1),"")</f>
        <v/>
      </c>
    </row>
    <row r="1135" spans="1:11" s="29" customFormat="1" ht="25.5" hidden="1" customHeight="1" x14ac:dyDescent="0.25">
      <c r="A1135" s="37"/>
      <c r="B1135" s="35"/>
      <c r="C1135" s="29">
        <f>IFERROR(VLOOKUP(B1135,специалист!$B$3:$C$45,2,FALSE),)</f>
        <v>0</v>
      </c>
      <c r="D1135" s="37"/>
      <c r="E1135" s="30" t="str">
        <f>IFERROR(VLOOKUP(D1135,'движение ДВС'!B1134:C5139,2,FALSE),"")</f>
        <v/>
      </c>
      <c r="F1135" s="35"/>
      <c r="G1135" s="30" t="str">
        <f>IFERROR(VLOOKUP(F1135,нормативы!G1135:H1174,2,FALSE),"")</f>
        <v/>
      </c>
      <c r="H1135" s="30" t="str">
        <f>IF(ISBLANK(D1135),"",нормативы!$H$2)</f>
        <v/>
      </c>
      <c r="I1135" s="35"/>
      <c r="J1135" s="36" t="str">
        <f>IFERROR(VLOOKUP(D1135,'движение ДВС'!B1134:K5139,9,FALSE),"")</f>
        <v/>
      </c>
      <c r="K1135" s="29" t="str">
        <f>IFERROR(INDEX('движение ДВС'!B:P,MATCH('наряд-задание'!D1135,'движение ДВС'!P:P,0),1),"")</f>
        <v/>
      </c>
    </row>
    <row r="1136" spans="1:11" s="29" customFormat="1" ht="25.5" hidden="1" customHeight="1" x14ac:dyDescent="0.25">
      <c r="A1136" s="37"/>
      <c r="B1136" s="35"/>
      <c r="C1136" s="29">
        <f>IFERROR(VLOOKUP(B1136,специалист!$B$3:$C$45,2,FALSE),)</f>
        <v>0</v>
      </c>
      <c r="D1136" s="37"/>
      <c r="E1136" s="30" t="str">
        <f>IFERROR(VLOOKUP(D1136,'движение ДВС'!B1135:C5140,2,FALSE),"")</f>
        <v/>
      </c>
      <c r="F1136" s="35"/>
      <c r="G1136" s="30" t="str">
        <f>IFERROR(VLOOKUP(F1136,нормативы!G1136:H1175,2,FALSE),"")</f>
        <v/>
      </c>
      <c r="H1136" s="30" t="str">
        <f>IF(ISBLANK(D1136),"",нормативы!$H$2)</f>
        <v/>
      </c>
      <c r="I1136" s="35"/>
      <c r="J1136" s="36" t="str">
        <f>IFERROR(VLOOKUP(D1136,'движение ДВС'!B1135:K5140,9,FALSE),"")</f>
        <v/>
      </c>
      <c r="K1136" s="29" t="str">
        <f>IFERROR(INDEX('движение ДВС'!B:P,MATCH('наряд-задание'!D1136,'движение ДВС'!P:P,0),1),"")</f>
        <v/>
      </c>
    </row>
    <row r="1137" spans="1:11" s="29" customFormat="1" ht="25.5" hidden="1" customHeight="1" x14ac:dyDescent="0.25">
      <c r="A1137" s="37"/>
      <c r="B1137" s="35"/>
      <c r="C1137" s="29">
        <f>IFERROR(VLOOKUP(B1137,специалист!$B$3:$C$45,2,FALSE),)</f>
        <v>0</v>
      </c>
      <c r="D1137" s="37"/>
      <c r="E1137" s="30" t="str">
        <f>IFERROR(VLOOKUP(D1137,'движение ДВС'!B1136:C5141,2,FALSE),"")</f>
        <v/>
      </c>
      <c r="F1137" s="35"/>
      <c r="G1137" s="30" t="str">
        <f>IFERROR(VLOOKUP(F1137,нормативы!G1137:H1176,2,FALSE),"")</f>
        <v/>
      </c>
      <c r="H1137" s="30" t="str">
        <f>IF(ISBLANK(D1137),"",нормативы!$H$2)</f>
        <v/>
      </c>
      <c r="I1137" s="35"/>
      <c r="J1137" s="36" t="str">
        <f>IFERROR(VLOOKUP(D1137,'движение ДВС'!B1136:K5141,9,FALSE),"")</f>
        <v/>
      </c>
      <c r="K1137" s="29" t="str">
        <f>IFERROR(INDEX('движение ДВС'!B:P,MATCH('наряд-задание'!D1137,'движение ДВС'!P:P,0),1),"")</f>
        <v/>
      </c>
    </row>
    <row r="1138" spans="1:11" s="29" customFormat="1" ht="25.5" hidden="1" customHeight="1" x14ac:dyDescent="0.25">
      <c r="A1138" s="37"/>
      <c r="B1138" s="35"/>
      <c r="C1138" s="29">
        <f>IFERROR(VLOOKUP(B1138,специалист!$B$3:$C$45,2,FALSE),)</f>
        <v>0</v>
      </c>
      <c r="D1138" s="37"/>
      <c r="E1138" s="30" t="str">
        <f>IFERROR(VLOOKUP(D1138,'движение ДВС'!B1137:C5142,2,FALSE),"")</f>
        <v/>
      </c>
      <c r="F1138" s="35"/>
      <c r="G1138" s="30" t="str">
        <f>IFERROR(VLOOKUP(F1138,нормативы!G1138:H1177,2,FALSE),"")</f>
        <v/>
      </c>
      <c r="H1138" s="30" t="str">
        <f>IF(ISBLANK(D1138),"",нормативы!$H$2)</f>
        <v/>
      </c>
      <c r="I1138" s="35"/>
      <c r="J1138" s="36" t="str">
        <f>IFERROR(VLOOKUP(D1138,'движение ДВС'!B1137:K5142,9,FALSE),"")</f>
        <v/>
      </c>
      <c r="K1138" s="29" t="str">
        <f>IFERROR(INDEX('движение ДВС'!B:P,MATCH('наряд-задание'!D1138,'движение ДВС'!P:P,0),1),"")</f>
        <v/>
      </c>
    </row>
    <row r="1139" spans="1:11" s="29" customFormat="1" ht="25.5" hidden="1" customHeight="1" x14ac:dyDescent="0.25">
      <c r="A1139" s="37"/>
      <c r="B1139" s="35"/>
      <c r="C1139" s="29">
        <f>IFERROR(VLOOKUP(B1139,специалист!$B$3:$C$45,2,FALSE),)</f>
        <v>0</v>
      </c>
      <c r="D1139" s="37"/>
      <c r="E1139" s="30" t="str">
        <f>IFERROR(VLOOKUP(D1139,'движение ДВС'!B1138:C5143,2,FALSE),"")</f>
        <v/>
      </c>
      <c r="F1139" s="35"/>
      <c r="G1139" s="30" t="str">
        <f>IFERROR(VLOOKUP(F1139,нормативы!G1139:H1178,2,FALSE),"")</f>
        <v/>
      </c>
      <c r="H1139" s="30" t="str">
        <f>IF(ISBLANK(D1139),"",нормативы!$H$2)</f>
        <v/>
      </c>
      <c r="I1139" s="35"/>
      <c r="J1139" s="36" t="str">
        <f>IFERROR(VLOOKUP(D1139,'движение ДВС'!B1138:K5143,9,FALSE),"")</f>
        <v/>
      </c>
      <c r="K1139" s="29" t="str">
        <f>IFERROR(INDEX('движение ДВС'!B:P,MATCH('наряд-задание'!D1139,'движение ДВС'!P:P,0),1),"")</f>
        <v/>
      </c>
    </row>
    <row r="1140" spans="1:11" s="29" customFormat="1" ht="25.5" hidden="1" customHeight="1" x14ac:dyDescent="0.25">
      <c r="A1140" s="37"/>
      <c r="B1140" s="35"/>
      <c r="C1140" s="29">
        <f>IFERROR(VLOOKUP(B1140,специалист!$B$3:$C$45,2,FALSE),)</f>
        <v>0</v>
      </c>
      <c r="D1140" s="37"/>
      <c r="E1140" s="30" t="str">
        <f>IFERROR(VLOOKUP(D1140,'движение ДВС'!B1139:C5144,2,FALSE),"")</f>
        <v/>
      </c>
      <c r="F1140" s="35"/>
      <c r="G1140" s="30" t="str">
        <f>IFERROR(VLOOKUP(F1140,нормативы!G1140:H1179,2,FALSE),"")</f>
        <v/>
      </c>
      <c r="H1140" s="30" t="str">
        <f>IF(ISBLANK(D1140),"",нормативы!$H$2)</f>
        <v/>
      </c>
      <c r="I1140" s="35"/>
      <c r="J1140" s="36" t="str">
        <f>IFERROR(VLOOKUP(D1140,'движение ДВС'!B1139:K5144,9,FALSE),"")</f>
        <v/>
      </c>
      <c r="K1140" s="29" t="str">
        <f>IFERROR(INDEX('движение ДВС'!B:P,MATCH('наряд-задание'!D1140,'движение ДВС'!P:P,0),1),"")</f>
        <v/>
      </c>
    </row>
    <row r="1141" spans="1:11" s="29" customFormat="1" ht="25.5" hidden="1" customHeight="1" x14ac:dyDescent="0.25">
      <c r="A1141" s="37"/>
      <c r="B1141" s="35"/>
      <c r="C1141" s="29">
        <f>IFERROR(VLOOKUP(B1141,специалист!$B$3:$C$45,2,FALSE),)</f>
        <v>0</v>
      </c>
      <c r="D1141" s="37"/>
      <c r="E1141" s="30" t="str">
        <f>IFERROR(VLOOKUP(D1141,'движение ДВС'!B1140:C5145,2,FALSE),"")</f>
        <v/>
      </c>
      <c r="F1141" s="35"/>
      <c r="G1141" s="30" t="str">
        <f>IFERROR(VLOOKUP(F1141,нормативы!G1141:H1180,2,FALSE),"")</f>
        <v/>
      </c>
      <c r="H1141" s="30" t="str">
        <f>IF(ISBLANK(D1141),"",нормативы!$H$2)</f>
        <v/>
      </c>
      <c r="I1141" s="35"/>
      <c r="J1141" s="36" t="str">
        <f>IFERROR(VLOOKUP(D1141,'движение ДВС'!B1140:K5145,9,FALSE),"")</f>
        <v/>
      </c>
      <c r="K1141" s="29" t="str">
        <f>IFERROR(INDEX('движение ДВС'!B:P,MATCH('наряд-задание'!D1141,'движение ДВС'!P:P,0),1),"")</f>
        <v/>
      </c>
    </row>
    <row r="1142" spans="1:11" s="29" customFormat="1" ht="25.5" hidden="1" customHeight="1" x14ac:dyDescent="0.25">
      <c r="A1142" s="37"/>
      <c r="B1142" s="35"/>
      <c r="C1142" s="29">
        <f>IFERROR(VLOOKUP(B1142,специалист!$B$3:$C$45,2,FALSE),)</f>
        <v>0</v>
      </c>
      <c r="D1142" s="37"/>
      <c r="E1142" s="30" t="str">
        <f>IFERROR(VLOOKUP(D1142,'движение ДВС'!B1141:C5146,2,FALSE),"")</f>
        <v/>
      </c>
      <c r="F1142" s="35"/>
      <c r="G1142" s="30" t="str">
        <f>IFERROR(VLOOKUP(F1142,нормативы!G1142:H1181,2,FALSE),"")</f>
        <v/>
      </c>
      <c r="H1142" s="30" t="str">
        <f>IF(ISBLANK(D1142),"",нормативы!$H$2)</f>
        <v/>
      </c>
      <c r="I1142" s="35"/>
      <c r="J1142" s="36" t="str">
        <f>IFERROR(VLOOKUP(D1142,'движение ДВС'!B1141:K5146,9,FALSE),"")</f>
        <v/>
      </c>
      <c r="K1142" s="29" t="str">
        <f>IFERROR(INDEX('движение ДВС'!B:P,MATCH('наряд-задание'!D1142,'движение ДВС'!P:P,0),1),"")</f>
        <v/>
      </c>
    </row>
    <row r="1143" spans="1:11" s="29" customFormat="1" ht="25.5" hidden="1" customHeight="1" x14ac:dyDescent="0.25">
      <c r="A1143" s="37"/>
      <c r="B1143" s="35"/>
      <c r="C1143" s="29">
        <f>IFERROR(VLOOKUP(B1143,специалист!$B$3:$C$45,2,FALSE),)</f>
        <v>0</v>
      </c>
      <c r="D1143" s="37"/>
      <c r="E1143" s="30" t="str">
        <f>IFERROR(VLOOKUP(D1143,'движение ДВС'!B1142:C5147,2,FALSE),"")</f>
        <v/>
      </c>
      <c r="F1143" s="35"/>
      <c r="G1143" s="30" t="str">
        <f>IFERROR(VLOOKUP(F1143,нормативы!G1143:H1182,2,FALSE),"")</f>
        <v/>
      </c>
      <c r="H1143" s="30" t="str">
        <f>IF(ISBLANK(D1143),"",нормативы!$H$2)</f>
        <v/>
      </c>
      <c r="I1143" s="35"/>
      <c r="J1143" s="36" t="str">
        <f>IFERROR(VLOOKUP(D1143,'движение ДВС'!B1142:K5147,9,FALSE),"")</f>
        <v/>
      </c>
      <c r="K1143" s="29" t="str">
        <f>IFERROR(INDEX('движение ДВС'!B:P,MATCH('наряд-задание'!D1143,'движение ДВС'!P:P,0),1),"")</f>
        <v/>
      </c>
    </row>
    <row r="1144" spans="1:11" s="29" customFormat="1" ht="25.5" hidden="1" customHeight="1" x14ac:dyDescent="0.25">
      <c r="A1144" s="37"/>
      <c r="B1144" s="35"/>
      <c r="C1144" s="29">
        <f>IFERROR(VLOOKUP(B1144,специалист!$B$3:$C$45,2,FALSE),)</f>
        <v>0</v>
      </c>
      <c r="D1144" s="37"/>
      <c r="E1144" s="30" t="str">
        <f>IFERROR(VLOOKUP(D1144,'движение ДВС'!B1143:C5148,2,FALSE),"")</f>
        <v/>
      </c>
      <c r="F1144" s="35"/>
      <c r="G1144" s="30" t="str">
        <f>IFERROR(VLOOKUP(F1144,нормативы!G1144:H1183,2,FALSE),"")</f>
        <v/>
      </c>
      <c r="H1144" s="30" t="str">
        <f>IF(ISBLANK(D1144),"",нормативы!$H$2)</f>
        <v/>
      </c>
      <c r="I1144" s="35"/>
      <c r="J1144" s="36" t="str">
        <f>IFERROR(VLOOKUP(D1144,'движение ДВС'!B1143:K5148,9,FALSE),"")</f>
        <v/>
      </c>
      <c r="K1144" s="29" t="str">
        <f>IFERROR(INDEX('движение ДВС'!B:P,MATCH('наряд-задание'!D1144,'движение ДВС'!P:P,0),1),"")</f>
        <v/>
      </c>
    </row>
    <row r="1145" spans="1:11" s="29" customFormat="1" ht="25.5" hidden="1" customHeight="1" x14ac:dyDescent="0.25">
      <c r="A1145" s="37"/>
      <c r="B1145" s="35"/>
      <c r="C1145" s="29">
        <f>IFERROR(VLOOKUP(B1145,специалист!$B$3:$C$45,2,FALSE),)</f>
        <v>0</v>
      </c>
      <c r="D1145" s="37"/>
      <c r="E1145" s="30" t="str">
        <f>IFERROR(VLOOKUP(D1145,'движение ДВС'!B1144:C5149,2,FALSE),"")</f>
        <v/>
      </c>
      <c r="F1145" s="35"/>
      <c r="G1145" s="30" t="str">
        <f>IFERROR(VLOOKUP(F1145,нормативы!G1145:H1184,2,FALSE),"")</f>
        <v/>
      </c>
      <c r="H1145" s="30" t="str">
        <f>IF(ISBLANK(D1145),"",нормативы!$H$2)</f>
        <v/>
      </c>
      <c r="I1145" s="35"/>
      <c r="J1145" s="36" t="str">
        <f>IFERROR(VLOOKUP(D1145,'движение ДВС'!B1144:K5149,9,FALSE),"")</f>
        <v/>
      </c>
      <c r="K1145" s="29" t="str">
        <f>IFERROR(INDEX('движение ДВС'!B:P,MATCH('наряд-задание'!D1145,'движение ДВС'!P:P,0),1),"")</f>
        <v/>
      </c>
    </row>
    <row r="1146" spans="1:11" s="29" customFormat="1" ht="25.5" hidden="1" customHeight="1" x14ac:dyDescent="0.25">
      <c r="A1146" s="37"/>
      <c r="B1146" s="35"/>
      <c r="C1146" s="29">
        <f>IFERROR(VLOOKUP(B1146,специалист!$B$3:$C$45,2,FALSE),)</f>
        <v>0</v>
      </c>
      <c r="D1146" s="37"/>
      <c r="E1146" s="30" t="str">
        <f>IFERROR(VLOOKUP(D1146,'движение ДВС'!B1145:C5150,2,FALSE),"")</f>
        <v/>
      </c>
      <c r="F1146" s="35"/>
      <c r="G1146" s="30" t="str">
        <f>IFERROR(VLOOKUP(F1146,нормативы!G1146:H1185,2,FALSE),"")</f>
        <v/>
      </c>
      <c r="H1146" s="30" t="str">
        <f>IF(ISBLANK(D1146),"",нормативы!$H$2)</f>
        <v/>
      </c>
      <c r="I1146" s="35"/>
      <c r="J1146" s="36" t="str">
        <f>IFERROR(VLOOKUP(D1146,'движение ДВС'!B1145:K5150,9,FALSE),"")</f>
        <v/>
      </c>
      <c r="K1146" s="29" t="str">
        <f>IFERROR(INDEX('движение ДВС'!B:P,MATCH('наряд-задание'!D1146,'движение ДВС'!P:P,0),1),"")</f>
        <v/>
      </c>
    </row>
    <row r="1147" spans="1:11" s="29" customFormat="1" ht="25.5" hidden="1" customHeight="1" x14ac:dyDescent="0.25">
      <c r="A1147" s="37"/>
      <c r="B1147" s="35"/>
      <c r="C1147" s="29">
        <f>IFERROR(VLOOKUP(B1147,специалист!$B$3:$C$45,2,FALSE),)</f>
        <v>0</v>
      </c>
      <c r="D1147" s="37"/>
      <c r="E1147" s="30" t="str">
        <f>IFERROR(VLOOKUP(D1147,'движение ДВС'!B1146:C5151,2,FALSE),"")</f>
        <v/>
      </c>
      <c r="F1147" s="35"/>
      <c r="G1147" s="30" t="str">
        <f>IFERROR(VLOOKUP(F1147,нормативы!G1147:H1186,2,FALSE),"")</f>
        <v/>
      </c>
      <c r="H1147" s="30" t="str">
        <f>IF(ISBLANK(D1147),"",нормативы!$H$2)</f>
        <v/>
      </c>
      <c r="I1147" s="35"/>
      <c r="J1147" s="36" t="str">
        <f>IFERROR(VLOOKUP(D1147,'движение ДВС'!B1146:K5151,9,FALSE),"")</f>
        <v/>
      </c>
      <c r="K1147" s="29" t="str">
        <f>IFERROR(INDEX('движение ДВС'!B:P,MATCH('наряд-задание'!D1147,'движение ДВС'!P:P,0),1),"")</f>
        <v/>
      </c>
    </row>
    <row r="1148" spans="1:11" s="29" customFormat="1" ht="25.5" hidden="1" customHeight="1" x14ac:dyDescent="0.25">
      <c r="A1148" s="37"/>
      <c r="B1148" s="35"/>
      <c r="C1148" s="29">
        <f>IFERROR(VLOOKUP(B1148,специалист!$B$3:$C$45,2,FALSE),)</f>
        <v>0</v>
      </c>
      <c r="D1148" s="37"/>
      <c r="E1148" s="30" t="str">
        <f>IFERROR(VLOOKUP(D1148,'движение ДВС'!B1147:C5152,2,FALSE),"")</f>
        <v/>
      </c>
      <c r="F1148" s="35"/>
      <c r="G1148" s="30" t="str">
        <f>IFERROR(VLOOKUP(F1148,нормативы!G1148:H1187,2,FALSE),"")</f>
        <v/>
      </c>
      <c r="H1148" s="30" t="str">
        <f>IF(ISBLANK(D1148),"",нормативы!$H$2)</f>
        <v/>
      </c>
      <c r="I1148" s="35"/>
      <c r="J1148" s="36" t="str">
        <f>IFERROR(VLOOKUP(D1148,'движение ДВС'!B1147:K5152,9,FALSE),"")</f>
        <v/>
      </c>
      <c r="K1148" s="29" t="str">
        <f>IFERROR(INDEX('движение ДВС'!B:P,MATCH('наряд-задание'!D1148,'движение ДВС'!P:P,0),1),"")</f>
        <v/>
      </c>
    </row>
    <row r="1149" spans="1:11" s="29" customFormat="1" ht="25.5" hidden="1" customHeight="1" x14ac:dyDescent="0.25">
      <c r="A1149" s="37"/>
      <c r="B1149" s="35"/>
      <c r="C1149" s="29">
        <f>IFERROR(VLOOKUP(B1149,специалист!$B$3:$C$45,2,FALSE),)</f>
        <v>0</v>
      </c>
      <c r="D1149" s="37"/>
      <c r="E1149" s="30" t="str">
        <f>IFERROR(VLOOKUP(D1149,'движение ДВС'!B1148:C5153,2,FALSE),"")</f>
        <v/>
      </c>
      <c r="F1149" s="35"/>
      <c r="G1149" s="30" t="str">
        <f>IFERROR(VLOOKUP(F1149,нормативы!G1149:H1188,2,FALSE),"")</f>
        <v/>
      </c>
      <c r="H1149" s="30" t="str">
        <f>IF(ISBLANK(D1149),"",нормативы!$H$2)</f>
        <v/>
      </c>
      <c r="I1149" s="35"/>
      <c r="J1149" s="36" t="str">
        <f>IFERROR(VLOOKUP(D1149,'движение ДВС'!B1148:K5153,9,FALSE),"")</f>
        <v/>
      </c>
      <c r="K1149" s="29" t="str">
        <f>IFERROR(INDEX('движение ДВС'!B:P,MATCH('наряд-задание'!D1149,'движение ДВС'!P:P,0),1),"")</f>
        <v/>
      </c>
    </row>
    <row r="1150" spans="1:11" s="29" customFormat="1" ht="25.5" hidden="1" customHeight="1" x14ac:dyDescent="0.25">
      <c r="A1150" s="37"/>
      <c r="B1150" s="35"/>
      <c r="C1150" s="29">
        <f>IFERROR(VLOOKUP(B1150,специалист!$B$3:$C$45,2,FALSE),)</f>
        <v>0</v>
      </c>
      <c r="D1150" s="37"/>
      <c r="E1150" s="30" t="str">
        <f>IFERROR(VLOOKUP(D1150,'движение ДВС'!B1149:C5154,2,FALSE),"")</f>
        <v/>
      </c>
      <c r="F1150" s="35"/>
      <c r="G1150" s="30" t="str">
        <f>IFERROR(VLOOKUP(F1150,нормативы!G1150:H1189,2,FALSE),"")</f>
        <v/>
      </c>
      <c r="H1150" s="30" t="str">
        <f>IF(ISBLANK(D1150),"",нормативы!$H$2)</f>
        <v/>
      </c>
      <c r="I1150" s="35"/>
      <c r="J1150" s="36" t="str">
        <f>IFERROR(VLOOKUP(D1150,'движение ДВС'!B1149:K5154,9,FALSE),"")</f>
        <v/>
      </c>
      <c r="K1150" s="29" t="str">
        <f>IFERROR(INDEX('движение ДВС'!B:P,MATCH('наряд-задание'!D1150,'движение ДВС'!P:P,0),1),"")</f>
        <v/>
      </c>
    </row>
    <row r="1151" spans="1:11" s="29" customFormat="1" ht="25.5" hidden="1" customHeight="1" x14ac:dyDescent="0.25">
      <c r="A1151" s="37"/>
      <c r="B1151" s="35"/>
      <c r="C1151" s="29">
        <f>IFERROR(VLOOKUP(B1151,специалист!$B$3:$C$45,2,FALSE),)</f>
        <v>0</v>
      </c>
      <c r="D1151" s="37"/>
      <c r="E1151" s="30" t="str">
        <f>IFERROR(VLOOKUP(D1151,'движение ДВС'!B1150:C5155,2,FALSE),"")</f>
        <v/>
      </c>
      <c r="F1151" s="35"/>
      <c r="G1151" s="30" t="str">
        <f>IFERROR(VLOOKUP(F1151,нормативы!G1151:H1190,2,FALSE),"")</f>
        <v/>
      </c>
      <c r="H1151" s="30" t="str">
        <f>IF(ISBLANK(D1151),"",нормативы!$H$2)</f>
        <v/>
      </c>
      <c r="I1151" s="35"/>
      <c r="J1151" s="36" t="str">
        <f>IFERROR(VLOOKUP(D1151,'движение ДВС'!B1150:K5155,9,FALSE),"")</f>
        <v/>
      </c>
      <c r="K1151" s="29" t="str">
        <f>IFERROR(INDEX('движение ДВС'!B:P,MATCH('наряд-задание'!D1151,'движение ДВС'!P:P,0),1),"")</f>
        <v/>
      </c>
    </row>
    <row r="1152" spans="1:11" s="29" customFormat="1" ht="25.5" hidden="1" customHeight="1" x14ac:dyDescent="0.25">
      <c r="A1152" s="37"/>
      <c r="B1152" s="35"/>
      <c r="C1152" s="29">
        <f>IFERROR(VLOOKUP(B1152,специалист!$B$3:$C$45,2,FALSE),)</f>
        <v>0</v>
      </c>
      <c r="D1152" s="37"/>
      <c r="E1152" s="30" t="str">
        <f>IFERROR(VLOOKUP(D1152,'движение ДВС'!B1151:C5156,2,FALSE),"")</f>
        <v/>
      </c>
      <c r="F1152" s="35"/>
      <c r="G1152" s="30" t="str">
        <f>IFERROR(VLOOKUP(F1152,нормативы!G1152:H1191,2,FALSE),"")</f>
        <v/>
      </c>
      <c r="H1152" s="30" t="str">
        <f>IF(ISBLANK(D1152),"",нормативы!$H$2)</f>
        <v/>
      </c>
      <c r="I1152" s="35"/>
      <c r="J1152" s="36" t="str">
        <f>IFERROR(VLOOKUP(D1152,'движение ДВС'!B1151:K5156,9,FALSE),"")</f>
        <v/>
      </c>
      <c r="K1152" s="29" t="str">
        <f>IFERROR(INDEX('движение ДВС'!B:P,MATCH('наряд-задание'!D1152,'движение ДВС'!P:P,0),1),"")</f>
        <v/>
      </c>
    </row>
    <row r="1153" spans="1:11" s="29" customFormat="1" ht="25.5" hidden="1" customHeight="1" x14ac:dyDescent="0.25">
      <c r="A1153" s="37"/>
      <c r="B1153" s="35"/>
      <c r="C1153" s="29">
        <f>IFERROR(VLOOKUP(B1153,специалист!$B$3:$C$45,2,FALSE),)</f>
        <v>0</v>
      </c>
      <c r="D1153" s="37"/>
      <c r="E1153" s="30" t="str">
        <f>IFERROR(VLOOKUP(D1153,'движение ДВС'!B1152:C5157,2,FALSE),"")</f>
        <v/>
      </c>
      <c r="F1153" s="35"/>
      <c r="G1153" s="30" t="str">
        <f>IFERROR(VLOOKUP(F1153,нормативы!G1153:H1192,2,FALSE),"")</f>
        <v/>
      </c>
      <c r="H1153" s="30" t="str">
        <f>IF(ISBLANK(D1153),"",нормативы!$H$2)</f>
        <v/>
      </c>
      <c r="I1153" s="35"/>
      <c r="J1153" s="36" t="str">
        <f>IFERROR(VLOOKUP(D1153,'движение ДВС'!B1152:K5157,9,FALSE),"")</f>
        <v/>
      </c>
      <c r="K1153" s="29" t="str">
        <f>IFERROR(INDEX('движение ДВС'!B:P,MATCH('наряд-задание'!D1153,'движение ДВС'!P:P,0),1),"")</f>
        <v/>
      </c>
    </row>
    <row r="1154" spans="1:11" s="29" customFormat="1" ht="25.5" hidden="1" customHeight="1" x14ac:dyDescent="0.25">
      <c r="A1154" s="37"/>
      <c r="B1154" s="35"/>
      <c r="C1154" s="29">
        <f>IFERROR(VLOOKUP(B1154,специалист!$B$3:$C$45,2,FALSE),)</f>
        <v>0</v>
      </c>
      <c r="D1154" s="37"/>
      <c r="E1154" s="30" t="str">
        <f>IFERROR(VLOOKUP(D1154,'движение ДВС'!B1153:C5158,2,FALSE),"")</f>
        <v/>
      </c>
      <c r="F1154" s="35"/>
      <c r="G1154" s="30" t="str">
        <f>IFERROR(VLOOKUP(F1154,нормативы!G1154:H1193,2,FALSE),"")</f>
        <v/>
      </c>
      <c r="H1154" s="30" t="str">
        <f>IF(ISBLANK(D1154),"",нормативы!$H$2)</f>
        <v/>
      </c>
      <c r="I1154" s="35"/>
      <c r="J1154" s="36" t="str">
        <f>IFERROR(VLOOKUP(D1154,'движение ДВС'!B1153:K5158,9,FALSE),"")</f>
        <v/>
      </c>
      <c r="K1154" s="29" t="str">
        <f>IFERROR(INDEX('движение ДВС'!B:P,MATCH('наряд-задание'!D1154,'движение ДВС'!P:P,0),1),"")</f>
        <v/>
      </c>
    </row>
    <row r="1155" spans="1:11" s="29" customFormat="1" ht="25.5" hidden="1" customHeight="1" x14ac:dyDescent="0.25">
      <c r="A1155" s="37"/>
      <c r="B1155" s="35"/>
      <c r="C1155" s="29">
        <f>IFERROR(VLOOKUP(B1155,специалист!$B$3:$C$45,2,FALSE),)</f>
        <v>0</v>
      </c>
      <c r="D1155" s="37"/>
      <c r="E1155" s="30" t="str">
        <f>IFERROR(VLOOKUP(D1155,'движение ДВС'!B1154:C5159,2,FALSE),"")</f>
        <v/>
      </c>
      <c r="F1155" s="35"/>
      <c r="G1155" s="30" t="str">
        <f>IFERROR(VLOOKUP(F1155,нормативы!G1155:H1194,2,FALSE),"")</f>
        <v/>
      </c>
      <c r="H1155" s="30" t="str">
        <f>IF(ISBLANK(D1155),"",нормативы!$H$2)</f>
        <v/>
      </c>
      <c r="I1155" s="35"/>
      <c r="J1155" s="36" t="str">
        <f>IFERROR(VLOOKUP(D1155,'движение ДВС'!B1154:K5159,9,FALSE),"")</f>
        <v/>
      </c>
      <c r="K1155" s="29" t="str">
        <f>IFERROR(INDEX('движение ДВС'!B:P,MATCH('наряд-задание'!D1155,'движение ДВС'!P:P,0),1),"")</f>
        <v/>
      </c>
    </row>
    <row r="1156" spans="1:11" s="29" customFormat="1" ht="25.5" hidden="1" customHeight="1" x14ac:dyDescent="0.25">
      <c r="A1156" s="37"/>
      <c r="B1156" s="35"/>
      <c r="C1156" s="29">
        <f>IFERROR(VLOOKUP(B1156,специалист!$B$3:$C$45,2,FALSE),)</f>
        <v>0</v>
      </c>
      <c r="D1156" s="37"/>
      <c r="E1156" s="30" t="str">
        <f>IFERROR(VLOOKUP(D1156,'движение ДВС'!B1155:C5160,2,FALSE),"")</f>
        <v/>
      </c>
      <c r="F1156" s="35"/>
      <c r="G1156" s="30" t="str">
        <f>IFERROR(VLOOKUP(F1156,нормативы!G1156:H1195,2,FALSE),"")</f>
        <v/>
      </c>
      <c r="H1156" s="30" t="str">
        <f>IF(ISBLANK(D1156),"",нормативы!$H$2)</f>
        <v/>
      </c>
      <c r="I1156" s="35"/>
      <c r="J1156" s="36" t="str">
        <f>IFERROR(VLOOKUP(D1156,'движение ДВС'!B1155:K5160,9,FALSE),"")</f>
        <v/>
      </c>
      <c r="K1156" s="29" t="str">
        <f>IFERROR(INDEX('движение ДВС'!B:P,MATCH('наряд-задание'!D1156,'движение ДВС'!P:P,0),1),"")</f>
        <v/>
      </c>
    </row>
    <row r="1157" spans="1:11" s="29" customFormat="1" ht="25.5" hidden="1" customHeight="1" x14ac:dyDescent="0.25">
      <c r="A1157" s="37"/>
      <c r="B1157" s="35"/>
      <c r="C1157" s="29">
        <f>IFERROR(VLOOKUP(B1157,специалист!$B$3:$C$45,2,FALSE),)</f>
        <v>0</v>
      </c>
      <c r="D1157" s="37"/>
      <c r="E1157" s="30" t="str">
        <f>IFERROR(VLOOKUP(D1157,'движение ДВС'!B1156:C5161,2,FALSE),"")</f>
        <v/>
      </c>
      <c r="F1157" s="35"/>
      <c r="G1157" s="30" t="str">
        <f>IFERROR(VLOOKUP(F1157,нормативы!G1157:H1196,2,FALSE),"")</f>
        <v/>
      </c>
      <c r="H1157" s="30" t="str">
        <f>IF(ISBLANK(D1157),"",нормативы!$H$2)</f>
        <v/>
      </c>
      <c r="I1157" s="35"/>
      <c r="J1157" s="36" t="str">
        <f>IFERROR(VLOOKUP(D1157,'движение ДВС'!B1156:K5161,9,FALSE),"")</f>
        <v/>
      </c>
      <c r="K1157" s="29" t="str">
        <f>IFERROR(INDEX('движение ДВС'!B:P,MATCH('наряд-задание'!D1157,'движение ДВС'!P:P,0),1),"")</f>
        <v/>
      </c>
    </row>
    <row r="1158" spans="1:11" s="29" customFormat="1" ht="25.5" hidden="1" customHeight="1" x14ac:dyDescent="0.25">
      <c r="A1158" s="37"/>
      <c r="B1158" s="35"/>
      <c r="C1158" s="29">
        <f>IFERROR(VLOOKUP(B1158,специалист!$B$3:$C$45,2,FALSE),)</f>
        <v>0</v>
      </c>
      <c r="D1158" s="37"/>
      <c r="E1158" s="30" t="str">
        <f>IFERROR(VLOOKUP(D1158,'движение ДВС'!B1157:C5162,2,FALSE),"")</f>
        <v/>
      </c>
      <c r="F1158" s="35"/>
      <c r="G1158" s="30" t="str">
        <f>IFERROR(VLOOKUP(F1158,нормативы!G1158:H1197,2,FALSE),"")</f>
        <v/>
      </c>
      <c r="H1158" s="30" t="str">
        <f>IF(ISBLANK(D1158),"",нормативы!$H$2)</f>
        <v/>
      </c>
      <c r="I1158" s="35"/>
      <c r="J1158" s="36" t="str">
        <f>IFERROR(VLOOKUP(D1158,'движение ДВС'!B1157:K5162,9,FALSE),"")</f>
        <v/>
      </c>
      <c r="K1158" s="29" t="str">
        <f>IFERROR(INDEX('движение ДВС'!B:P,MATCH('наряд-задание'!D1158,'движение ДВС'!P:P,0),1),"")</f>
        <v/>
      </c>
    </row>
    <row r="1159" spans="1:11" s="29" customFormat="1" ht="25.5" hidden="1" customHeight="1" x14ac:dyDescent="0.25">
      <c r="A1159" s="37"/>
      <c r="B1159" s="35"/>
      <c r="C1159" s="29">
        <f>IFERROR(VLOOKUP(B1159,специалист!$B$3:$C$45,2,FALSE),)</f>
        <v>0</v>
      </c>
      <c r="D1159" s="37"/>
      <c r="E1159" s="30" t="str">
        <f>IFERROR(VLOOKUP(D1159,'движение ДВС'!B1158:C5163,2,FALSE),"")</f>
        <v/>
      </c>
      <c r="F1159" s="35"/>
      <c r="G1159" s="30" t="str">
        <f>IFERROR(VLOOKUP(F1159,нормативы!G1159:H1198,2,FALSE),"")</f>
        <v/>
      </c>
      <c r="H1159" s="30" t="str">
        <f>IF(ISBLANK(D1159),"",нормативы!$H$2)</f>
        <v/>
      </c>
      <c r="I1159" s="35"/>
      <c r="J1159" s="36" t="str">
        <f>IFERROR(VLOOKUP(D1159,'движение ДВС'!B1158:K5163,9,FALSE),"")</f>
        <v/>
      </c>
      <c r="K1159" s="29" t="str">
        <f>IFERROR(INDEX('движение ДВС'!B:P,MATCH('наряд-задание'!D1159,'движение ДВС'!P:P,0),1),"")</f>
        <v/>
      </c>
    </row>
    <row r="1160" spans="1:11" s="29" customFormat="1" ht="25.5" hidden="1" customHeight="1" x14ac:dyDescent="0.25">
      <c r="A1160" s="37"/>
      <c r="B1160" s="35"/>
      <c r="C1160" s="29">
        <f>IFERROR(VLOOKUP(B1160,специалист!$B$3:$C$45,2,FALSE),)</f>
        <v>0</v>
      </c>
      <c r="D1160" s="37"/>
      <c r="E1160" s="30" t="str">
        <f>IFERROR(VLOOKUP(D1160,'движение ДВС'!B1159:C5164,2,FALSE),"")</f>
        <v/>
      </c>
      <c r="F1160" s="35"/>
      <c r="G1160" s="30" t="str">
        <f>IFERROR(VLOOKUP(F1160,нормативы!G1160:H1199,2,FALSE),"")</f>
        <v/>
      </c>
      <c r="H1160" s="30" t="str">
        <f>IF(ISBLANK(D1160),"",нормативы!$H$2)</f>
        <v/>
      </c>
      <c r="I1160" s="35"/>
      <c r="J1160" s="36" t="str">
        <f>IFERROR(VLOOKUP(D1160,'движение ДВС'!B1159:K5164,9,FALSE),"")</f>
        <v/>
      </c>
      <c r="K1160" s="29" t="str">
        <f>IFERROR(INDEX('движение ДВС'!B:P,MATCH('наряд-задание'!D1160,'движение ДВС'!P:P,0),1),"")</f>
        <v/>
      </c>
    </row>
    <row r="1161" spans="1:11" s="29" customFormat="1" ht="25.5" hidden="1" customHeight="1" x14ac:dyDescent="0.25">
      <c r="A1161" s="37"/>
      <c r="B1161" s="35"/>
      <c r="C1161" s="29">
        <f>IFERROR(VLOOKUP(B1161,специалист!$B$3:$C$45,2,FALSE),)</f>
        <v>0</v>
      </c>
      <c r="D1161" s="37"/>
      <c r="E1161" s="30" t="str">
        <f>IFERROR(VLOOKUP(D1161,'движение ДВС'!B1160:C5165,2,FALSE),"")</f>
        <v/>
      </c>
      <c r="F1161" s="35"/>
      <c r="G1161" s="30" t="str">
        <f>IFERROR(VLOOKUP(F1161,нормативы!G1161:H1200,2,FALSE),"")</f>
        <v/>
      </c>
      <c r="H1161" s="30" t="str">
        <f>IF(ISBLANK(D1161),"",нормативы!$H$2)</f>
        <v/>
      </c>
      <c r="I1161" s="35"/>
      <c r="J1161" s="36" t="str">
        <f>IFERROR(VLOOKUP(D1161,'движение ДВС'!B1160:K5165,9,FALSE),"")</f>
        <v/>
      </c>
      <c r="K1161" s="29" t="str">
        <f>IFERROR(INDEX('движение ДВС'!B:P,MATCH('наряд-задание'!D1161,'движение ДВС'!P:P,0),1),"")</f>
        <v/>
      </c>
    </row>
    <row r="1162" spans="1:11" s="29" customFormat="1" ht="25.5" hidden="1" customHeight="1" x14ac:dyDescent="0.25">
      <c r="A1162" s="37"/>
      <c r="B1162" s="35"/>
      <c r="C1162" s="29">
        <f>IFERROR(VLOOKUP(B1162,специалист!$B$3:$C$45,2,FALSE),)</f>
        <v>0</v>
      </c>
      <c r="D1162" s="37"/>
      <c r="E1162" s="30" t="str">
        <f>IFERROR(VLOOKUP(D1162,'движение ДВС'!B1161:C5166,2,FALSE),"")</f>
        <v/>
      </c>
      <c r="F1162" s="35"/>
      <c r="G1162" s="30" t="str">
        <f>IFERROR(VLOOKUP(F1162,нормативы!G1162:H1201,2,FALSE),"")</f>
        <v/>
      </c>
      <c r="H1162" s="30" t="str">
        <f>IF(ISBLANK(D1162),"",нормативы!$H$2)</f>
        <v/>
      </c>
      <c r="I1162" s="35"/>
      <c r="J1162" s="36" t="str">
        <f>IFERROR(VLOOKUP(D1162,'движение ДВС'!B1161:K5166,9,FALSE),"")</f>
        <v/>
      </c>
      <c r="K1162" s="29" t="str">
        <f>IFERROR(INDEX('движение ДВС'!B:P,MATCH('наряд-задание'!D1162,'движение ДВС'!P:P,0),1),"")</f>
        <v/>
      </c>
    </row>
    <row r="1163" spans="1:11" s="29" customFormat="1" ht="25.5" hidden="1" customHeight="1" x14ac:dyDescent="0.25">
      <c r="A1163" s="37"/>
      <c r="B1163" s="35"/>
      <c r="C1163" s="29">
        <f>IFERROR(VLOOKUP(B1163,специалист!$B$3:$C$45,2,FALSE),)</f>
        <v>0</v>
      </c>
      <c r="D1163" s="37"/>
      <c r="E1163" s="30" t="str">
        <f>IFERROR(VLOOKUP(D1163,'движение ДВС'!B1162:C5167,2,FALSE),"")</f>
        <v/>
      </c>
      <c r="F1163" s="35"/>
      <c r="G1163" s="30" t="str">
        <f>IFERROR(VLOOKUP(F1163,нормативы!G1163:H1202,2,FALSE),"")</f>
        <v/>
      </c>
      <c r="H1163" s="30" t="str">
        <f>IF(ISBLANK(D1163),"",нормативы!$H$2)</f>
        <v/>
      </c>
      <c r="I1163" s="35"/>
      <c r="J1163" s="36" t="str">
        <f>IFERROR(VLOOKUP(D1163,'движение ДВС'!B1162:K5167,9,FALSE),"")</f>
        <v/>
      </c>
      <c r="K1163" s="29" t="str">
        <f>IFERROR(INDEX('движение ДВС'!B:P,MATCH('наряд-задание'!D1163,'движение ДВС'!P:P,0),1),"")</f>
        <v/>
      </c>
    </row>
    <row r="1164" spans="1:11" s="29" customFormat="1" ht="25.5" hidden="1" customHeight="1" x14ac:dyDescent="0.25">
      <c r="A1164" s="37"/>
      <c r="B1164" s="35"/>
      <c r="C1164" s="29">
        <f>IFERROR(VLOOKUP(B1164,специалист!$B$3:$C$45,2,FALSE),)</f>
        <v>0</v>
      </c>
      <c r="D1164" s="37"/>
      <c r="E1164" s="30" t="str">
        <f>IFERROR(VLOOKUP(D1164,'движение ДВС'!B1163:C5168,2,FALSE),"")</f>
        <v/>
      </c>
      <c r="F1164" s="35"/>
      <c r="G1164" s="30" t="str">
        <f>IFERROR(VLOOKUP(F1164,нормативы!G1164:H1203,2,FALSE),"")</f>
        <v/>
      </c>
      <c r="H1164" s="30" t="str">
        <f>IF(ISBLANK(D1164),"",нормативы!$H$2)</f>
        <v/>
      </c>
      <c r="I1164" s="35"/>
      <c r="J1164" s="36" t="str">
        <f>IFERROR(VLOOKUP(D1164,'движение ДВС'!B1163:K5168,9,FALSE),"")</f>
        <v/>
      </c>
      <c r="K1164" s="29" t="str">
        <f>IFERROR(INDEX('движение ДВС'!B:P,MATCH('наряд-задание'!D1164,'движение ДВС'!P:P,0),1),"")</f>
        <v/>
      </c>
    </row>
    <row r="1165" spans="1:11" s="29" customFormat="1" ht="25.5" hidden="1" customHeight="1" x14ac:dyDescent="0.25">
      <c r="A1165" s="37"/>
      <c r="B1165" s="35"/>
      <c r="C1165" s="29">
        <f>IFERROR(VLOOKUP(B1165,специалист!$B$3:$C$45,2,FALSE),)</f>
        <v>0</v>
      </c>
      <c r="D1165" s="37"/>
      <c r="E1165" s="30" t="str">
        <f>IFERROR(VLOOKUP(D1165,'движение ДВС'!B1164:C5169,2,FALSE),"")</f>
        <v/>
      </c>
      <c r="F1165" s="35"/>
      <c r="G1165" s="30" t="str">
        <f>IFERROR(VLOOKUP(F1165,нормативы!G1165:H1204,2,FALSE),"")</f>
        <v/>
      </c>
      <c r="H1165" s="30" t="str">
        <f>IF(ISBLANK(D1165),"",нормативы!$H$2)</f>
        <v/>
      </c>
      <c r="I1165" s="35"/>
      <c r="J1165" s="36" t="str">
        <f>IFERROR(VLOOKUP(D1165,'движение ДВС'!B1164:K5169,9,FALSE),"")</f>
        <v/>
      </c>
      <c r="K1165" s="29" t="str">
        <f>IFERROR(INDEX('движение ДВС'!B:P,MATCH('наряд-задание'!D1165,'движение ДВС'!P:P,0),1),"")</f>
        <v/>
      </c>
    </row>
    <row r="1166" spans="1:11" s="29" customFormat="1" ht="25.5" hidden="1" customHeight="1" x14ac:dyDescent="0.25">
      <c r="A1166" s="37"/>
      <c r="B1166" s="35"/>
      <c r="C1166" s="29">
        <f>IFERROR(VLOOKUP(B1166,специалист!$B$3:$C$45,2,FALSE),)</f>
        <v>0</v>
      </c>
      <c r="D1166" s="37"/>
      <c r="E1166" s="30" t="str">
        <f>IFERROR(VLOOKUP(D1166,'движение ДВС'!B1165:C5170,2,FALSE),"")</f>
        <v/>
      </c>
      <c r="F1166" s="35"/>
      <c r="G1166" s="30" t="str">
        <f>IFERROR(VLOOKUP(F1166,нормативы!G1166:H1205,2,FALSE),"")</f>
        <v/>
      </c>
      <c r="H1166" s="30" t="str">
        <f>IF(ISBLANK(D1166),"",нормативы!$H$2)</f>
        <v/>
      </c>
      <c r="I1166" s="35"/>
      <c r="J1166" s="36" t="str">
        <f>IFERROR(VLOOKUP(D1166,'движение ДВС'!B1165:K5170,9,FALSE),"")</f>
        <v/>
      </c>
      <c r="K1166" s="29" t="str">
        <f>IFERROR(INDEX('движение ДВС'!B:P,MATCH('наряд-задание'!D1166,'движение ДВС'!P:P,0),1),"")</f>
        <v/>
      </c>
    </row>
    <row r="1167" spans="1:11" s="29" customFormat="1" ht="25.5" hidden="1" customHeight="1" x14ac:dyDescent="0.25">
      <c r="A1167" s="37"/>
      <c r="B1167" s="35"/>
      <c r="C1167" s="29">
        <f>IFERROR(VLOOKUP(B1167,специалист!$B$3:$C$45,2,FALSE),)</f>
        <v>0</v>
      </c>
      <c r="D1167" s="37"/>
      <c r="E1167" s="30" t="str">
        <f>IFERROR(VLOOKUP(D1167,'движение ДВС'!B1166:C5171,2,FALSE),"")</f>
        <v/>
      </c>
      <c r="F1167" s="35"/>
      <c r="G1167" s="30" t="str">
        <f>IFERROR(VLOOKUP(F1167,нормативы!G1167:H1206,2,FALSE),"")</f>
        <v/>
      </c>
      <c r="H1167" s="30" t="str">
        <f>IF(ISBLANK(D1167),"",нормативы!$H$2)</f>
        <v/>
      </c>
      <c r="I1167" s="35"/>
      <c r="J1167" s="36" t="str">
        <f>IFERROR(VLOOKUP(D1167,'движение ДВС'!B1166:K5171,9,FALSE),"")</f>
        <v/>
      </c>
      <c r="K1167" s="29" t="str">
        <f>IFERROR(INDEX('движение ДВС'!B:P,MATCH('наряд-задание'!D1167,'движение ДВС'!P:P,0),1),"")</f>
        <v/>
      </c>
    </row>
    <row r="1168" spans="1:11" s="29" customFormat="1" ht="25.5" hidden="1" customHeight="1" x14ac:dyDescent="0.25">
      <c r="A1168" s="37"/>
      <c r="B1168" s="35"/>
      <c r="C1168" s="29">
        <f>IFERROR(VLOOKUP(B1168,специалист!$B$3:$C$45,2,FALSE),)</f>
        <v>0</v>
      </c>
      <c r="D1168" s="37"/>
      <c r="E1168" s="30" t="str">
        <f>IFERROR(VLOOKUP(D1168,'движение ДВС'!B1167:C5172,2,FALSE),"")</f>
        <v/>
      </c>
      <c r="F1168" s="35"/>
      <c r="G1168" s="30" t="str">
        <f>IFERROR(VLOOKUP(F1168,нормативы!G1168:H1207,2,FALSE),"")</f>
        <v/>
      </c>
      <c r="H1168" s="30" t="str">
        <f>IF(ISBLANK(D1168),"",нормативы!$H$2)</f>
        <v/>
      </c>
      <c r="I1168" s="35"/>
      <c r="J1168" s="36" t="str">
        <f>IFERROR(VLOOKUP(D1168,'движение ДВС'!B1167:K5172,9,FALSE),"")</f>
        <v/>
      </c>
      <c r="K1168" s="29" t="str">
        <f>IFERROR(INDEX('движение ДВС'!B:P,MATCH('наряд-задание'!D1168,'движение ДВС'!P:P,0),1),"")</f>
        <v/>
      </c>
    </row>
    <row r="1169" spans="1:11" s="29" customFormat="1" ht="25.5" hidden="1" customHeight="1" x14ac:dyDescent="0.25">
      <c r="A1169" s="37"/>
      <c r="B1169" s="35"/>
      <c r="C1169" s="29">
        <f>IFERROR(VLOOKUP(B1169,специалист!$B$3:$C$45,2,FALSE),)</f>
        <v>0</v>
      </c>
      <c r="D1169" s="37"/>
      <c r="E1169" s="30" t="str">
        <f>IFERROR(VLOOKUP(D1169,'движение ДВС'!B1168:C5173,2,FALSE),"")</f>
        <v/>
      </c>
      <c r="F1169" s="35"/>
      <c r="G1169" s="30" t="str">
        <f>IFERROR(VLOOKUP(F1169,нормативы!G1169:H1208,2,FALSE),"")</f>
        <v/>
      </c>
      <c r="H1169" s="30" t="str">
        <f>IF(ISBLANK(D1169),"",нормативы!$H$2)</f>
        <v/>
      </c>
      <c r="I1169" s="35"/>
      <c r="J1169" s="36" t="str">
        <f>IFERROR(VLOOKUP(D1169,'движение ДВС'!B1168:K5173,9,FALSE),"")</f>
        <v/>
      </c>
      <c r="K1169" s="29" t="str">
        <f>IFERROR(INDEX('движение ДВС'!B:P,MATCH('наряд-задание'!D1169,'движение ДВС'!P:P,0),1),"")</f>
        <v/>
      </c>
    </row>
    <row r="1170" spans="1:11" s="29" customFormat="1" ht="25.5" hidden="1" customHeight="1" x14ac:dyDescent="0.25">
      <c r="A1170" s="37"/>
      <c r="B1170" s="35"/>
      <c r="C1170" s="29">
        <f>IFERROR(VLOOKUP(B1170,специалист!$B$3:$C$45,2,FALSE),)</f>
        <v>0</v>
      </c>
      <c r="D1170" s="37"/>
      <c r="E1170" s="30" t="str">
        <f>IFERROR(VLOOKUP(D1170,'движение ДВС'!B1169:C5174,2,FALSE),"")</f>
        <v/>
      </c>
      <c r="F1170" s="35"/>
      <c r="G1170" s="30" t="str">
        <f>IFERROR(VLOOKUP(F1170,нормативы!G1170:H1209,2,FALSE),"")</f>
        <v/>
      </c>
      <c r="H1170" s="30" t="str">
        <f>IF(ISBLANK(D1170),"",нормативы!$H$2)</f>
        <v/>
      </c>
      <c r="I1170" s="35"/>
      <c r="J1170" s="36" t="str">
        <f>IFERROR(VLOOKUP(D1170,'движение ДВС'!B1169:K5174,9,FALSE),"")</f>
        <v/>
      </c>
      <c r="K1170" s="29" t="str">
        <f>IFERROR(INDEX('движение ДВС'!B:P,MATCH('наряд-задание'!D1170,'движение ДВС'!P:P,0),1),"")</f>
        <v/>
      </c>
    </row>
    <row r="1171" spans="1:11" s="29" customFormat="1" ht="25.5" hidden="1" customHeight="1" x14ac:dyDescent="0.25">
      <c r="A1171" s="37"/>
      <c r="B1171" s="35"/>
      <c r="C1171" s="29">
        <f>IFERROR(VLOOKUP(B1171,специалист!$B$3:$C$45,2,FALSE),)</f>
        <v>0</v>
      </c>
      <c r="D1171" s="37"/>
      <c r="E1171" s="30" t="str">
        <f>IFERROR(VLOOKUP(D1171,'движение ДВС'!B1170:C5175,2,FALSE),"")</f>
        <v/>
      </c>
      <c r="F1171" s="35"/>
      <c r="G1171" s="30" t="str">
        <f>IFERROR(VLOOKUP(F1171,нормативы!G1171:H1210,2,FALSE),"")</f>
        <v/>
      </c>
      <c r="H1171" s="30" t="str">
        <f>IF(ISBLANK(D1171),"",нормативы!$H$2)</f>
        <v/>
      </c>
      <c r="I1171" s="35"/>
      <c r="J1171" s="36" t="str">
        <f>IFERROR(VLOOKUP(D1171,'движение ДВС'!B1170:K5175,9,FALSE),"")</f>
        <v/>
      </c>
      <c r="K1171" s="29" t="str">
        <f>IFERROR(INDEX('движение ДВС'!B:P,MATCH('наряд-задание'!D1171,'движение ДВС'!P:P,0),1),"")</f>
        <v/>
      </c>
    </row>
    <row r="1172" spans="1:11" s="29" customFormat="1" ht="25.5" hidden="1" customHeight="1" x14ac:dyDescent="0.25">
      <c r="A1172" s="37"/>
      <c r="B1172" s="35"/>
      <c r="C1172" s="29">
        <f>IFERROR(VLOOKUP(B1172,специалист!$B$3:$C$45,2,FALSE),)</f>
        <v>0</v>
      </c>
      <c r="D1172" s="37"/>
      <c r="E1172" s="30" t="str">
        <f>IFERROR(VLOOKUP(D1172,'движение ДВС'!B1171:C5176,2,FALSE),"")</f>
        <v/>
      </c>
      <c r="F1172" s="35"/>
      <c r="G1172" s="30" t="str">
        <f>IFERROR(VLOOKUP(F1172,нормативы!G1172:H1211,2,FALSE),"")</f>
        <v/>
      </c>
      <c r="H1172" s="30" t="str">
        <f>IF(ISBLANK(D1172),"",нормативы!$H$2)</f>
        <v/>
      </c>
      <c r="I1172" s="35"/>
      <c r="J1172" s="36" t="str">
        <f>IFERROR(VLOOKUP(D1172,'движение ДВС'!B1171:K5176,9,FALSE),"")</f>
        <v/>
      </c>
      <c r="K1172" s="29" t="str">
        <f>IFERROR(INDEX('движение ДВС'!B:P,MATCH('наряд-задание'!D1172,'движение ДВС'!P:P,0),1),"")</f>
        <v/>
      </c>
    </row>
    <row r="1173" spans="1:11" s="29" customFormat="1" ht="25.5" hidden="1" customHeight="1" x14ac:dyDescent="0.25">
      <c r="A1173" s="37"/>
      <c r="B1173" s="35"/>
      <c r="C1173" s="29">
        <f>IFERROR(VLOOKUP(B1173,специалист!$B$3:$C$45,2,FALSE),)</f>
        <v>0</v>
      </c>
      <c r="D1173" s="37"/>
      <c r="E1173" s="30" t="str">
        <f>IFERROR(VLOOKUP(D1173,'движение ДВС'!B1172:C5177,2,FALSE),"")</f>
        <v/>
      </c>
      <c r="F1173" s="35"/>
      <c r="G1173" s="30" t="str">
        <f>IFERROR(VLOOKUP(F1173,нормативы!G1173:H1212,2,FALSE),"")</f>
        <v/>
      </c>
      <c r="H1173" s="30" t="str">
        <f>IF(ISBLANK(D1173),"",нормативы!$H$2)</f>
        <v/>
      </c>
      <c r="I1173" s="35"/>
      <c r="J1173" s="36" t="str">
        <f>IFERROR(VLOOKUP(D1173,'движение ДВС'!B1172:K5177,9,FALSE),"")</f>
        <v/>
      </c>
      <c r="K1173" s="29" t="str">
        <f>IFERROR(INDEX('движение ДВС'!B:P,MATCH('наряд-задание'!D1173,'движение ДВС'!P:P,0),1),"")</f>
        <v/>
      </c>
    </row>
    <row r="1174" spans="1:11" s="29" customFormat="1" ht="25.5" hidden="1" customHeight="1" x14ac:dyDescent="0.25">
      <c r="A1174" s="37"/>
      <c r="B1174" s="35"/>
      <c r="C1174" s="29">
        <f>IFERROR(VLOOKUP(B1174,специалист!$B$3:$C$45,2,FALSE),)</f>
        <v>0</v>
      </c>
      <c r="D1174" s="37"/>
      <c r="E1174" s="30" t="str">
        <f>IFERROR(VLOOKUP(D1174,'движение ДВС'!B1173:C5178,2,FALSE),"")</f>
        <v/>
      </c>
      <c r="F1174" s="35"/>
      <c r="G1174" s="30" t="str">
        <f>IFERROR(VLOOKUP(F1174,нормативы!G1174:H1213,2,FALSE),"")</f>
        <v/>
      </c>
      <c r="H1174" s="30" t="str">
        <f>IF(ISBLANK(D1174),"",нормативы!$H$2)</f>
        <v/>
      </c>
      <c r="I1174" s="35"/>
      <c r="J1174" s="36" t="str">
        <f>IFERROR(VLOOKUP(D1174,'движение ДВС'!B1173:K5178,9,FALSE),"")</f>
        <v/>
      </c>
      <c r="K1174" s="29" t="str">
        <f>IFERROR(INDEX('движение ДВС'!B:P,MATCH('наряд-задание'!D1174,'движение ДВС'!P:P,0),1),"")</f>
        <v/>
      </c>
    </row>
    <row r="1175" spans="1:11" s="29" customFormat="1" ht="25.5" hidden="1" customHeight="1" x14ac:dyDescent="0.25">
      <c r="A1175" s="37"/>
      <c r="B1175" s="35"/>
      <c r="C1175" s="29">
        <f>IFERROR(VLOOKUP(B1175,специалист!$B$3:$C$45,2,FALSE),)</f>
        <v>0</v>
      </c>
      <c r="D1175" s="37"/>
      <c r="E1175" s="30" t="str">
        <f>IFERROR(VLOOKUP(D1175,'движение ДВС'!B1174:C5179,2,FALSE),"")</f>
        <v/>
      </c>
      <c r="F1175" s="35"/>
      <c r="G1175" s="30" t="str">
        <f>IFERROR(VLOOKUP(F1175,нормативы!G1175:H1214,2,FALSE),"")</f>
        <v/>
      </c>
      <c r="H1175" s="30" t="str">
        <f>IF(ISBLANK(D1175),"",нормативы!$H$2)</f>
        <v/>
      </c>
      <c r="I1175" s="35"/>
      <c r="J1175" s="36" t="str">
        <f>IFERROR(VLOOKUP(D1175,'движение ДВС'!B1174:K5179,9,FALSE),"")</f>
        <v/>
      </c>
      <c r="K1175" s="29" t="str">
        <f>IFERROR(INDEX('движение ДВС'!B:P,MATCH('наряд-задание'!D1175,'движение ДВС'!P:P,0),1),"")</f>
        <v/>
      </c>
    </row>
    <row r="1176" spans="1:11" s="29" customFormat="1" ht="25.5" hidden="1" customHeight="1" x14ac:dyDescent="0.25">
      <c r="A1176" s="37"/>
      <c r="B1176" s="35"/>
      <c r="C1176" s="29">
        <f>IFERROR(VLOOKUP(B1176,специалист!$B$3:$C$45,2,FALSE),)</f>
        <v>0</v>
      </c>
      <c r="D1176" s="37"/>
      <c r="E1176" s="30" t="str">
        <f>IFERROR(VLOOKUP(D1176,'движение ДВС'!B1175:C5180,2,FALSE),"")</f>
        <v/>
      </c>
      <c r="F1176" s="35"/>
      <c r="G1176" s="30" t="str">
        <f>IFERROR(VLOOKUP(F1176,нормативы!G1176:H1215,2,FALSE),"")</f>
        <v/>
      </c>
      <c r="H1176" s="30" t="str">
        <f>IF(ISBLANK(D1176),"",нормативы!$H$2)</f>
        <v/>
      </c>
      <c r="I1176" s="35"/>
      <c r="J1176" s="36" t="str">
        <f>IFERROR(VLOOKUP(D1176,'движение ДВС'!B1175:K5180,9,FALSE),"")</f>
        <v/>
      </c>
      <c r="K1176" s="29" t="str">
        <f>IFERROR(INDEX('движение ДВС'!B:P,MATCH('наряд-задание'!D1176,'движение ДВС'!P:P,0),1),"")</f>
        <v/>
      </c>
    </row>
    <row r="1177" spans="1:11" s="29" customFormat="1" ht="25.5" hidden="1" customHeight="1" x14ac:dyDescent="0.25">
      <c r="A1177" s="37"/>
      <c r="B1177" s="35"/>
      <c r="C1177" s="29">
        <f>IFERROR(VLOOKUP(B1177,специалист!$B$3:$C$45,2,FALSE),)</f>
        <v>0</v>
      </c>
      <c r="D1177" s="37"/>
      <c r="E1177" s="30" t="str">
        <f>IFERROR(VLOOKUP(D1177,'движение ДВС'!B1176:C5181,2,FALSE),"")</f>
        <v/>
      </c>
      <c r="F1177" s="35"/>
      <c r="G1177" s="30" t="str">
        <f>IFERROR(VLOOKUP(F1177,нормативы!G1177:H1216,2,FALSE),"")</f>
        <v/>
      </c>
      <c r="H1177" s="30" t="str">
        <f>IF(ISBLANK(D1177),"",нормативы!$H$2)</f>
        <v/>
      </c>
      <c r="I1177" s="35"/>
      <c r="J1177" s="36" t="str">
        <f>IFERROR(VLOOKUP(D1177,'движение ДВС'!B1176:K5181,9,FALSE),"")</f>
        <v/>
      </c>
      <c r="K1177" s="29" t="str">
        <f>IFERROR(INDEX('движение ДВС'!B:P,MATCH('наряд-задание'!D1177,'движение ДВС'!P:P,0),1),"")</f>
        <v/>
      </c>
    </row>
    <row r="1178" spans="1:11" s="29" customFormat="1" ht="25.5" hidden="1" customHeight="1" x14ac:dyDescent="0.25">
      <c r="A1178" s="37"/>
      <c r="B1178" s="35"/>
      <c r="C1178" s="29">
        <f>IFERROR(VLOOKUP(B1178,специалист!$B$3:$C$45,2,FALSE),)</f>
        <v>0</v>
      </c>
      <c r="D1178" s="37"/>
      <c r="E1178" s="30" t="str">
        <f>IFERROR(VLOOKUP(D1178,'движение ДВС'!B1177:C5182,2,FALSE),"")</f>
        <v/>
      </c>
      <c r="F1178" s="35"/>
      <c r="G1178" s="30" t="str">
        <f>IFERROR(VLOOKUP(F1178,нормативы!G1178:H1217,2,FALSE),"")</f>
        <v/>
      </c>
      <c r="H1178" s="30" t="str">
        <f>IF(ISBLANK(D1178),"",нормативы!$H$2)</f>
        <v/>
      </c>
      <c r="I1178" s="35"/>
      <c r="J1178" s="36" t="str">
        <f>IFERROR(VLOOKUP(D1178,'движение ДВС'!B1177:K5182,9,FALSE),"")</f>
        <v/>
      </c>
      <c r="K1178" s="29" t="str">
        <f>IFERROR(INDEX('движение ДВС'!B:P,MATCH('наряд-задание'!D1178,'движение ДВС'!P:P,0),1),"")</f>
        <v/>
      </c>
    </row>
    <row r="1179" spans="1:11" s="29" customFormat="1" ht="25.5" hidden="1" customHeight="1" x14ac:dyDescent="0.25">
      <c r="A1179" s="37"/>
      <c r="B1179" s="35"/>
      <c r="C1179" s="29">
        <f>IFERROR(VLOOKUP(B1179,специалист!$B$3:$C$45,2,FALSE),)</f>
        <v>0</v>
      </c>
      <c r="D1179" s="37"/>
      <c r="E1179" s="30" t="str">
        <f>IFERROR(VLOOKUP(D1179,'движение ДВС'!B1178:C5183,2,FALSE),"")</f>
        <v/>
      </c>
      <c r="F1179" s="35"/>
      <c r="G1179" s="30" t="str">
        <f>IFERROR(VLOOKUP(F1179,нормативы!G1179:H1218,2,FALSE),"")</f>
        <v/>
      </c>
      <c r="H1179" s="30" t="str">
        <f>IF(ISBLANK(D1179),"",нормативы!$H$2)</f>
        <v/>
      </c>
      <c r="I1179" s="35"/>
      <c r="J1179" s="36" t="str">
        <f>IFERROR(VLOOKUP(D1179,'движение ДВС'!B1178:K5183,9,FALSE),"")</f>
        <v/>
      </c>
      <c r="K1179" s="29" t="str">
        <f>IFERROR(INDEX('движение ДВС'!B:P,MATCH('наряд-задание'!D1179,'движение ДВС'!P:P,0),1),"")</f>
        <v/>
      </c>
    </row>
    <row r="1180" spans="1:11" s="29" customFormat="1" ht="25.5" hidden="1" customHeight="1" x14ac:dyDescent="0.25">
      <c r="A1180" s="37"/>
      <c r="B1180" s="35"/>
      <c r="C1180" s="29">
        <f>IFERROR(VLOOKUP(B1180,специалист!$B$3:$C$45,2,FALSE),)</f>
        <v>0</v>
      </c>
      <c r="D1180" s="37"/>
      <c r="E1180" s="30" t="str">
        <f>IFERROR(VLOOKUP(D1180,'движение ДВС'!B1179:C5184,2,FALSE),"")</f>
        <v/>
      </c>
      <c r="F1180" s="35"/>
      <c r="G1180" s="30" t="str">
        <f>IFERROR(VLOOKUP(F1180,нормативы!G1180:H1219,2,FALSE),"")</f>
        <v/>
      </c>
      <c r="H1180" s="30" t="str">
        <f>IF(ISBLANK(D1180),"",нормативы!$H$2)</f>
        <v/>
      </c>
      <c r="I1180" s="35"/>
      <c r="J1180" s="36" t="str">
        <f>IFERROR(VLOOKUP(D1180,'движение ДВС'!B1179:K5184,9,FALSE),"")</f>
        <v/>
      </c>
      <c r="K1180" s="29" t="str">
        <f>IFERROR(INDEX('движение ДВС'!B:P,MATCH('наряд-задание'!D1180,'движение ДВС'!P:P,0),1),"")</f>
        <v/>
      </c>
    </row>
    <row r="1181" spans="1:11" s="29" customFormat="1" ht="25.5" hidden="1" customHeight="1" x14ac:dyDescent="0.25">
      <c r="A1181" s="37"/>
      <c r="B1181" s="35"/>
      <c r="C1181" s="29">
        <f>IFERROR(VLOOKUP(B1181,специалист!$B$3:$C$45,2,FALSE),)</f>
        <v>0</v>
      </c>
      <c r="D1181" s="37"/>
      <c r="E1181" s="30" t="str">
        <f>IFERROR(VLOOKUP(D1181,'движение ДВС'!B1180:C5185,2,FALSE),"")</f>
        <v/>
      </c>
      <c r="F1181" s="35"/>
      <c r="G1181" s="30" t="str">
        <f>IFERROR(VLOOKUP(F1181,нормативы!G1181:H1220,2,FALSE),"")</f>
        <v/>
      </c>
      <c r="H1181" s="30" t="str">
        <f>IF(ISBLANK(D1181),"",нормативы!$H$2)</f>
        <v/>
      </c>
      <c r="I1181" s="35"/>
      <c r="J1181" s="36" t="str">
        <f>IFERROR(VLOOKUP(D1181,'движение ДВС'!B1180:K5185,9,FALSE),"")</f>
        <v/>
      </c>
      <c r="K1181" s="29" t="str">
        <f>IFERROR(INDEX('движение ДВС'!B:P,MATCH('наряд-задание'!D1181,'движение ДВС'!P:P,0),1),"")</f>
        <v/>
      </c>
    </row>
    <row r="1182" spans="1:11" s="29" customFormat="1" ht="25.5" hidden="1" customHeight="1" x14ac:dyDescent="0.25">
      <c r="A1182" s="37"/>
      <c r="B1182" s="35"/>
      <c r="C1182" s="29">
        <f>IFERROR(VLOOKUP(B1182,специалист!$B$3:$C$45,2,FALSE),)</f>
        <v>0</v>
      </c>
      <c r="D1182" s="37"/>
      <c r="E1182" s="30" t="str">
        <f>IFERROR(VLOOKUP(D1182,'движение ДВС'!B1181:C5186,2,FALSE),"")</f>
        <v/>
      </c>
      <c r="F1182" s="35"/>
      <c r="G1182" s="30" t="str">
        <f>IFERROR(VLOOKUP(F1182,нормативы!G1182:H1221,2,FALSE),"")</f>
        <v/>
      </c>
      <c r="H1182" s="30" t="str">
        <f>IF(ISBLANK(D1182),"",нормативы!$H$2)</f>
        <v/>
      </c>
      <c r="I1182" s="35"/>
      <c r="J1182" s="36" t="str">
        <f>IFERROR(VLOOKUP(D1182,'движение ДВС'!B1181:K5186,9,FALSE),"")</f>
        <v/>
      </c>
      <c r="K1182" s="29" t="str">
        <f>IFERROR(INDEX('движение ДВС'!B:P,MATCH('наряд-задание'!D1182,'движение ДВС'!P:P,0),1),"")</f>
        <v/>
      </c>
    </row>
    <row r="1183" spans="1:11" s="29" customFormat="1" ht="25.5" hidden="1" customHeight="1" x14ac:dyDescent="0.25">
      <c r="A1183" s="37"/>
      <c r="B1183" s="35"/>
      <c r="C1183" s="29">
        <f>IFERROR(VLOOKUP(B1183,специалист!$B$3:$C$45,2,FALSE),)</f>
        <v>0</v>
      </c>
      <c r="D1183" s="37"/>
      <c r="E1183" s="30" t="str">
        <f>IFERROR(VLOOKUP(D1183,'движение ДВС'!B1182:C5187,2,FALSE),"")</f>
        <v/>
      </c>
      <c r="F1183" s="35"/>
      <c r="G1183" s="30" t="str">
        <f>IFERROR(VLOOKUP(F1183,нормативы!G1183:H1222,2,FALSE),"")</f>
        <v/>
      </c>
      <c r="H1183" s="30" t="str">
        <f>IF(ISBLANK(D1183),"",нормативы!$H$2)</f>
        <v/>
      </c>
      <c r="I1183" s="35"/>
      <c r="J1183" s="36" t="str">
        <f>IFERROR(VLOOKUP(D1183,'движение ДВС'!B1182:K5187,9,FALSE),"")</f>
        <v/>
      </c>
      <c r="K1183" s="29" t="str">
        <f>IFERROR(INDEX('движение ДВС'!B:P,MATCH('наряд-задание'!D1183,'движение ДВС'!P:P,0),1),"")</f>
        <v/>
      </c>
    </row>
    <row r="1184" spans="1:11" s="29" customFormat="1" ht="25.5" hidden="1" customHeight="1" x14ac:dyDescent="0.25">
      <c r="A1184" s="37"/>
      <c r="B1184" s="35"/>
      <c r="C1184" s="29">
        <f>IFERROR(VLOOKUP(B1184,специалист!$B$3:$C$45,2,FALSE),)</f>
        <v>0</v>
      </c>
      <c r="D1184" s="37"/>
      <c r="E1184" s="30" t="str">
        <f>IFERROR(VLOOKUP(D1184,'движение ДВС'!B1183:C5188,2,FALSE),"")</f>
        <v/>
      </c>
      <c r="F1184" s="35"/>
      <c r="G1184" s="30" t="str">
        <f>IFERROR(VLOOKUP(F1184,нормативы!G1184:H1223,2,FALSE),"")</f>
        <v/>
      </c>
      <c r="H1184" s="30" t="str">
        <f>IF(ISBLANK(D1184),"",нормативы!$H$2)</f>
        <v/>
      </c>
      <c r="I1184" s="35"/>
      <c r="J1184" s="36" t="str">
        <f>IFERROR(VLOOKUP(D1184,'движение ДВС'!B1183:K5188,9,FALSE),"")</f>
        <v/>
      </c>
      <c r="K1184" s="29" t="str">
        <f>IFERROR(INDEX('движение ДВС'!B:P,MATCH('наряд-задание'!D1184,'движение ДВС'!P:P,0),1),"")</f>
        <v/>
      </c>
    </row>
    <row r="1185" spans="1:11" s="29" customFormat="1" ht="25.5" hidden="1" customHeight="1" x14ac:dyDescent="0.25">
      <c r="A1185" s="37"/>
      <c r="B1185" s="35"/>
      <c r="C1185" s="29">
        <f>IFERROR(VLOOKUP(B1185,специалист!$B$3:$C$45,2,FALSE),)</f>
        <v>0</v>
      </c>
      <c r="D1185" s="37"/>
      <c r="E1185" s="30" t="str">
        <f>IFERROR(VLOOKUP(D1185,'движение ДВС'!B1184:C5189,2,FALSE),"")</f>
        <v/>
      </c>
      <c r="F1185" s="35"/>
      <c r="G1185" s="30" t="str">
        <f>IFERROR(VLOOKUP(F1185,нормативы!G1185:H1224,2,FALSE),"")</f>
        <v/>
      </c>
      <c r="H1185" s="30" t="str">
        <f>IF(ISBLANK(D1185),"",нормативы!$H$2)</f>
        <v/>
      </c>
      <c r="I1185" s="35"/>
      <c r="J1185" s="36" t="str">
        <f>IFERROR(VLOOKUP(D1185,'движение ДВС'!B1184:K5189,9,FALSE),"")</f>
        <v/>
      </c>
      <c r="K1185" s="29" t="str">
        <f>IFERROR(INDEX('движение ДВС'!B:P,MATCH('наряд-задание'!D1185,'движение ДВС'!P:P,0),1),"")</f>
        <v/>
      </c>
    </row>
    <row r="1186" spans="1:11" s="29" customFormat="1" ht="25.5" hidden="1" customHeight="1" x14ac:dyDescent="0.25">
      <c r="A1186" s="37"/>
      <c r="B1186" s="35"/>
      <c r="C1186" s="29">
        <f>IFERROR(VLOOKUP(B1186,специалист!$B$3:$C$45,2,FALSE),)</f>
        <v>0</v>
      </c>
      <c r="D1186" s="37"/>
      <c r="E1186" s="30" t="str">
        <f>IFERROR(VLOOKUP(D1186,'движение ДВС'!B1185:C5190,2,FALSE),"")</f>
        <v/>
      </c>
      <c r="F1186" s="35"/>
      <c r="G1186" s="30" t="str">
        <f>IFERROR(VLOOKUP(F1186,нормативы!G1186:H1225,2,FALSE),"")</f>
        <v/>
      </c>
      <c r="H1186" s="30" t="str">
        <f>IF(ISBLANK(D1186),"",нормативы!$H$2)</f>
        <v/>
      </c>
      <c r="I1186" s="35"/>
      <c r="J1186" s="36" t="str">
        <f>IFERROR(VLOOKUP(D1186,'движение ДВС'!B1185:K5190,9,FALSE),"")</f>
        <v/>
      </c>
      <c r="K1186" s="29" t="str">
        <f>IFERROR(INDEX('движение ДВС'!B:P,MATCH('наряд-задание'!D1186,'движение ДВС'!P:P,0),1),"")</f>
        <v/>
      </c>
    </row>
    <row r="1187" spans="1:11" s="29" customFormat="1" ht="25.5" hidden="1" customHeight="1" x14ac:dyDescent="0.25">
      <c r="A1187" s="37"/>
      <c r="B1187" s="35"/>
      <c r="C1187" s="29">
        <f>IFERROR(VLOOKUP(B1187,специалист!$B$3:$C$45,2,FALSE),)</f>
        <v>0</v>
      </c>
      <c r="D1187" s="37"/>
      <c r="E1187" s="30" t="str">
        <f>IFERROR(VLOOKUP(D1187,'движение ДВС'!B1186:C5191,2,FALSE),"")</f>
        <v/>
      </c>
      <c r="F1187" s="35"/>
      <c r="G1187" s="30" t="str">
        <f>IFERROR(VLOOKUP(F1187,нормативы!G1187:H1226,2,FALSE),"")</f>
        <v/>
      </c>
      <c r="H1187" s="30" t="str">
        <f>IF(ISBLANK(D1187),"",нормативы!$H$2)</f>
        <v/>
      </c>
      <c r="I1187" s="35"/>
      <c r="J1187" s="36" t="str">
        <f>IFERROR(VLOOKUP(D1187,'движение ДВС'!B1186:K5191,9,FALSE),"")</f>
        <v/>
      </c>
      <c r="K1187" s="29" t="str">
        <f>IFERROR(INDEX('движение ДВС'!B:P,MATCH('наряд-задание'!D1187,'движение ДВС'!P:P,0),1),"")</f>
        <v/>
      </c>
    </row>
    <row r="1188" spans="1:11" s="29" customFormat="1" ht="25.5" hidden="1" customHeight="1" x14ac:dyDescent="0.25">
      <c r="A1188" s="37"/>
      <c r="B1188" s="35"/>
      <c r="C1188" s="29">
        <f>IFERROR(VLOOKUP(B1188,специалист!$B$3:$C$45,2,FALSE),)</f>
        <v>0</v>
      </c>
      <c r="D1188" s="37"/>
      <c r="E1188" s="30" t="str">
        <f>IFERROR(VLOOKUP(D1188,'движение ДВС'!B1187:C5192,2,FALSE),"")</f>
        <v/>
      </c>
      <c r="F1188" s="35"/>
      <c r="G1188" s="30" t="str">
        <f>IFERROR(VLOOKUP(F1188,нормативы!G1188:H1227,2,FALSE),"")</f>
        <v/>
      </c>
      <c r="H1188" s="30" t="str">
        <f>IF(ISBLANK(D1188),"",нормативы!$H$2)</f>
        <v/>
      </c>
      <c r="I1188" s="35"/>
      <c r="J1188" s="36" t="str">
        <f>IFERROR(VLOOKUP(D1188,'движение ДВС'!B1187:K5192,9,FALSE),"")</f>
        <v/>
      </c>
      <c r="K1188" s="29" t="str">
        <f>IFERROR(INDEX('движение ДВС'!B:P,MATCH('наряд-задание'!D1188,'движение ДВС'!P:P,0),1),"")</f>
        <v/>
      </c>
    </row>
    <row r="1189" spans="1:11" s="29" customFormat="1" ht="25.5" hidden="1" customHeight="1" x14ac:dyDescent="0.25">
      <c r="A1189" s="37"/>
      <c r="B1189" s="35"/>
      <c r="C1189" s="29">
        <f>IFERROR(VLOOKUP(B1189,специалист!$B$3:$C$45,2,FALSE),)</f>
        <v>0</v>
      </c>
      <c r="D1189" s="37"/>
      <c r="E1189" s="30" t="str">
        <f>IFERROR(VLOOKUP(D1189,'движение ДВС'!B1188:C5193,2,FALSE),"")</f>
        <v/>
      </c>
      <c r="F1189" s="35"/>
      <c r="G1189" s="30" t="str">
        <f>IFERROR(VLOOKUP(F1189,нормативы!G1189:H1228,2,FALSE),"")</f>
        <v/>
      </c>
      <c r="H1189" s="30" t="str">
        <f>IF(ISBLANK(D1189),"",нормативы!$H$2)</f>
        <v/>
      </c>
      <c r="I1189" s="35"/>
      <c r="J1189" s="36" t="str">
        <f>IFERROR(VLOOKUP(D1189,'движение ДВС'!B1188:K5193,9,FALSE),"")</f>
        <v/>
      </c>
      <c r="K1189" s="29" t="str">
        <f>IFERROR(INDEX('движение ДВС'!B:P,MATCH('наряд-задание'!D1189,'движение ДВС'!P:P,0),1),"")</f>
        <v/>
      </c>
    </row>
    <row r="1190" spans="1:11" s="29" customFormat="1" ht="25.5" hidden="1" customHeight="1" x14ac:dyDescent="0.25">
      <c r="A1190" s="37"/>
      <c r="B1190" s="35"/>
      <c r="C1190" s="29">
        <f>IFERROR(VLOOKUP(B1190,специалист!$B$3:$C$45,2,FALSE),)</f>
        <v>0</v>
      </c>
      <c r="D1190" s="37"/>
      <c r="E1190" s="30" t="str">
        <f>IFERROR(VLOOKUP(D1190,'движение ДВС'!B1189:C5194,2,FALSE),"")</f>
        <v/>
      </c>
      <c r="F1190" s="35"/>
      <c r="G1190" s="30" t="str">
        <f>IFERROR(VLOOKUP(F1190,нормативы!G1190:H1229,2,FALSE),"")</f>
        <v/>
      </c>
      <c r="H1190" s="30" t="str">
        <f>IF(ISBLANK(D1190),"",нормативы!$H$2)</f>
        <v/>
      </c>
      <c r="I1190" s="35"/>
      <c r="J1190" s="36" t="str">
        <f>IFERROR(VLOOKUP(D1190,'движение ДВС'!B1189:K5194,9,FALSE),"")</f>
        <v/>
      </c>
      <c r="K1190" s="29" t="str">
        <f>IFERROR(INDEX('движение ДВС'!B:P,MATCH('наряд-задание'!D1190,'движение ДВС'!P:P,0),1),"")</f>
        <v/>
      </c>
    </row>
    <row r="1191" spans="1:11" s="29" customFormat="1" ht="25.5" hidden="1" customHeight="1" x14ac:dyDescent="0.25">
      <c r="A1191" s="37"/>
      <c r="B1191" s="35"/>
      <c r="C1191" s="29">
        <f>IFERROR(VLOOKUP(B1191,специалист!$B$3:$C$45,2,FALSE),)</f>
        <v>0</v>
      </c>
      <c r="D1191" s="37"/>
      <c r="E1191" s="30" t="str">
        <f>IFERROR(VLOOKUP(D1191,'движение ДВС'!B1190:C5195,2,FALSE),"")</f>
        <v/>
      </c>
      <c r="F1191" s="35"/>
      <c r="G1191" s="30" t="str">
        <f>IFERROR(VLOOKUP(F1191,нормативы!G1191:H1230,2,FALSE),"")</f>
        <v/>
      </c>
      <c r="H1191" s="30" t="str">
        <f>IF(ISBLANK(D1191),"",нормативы!$H$2)</f>
        <v/>
      </c>
      <c r="I1191" s="35"/>
      <c r="J1191" s="36" t="str">
        <f>IFERROR(VLOOKUP(D1191,'движение ДВС'!B1190:K5195,9,FALSE),"")</f>
        <v/>
      </c>
      <c r="K1191" s="29" t="str">
        <f>IFERROR(INDEX('движение ДВС'!B:P,MATCH('наряд-задание'!D1191,'движение ДВС'!P:P,0),1),"")</f>
        <v/>
      </c>
    </row>
    <row r="1192" spans="1:11" s="29" customFormat="1" ht="25.5" hidden="1" customHeight="1" x14ac:dyDescent="0.25">
      <c r="A1192" s="37"/>
      <c r="B1192" s="35"/>
      <c r="C1192" s="29">
        <f>IFERROR(VLOOKUP(B1192,специалист!$B$3:$C$45,2,FALSE),)</f>
        <v>0</v>
      </c>
      <c r="D1192" s="37"/>
      <c r="E1192" s="30" t="str">
        <f>IFERROR(VLOOKUP(D1192,'движение ДВС'!B1191:C5196,2,FALSE),"")</f>
        <v/>
      </c>
      <c r="F1192" s="35"/>
      <c r="G1192" s="30" t="str">
        <f>IFERROR(VLOOKUP(F1192,нормативы!G1192:H1231,2,FALSE),"")</f>
        <v/>
      </c>
      <c r="H1192" s="30" t="str">
        <f>IF(ISBLANK(D1192),"",нормативы!$H$2)</f>
        <v/>
      </c>
      <c r="I1192" s="35"/>
      <c r="J1192" s="36" t="str">
        <f>IFERROR(VLOOKUP(D1192,'движение ДВС'!B1191:K5196,9,FALSE),"")</f>
        <v/>
      </c>
      <c r="K1192" s="29" t="str">
        <f>IFERROR(INDEX('движение ДВС'!B:P,MATCH('наряд-задание'!D1192,'движение ДВС'!P:P,0),1),"")</f>
        <v/>
      </c>
    </row>
    <row r="1193" spans="1:11" s="29" customFormat="1" ht="25.5" hidden="1" customHeight="1" x14ac:dyDescent="0.25">
      <c r="A1193" s="37"/>
      <c r="B1193" s="35"/>
      <c r="C1193" s="29">
        <f>IFERROR(VLOOKUP(B1193,специалист!$B$3:$C$45,2,FALSE),)</f>
        <v>0</v>
      </c>
      <c r="D1193" s="37"/>
      <c r="E1193" s="30" t="str">
        <f>IFERROR(VLOOKUP(D1193,'движение ДВС'!B1192:C5197,2,FALSE),"")</f>
        <v/>
      </c>
      <c r="F1193" s="35"/>
      <c r="G1193" s="30" t="str">
        <f>IFERROR(VLOOKUP(F1193,нормативы!G1193:H1232,2,FALSE),"")</f>
        <v/>
      </c>
      <c r="H1193" s="30" t="str">
        <f>IF(ISBLANK(D1193),"",нормативы!$H$2)</f>
        <v/>
      </c>
      <c r="I1193" s="35"/>
      <c r="J1193" s="36" t="str">
        <f>IFERROR(VLOOKUP(D1193,'движение ДВС'!B1192:K5197,9,FALSE),"")</f>
        <v/>
      </c>
      <c r="K1193" s="29" t="str">
        <f>IFERROR(INDEX('движение ДВС'!B:P,MATCH('наряд-задание'!D1193,'движение ДВС'!P:P,0),1),"")</f>
        <v/>
      </c>
    </row>
    <row r="1194" spans="1:11" s="29" customFormat="1" ht="25.5" hidden="1" customHeight="1" x14ac:dyDescent="0.25">
      <c r="A1194" s="37"/>
      <c r="B1194" s="35"/>
      <c r="C1194" s="29">
        <f>IFERROR(VLOOKUP(B1194,специалист!$B$3:$C$45,2,FALSE),)</f>
        <v>0</v>
      </c>
      <c r="D1194" s="37"/>
      <c r="E1194" s="30" t="str">
        <f>IFERROR(VLOOKUP(D1194,'движение ДВС'!B1193:C5198,2,FALSE),"")</f>
        <v/>
      </c>
      <c r="F1194" s="35"/>
      <c r="G1194" s="30" t="str">
        <f>IFERROR(VLOOKUP(F1194,нормативы!G1194:H1233,2,FALSE),"")</f>
        <v/>
      </c>
      <c r="H1194" s="30" t="str">
        <f>IF(ISBLANK(D1194),"",нормативы!$H$2)</f>
        <v/>
      </c>
      <c r="I1194" s="35"/>
      <c r="J1194" s="36" t="str">
        <f>IFERROR(VLOOKUP(D1194,'движение ДВС'!B1193:K5198,9,FALSE),"")</f>
        <v/>
      </c>
      <c r="K1194" s="29" t="str">
        <f>IFERROR(INDEX('движение ДВС'!B:P,MATCH('наряд-задание'!D1194,'движение ДВС'!P:P,0),1),"")</f>
        <v/>
      </c>
    </row>
    <row r="1195" spans="1:11" s="29" customFormat="1" ht="25.5" hidden="1" customHeight="1" x14ac:dyDescent="0.25">
      <c r="A1195" s="37"/>
      <c r="B1195" s="35"/>
      <c r="C1195" s="29">
        <f>IFERROR(VLOOKUP(B1195,специалист!$B$3:$C$45,2,FALSE),)</f>
        <v>0</v>
      </c>
      <c r="D1195" s="37"/>
      <c r="E1195" s="30" t="str">
        <f>IFERROR(VLOOKUP(D1195,'движение ДВС'!B1194:C5199,2,FALSE),"")</f>
        <v/>
      </c>
      <c r="F1195" s="35"/>
      <c r="G1195" s="30" t="str">
        <f>IFERROR(VLOOKUP(F1195,нормативы!G1195:H1234,2,FALSE),"")</f>
        <v/>
      </c>
      <c r="H1195" s="30" t="str">
        <f>IF(ISBLANK(D1195),"",нормативы!$H$2)</f>
        <v/>
      </c>
      <c r="I1195" s="35"/>
      <c r="J1195" s="36" t="str">
        <f>IFERROR(VLOOKUP(D1195,'движение ДВС'!B1194:K5199,9,FALSE),"")</f>
        <v/>
      </c>
      <c r="K1195" s="29" t="str">
        <f>IFERROR(INDEX('движение ДВС'!B:P,MATCH('наряд-задание'!D1195,'движение ДВС'!P:P,0),1),"")</f>
        <v/>
      </c>
    </row>
    <row r="1196" spans="1:11" s="29" customFormat="1" ht="25.5" hidden="1" customHeight="1" x14ac:dyDescent="0.25">
      <c r="A1196" s="37"/>
      <c r="B1196" s="35"/>
      <c r="C1196" s="29">
        <f>IFERROR(VLOOKUP(B1196,специалист!$B$3:$C$45,2,FALSE),)</f>
        <v>0</v>
      </c>
      <c r="D1196" s="37"/>
      <c r="E1196" s="30" t="str">
        <f>IFERROR(VLOOKUP(D1196,'движение ДВС'!B1195:C5200,2,FALSE),"")</f>
        <v/>
      </c>
      <c r="F1196" s="35"/>
      <c r="G1196" s="30" t="str">
        <f>IFERROR(VLOOKUP(F1196,нормативы!G1196:H1235,2,FALSE),"")</f>
        <v/>
      </c>
      <c r="H1196" s="30" t="str">
        <f>IF(ISBLANK(D1196),"",нормативы!$H$2)</f>
        <v/>
      </c>
      <c r="I1196" s="35"/>
      <c r="J1196" s="36" t="str">
        <f>IFERROR(VLOOKUP(D1196,'движение ДВС'!B1195:K5200,9,FALSE),"")</f>
        <v/>
      </c>
      <c r="K1196" s="29" t="str">
        <f>IFERROR(INDEX('движение ДВС'!B:P,MATCH('наряд-задание'!D1196,'движение ДВС'!P:P,0),1),"")</f>
        <v/>
      </c>
    </row>
    <row r="1197" spans="1:11" s="29" customFormat="1" ht="25.5" hidden="1" customHeight="1" x14ac:dyDescent="0.25">
      <c r="A1197" s="37"/>
      <c r="B1197" s="35"/>
      <c r="C1197" s="29">
        <f>IFERROR(VLOOKUP(B1197,специалист!$B$3:$C$45,2,FALSE),)</f>
        <v>0</v>
      </c>
      <c r="D1197" s="37"/>
      <c r="E1197" s="30" t="str">
        <f>IFERROR(VLOOKUP(D1197,'движение ДВС'!B1196:C5201,2,FALSE),"")</f>
        <v/>
      </c>
      <c r="F1197" s="35"/>
      <c r="G1197" s="30" t="str">
        <f>IFERROR(VLOOKUP(F1197,нормативы!G1197:H1236,2,FALSE),"")</f>
        <v/>
      </c>
      <c r="H1197" s="30" t="str">
        <f>IF(ISBLANK(D1197),"",нормативы!$H$2)</f>
        <v/>
      </c>
      <c r="I1197" s="35"/>
      <c r="J1197" s="36" t="str">
        <f>IFERROR(VLOOKUP(D1197,'движение ДВС'!B1196:K5201,9,FALSE),"")</f>
        <v/>
      </c>
      <c r="K1197" s="29" t="str">
        <f>IFERROR(INDEX('движение ДВС'!B:P,MATCH('наряд-задание'!D1197,'движение ДВС'!P:P,0),1),"")</f>
        <v/>
      </c>
    </row>
    <row r="1198" spans="1:11" s="29" customFormat="1" ht="25.5" hidden="1" customHeight="1" x14ac:dyDescent="0.25">
      <c r="A1198" s="37"/>
      <c r="B1198" s="35"/>
      <c r="C1198" s="29">
        <f>IFERROR(VLOOKUP(B1198,специалист!$B$3:$C$45,2,FALSE),)</f>
        <v>0</v>
      </c>
      <c r="D1198" s="37"/>
      <c r="E1198" s="30" t="str">
        <f>IFERROR(VLOOKUP(D1198,'движение ДВС'!B1197:C5202,2,FALSE),"")</f>
        <v/>
      </c>
      <c r="F1198" s="35"/>
      <c r="G1198" s="30" t="str">
        <f>IFERROR(VLOOKUP(F1198,нормативы!G1198:H1237,2,FALSE),"")</f>
        <v/>
      </c>
      <c r="H1198" s="30" t="str">
        <f>IF(ISBLANK(D1198),"",нормативы!$H$2)</f>
        <v/>
      </c>
      <c r="I1198" s="35"/>
      <c r="J1198" s="36" t="str">
        <f>IFERROR(VLOOKUP(D1198,'движение ДВС'!B1197:K5202,9,FALSE),"")</f>
        <v/>
      </c>
      <c r="K1198" s="29" t="str">
        <f>IFERROR(INDEX('движение ДВС'!B:P,MATCH('наряд-задание'!D1198,'движение ДВС'!P:P,0),1),"")</f>
        <v/>
      </c>
    </row>
    <row r="1199" spans="1:11" s="29" customFormat="1" ht="25.5" hidden="1" customHeight="1" x14ac:dyDescent="0.25">
      <c r="A1199" s="37"/>
      <c r="B1199" s="35"/>
      <c r="C1199" s="29">
        <f>IFERROR(VLOOKUP(B1199,специалист!$B$3:$C$45,2,FALSE),)</f>
        <v>0</v>
      </c>
      <c r="D1199" s="37"/>
      <c r="E1199" s="30" t="str">
        <f>IFERROR(VLOOKUP(D1199,'движение ДВС'!B1198:C5203,2,FALSE),"")</f>
        <v/>
      </c>
      <c r="F1199" s="35"/>
      <c r="G1199" s="30" t="str">
        <f>IFERROR(VLOOKUP(F1199,нормативы!G1199:H1238,2,FALSE),"")</f>
        <v/>
      </c>
      <c r="H1199" s="30" t="str">
        <f>IF(ISBLANK(D1199),"",нормативы!$H$2)</f>
        <v/>
      </c>
      <c r="I1199" s="35"/>
      <c r="J1199" s="36" t="str">
        <f>IFERROR(VLOOKUP(D1199,'движение ДВС'!B1198:K5203,9,FALSE),"")</f>
        <v/>
      </c>
      <c r="K1199" s="29" t="str">
        <f>IFERROR(INDEX('движение ДВС'!B:P,MATCH('наряд-задание'!D1199,'движение ДВС'!P:P,0),1),"")</f>
        <v/>
      </c>
    </row>
    <row r="1200" spans="1:11" s="29" customFormat="1" ht="25.5" hidden="1" customHeight="1" x14ac:dyDescent="0.25">
      <c r="A1200" s="37"/>
      <c r="B1200" s="35"/>
      <c r="C1200" s="29">
        <f>IFERROR(VLOOKUP(B1200,специалист!$B$3:$C$45,2,FALSE),)</f>
        <v>0</v>
      </c>
      <c r="D1200" s="37"/>
      <c r="E1200" s="30" t="str">
        <f>IFERROR(VLOOKUP(D1200,'движение ДВС'!B1199:C5204,2,FALSE),"")</f>
        <v/>
      </c>
      <c r="F1200" s="35"/>
      <c r="G1200" s="30" t="str">
        <f>IFERROR(VLOOKUP(F1200,нормативы!G1200:H1239,2,FALSE),"")</f>
        <v/>
      </c>
      <c r="H1200" s="30" t="str">
        <f>IF(ISBLANK(D1200),"",нормативы!$H$2)</f>
        <v/>
      </c>
      <c r="I1200" s="35"/>
      <c r="J1200" s="36" t="str">
        <f>IFERROR(VLOOKUP(D1200,'движение ДВС'!B1199:K5204,9,FALSE),"")</f>
        <v/>
      </c>
      <c r="K1200" s="29" t="str">
        <f>IFERROR(INDEX('движение ДВС'!B:P,MATCH('наряд-задание'!D1200,'движение ДВС'!P:P,0),1),"")</f>
        <v/>
      </c>
    </row>
    <row r="1201" spans="1:11" s="29" customFormat="1" ht="25.5" hidden="1" customHeight="1" x14ac:dyDescent="0.25">
      <c r="A1201" s="37"/>
      <c r="B1201" s="35"/>
      <c r="C1201" s="29">
        <f>IFERROR(VLOOKUP(B1201,специалист!$B$3:$C$45,2,FALSE),)</f>
        <v>0</v>
      </c>
      <c r="D1201" s="37"/>
      <c r="E1201" s="30" t="str">
        <f>IFERROR(VLOOKUP(D1201,'движение ДВС'!B1200:C5205,2,FALSE),"")</f>
        <v/>
      </c>
      <c r="F1201" s="35"/>
      <c r="G1201" s="30" t="str">
        <f>IFERROR(VLOOKUP(F1201,нормативы!G1201:H1240,2,FALSE),"")</f>
        <v/>
      </c>
      <c r="H1201" s="30" t="str">
        <f>IF(ISBLANK(D1201),"",нормативы!$H$2)</f>
        <v/>
      </c>
      <c r="I1201" s="35"/>
      <c r="J1201" s="36" t="str">
        <f>IFERROR(VLOOKUP(D1201,'движение ДВС'!B1200:K5205,9,FALSE),"")</f>
        <v/>
      </c>
      <c r="K1201" s="29" t="str">
        <f>IFERROR(INDEX('движение ДВС'!B:P,MATCH('наряд-задание'!D1201,'движение ДВС'!P:P,0),1),"")</f>
        <v/>
      </c>
    </row>
    <row r="1202" spans="1:11" s="29" customFormat="1" ht="25.5" hidden="1" customHeight="1" x14ac:dyDescent="0.25">
      <c r="A1202" s="37"/>
      <c r="B1202" s="35"/>
      <c r="C1202" s="29">
        <f>IFERROR(VLOOKUP(B1202,специалист!$B$3:$C$45,2,FALSE),)</f>
        <v>0</v>
      </c>
      <c r="D1202" s="37"/>
      <c r="E1202" s="30" t="str">
        <f>IFERROR(VLOOKUP(D1202,'движение ДВС'!B1201:C5206,2,FALSE),"")</f>
        <v/>
      </c>
      <c r="F1202" s="35"/>
      <c r="G1202" s="30" t="str">
        <f>IFERROR(VLOOKUP(F1202,нормативы!G1202:H1241,2,FALSE),"")</f>
        <v/>
      </c>
      <c r="H1202" s="30" t="str">
        <f>IF(ISBLANK(D1202),"",нормативы!$H$2)</f>
        <v/>
      </c>
      <c r="I1202" s="35"/>
      <c r="J1202" s="36" t="str">
        <f>IFERROR(VLOOKUP(D1202,'движение ДВС'!B1201:K5206,9,FALSE),"")</f>
        <v/>
      </c>
      <c r="K1202" s="29" t="str">
        <f>IFERROR(INDEX('движение ДВС'!B:P,MATCH('наряд-задание'!D1202,'движение ДВС'!P:P,0),1),"")</f>
        <v/>
      </c>
    </row>
    <row r="1203" spans="1:11" s="29" customFormat="1" ht="25.5" hidden="1" customHeight="1" x14ac:dyDescent="0.25">
      <c r="A1203" s="37"/>
      <c r="B1203" s="35"/>
      <c r="C1203" s="29">
        <f>IFERROR(VLOOKUP(B1203,специалист!$B$3:$C$45,2,FALSE),)</f>
        <v>0</v>
      </c>
      <c r="D1203" s="37"/>
      <c r="E1203" s="30" t="str">
        <f>IFERROR(VLOOKUP(D1203,'движение ДВС'!B1202:C5207,2,FALSE),"")</f>
        <v/>
      </c>
      <c r="F1203" s="35"/>
      <c r="G1203" s="30" t="str">
        <f>IFERROR(VLOOKUP(F1203,нормативы!G1203:H1242,2,FALSE),"")</f>
        <v/>
      </c>
      <c r="H1203" s="30" t="str">
        <f>IF(ISBLANK(D1203),"",нормативы!$H$2)</f>
        <v/>
      </c>
      <c r="I1203" s="35"/>
      <c r="J1203" s="36" t="str">
        <f>IFERROR(VLOOKUP(D1203,'движение ДВС'!B1202:K5207,9,FALSE),"")</f>
        <v/>
      </c>
      <c r="K1203" s="29" t="str">
        <f>IFERROR(INDEX('движение ДВС'!B:P,MATCH('наряд-задание'!D1203,'движение ДВС'!P:P,0),1),"")</f>
        <v/>
      </c>
    </row>
    <row r="1204" spans="1:11" s="29" customFormat="1" ht="25.5" hidden="1" customHeight="1" x14ac:dyDescent="0.25">
      <c r="A1204" s="37"/>
      <c r="B1204" s="35"/>
      <c r="C1204" s="29">
        <f>IFERROR(VLOOKUP(B1204,специалист!$B$3:$C$45,2,FALSE),)</f>
        <v>0</v>
      </c>
      <c r="D1204" s="37"/>
      <c r="E1204" s="30" t="str">
        <f>IFERROR(VLOOKUP(D1204,'движение ДВС'!B1203:C5208,2,FALSE),"")</f>
        <v/>
      </c>
      <c r="F1204" s="35"/>
      <c r="G1204" s="30" t="str">
        <f>IFERROR(VLOOKUP(F1204,нормативы!G1204:H1243,2,FALSE),"")</f>
        <v/>
      </c>
      <c r="H1204" s="30" t="str">
        <f>IF(ISBLANK(D1204),"",нормативы!$H$2)</f>
        <v/>
      </c>
      <c r="I1204" s="35"/>
      <c r="J1204" s="36" t="str">
        <f>IFERROR(VLOOKUP(D1204,'движение ДВС'!B1203:K5208,9,FALSE),"")</f>
        <v/>
      </c>
      <c r="K1204" s="29" t="str">
        <f>IFERROR(INDEX('движение ДВС'!B:P,MATCH('наряд-задание'!D1204,'движение ДВС'!P:P,0),1),"")</f>
        <v/>
      </c>
    </row>
    <row r="1205" spans="1:11" s="29" customFormat="1" ht="25.5" hidden="1" customHeight="1" x14ac:dyDescent="0.25">
      <c r="A1205" s="37"/>
      <c r="B1205" s="35"/>
      <c r="C1205" s="29">
        <f>IFERROR(VLOOKUP(B1205,специалист!$B$3:$C$45,2,FALSE),)</f>
        <v>0</v>
      </c>
      <c r="D1205" s="37"/>
      <c r="E1205" s="30" t="str">
        <f>IFERROR(VLOOKUP(D1205,'движение ДВС'!B1204:C5209,2,FALSE),"")</f>
        <v/>
      </c>
      <c r="F1205" s="35"/>
      <c r="G1205" s="30" t="str">
        <f>IFERROR(VLOOKUP(F1205,нормативы!G1205:H1244,2,FALSE),"")</f>
        <v/>
      </c>
      <c r="H1205" s="30" t="str">
        <f>IF(ISBLANK(D1205),"",нормативы!$H$2)</f>
        <v/>
      </c>
      <c r="I1205" s="35"/>
      <c r="J1205" s="36" t="str">
        <f>IFERROR(VLOOKUP(D1205,'движение ДВС'!B1204:K5209,9,FALSE),"")</f>
        <v/>
      </c>
      <c r="K1205" s="29" t="str">
        <f>IFERROR(INDEX('движение ДВС'!B:P,MATCH('наряд-задание'!D1205,'движение ДВС'!P:P,0),1),"")</f>
        <v/>
      </c>
    </row>
    <row r="1206" spans="1:11" s="29" customFormat="1" ht="25.5" hidden="1" customHeight="1" x14ac:dyDescent="0.25">
      <c r="A1206" s="37"/>
      <c r="B1206" s="35"/>
      <c r="C1206" s="29">
        <f>IFERROR(VLOOKUP(B1206,специалист!$B$3:$C$45,2,FALSE),)</f>
        <v>0</v>
      </c>
      <c r="D1206" s="37"/>
      <c r="E1206" s="30" t="str">
        <f>IFERROR(VLOOKUP(D1206,'движение ДВС'!B1205:C5210,2,FALSE),"")</f>
        <v/>
      </c>
      <c r="F1206" s="35"/>
      <c r="G1206" s="30" t="str">
        <f>IFERROR(VLOOKUP(F1206,нормативы!G1206:H1245,2,FALSE),"")</f>
        <v/>
      </c>
      <c r="H1206" s="30" t="str">
        <f>IF(ISBLANK(D1206),"",нормативы!$H$2)</f>
        <v/>
      </c>
      <c r="I1206" s="35"/>
      <c r="J1206" s="36" t="str">
        <f>IFERROR(VLOOKUP(D1206,'движение ДВС'!B1205:K5210,9,FALSE),"")</f>
        <v/>
      </c>
      <c r="K1206" s="29" t="str">
        <f>IFERROR(INDEX('движение ДВС'!B:P,MATCH('наряд-задание'!D1206,'движение ДВС'!P:P,0),1),"")</f>
        <v/>
      </c>
    </row>
    <row r="1207" spans="1:11" s="29" customFormat="1" ht="25.5" hidden="1" customHeight="1" x14ac:dyDescent="0.25">
      <c r="A1207" s="37"/>
      <c r="B1207" s="35"/>
      <c r="C1207" s="29">
        <f>IFERROR(VLOOKUP(B1207,специалист!$B$3:$C$45,2,FALSE),)</f>
        <v>0</v>
      </c>
      <c r="D1207" s="37"/>
      <c r="E1207" s="30" t="str">
        <f>IFERROR(VLOOKUP(D1207,'движение ДВС'!B1206:C5211,2,FALSE),"")</f>
        <v/>
      </c>
      <c r="F1207" s="35"/>
      <c r="G1207" s="30" t="str">
        <f>IFERROR(VLOOKUP(F1207,нормативы!G1207:H1246,2,FALSE),"")</f>
        <v/>
      </c>
      <c r="H1207" s="30" t="str">
        <f>IF(ISBLANK(D1207),"",нормативы!$H$2)</f>
        <v/>
      </c>
      <c r="I1207" s="35"/>
      <c r="J1207" s="36" t="str">
        <f>IFERROR(VLOOKUP(D1207,'движение ДВС'!B1206:K5211,9,FALSE),"")</f>
        <v/>
      </c>
      <c r="K1207" s="29" t="str">
        <f>IFERROR(INDEX('движение ДВС'!B:P,MATCH('наряд-задание'!D1207,'движение ДВС'!P:P,0),1),"")</f>
        <v/>
      </c>
    </row>
    <row r="1208" spans="1:11" s="29" customFormat="1" ht="25.5" hidden="1" customHeight="1" x14ac:dyDescent="0.25">
      <c r="A1208" s="37"/>
      <c r="B1208" s="35"/>
      <c r="C1208" s="29">
        <f>IFERROR(VLOOKUP(B1208,специалист!$B$3:$C$45,2,FALSE),)</f>
        <v>0</v>
      </c>
      <c r="D1208" s="37"/>
      <c r="E1208" s="30" t="str">
        <f>IFERROR(VLOOKUP(D1208,'движение ДВС'!B1207:C5212,2,FALSE),"")</f>
        <v/>
      </c>
      <c r="F1208" s="35"/>
      <c r="G1208" s="30" t="str">
        <f>IFERROR(VLOOKUP(F1208,нормативы!G1208:H1247,2,FALSE),"")</f>
        <v/>
      </c>
      <c r="H1208" s="30" t="str">
        <f>IF(ISBLANK(D1208),"",нормативы!$H$2)</f>
        <v/>
      </c>
      <c r="I1208" s="35"/>
      <c r="J1208" s="36" t="str">
        <f>IFERROR(VLOOKUP(D1208,'движение ДВС'!B1207:K5212,9,FALSE),"")</f>
        <v/>
      </c>
      <c r="K1208" s="29" t="str">
        <f>IFERROR(INDEX('движение ДВС'!B:P,MATCH('наряд-задание'!D1208,'движение ДВС'!P:P,0),1),"")</f>
        <v/>
      </c>
    </row>
    <row r="1209" spans="1:11" s="29" customFormat="1" ht="25.5" hidden="1" customHeight="1" x14ac:dyDescent="0.25">
      <c r="A1209" s="37"/>
      <c r="B1209" s="35"/>
      <c r="C1209" s="29">
        <f>IFERROR(VLOOKUP(B1209,специалист!$B$3:$C$45,2,FALSE),)</f>
        <v>0</v>
      </c>
      <c r="D1209" s="37"/>
      <c r="E1209" s="30" t="str">
        <f>IFERROR(VLOOKUP(D1209,'движение ДВС'!B1208:C5213,2,FALSE),"")</f>
        <v/>
      </c>
      <c r="F1209" s="35"/>
      <c r="G1209" s="30" t="str">
        <f>IFERROR(VLOOKUP(F1209,нормативы!G1209:H1248,2,FALSE),"")</f>
        <v/>
      </c>
      <c r="H1209" s="30" t="str">
        <f>IF(ISBLANK(D1209),"",нормативы!$H$2)</f>
        <v/>
      </c>
      <c r="I1209" s="35"/>
      <c r="J1209" s="36" t="str">
        <f>IFERROR(VLOOKUP(D1209,'движение ДВС'!B1208:K5213,9,FALSE),"")</f>
        <v/>
      </c>
      <c r="K1209" s="29" t="str">
        <f>IFERROR(INDEX('движение ДВС'!B:P,MATCH('наряд-задание'!D1209,'движение ДВС'!P:P,0),1),"")</f>
        <v/>
      </c>
    </row>
    <row r="1210" spans="1:11" s="29" customFormat="1" ht="25.5" hidden="1" customHeight="1" x14ac:dyDescent="0.25">
      <c r="A1210" s="37"/>
      <c r="B1210" s="35"/>
      <c r="C1210" s="29">
        <f>IFERROR(VLOOKUP(B1210,специалист!$B$3:$C$45,2,FALSE),)</f>
        <v>0</v>
      </c>
      <c r="D1210" s="37"/>
      <c r="E1210" s="30" t="str">
        <f>IFERROR(VLOOKUP(D1210,'движение ДВС'!B1209:C5214,2,FALSE),"")</f>
        <v/>
      </c>
      <c r="F1210" s="35"/>
      <c r="G1210" s="30" t="str">
        <f>IFERROR(VLOOKUP(F1210,нормативы!G1210:H1249,2,FALSE),"")</f>
        <v/>
      </c>
      <c r="H1210" s="30" t="str">
        <f>IF(ISBLANK(D1210),"",нормативы!$H$2)</f>
        <v/>
      </c>
      <c r="I1210" s="35"/>
      <c r="J1210" s="36" t="str">
        <f>IFERROR(VLOOKUP(D1210,'движение ДВС'!B1209:K5214,9,FALSE),"")</f>
        <v/>
      </c>
      <c r="K1210" s="29" t="str">
        <f>IFERROR(INDEX('движение ДВС'!B:P,MATCH('наряд-задание'!D1210,'движение ДВС'!P:P,0),1),"")</f>
        <v/>
      </c>
    </row>
    <row r="1211" spans="1:11" s="29" customFormat="1" ht="25.5" hidden="1" customHeight="1" x14ac:dyDescent="0.25">
      <c r="A1211" s="37"/>
      <c r="B1211" s="35"/>
      <c r="C1211" s="29">
        <f>IFERROR(VLOOKUP(B1211,специалист!$B$3:$C$45,2,FALSE),)</f>
        <v>0</v>
      </c>
      <c r="D1211" s="37"/>
      <c r="E1211" s="30" t="str">
        <f>IFERROR(VLOOKUP(D1211,'движение ДВС'!B1210:C5215,2,FALSE),"")</f>
        <v/>
      </c>
      <c r="F1211" s="35"/>
      <c r="G1211" s="30" t="str">
        <f>IFERROR(VLOOKUP(F1211,нормативы!G1211:H1250,2,FALSE),"")</f>
        <v/>
      </c>
      <c r="H1211" s="30" t="str">
        <f>IF(ISBLANK(D1211),"",нормативы!$H$2)</f>
        <v/>
      </c>
      <c r="I1211" s="35"/>
      <c r="J1211" s="36" t="str">
        <f>IFERROR(VLOOKUP(D1211,'движение ДВС'!B1210:K5215,9,FALSE),"")</f>
        <v/>
      </c>
      <c r="K1211" s="29" t="str">
        <f>IFERROR(INDEX('движение ДВС'!B:P,MATCH('наряд-задание'!D1211,'движение ДВС'!P:P,0),1),"")</f>
        <v/>
      </c>
    </row>
    <row r="1212" spans="1:11" s="29" customFormat="1" ht="25.5" hidden="1" customHeight="1" x14ac:dyDescent="0.25">
      <c r="A1212" s="37"/>
      <c r="B1212" s="35"/>
      <c r="C1212" s="29">
        <f>IFERROR(VLOOKUP(B1212,специалист!$B$3:$C$45,2,FALSE),)</f>
        <v>0</v>
      </c>
      <c r="D1212" s="37"/>
      <c r="E1212" s="30" t="str">
        <f>IFERROR(VLOOKUP(D1212,'движение ДВС'!B1211:C5216,2,FALSE),"")</f>
        <v/>
      </c>
      <c r="F1212" s="35"/>
      <c r="G1212" s="30" t="str">
        <f>IFERROR(VLOOKUP(F1212,нормативы!G1212:H1251,2,FALSE),"")</f>
        <v/>
      </c>
      <c r="H1212" s="30" t="str">
        <f>IF(ISBLANK(D1212),"",нормативы!$H$2)</f>
        <v/>
      </c>
      <c r="I1212" s="35"/>
      <c r="J1212" s="36" t="str">
        <f>IFERROR(VLOOKUP(D1212,'движение ДВС'!B1211:K5216,9,FALSE),"")</f>
        <v/>
      </c>
      <c r="K1212" s="29" t="str">
        <f>IFERROR(INDEX('движение ДВС'!B:P,MATCH('наряд-задание'!D1212,'движение ДВС'!P:P,0),1),"")</f>
        <v/>
      </c>
    </row>
    <row r="1213" spans="1:11" s="29" customFormat="1" ht="25.5" hidden="1" customHeight="1" x14ac:dyDescent="0.25">
      <c r="A1213" s="37"/>
      <c r="B1213" s="35"/>
      <c r="C1213" s="29">
        <f>IFERROR(VLOOKUP(B1213,специалист!$B$3:$C$45,2,FALSE),)</f>
        <v>0</v>
      </c>
      <c r="D1213" s="37"/>
      <c r="E1213" s="30" t="str">
        <f>IFERROR(VLOOKUP(D1213,'движение ДВС'!B1212:C5217,2,FALSE),"")</f>
        <v/>
      </c>
      <c r="F1213" s="35"/>
      <c r="G1213" s="30" t="str">
        <f>IFERROR(VLOOKUP(F1213,нормативы!G1213:H1252,2,FALSE),"")</f>
        <v/>
      </c>
      <c r="H1213" s="30" t="str">
        <f>IF(ISBLANK(D1213),"",нормативы!$H$2)</f>
        <v/>
      </c>
      <c r="I1213" s="35"/>
      <c r="J1213" s="36" t="str">
        <f>IFERROR(VLOOKUP(D1213,'движение ДВС'!B1212:K5217,9,FALSE),"")</f>
        <v/>
      </c>
      <c r="K1213" s="29" t="str">
        <f>IFERROR(INDEX('движение ДВС'!B:P,MATCH('наряд-задание'!D1213,'движение ДВС'!P:P,0),1),"")</f>
        <v/>
      </c>
    </row>
    <row r="1214" spans="1:11" s="29" customFormat="1" ht="25.5" hidden="1" customHeight="1" x14ac:dyDescent="0.25">
      <c r="A1214" s="37"/>
      <c r="B1214" s="35"/>
      <c r="C1214" s="29">
        <f>IFERROR(VLOOKUP(B1214,специалист!$B$3:$C$45,2,FALSE),)</f>
        <v>0</v>
      </c>
      <c r="D1214" s="37"/>
      <c r="E1214" s="30" t="str">
        <f>IFERROR(VLOOKUP(D1214,'движение ДВС'!B1213:C5218,2,FALSE),"")</f>
        <v/>
      </c>
      <c r="F1214" s="35"/>
      <c r="G1214" s="30" t="str">
        <f>IFERROR(VLOOKUP(F1214,нормативы!G1214:H1253,2,FALSE),"")</f>
        <v/>
      </c>
      <c r="H1214" s="30" t="str">
        <f>IF(ISBLANK(D1214),"",нормативы!$H$2)</f>
        <v/>
      </c>
      <c r="I1214" s="35"/>
      <c r="J1214" s="36" t="str">
        <f>IFERROR(VLOOKUP(D1214,'движение ДВС'!B1213:K5218,9,FALSE),"")</f>
        <v/>
      </c>
      <c r="K1214" s="29" t="str">
        <f>IFERROR(INDEX('движение ДВС'!B:P,MATCH('наряд-задание'!D1214,'движение ДВС'!P:P,0),1),"")</f>
        <v/>
      </c>
    </row>
    <row r="1215" spans="1:11" s="29" customFormat="1" ht="25.5" hidden="1" customHeight="1" x14ac:dyDescent="0.25">
      <c r="A1215" s="37"/>
      <c r="B1215" s="35"/>
      <c r="C1215" s="29">
        <f>IFERROR(VLOOKUP(B1215,специалист!$B$3:$C$45,2,FALSE),)</f>
        <v>0</v>
      </c>
      <c r="D1215" s="37"/>
      <c r="E1215" s="30" t="str">
        <f>IFERROR(VLOOKUP(D1215,'движение ДВС'!B1214:C5219,2,FALSE),"")</f>
        <v/>
      </c>
      <c r="F1215" s="35"/>
      <c r="G1215" s="30" t="str">
        <f>IFERROR(VLOOKUP(F1215,нормативы!G1215:H1254,2,FALSE),"")</f>
        <v/>
      </c>
      <c r="H1215" s="30" t="str">
        <f>IF(ISBLANK(D1215),"",нормативы!$H$2)</f>
        <v/>
      </c>
      <c r="I1215" s="35"/>
      <c r="J1215" s="36" t="str">
        <f>IFERROR(VLOOKUP(D1215,'движение ДВС'!B1214:K5219,9,FALSE),"")</f>
        <v/>
      </c>
      <c r="K1215" s="29" t="str">
        <f>IFERROR(INDEX('движение ДВС'!B:P,MATCH('наряд-задание'!D1215,'движение ДВС'!P:P,0),1),"")</f>
        <v/>
      </c>
    </row>
    <row r="1216" spans="1:11" s="29" customFormat="1" ht="25.5" hidden="1" customHeight="1" x14ac:dyDescent="0.25">
      <c r="A1216" s="37"/>
      <c r="B1216" s="35"/>
      <c r="C1216" s="29">
        <f>IFERROR(VLOOKUP(B1216,специалист!$B$3:$C$45,2,FALSE),)</f>
        <v>0</v>
      </c>
      <c r="D1216" s="37"/>
      <c r="E1216" s="30" t="str">
        <f>IFERROR(VLOOKUP(D1216,'движение ДВС'!B1215:C5220,2,FALSE),"")</f>
        <v/>
      </c>
      <c r="F1216" s="35"/>
      <c r="G1216" s="30" t="str">
        <f>IFERROR(VLOOKUP(F1216,нормативы!G1216:H1255,2,FALSE),"")</f>
        <v/>
      </c>
      <c r="H1216" s="30" t="str">
        <f>IF(ISBLANK(D1216),"",нормативы!$H$2)</f>
        <v/>
      </c>
      <c r="I1216" s="35"/>
      <c r="J1216" s="36" t="str">
        <f>IFERROR(VLOOKUP(D1216,'движение ДВС'!B1215:K5220,9,FALSE),"")</f>
        <v/>
      </c>
      <c r="K1216" s="29" t="str">
        <f>IFERROR(INDEX('движение ДВС'!B:P,MATCH('наряд-задание'!D1216,'движение ДВС'!P:P,0),1),"")</f>
        <v/>
      </c>
    </row>
    <row r="1217" spans="1:11" s="29" customFormat="1" ht="25.5" hidden="1" customHeight="1" x14ac:dyDescent="0.25">
      <c r="A1217" s="37"/>
      <c r="B1217" s="35"/>
      <c r="C1217" s="29">
        <f>IFERROR(VLOOKUP(B1217,специалист!$B$3:$C$45,2,FALSE),)</f>
        <v>0</v>
      </c>
      <c r="D1217" s="37"/>
      <c r="E1217" s="30" t="str">
        <f>IFERROR(VLOOKUP(D1217,'движение ДВС'!B1216:C5221,2,FALSE),"")</f>
        <v/>
      </c>
      <c r="F1217" s="35"/>
      <c r="G1217" s="30" t="str">
        <f>IFERROR(VLOOKUP(F1217,нормативы!G1217:H1256,2,FALSE),"")</f>
        <v/>
      </c>
      <c r="H1217" s="30" t="str">
        <f>IF(ISBLANK(D1217),"",нормативы!$H$2)</f>
        <v/>
      </c>
      <c r="I1217" s="35"/>
      <c r="J1217" s="36" t="str">
        <f>IFERROR(VLOOKUP(D1217,'движение ДВС'!B1216:K5221,9,FALSE),"")</f>
        <v/>
      </c>
      <c r="K1217" s="29" t="str">
        <f>IFERROR(INDEX('движение ДВС'!B:P,MATCH('наряд-задание'!D1217,'движение ДВС'!P:P,0),1),"")</f>
        <v/>
      </c>
    </row>
    <row r="1218" spans="1:11" s="29" customFormat="1" ht="25.5" hidden="1" customHeight="1" x14ac:dyDescent="0.25">
      <c r="A1218" s="37"/>
      <c r="B1218" s="35"/>
      <c r="C1218" s="29">
        <f>IFERROR(VLOOKUP(B1218,специалист!$B$3:$C$45,2,FALSE),)</f>
        <v>0</v>
      </c>
      <c r="D1218" s="37"/>
      <c r="E1218" s="30" t="str">
        <f>IFERROR(VLOOKUP(D1218,'движение ДВС'!B1217:C5222,2,FALSE),"")</f>
        <v/>
      </c>
      <c r="F1218" s="35"/>
      <c r="G1218" s="30" t="str">
        <f>IFERROR(VLOOKUP(F1218,нормативы!G1218:H1257,2,FALSE),"")</f>
        <v/>
      </c>
      <c r="H1218" s="30" t="str">
        <f>IF(ISBLANK(D1218),"",нормативы!$H$2)</f>
        <v/>
      </c>
      <c r="I1218" s="35"/>
      <c r="J1218" s="36" t="str">
        <f>IFERROR(VLOOKUP(D1218,'движение ДВС'!B1217:K5222,9,FALSE),"")</f>
        <v/>
      </c>
      <c r="K1218" s="29" t="str">
        <f>IFERROR(INDEX('движение ДВС'!B:P,MATCH('наряд-задание'!D1218,'движение ДВС'!P:P,0),1),"")</f>
        <v/>
      </c>
    </row>
    <row r="1219" spans="1:11" s="29" customFormat="1" ht="25.5" hidden="1" customHeight="1" x14ac:dyDescent="0.25">
      <c r="A1219" s="37"/>
      <c r="B1219" s="35"/>
      <c r="C1219" s="29">
        <f>IFERROR(VLOOKUP(B1219,специалист!$B$3:$C$45,2,FALSE),)</f>
        <v>0</v>
      </c>
      <c r="D1219" s="37"/>
      <c r="E1219" s="30" t="str">
        <f>IFERROR(VLOOKUP(D1219,'движение ДВС'!B1218:C5223,2,FALSE),"")</f>
        <v/>
      </c>
      <c r="F1219" s="35"/>
      <c r="G1219" s="30" t="str">
        <f>IFERROR(VLOOKUP(F1219,нормативы!G1219:H1258,2,FALSE),"")</f>
        <v/>
      </c>
      <c r="H1219" s="30" t="str">
        <f>IF(ISBLANK(D1219),"",нормативы!$H$2)</f>
        <v/>
      </c>
      <c r="I1219" s="35"/>
      <c r="J1219" s="36" t="str">
        <f>IFERROR(VLOOKUP(D1219,'движение ДВС'!B1218:K5223,9,FALSE),"")</f>
        <v/>
      </c>
      <c r="K1219" s="29" t="str">
        <f>IFERROR(INDEX('движение ДВС'!B:P,MATCH('наряд-задание'!D1219,'движение ДВС'!P:P,0),1),"")</f>
        <v/>
      </c>
    </row>
    <row r="1220" spans="1:11" s="29" customFormat="1" ht="25.5" hidden="1" customHeight="1" x14ac:dyDescent="0.25">
      <c r="A1220" s="37"/>
      <c r="B1220" s="35"/>
      <c r="C1220" s="29">
        <f>IFERROR(VLOOKUP(B1220,специалист!$B$3:$C$45,2,FALSE),)</f>
        <v>0</v>
      </c>
      <c r="D1220" s="37"/>
      <c r="E1220" s="30" t="str">
        <f>IFERROR(VLOOKUP(D1220,'движение ДВС'!B1219:C5224,2,FALSE),"")</f>
        <v/>
      </c>
      <c r="F1220" s="35"/>
      <c r="G1220" s="30" t="str">
        <f>IFERROR(VLOOKUP(F1220,нормативы!G1220:H1259,2,FALSE),"")</f>
        <v/>
      </c>
      <c r="H1220" s="30" t="str">
        <f>IF(ISBLANK(D1220),"",нормативы!$H$2)</f>
        <v/>
      </c>
      <c r="I1220" s="35"/>
      <c r="J1220" s="36" t="str">
        <f>IFERROR(VLOOKUP(D1220,'движение ДВС'!B1219:K5224,9,FALSE),"")</f>
        <v/>
      </c>
      <c r="K1220" s="29" t="str">
        <f>IFERROR(INDEX('движение ДВС'!B:P,MATCH('наряд-задание'!D1220,'движение ДВС'!P:P,0),1),"")</f>
        <v/>
      </c>
    </row>
    <row r="1221" spans="1:11" s="29" customFormat="1" ht="25.5" hidden="1" customHeight="1" x14ac:dyDescent="0.25">
      <c r="A1221" s="37"/>
      <c r="B1221" s="35"/>
      <c r="C1221" s="29">
        <f>IFERROR(VLOOKUP(B1221,специалист!$B$3:$C$45,2,FALSE),)</f>
        <v>0</v>
      </c>
      <c r="D1221" s="37"/>
      <c r="E1221" s="30" t="str">
        <f>IFERROR(VLOOKUP(D1221,'движение ДВС'!B1220:C5225,2,FALSE),"")</f>
        <v/>
      </c>
      <c r="F1221" s="35"/>
      <c r="G1221" s="30" t="str">
        <f>IFERROR(VLOOKUP(F1221,нормативы!G1221:H1260,2,FALSE),"")</f>
        <v/>
      </c>
      <c r="H1221" s="30" t="str">
        <f>IF(ISBLANK(D1221),"",нормативы!$H$2)</f>
        <v/>
      </c>
      <c r="I1221" s="35"/>
      <c r="J1221" s="36" t="str">
        <f>IFERROR(VLOOKUP(D1221,'движение ДВС'!B1220:K5225,9,FALSE),"")</f>
        <v/>
      </c>
      <c r="K1221" s="29" t="str">
        <f>IFERROR(INDEX('движение ДВС'!B:P,MATCH('наряд-задание'!D1221,'движение ДВС'!P:P,0),1),"")</f>
        <v/>
      </c>
    </row>
    <row r="1222" spans="1:11" s="29" customFormat="1" ht="25.5" hidden="1" customHeight="1" x14ac:dyDescent="0.25">
      <c r="A1222" s="37"/>
      <c r="B1222" s="35"/>
      <c r="C1222" s="29">
        <f>IFERROR(VLOOKUP(B1222,специалист!$B$3:$C$45,2,FALSE),)</f>
        <v>0</v>
      </c>
      <c r="D1222" s="37"/>
      <c r="E1222" s="30" t="str">
        <f>IFERROR(VLOOKUP(D1222,'движение ДВС'!B1221:C5226,2,FALSE),"")</f>
        <v/>
      </c>
      <c r="F1222" s="35"/>
      <c r="G1222" s="30" t="str">
        <f>IFERROR(VLOOKUP(F1222,нормативы!G1222:H1261,2,FALSE),"")</f>
        <v/>
      </c>
      <c r="H1222" s="30" t="str">
        <f>IF(ISBLANK(D1222),"",нормативы!$H$2)</f>
        <v/>
      </c>
      <c r="I1222" s="35"/>
      <c r="J1222" s="36" t="str">
        <f>IFERROR(VLOOKUP(D1222,'движение ДВС'!B1221:K5226,9,FALSE),"")</f>
        <v/>
      </c>
      <c r="K1222" s="29" t="str">
        <f>IFERROR(INDEX('движение ДВС'!B:P,MATCH('наряд-задание'!D1222,'движение ДВС'!P:P,0),1),"")</f>
        <v/>
      </c>
    </row>
    <row r="1223" spans="1:11" s="29" customFormat="1" ht="25.5" hidden="1" customHeight="1" x14ac:dyDescent="0.25">
      <c r="A1223" s="37"/>
      <c r="B1223" s="35"/>
      <c r="C1223" s="29">
        <f>IFERROR(VLOOKUP(B1223,специалист!$B$3:$C$45,2,FALSE),)</f>
        <v>0</v>
      </c>
      <c r="D1223" s="37"/>
      <c r="E1223" s="30" t="str">
        <f>IFERROR(VLOOKUP(D1223,'движение ДВС'!B1222:C5227,2,FALSE),"")</f>
        <v/>
      </c>
      <c r="F1223" s="35"/>
      <c r="G1223" s="30" t="str">
        <f>IFERROR(VLOOKUP(F1223,нормативы!G1223:H1262,2,FALSE),"")</f>
        <v/>
      </c>
      <c r="H1223" s="30" t="str">
        <f>IF(ISBLANK(D1223),"",нормативы!$H$2)</f>
        <v/>
      </c>
      <c r="I1223" s="35"/>
      <c r="J1223" s="36" t="str">
        <f>IFERROR(VLOOKUP(D1223,'движение ДВС'!B1222:K5227,9,FALSE),"")</f>
        <v/>
      </c>
      <c r="K1223" s="29" t="str">
        <f>IFERROR(INDEX('движение ДВС'!B:P,MATCH('наряд-задание'!D1223,'движение ДВС'!P:P,0),1),"")</f>
        <v/>
      </c>
    </row>
    <row r="1224" spans="1:11" s="29" customFormat="1" ht="25.5" hidden="1" customHeight="1" x14ac:dyDescent="0.25">
      <c r="A1224" s="37"/>
      <c r="B1224" s="35"/>
      <c r="C1224" s="29">
        <f>IFERROR(VLOOKUP(B1224,специалист!$B$3:$C$45,2,FALSE),)</f>
        <v>0</v>
      </c>
      <c r="D1224" s="37"/>
      <c r="E1224" s="30" t="str">
        <f>IFERROR(VLOOKUP(D1224,'движение ДВС'!B1223:C5228,2,FALSE),"")</f>
        <v/>
      </c>
      <c r="F1224" s="35"/>
      <c r="G1224" s="30" t="str">
        <f>IFERROR(VLOOKUP(F1224,нормативы!G1224:H1263,2,FALSE),"")</f>
        <v/>
      </c>
      <c r="H1224" s="30" t="str">
        <f>IF(ISBLANK(D1224),"",нормативы!$H$2)</f>
        <v/>
      </c>
      <c r="I1224" s="35"/>
      <c r="J1224" s="36" t="str">
        <f>IFERROR(VLOOKUP(D1224,'движение ДВС'!B1223:K5228,9,FALSE),"")</f>
        <v/>
      </c>
      <c r="K1224" s="29" t="str">
        <f>IFERROR(INDEX('движение ДВС'!B:P,MATCH('наряд-задание'!D1224,'движение ДВС'!P:P,0),1),"")</f>
        <v/>
      </c>
    </row>
    <row r="1225" spans="1:11" s="29" customFormat="1" ht="25.5" hidden="1" customHeight="1" x14ac:dyDescent="0.25">
      <c r="A1225" s="37"/>
      <c r="B1225" s="35"/>
      <c r="C1225" s="29">
        <f>IFERROR(VLOOKUP(B1225,специалист!$B$3:$C$45,2,FALSE),)</f>
        <v>0</v>
      </c>
      <c r="D1225" s="37"/>
      <c r="E1225" s="30" t="str">
        <f>IFERROR(VLOOKUP(D1225,'движение ДВС'!B1224:C5229,2,FALSE),"")</f>
        <v/>
      </c>
      <c r="F1225" s="35"/>
      <c r="G1225" s="30" t="str">
        <f>IFERROR(VLOOKUP(F1225,нормативы!G1225:H1264,2,FALSE),"")</f>
        <v/>
      </c>
      <c r="H1225" s="30" t="str">
        <f>IF(ISBLANK(D1225),"",нормативы!$H$2)</f>
        <v/>
      </c>
      <c r="I1225" s="35"/>
      <c r="J1225" s="36" t="str">
        <f>IFERROR(VLOOKUP(D1225,'движение ДВС'!B1224:K5229,9,FALSE),"")</f>
        <v/>
      </c>
      <c r="K1225" s="29" t="str">
        <f>IFERROR(INDEX('движение ДВС'!B:P,MATCH('наряд-задание'!D1225,'движение ДВС'!P:P,0),1),"")</f>
        <v/>
      </c>
    </row>
    <row r="1226" spans="1:11" s="29" customFormat="1" ht="25.5" hidden="1" customHeight="1" x14ac:dyDescent="0.25">
      <c r="A1226" s="37"/>
      <c r="B1226" s="35"/>
      <c r="C1226" s="29">
        <f>IFERROR(VLOOKUP(B1226,специалист!$B$3:$C$45,2,FALSE),)</f>
        <v>0</v>
      </c>
      <c r="D1226" s="37"/>
      <c r="E1226" s="30" t="str">
        <f>IFERROR(VLOOKUP(D1226,'движение ДВС'!B1225:C5230,2,FALSE),"")</f>
        <v/>
      </c>
      <c r="F1226" s="35"/>
      <c r="G1226" s="30" t="str">
        <f>IFERROR(VLOOKUP(F1226,нормативы!G1226:H1265,2,FALSE),"")</f>
        <v/>
      </c>
      <c r="H1226" s="30" t="str">
        <f>IF(ISBLANK(D1226),"",нормативы!$H$2)</f>
        <v/>
      </c>
      <c r="I1226" s="35"/>
      <c r="J1226" s="36" t="str">
        <f>IFERROR(VLOOKUP(D1226,'движение ДВС'!B1225:K5230,9,FALSE),"")</f>
        <v/>
      </c>
      <c r="K1226" s="29" t="str">
        <f>IFERROR(INDEX('движение ДВС'!B:P,MATCH('наряд-задание'!D1226,'движение ДВС'!P:P,0),1),"")</f>
        <v/>
      </c>
    </row>
    <row r="1227" spans="1:11" s="29" customFormat="1" ht="25.5" hidden="1" customHeight="1" x14ac:dyDescent="0.25">
      <c r="A1227" s="37"/>
      <c r="B1227" s="35"/>
      <c r="C1227" s="29">
        <f>IFERROR(VLOOKUP(B1227,специалист!$B$3:$C$45,2,FALSE),)</f>
        <v>0</v>
      </c>
      <c r="D1227" s="37"/>
      <c r="E1227" s="30" t="str">
        <f>IFERROR(VLOOKUP(D1227,'движение ДВС'!B1226:C5231,2,FALSE),"")</f>
        <v/>
      </c>
      <c r="F1227" s="35"/>
      <c r="G1227" s="30" t="str">
        <f>IFERROR(VLOOKUP(F1227,нормативы!G1227:H1266,2,FALSE),"")</f>
        <v/>
      </c>
      <c r="H1227" s="30" t="str">
        <f>IF(ISBLANK(D1227),"",нормативы!$H$2)</f>
        <v/>
      </c>
      <c r="I1227" s="35"/>
      <c r="J1227" s="36" t="str">
        <f>IFERROR(VLOOKUP(D1227,'движение ДВС'!B1226:K5231,9,FALSE),"")</f>
        <v/>
      </c>
      <c r="K1227" s="29" t="str">
        <f>IFERROR(INDEX('движение ДВС'!B:P,MATCH('наряд-задание'!D1227,'движение ДВС'!P:P,0),1),"")</f>
        <v/>
      </c>
    </row>
    <row r="1228" spans="1:11" s="29" customFormat="1" ht="25.5" hidden="1" customHeight="1" x14ac:dyDescent="0.25">
      <c r="A1228" s="37"/>
      <c r="B1228" s="35"/>
      <c r="C1228" s="29">
        <f>IFERROR(VLOOKUP(B1228,специалист!$B$3:$C$45,2,FALSE),)</f>
        <v>0</v>
      </c>
      <c r="D1228" s="37"/>
      <c r="E1228" s="30" t="str">
        <f>IFERROR(VLOOKUP(D1228,'движение ДВС'!B1227:C5232,2,FALSE),"")</f>
        <v/>
      </c>
      <c r="F1228" s="35"/>
      <c r="G1228" s="30" t="str">
        <f>IFERROR(VLOOKUP(F1228,нормативы!G1228:H1267,2,FALSE),"")</f>
        <v/>
      </c>
      <c r="H1228" s="30" t="str">
        <f>IF(ISBLANK(D1228),"",нормативы!$H$2)</f>
        <v/>
      </c>
      <c r="I1228" s="35"/>
      <c r="J1228" s="36" t="str">
        <f>IFERROR(VLOOKUP(D1228,'движение ДВС'!B1227:K5232,9,FALSE),"")</f>
        <v/>
      </c>
      <c r="K1228" s="29" t="str">
        <f>IFERROR(INDEX('движение ДВС'!B:P,MATCH('наряд-задание'!D1228,'движение ДВС'!P:P,0),1),"")</f>
        <v/>
      </c>
    </row>
    <row r="1229" spans="1:11" s="29" customFormat="1" ht="25.5" hidden="1" customHeight="1" x14ac:dyDescent="0.25">
      <c r="A1229" s="37"/>
      <c r="B1229" s="35"/>
      <c r="C1229" s="29">
        <f>IFERROR(VLOOKUP(B1229,специалист!$B$3:$C$45,2,FALSE),)</f>
        <v>0</v>
      </c>
      <c r="D1229" s="37"/>
      <c r="E1229" s="30" t="str">
        <f>IFERROR(VLOOKUP(D1229,'движение ДВС'!B1228:C5233,2,FALSE),"")</f>
        <v/>
      </c>
      <c r="F1229" s="35"/>
      <c r="G1229" s="30" t="str">
        <f>IFERROR(VLOOKUP(F1229,нормативы!G1229:H1268,2,FALSE),"")</f>
        <v/>
      </c>
      <c r="H1229" s="30" t="str">
        <f>IF(ISBLANK(D1229),"",нормативы!$H$2)</f>
        <v/>
      </c>
      <c r="I1229" s="35"/>
      <c r="J1229" s="36" t="str">
        <f>IFERROR(VLOOKUP(D1229,'движение ДВС'!B1228:K5233,9,FALSE),"")</f>
        <v/>
      </c>
      <c r="K1229" s="29" t="str">
        <f>IFERROR(INDEX('движение ДВС'!B:P,MATCH('наряд-задание'!D1229,'движение ДВС'!P:P,0),1),"")</f>
        <v/>
      </c>
    </row>
    <row r="1230" spans="1:11" s="29" customFormat="1" ht="25.5" hidden="1" customHeight="1" x14ac:dyDescent="0.25">
      <c r="A1230" s="37"/>
      <c r="B1230" s="35"/>
      <c r="C1230" s="29">
        <f>IFERROR(VLOOKUP(B1230,специалист!$B$3:$C$45,2,FALSE),)</f>
        <v>0</v>
      </c>
      <c r="D1230" s="37"/>
      <c r="E1230" s="30" t="str">
        <f>IFERROR(VLOOKUP(D1230,'движение ДВС'!B1229:C5234,2,FALSE),"")</f>
        <v/>
      </c>
      <c r="F1230" s="35"/>
      <c r="G1230" s="30" t="str">
        <f>IFERROR(VLOOKUP(F1230,нормативы!G1230:H1269,2,FALSE),"")</f>
        <v/>
      </c>
      <c r="H1230" s="30" t="str">
        <f>IF(ISBLANK(D1230),"",нормативы!$H$2)</f>
        <v/>
      </c>
      <c r="I1230" s="35"/>
      <c r="J1230" s="36" t="str">
        <f>IFERROR(VLOOKUP(D1230,'движение ДВС'!B1229:K5234,9,FALSE),"")</f>
        <v/>
      </c>
      <c r="K1230" s="29" t="str">
        <f>IFERROR(INDEX('движение ДВС'!B:P,MATCH('наряд-задание'!D1230,'движение ДВС'!P:P,0),1),"")</f>
        <v/>
      </c>
    </row>
    <row r="1231" spans="1:11" s="29" customFormat="1" ht="25.5" hidden="1" customHeight="1" x14ac:dyDescent="0.25">
      <c r="A1231" s="37"/>
      <c r="B1231" s="35"/>
      <c r="C1231" s="29">
        <f>IFERROR(VLOOKUP(B1231,специалист!$B$3:$C$45,2,FALSE),)</f>
        <v>0</v>
      </c>
      <c r="D1231" s="37"/>
      <c r="E1231" s="30" t="str">
        <f>IFERROR(VLOOKUP(D1231,'движение ДВС'!B1230:C5235,2,FALSE),"")</f>
        <v/>
      </c>
      <c r="F1231" s="35"/>
      <c r="G1231" s="30" t="str">
        <f>IFERROR(VLOOKUP(F1231,нормативы!G1231:H1270,2,FALSE),"")</f>
        <v/>
      </c>
      <c r="H1231" s="30" t="str">
        <f>IF(ISBLANK(D1231),"",нормативы!$H$2)</f>
        <v/>
      </c>
      <c r="I1231" s="35"/>
      <c r="J1231" s="36" t="str">
        <f>IFERROR(VLOOKUP(D1231,'движение ДВС'!B1230:K5235,9,FALSE),"")</f>
        <v/>
      </c>
      <c r="K1231" s="29" t="str">
        <f>IFERROR(INDEX('движение ДВС'!B:P,MATCH('наряд-задание'!D1231,'движение ДВС'!P:P,0),1),"")</f>
        <v/>
      </c>
    </row>
    <row r="1232" spans="1:11" s="29" customFormat="1" ht="25.5" hidden="1" customHeight="1" x14ac:dyDescent="0.25">
      <c r="A1232" s="37"/>
      <c r="B1232" s="35"/>
      <c r="C1232" s="29">
        <f>IFERROR(VLOOKUP(B1232,специалист!$B$3:$C$45,2,FALSE),)</f>
        <v>0</v>
      </c>
      <c r="D1232" s="37"/>
      <c r="E1232" s="30" t="str">
        <f>IFERROR(VLOOKUP(D1232,'движение ДВС'!B1231:C5236,2,FALSE),"")</f>
        <v/>
      </c>
      <c r="F1232" s="35"/>
      <c r="G1232" s="30" t="str">
        <f>IFERROR(VLOOKUP(F1232,нормативы!G1232:H1271,2,FALSE),"")</f>
        <v/>
      </c>
      <c r="H1232" s="30" t="str">
        <f>IF(ISBLANK(D1232),"",нормативы!$H$2)</f>
        <v/>
      </c>
      <c r="I1232" s="35"/>
      <c r="J1232" s="36" t="str">
        <f>IFERROR(VLOOKUP(D1232,'движение ДВС'!B1231:K5236,9,FALSE),"")</f>
        <v/>
      </c>
      <c r="K1232" s="29" t="str">
        <f>IFERROR(INDEX('движение ДВС'!B:P,MATCH('наряд-задание'!D1232,'движение ДВС'!P:P,0),1),"")</f>
        <v/>
      </c>
    </row>
    <row r="1233" spans="1:11" s="29" customFormat="1" ht="25.5" hidden="1" customHeight="1" x14ac:dyDescent="0.25">
      <c r="A1233" s="37"/>
      <c r="B1233" s="35"/>
      <c r="C1233" s="29">
        <f>IFERROR(VLOOKUP(B1233,специалист!$B$3:$C$45,2,FALSE),)</f>
        <v>0</v>
      </c>
      <c r="D1233" s="37"/>
      <c r="E1233" s="30" t="str">
        <f>IFERROR(VLOOKUP(D1233,'движение ДВС'!B1232:C5237,2,FALSE),"")</f>
        <v/>
      </c>
      <c r="F1233" s="35"/>
      <c r="G1233" s="30" t="str">
        <f>IFERROR(VLOOKUP(F1233,нормативы!G1233:H1272,2,FALSE),"")</f>
        <v/>
      </c>
      <c r="H1233" s="30" t="str">
        <f>IF(ISBLANK(D1233),"",нормативы!$H$2)</f>
        <v/>
      </c>
      <c r="I1233" s="35"/>
      <c r="J1233" s="36" t="str">
        <f>IFERROR(VLOOKUP(D1233,'движение ДВС'!B1232:K5237,9,FALSE),"")</f>
        <v/>
      </c>
      <c r="K1233" s="29" t="str">
        <f>IFERROR(INDEX('движение ДВС'!B:P,MATCH('наряд-задание'!D1233,'движение ДВС'!P:P,0),1),"")</f>
        <v/>
      </c>
    </row>
    <row r="1234" spans="1:11" s="29" customFormat="1" ht="25.5" hidden="1" customHeight="1" x14ac:dyDescent="0.25">
      <c r="A1234" s="37"/>
      <c r="B1234" s="35"/>
      <c r="C1234" s="29">
        <f>IFERROR(VLOOKUP(B1234,специалист!$B$3:$C$45,2,FALSE),)</f>
        <v>0</v>
      </c>
      <c r="D1234" s="37"/>
      <c r="E1234" s="30" t="str">
        <f>IFERROR(VLOOKUP(D1234,'движение ДВС'!B1233:C5238,2,FALSE),"")</f>
        <v/>
      </c>
      <c r="F1234" s="35"/>
      <c r="G1234" s="30" t="str">
        <f>IFERROR(VLOOKUP(F1234,нормативы!G1234:H1273,2,FALSE),"")</f>
        <v/>
      </c>
      <c r="H1234" s="30" t="str">
        <f>IF(ISBLANK(D1234),"",нормативы!$H$2)</f>
        <v/>
      </c>
      <c r="I1234" s="35"/>
      <c r="J1234" s="36" t="str">
        <f>IFERROR(VLOOKUP(D1234,'движение ДВС'!B1233:K5238,9,FALSE),"")</f>
        <v/>
      </c>
      <c r="K1234" s="29" t="str">
        <f>IFERROR(INDEX('движение ДВС'!B:P,MATCH('наряд-задание'!D1234,'движение ДВС'!P:P,0),1),"")</f>
        <v/>
      </c>
    </row>
    <row r="1235" spans="1:11" s="29" customFormat="1" ht="25.5" hidden="1" customHeight="1" x14ac:dyDescent="0.25">
      <c r="A1235" s="37"/>
      <c r="B1235" s="35"/>
      <c r="C1235" s="29">
        <f>IFERROR(VLOOKUP(B1235,специалист!$B$3:$C$45,2,FALSE),)</f>
        <v>0</v>
      </c>
      <c r="D1235" s="37"/>
      <c r="E1235" s="30" t="str">
        <f>IFERROR(VLOOKUP(D1235,'движение ДВС'!B1234:C5239,2,FALSE),"")</f>
        <v/>
      </c>
      <c r="F1235" s="35"/>
      <c r="G1235" s="30" t="str">
        <f>IFERROR(VLOOKUP(F1235,нормативы!G1235:H1274,2,FALSE),"")</f>
        <v/>
      </c>
      <c r="H1235" s="30" t="str">
        <f>IF(ISBLANK(D1235),"",нормативы!$H$2)</f>
        <v/>
      </c>
      <c r="I1235" s="35"/>
      <c r="J1235" s="36" t="str">
        <f>IFERROR(VLOOKUP(D1235,'движение ДВС'!B1234:K5239,9,FALSE),"")</f>
        <v/>
      </c>
      <c r="K1235" s="29" t="str">
        <f>IFERROR(INDEX('движение ДВС'!B:P,MATCH('наряд-задание'!D1235,'движение ДВС'!P:P,0),1),"")</f>
        <v/>
      </c>
    </row>
    <row r="1236" spans="1:11" s="29" customFormat="1" ht="25.5" hidden="1" customHeight="1" x14ac:dyDescent="0.25">
      <c r="A1236" s="37"/>
      <c r="B1236" s="35"/>
      <c r="C1236" s="29">
        <f>IFERROR(VLOOKUP(B1236,специалист!$B$3:$C$45,2,FALSE),)</f>
        <v>0</v>
      </c>
      <c r="D1236" s="37"/>
      <c r="E1236" s="30" t="str">
        <f>IFERROR(VLOOKUP(D1236,'движение ДВС'!B1235:C5240,2,FALSE),"")</f>
        <v/>
      </c>
      <c r="F1236" s="35"/>
      <c r="G1236" s="30" t="str">
        <f>IFERROR(VLOOKUP(F1236,нормативы!G1236:H1275,2,FALSE),"")</f>
        <v/>
      </c>
      <c r="H1236" s="30" t="str">
        <f>IF(ISBLANK(D1236),"",нормативы!$H$2)</f>
        <v/>
      </c>
      <c r="I1236" s="35"/>
      <c r="J1236" s="36" t="str">
        <f>IFERROR(VLOOKUP(D1236,'движение ДВС'!B1235:K5240,9,FALSE),"")</f>
        <v/>
      </c>
      <c r="K1236" s="29" t="str">
        <f>IFERROR(INDEX('движение ДВС'!B:P,MATCH('наряд-задание'!D1236,'движение ДВС'!P:P,0),1),"")</f>
        <v/>
      </c>
    </row>
    <row r="1237" spans="1:11" s="29" customFormat="1" ht="25.5" hidden="1" customHeight="1" x14ac:dyDescent="0.25">
      <c r="A1237" s="37"/>
      <c r="B1237" s="35"/>
      <c r="C1237" s="29">
        <f>IFERROR(VLOOKUP(B1237,специалист!$B$3:$C$45,2,FALSE),)</f>
        <v>0</v>
      </c>
      <c r="D1237" s="37"/>
      <c r="E1237" s="30" t="str">
        <f>IFERROR(VLOOKUP(D1237,'движение ДВС'!B1236:C5241,2,FALSE),"")</f>
        <v/>
      </c>
      <c r="F1237" s="35"/>
      <c r="G1237" s="30" t="str">
        <f>IFERROR(VLOOKUP(F1237,нормативы!G1237:H1276,2,FALSE),"")</f>
        <v/>
      </c>
      <c r="H1237" s="30" t="str">
        <f>IF(ISBLANK(D1237),"",нормативы!$H$2)</f>
        <v/>
      </c>
      <c r="I1237" s="35"/>
      <c r="J1237" s="36" t="str">
        <f>IFERROR(VLOOKUP(D1237,'движение ДВС'!B1236:K5241,9,FALSE),"")</f>
        <v/>
      </c>
      <c r="K1237" s="29" t="str">
        <f>IFERROR(INDEX('движение ДВС'!B:P,MATCH('наряд-задание'!D1237,'движение ДВС'!P:P,0),1),"")</f>
        <v/>
      </c>
    </row>
    <row r="1238" spans="1:11" s="29" customFormat="1" ht="25.5" hidden="1" customHeight="1" x14ac:dyDescent="0.25">
      <c r="A1238" s="37"/>
      <c r="B1238" s="35"/>
      <c r="C1238" s="29">
        <f>IFERROR(VLOOKUP(B1238,специалист!$B$3:$C$45,2,FALSE),)</f>
        <v>0</v>
      </c>
      <c r="D1238" s="37"/>
      <c r="E1238" s="30" t="str">
        <f>IFERROR(VLOOKUP(D1238,'движение ДВС'!B1237:C5242,2,FALSE),"")</f>
        <v/>
      </c>
      <c r="F1238" s="35"/>
      <c r="G1238" s="30" t="str">
        <f>IFERROR(VLOOKUP(F1238,нормативы!G1238:H1277,2,FALSE),"")</f>
        <v/>
      </c>
      <c r="H1238" s="30" t="str">
        <f>IF(ISBLANK(D1238),"",нормативы!$H$2)</f>
        <v/>
      </c>
      <c r="I1238" s="35"/>
      <c r="J1238" s="36" t="str">
        <f>IFERROR(VLOOKUP(D1238,'движение ДВС'!B1237:K5242,9,FALSE),"")</f>
        <v/>
      </c>
      <c r="K1238" s="29" t="str">
        <f>IFERROR(INDEX('движение ДВС'!B:P,MATCH('наряд-задание'!D1238,'движение ДВС'!P:P,0),1),"")</f>
        <v/>
      </c>
    </row>
    <row r="1239" spans="1:11" s="29" customFormat="1" ht="25.5" hidden="1" customHeight="1" x14ac:dyDescent="0.25">
      <c r="A1239" s="37"/>
      <c r="B1239" s="35"/>
      <c r="C1239" s="29">
        <f>IFERROR(VLOOKUP(B1239,специалист!$B$3:$C$45,2,FALSE),)</f>
        <v>0</v>
      </c>
      <c r="D1239" s="37"/>
      <c r="E1239" s="30" t="str">
        <f>IFERROR(VLOOKUP(D1239,'движение ДВС'!B1238:C5243,2,FALSE),"")</f>
        <v/>
      </c>
      <c r="F1239" s="35"/>
      <c r="G1239" s="30" t="str">
        <f>IFERROR(VLOOKUP(F1239,нормативы!G1239:H1278,2,FALSE),"")</f>
        <v/>
      </c>
      <c r="H1239" s="30" t="str">
        <f>IF(ISBLANK(D1239),"",нормативы!$H$2)</f>
        <v/>
      </c>
      <c r="I1239" s="35"/>
      <c r="J1239" s="36" t="str">
        <f>IFERROR(VLOOKUP(D1239,'движение ДВС'!B1238:K5243,9,FALSE),"")</f>
        <v/>
      </c>
      <c r="K1239" s="29" t="str">
        <f>IFERROR(INDEX('движение ДВС'!B:P,MATCH('наряд-задание'!D1239,'движение ДВС'!P:P,0),1),"")</f>
        <v/>
      </c>
    </row>
    <row r="1240" spans="1:11" s="29" customFormat="1" ht="25.5" hidden="1" customHeight="1" x14ac:dyDescent="0.25">
      <c r="A1240" s="37"/>
      <c r="B1240" s="35"/>
      <c r="C1240" s="29">
        <f>IFERROR(VLOOKUP(B1240,специалист!$B$3:$C$45,2,FALSE),)</f>
        <v>0</v>
      </c>
      <c r="D1240" s="37"/>
      <c r="E1240" s="30" t="str">
        <f>IFERROR(VLOOKUP(D1240,'движение ДВС'!B1239:C5244,2,FALSE),"")</f>
        <v/>
      </c>
      <c r="F1240" s="35"/>
      <c r="G1240" s="30" t="str">
        <f>IFERROR(VLOOKUP(F1240,нормативы!G1240:H1279,2,FALSE),"")</f>
        <v/>
      </c>
      <c r="H1240" s="30" t="str">
        <f>IF(ISBLANK(D1240),"",нормативы!$H$2)</f>
        <v/>
      </c>
      <c r="I1240" s="35"/>
      <c r="J1240" s="36" t="str">
        <f>IFERROR(VLOOKUP(D1240,'движение ДВС'!B1239:K5244,9,FALSE),"")</f>
        <v/>
      </c>
      <c r="K1240" s="29" t="str">
        <f>IFERROR(INDEX('движение ДВС'!B:P,MATCH('наряд-задание'!D1240,'движение ДВС'!P:P,0),1),"")</f>
        <v/>
      </c>
    </row>
    <row r="1241" spans="1:11" s="29" customFormat="1" ht="25.5" hidden="1" customHeight="1" x14ac:dyDescent="0.25">
      <c r="A1241" s="37"/>
      <c r="B1241" s="35"/>
      <c r="C1241" s="29">
        <f>IFERROR(VLOOKUP(B1241,специалист!$B$3:$C$45,2,FALSE),)</f>
        <v>0</v>
      </c>
      <c r="D1241" s="37"/>
      <c r="E1241" s="30" t="str">
        <f>IFERROR(VLOOKUP(D1241,'движение ДВС'!B1240:C5245,2,FALSE),"")</f>
        <v/>
      </c>
      <c r="F1241" s="35"/>
      <c r="G1241" s="30" t="str">
        <f>IFERROR(VLOOKUP(F1241,нормативы!G1241:H1280,2,FALSE),"")</f>
        <v/>
      </c>
      <c r="H1241" s="30" t="str">
        <f>IF(ISBLANK(D1241),"",нормативы!$H$2)</f>
        <v/>
      </c>
      <c r="I1241" s="35"/>
      <c r="J1241" s="36" t="str">
        <f>IFERROR(VLOOKUP(D1241,'движение ДВС'!B1240:K5245,9,FALSE),"")</f>
        <v/>
      </c>
      <c r="K1241" s="29" t="str">
        <f>IFERROR(INDEX('движение ДВС'!B:P,MATCH('наряд-задание'!D1241,'движение ДВС'!P:P,0),1),"")</f>
        <v/>
      </c>
    </row>
    <row r="1242" spans="1:11" s="29" customFormat="1" ht="25.5" hidden="1" customHeight="1" x14ac:dyDescent="0.25">
      <c r="A1242" s="37"/>
      <c r="B1242" s="35"/>
      <c r="C1242" s="29">
        <f>IFERROR(VLOOKUP(B1242,специалист!$B$3:$C$45,2,FALSE),)</f>
        <v>0</v>
      </c>
      <c r="D1242" s="37"/>
      <c r="E1242" s="30" t="str">
        <f>IFERROR(VLOOKUP(D1242,'движение ДВС'!B1241:C5246,2,FALSE),"")</f>
        <v/>
      </c>
      <c r="F1242" s="35"/>
      <c r="G1242" s="30" t="str">
        <f>IFERROR(VLOOKUP(F1242,нормативы!G1242:H1281,2,FALSE),"")</f>
        <v/>
      </c>
      <c r="H1242" s="30" t="str">
        <f>IF(ISBLANK(D1242),"",нормативы!$H$2)</f>
        <v/>
      </c>
      <c r="I1242" s="35"/>
      <c r="J1242" s="36" t="str">
        <f>IFERROR(VLOOKUP(D1242,'движение ДВС'!B1241:K5246,9,FALSE),"")</f>
        <v/>
      </c>
      <c r="K1242" s="29" t="str">
        <f>IFERROR(INDEX('движение ДВС'!B:P,MATCH('наряд-задание'!D1242,'движение ДВС'!P:P,0),1),"")</f>
        <v/>
      </c>
    </row>
    <row r="1243" spans="1:11" s="29" customFormat="1" ht="25.5" hidden="1" customHeight="1" x14ac:dyDescent="0.25">
      <c r="A1243" s="37"/>
      <c r="B1243" s="35"/>
      <c r="C1243" s="29">
        <f>IFERROR(VLOOKUP(B1243,специалист!$B$3:$C$45,2,FALSE),)</f>
        <v>0</v>
      </c>
      <c r="D1243" s="37"/>
      <c r="E1243" s="30" t="str">
        <f>IFERROR(VLOOKUP(D1243,'движение ДВС'!B1242:C5247,2,FALSE),"")</f>
        <v/>
      </c>
      <c r="F1243" s="35"/>
      <c r="G1243" s="30" t="str">
        <f>IFERROR(VLOOKUP(F1243,нормативы!G1243:H1282,2,FALSE),"")</f>
        <v/>
      </c>
      <c r="H1243" s="30" t="str">
        <f>IF(ISBLANK(D1243),"",нормативы!$H$2)</f>
        <v/>
      </c>
      <c r="I1243" s="35"/>
      <c r="J1243" s="36" t="str">
        <f>IFERROR(VLOOKUP(D1243,'движение ДВС'!B1242:K5247,9,FALSE),"")</f>
        <v/>
      </c>
      <c r="K1243" s="29" t="str">
        <f>IFERROR(INDEX('движение ДВС'!B:P,MATCH('наряд-задание'!D1243,'движение ДВС'!P:P,0),1),"")</f>
        <v/>
      </c>
    </row>
    <row r="1244" spans="1:11" s="29" customFormat="1" ht="25.5" hidden="1" customHeight="1" x14ac:dyDescent="0.25">
      <c r="A1244" s="37"/>
      <c r="B1244" s="35"/>
      <c r="C1244" s="29">
        <f>IFERROR(VLOOKUP(B1244,специалист!$B$3:$C$45,2,FALSE),)</f>
        <v>0</v>
      </c>
      <c r="D1244" s="37"/>
      <c r="E1244" s="30" t="str">
        <f>IFERROR(VLOOKUP(D1244,'движение ДВС'!B1243:C5248,2,FALSE),"")</f>
        <v/>
      </c>
      <c r="F1244" s="35"/>
      <c r="G1244" s="30" t="str">
        <f>IFERROR(VLOOKUP(F1244,нормативы!G1244:H1283,2,FALSE),"")</f>
        <v/>
      </c>
      <c r="H1244" s="30" t="str">
        <f>IF(ISBLANK(D1244),"",нормативы!$H$2)</f>
        <v/>
      </c>
      <c r="I1244" s="35"/>
      <c r="J1244" s="36" t="str">
        <f>IFERROR(VLOOKUP(D1244,'движение ДВС'!B1243:K5248,9,FALSE),"")</f>
        <v/>
      </c>
      <c r="K1244" s="29" t="str">
        <f>IFERROR(INDEX('движение ДВС'!B:P,MATCH('наряд-задание'!D1244,'движение ДВС'!P:P,0),1),"")</f>
        <v/>
      </c>
    </row>
    <row r="1245" spans="1:11" s="29" customFormat="1" ht="25.5" hidden="1" customHeight="1" x14ac:dyDescent="0.25">
      <c r="A1245" s="37"/>
      <c r="B1245" s="35"/>
      <c r="C1245" s="29">
        <f>IFERROR(VLOOKUP(B1245,специалист!$B$3:$C$45,2,FALSE),)</f>
        <v>0</v>
      </c>
      <c r="D1245" s="37"/>
      <c r="E1245" s="30" t="str">
        <f>IFERROR(VLOOKUP(D1245,'движение ДВС'!B1244:C5249,2,FALSE),"")</f>
        <v/>
      </c>
      <c r="F1245" s="35"/>
      <c r="G1245" s="30" t="str">
        <f>IFERROR(VLOOKUP(F1245,нормативы!G1245:H1284,2,FALSE),"")</f>
        <v/>
      </c>
      <c r="H1245" s="30" t="str">
        <f>IF(ISBLANK(D1245),"",нормативы!$H$2)</f>
        <v/>
      </c>
      <c r="I1245" s="35"/>
      <c r="J1245" s="36" t="str">
        <f>IFERROR(VLOOKUP(D1245,'движение ДВС'!B1244:K5249,9,FALSE),"")</f>
        <v/>
      </c>
      <c r="K1245" s="29" t="str">
        <f>IFERROR(INDEX('движение ДВС'!B:P,MATCH('наряд-задание'!D1245,'движение ДВС'!P:P,0),1),"")</f>
        <v/>
      </c>
    </row>
    <row r="1246" spans="1:11" s="29" customFormat="1" ht="25.5" hidden="1" customHeight="1" x14ac:dyDescent="0.25">
      <c r="A1246" s="37"/>
      <c r="B1246" s="35"/>
      <c r="C1246" s="29">
        <f>IFERROR(VLOOKUP(B1246,специалист!$B$3:$C$45,2,FALSE),)</f>
        <v>0</v>
      </c>
      <c r="D1246" s="37"/>
      <c r="E1246" s="30" t="str">
        <f>IFERROR(VLOOKUP(D1246,'движение ДВС'!B1245:C5250,2,FALSE),"")</f>
        <v/>
      </c>
      <c r="F1246" s="35"/>
      <c r="G1246" s="30" t="str">
        <f>IFERROR(VLOOKUP(F1246,нормативы!G1246:H1285,2,FALSE),"")</f>
        <v/>
      </c>
      <c r="H1246" s="30" t="str">
        <f>IF(ISBLANK(D1246),"",нормативы!$H$2)</f>
        <v/>
      </c>
      <c r="I1246" s="35"/>
      <c r="J1246" s="36" t="str">
        <f>IFERROR(VLOOKUP(D1246,'движение ДВС'!B1245:K5250,9,FALSE),"")</f>
        <v/>
      </c>
      <c r="K1246" s="29" t="str">
        <f>IFERROR(INDEX('движение ДВС'!B:P,MATCH('наряд-задание'!D1246,'движение ДВС'!P:P,0),1),"")</f>
        <v/>
      </c>
    </row>
    <row r="1247" spans="1:11" s="29" customFormat="1" ht="25.5" hidden="1" customHeight="1" x14ac:dyDescent="0.25">
      <c r="A1247" s="37"/>
      <c r="B1247" s="35"/>
      <c r="C1247" s="29">
        <f>IFERROR(VLOOKUP(B1247,специалист!$B$3:$C$45,2,FALSE),)</f>
        <v>0</v>
      </c>
      <c r="D1247" s="37"/>
      <c r="E1247" s="30" t="str">
        <f>IFERROR(VLOOKUP(D1247,'движение ДВС'!B1246:C5251,2,FALSE),"")</f>
        <v/>
      </c>
      <c r="F1247" s="35"/>
      <c r="G1247" s="30" t="str">
        <f>IFERROR(VLOOKUP(F1247,нормативы!G1247:H1286,2,FALSE),"")</f>
        <v/>
      </c>
      <c r="H1247" s="30" t="str">
        <f>IF(ISBLANK(D1247),"",нормативы!$H$2)</f>
        <v/>
      </c>
      <c r="I1247" s="35"/>
      <c r="J1247" s="36" t="str">
        <f>IFERROR(VLOOKUP(D1247,'движение ДВС'!B1246:K5251,9,FALSE),"")</f>
        <v/>
      </c>
      <c r="K1247" s="29" t="str">
        <f>IFERROR(INDEX('движение ДВС'!B:P,MATCH('наряд-задание'!D1247,'движение ДВС'!P:P,0),1),"")</f>
        <v/>
      </c>
    </row>
    <row r="1248" spans="1:11" s="29" customFormat="1" ht="25.5" hidden="1" customHeight="1" x14ac:dyDescent="0.25">
      <c r="A1248" s="37"/>
      <c r="B1248" s="35"/>
      <c r="C1248" s="29">
        <f>IFERROR(VLOOKUP(B1248,специалист!$B$3:$C$45,2,FALSE),)</f>
        <v>0</v>
      </c>
      <c r="D1248" s="37"/>
      <c r="E1248" s="30" t="str">
        <f>IFERROR(VLOOKUP(D1248,'движение ДВС'!B1247:C5252,2,FALSE),"")</f>
        <v/>
      </c>
      <c r="F1248" s="35"/>
      <c r="G1248" s="30" t="str">
        <f>IFERROR(VLOOKUP(F1248,нормативы!G1248:H1287,2,FALSE),"")</f>
        <v/>
      </c>
      <c r="H1248" s="30" t="str">
        <f>IF(ISBLANK(D1248),"",нормативы!$H$2)</f>
        <v/>
      </c>
      <c r="I1248" s="35"/>
      <c r="J1248" s="36" t="str">
        <f>IFERROR(VLOOKUP(D1248,'движение ДВС'!B1247:K5252,9,FALSE),"")</f>
        <v/>
      </c>
      <c r="K1248" s="29" t="str">
        <f>IFERROR(INDEX('движение ДВС'!B:P,MATCH('наряд-задание'!D1248,'движение ДВС'!P:P,0),1),"")</f>
        <v/>
      </c>
    </row>
    <row r="1249" spans="1:11" s="29" customFormat="1" ht="25.5" hidden="1" customHeight="1" x14ac:dyDescent="0.25">
      <c r="A1249" s="37"/>
      <c r="B1249" s="35"/>
      <c r="C1249" s="29">
        <f>IFERROR(VLOOKUP(B1249,специалист!$B$3:$C$45,2,FALSE),)</f>
        <v>0</v>
      </c>
      <c r="D1249" s="37"/>
      <c r="E1249" s="30" t="str">
        <f>IFERROR(VLOOKUP(D1249,'движение ДВС'!B1248:C5253,2,FALSE),"")</f>
        <v/>
      </c>
      <c r="F1249" s="35"/>
      <c r="G1249" s="30" t="str">
        <f>IFERROR(VLOOKUP(F1249,нормативы!G1249:H1288,2,FALSE),"")</f>
        <v/>
      </c>
      <c r="H1249" s="30" t="str">
        <f>IF(ISBLANK(D1249),"",нормативы!$H$2)</f>
        <v/>
      </c>
      <c r="I1249" s="35"/>
      <c r="J1249" s="36" t="str">
        <f>IFERROR(VLOOKUP(D1249,'движение ДВС'!B1248:K5253,9,FALSE),"")</f>
        <v/>
      </c>
      <c r="K1249" s="29" t="str">
        <f>IFERROR(INDEX('движение ДВС'!B:P,MATCH('наряд-задание'!D1249,'движение ДВС'!P:P,0),1),"")</f>
        <v/>
      </c>
    </row>
    <row r="1250" spans="1:11" s="29" customFormat="1" ht="25.5" hidden="1" customHeight="1" x14ac:dyDescent="0.25">
      <c r="A1250" s="37"/>
      <c r="B1250" s="35"/>
      <c r="C1250" s="29">
        <f>IFERROR(VLOOKUP(B1250,специалист!$B$3:$C$45,2,FALSE),)</f>
        <v>0</v>
      </c>
      <c r="D1250" s="37"/>
      <c r="E1250" s="30" t="str">
        <f>IFERROR(VLOOKUP(D1250,'движение ДВС'!B1249:C5254,2,FALSE),"")</f>
        <v/>
      </c>
      <c r="F1250" s="35"/>
      <c r="G1250" s="30" t="str">
        <f>IFERROR(VLOOKUP(F1250,нормативы!G1250:H1289,2,FALSE),"")</f>
        <v/>
      </c>
      <c r="H1250" s="30" t="str">
        <f>IF(ISBLANK(D1250),"",нормативы!$H$2)</f>
        <v/>
      </c>
      <c r="I1250" s="35"/>
      <c r="J1250" s="36" t="str">
        <f>IFERROR(VLOOKUP(D1250,'движение ДВС'!B1249:K5254,9,FALSE),"")</f>
        <v/>
      </c>
      <c r="K1250" s="29" t="str">
        <f>IFERROR(INDEX('движение ДВС'!B:P,MATCH('наряд-задание'!D1250,'движение ДВС'!P:P,0),1),"")</f>
        <v/>
      </c>
    </row>
    <row r="1251" spans="1:11" s="29" customFormat="1" ht="25.5" hidden="1" customHeight="1" x14ac:dyDescent="0.25">
      <c r="A1251" s="37"/>
      <c r="B1251" s="35"/>
      <c r="C1251" s="29">
        <f>IFERROR(VLOOKUP(B1251,специалист!$B$3:$C$45,2,FALSE),)</f>
        <v>0</v>
      </c>
      <c r="D1251" s="37"/>
      <c r="E1251" s="30" t="str">
        <f>IFERROR(VLOOKUP(D1251,'движение ДВС'!B1250:C5255,2,FALSE),"")</f>
        <v/>
      </c>
      <c r="F1251" s="35"/>
      <c r="G1251" s="30" t="str">
        <f>IFERROR(VLOOKUP(F1251,нормативы!G1251:H1290,2,FALSE),"")</f>
        <v/>
      </c>
      <c r="H1251" s="30" t="str">
        <f>IF(ISBLANK(D1251),"",нормативы!$H$2)</f>
        <v/>
      </c>
      <c r="I1251" s="35"/>
      <c r="J1251" s="36" t="str">
        <f>IFERROR(VLOOKUP(D1251,'движение ДВС'!B1250:K5255,9,FALSE),"")</f>
        <v/>
      </c>
      <c r="K1251" s="29" t="str">
        <f>IFERROR(INDEX('движение ДВС'!B:P,MATCH('наряд-задание'!D1251,'движение ДВС'!P:P,0),1),"")</f>
        <v/>
      </c>
    </row>
    <row r="1252" spans="1:11" s="29" customFormat="1" ht="25.5" hidden="1" customHeight="1" x14ac:dyDescent="0.25">
      <c r="A1252" s="37"/>
      <c r="B1252" s="35"/>
      <c r="C1252" s="29">
        <f>IFERROR(VLOOKUP(B1252,специалист!$B$3:$C$45,2,FALSE),)</f>
        <v>0</v>
      </c>
      <c r="D1252" s="37"/>
      <c r="E1252" s="30" t="str">
        <f>IFERROR(VLOOKUP(D1252,'движение ДВС'!B1251:C5256,2,FALSE),"")</f>
        <v/>
      </c>
      <c r="F1252" s="35"/>
      <c r="G1252" s="30" t="str">
        <f>IFERROR(VLOOKUP(F1252,нормативы!G1252:H1291,2,FALSE),"")</f>
        <v/>
      </c>
      <c r="H1252" s="30" t="str">
        <f>IF(ISBLANK(D1252),"",нормативы!$H$2)</f>
        <v/>
      </c>
      <c r="I1252" s="35"/>
      <c r="J1252" s="36" t="str">
        <f>IFERROR(VLOOKUP(D1252,'движение ДВС'!B1251:K5256,9,FALSE),"")</f>
        <v/>
      </c>
      <c r="K1252" s="29" t="str">
        <f>IFERROR(INDEX('движение ДВС'!B:P,MATCH('наряд-задание'!D1252,'движение ДВС'!P:P,0),1),"")</f>
        <v/>
      </c>
    </row>
    <row r="1253" spans="1:11" s="29" customFormat="1" ht="25.5" hidden="1" customHeight="1" x14ac:dyDescent="0.25">
      <c r="A1253" s="37"/>
      <c r="B1253" s="35"/>
      <c r="C1253" s="29">
        <f>IFERROR(VLOOKUP(B1253,специалист!$B$3:$C$45,2,FALSE),)</f>
        <v>0</v>
      </c>
      <c r="D1253" s="37"/>
      <c r="E1253" s="30" t="str">
        <f>IFERROR(VLOOKUP(D1253,'движение ДВС'!B1252:C5257,2,FALSE),"")</f>
        <v/>
      </c>
      <c r="F1253" s="35"/>
      <c r="G1253" s="30" t="str">
        <f>IFERROR(VLOOKUP(F1253,нормативы!G1253:H1292,2,FALSE),"")</f>
        <v/>
      </c>
      <c r="H1253" s="30" t="str">
        <f>IF(ISBLANK(D1253),"",нормативы!$H$2)</f>
        <v/>
      </c>
      <c r="I1253" s="35"/>
      <c r="J1253" s="36" t="str">
        <f>IFERROR(VLOOKUP(D1253,'движение ДВС'!B1252:K5257,9,FALSE),"")</f>
        <v/>
      </c>
      <c r="K1253" s="29" t="str">
        <f>IFERROR(INDEX('движение ДВС'!B:P,MATCH('наряд-задание'!D1253,'движение ДВС'!P:P,0),1),"")</f>
        <v/>
      </c>
    </row>
    <row r="1254" spans="1:11" s="29" customFormat="1" ht="25.5" hidden="1" customHeight="1" x14ac:dyDescent="0.25">
      <c r="A1254" s="37"/>
      <c r="B1254" s="35"/>
      <c r="C1254" s="29">
        <f>IFERROR(VLOOKUP(B1254,специалист!$B$3:$C$45,2,FALSE),)</f>
        <v>0</v>
      </c>
      <c r="D1254" s="37"/>
      <c r="E1254" s="30" t="str">
        <f>IFERROR(VLOOKUP(D1254,'движение ДВС'!B1253:C5258,2,FALSE),"")</f>
        <v/>
      </c>
      <c r="F1254" s="35"/>
      <c r="G1254" s="30" t="str">
        <f>IFERROR(VLOOKUP(F1254,нормативы!G1254:H1293,2,FALSE),"")</f>
        <v/>
      </c>
      <c r="H1254" s="30" t="str">
        <f>IF(ISBLANK(D1254),"",нормативы!$H$2)</f>
        <v/>
      </c>
      <c r="I1254" s="35"/>
      <c r="J1254" s="36" t="str">
        <f>IFERROR(VLOOKUP(D1254,'движение ДВС'!B1253:K5258,9,FALSE),"")</f>
        <v/>
      </c>
      <c r="K1254" s="29" t="str">
        <f>IFERROR(INDEX('движение ДВС'!B:P,MATCH('наряд-задание'!D1254,'движение ДВС'!P:P,0),1),"")</f>
        <v/>
      </c>
    </row>
    <row r="1255" spans="1:11" s="29" customFormat="1" ht="25.5" hidden="1" customHeight="1" x14ac:dyDescent="0.25">
      <c r="A1255" s="37"/>
      <c r="B1255" s="35"/>
      <c r="C1255" s="29">
        <f>IFERROR(VLOOKUP(B1255,специалист!$B$3:$C$45,2,FALSE),)</f>
        <v>0</v>
      </c>
      <c r="D1255" s="37"/>
      <c r="E1255" s="30" t="str">
        <f>IFERROR(VLOOKUP(D1255,'движение ДВС'!B1254:C5259,2,FALSE),"")</f>
        <v/>
      </c>
      <c r="F1255" s="35"/>
      <c r="G1255" s="30" t="str">
        <f>IFERROR(VLOOKUP(F1255,нормативы!G1255:H1294,2,FALSE),"")</f>
        <v/>
      </c>
      <c r="H1255" s="30" t="str">
        <f>IF(ISBLANK(D1255),"",нормативы!$H$2)</f>
        <v/>
      </c>
      <c r="I1255" s="35"/>
      <c r="J1255" s="36" t="str">
        <f>IFERROR(VLOOKUP(D1255,'движение ДВС'!B1254:K5259,9,FALSE),"")</f>
        <v/>
      </c>
      <c r="K1255" s="29" t="str">
        <f>IFERROR(INDEX('движение ДВС'!B:P,MATCH('наряд-задание'!D1255,'движение ДВС'!P:P,0),1),"")</f>
        <v/>
      </c>
    </row>
    <row r="1256" spans="1:11" s="29" customFormat="1" ht="25.5" hidden="1" customHeight="1" x14ac:dyDescent="0.25">
      <c r="A1256" s="37"/>
      <c r="B1256" s="35"/>
      <c r="C1256" s="29">
        <f>IFERROR(VLOOKUP(B1256,специалист!$B$3:$C$45,2,FALSE),)</f>
        <v>0</v>
      </c>
      <c r="D1256" s="37"/>
      <c r="E1256" s="30" t="str">
        <f>IFERROR(VLOOKUP(D1256,'движение ДВС'!B1255:C5260,2,FALSE),"")</f>
        <v/>
      </c>
      <c r="F1256" s="35"/>
      <c r="G1256" s="30" t="str">
        <f>IFERROR(VLOOKUP(F1256,нормативы!G1256:H1295,2,FALSE),"")</f>
        <v/>
      </c>
      <c r="H1256" s="30" t="str">
        <f>IF(ISBLANK(D1256),"",нормативы!$H$2)</f>
        <v/>
      </c>
      <c r="I1256" s="35"/>
      <c r="J1256" s="36" t="str">
        <f>IFERROR(VLOOKUP(D1256,'движение ДВС'!B1255:K5260,9,FALSE),"")</f>
        <v/>
      </c>
      <c r="K1256" s="29" t="str">
        <f>IFERROR(INDEX('движение ДВС'!B:P,MATCH('наряд-задание'!D1256,'движение ДВС'!P:P,0),1),"")</f>
        <v/>
      </c>
    </row>
    <row r="1257" spans="1:11" s="29" customFormat="1" ht="25.5" hidden="1" customHeight="1" x14ac:dyDescent="0.25">
      <c r="A1257" s="37"/>
      <c r="B1257" s="35"/>
      <c r="C1257" s="29">
        <f>IFERROR(VLOOKUP(B1257,специалист!$B$3:$C$45,2,FALSE),)</f>
        <v>0</v>
      </c>
      <c r="D1257" s="37"/>
      <c r="E1257" s="30" t="str">
        <f>IFERROR(VLOOKUP(D1257,'движение ДВС'!B1256:C5261,2,FALSE),"")</f>
        <v/>
      </c>
      <c r="F1257" s="35"/>
      <c r="G1257" s="30" t="str">
        <f>IFERROR(VLOOKUP(F1257,нормативы!G1257:H1296,2,FALSE),"")</f>
        <v/>
      </c>
      <c r="H1257" s="30" t="str">
        <f>IF(ISBLANK(D1257),"",нормативы!$H$2)</f>
        <v/>
      </c>
      <c r="I1257" s="35"/>
      <c r="J1257" s="36" t="str">
        <f>IFERROR(VLOOKUP(D1257,'движение ДВС'!B1256:K5261,9,FALSE),"")</f>
        <v/>
      </c>
      <c r="K1257" s="29" t="str">
        <f>IFERROR(INDEX('движение ДВС'!B:P,MATCH('наряд-задание'!D1257,'движение ДВС'!P:P,0),1),"")</f>
        <v/>
      </c>
    </row>
    <row r="1258" spans="1:11" s="29" customFormat="1" ht="25.5" hidden="1" customHeight="1" x14ac:dyDescent="0.25">
      <c r="A1258" s="37"/>
      <c r="B1258" s="35"/>
      <c r="C1258" s="29">
        <f>IFERROR(VLOOKUP(B1258,специалист!$B$3:$C$45,2,FALSE),)</f>
        <v>0</v>
      </c>
      <c r="D1258" s="37"/>
      <c r="E1258" s="30" t="str">
        <f>IFERROR(VLOOKUP(D1258,'движение ДВС'!B1257:C5262,2,FALSE),"")</f>
        <v/>
      </c>
      <c r="F1258" s="35"/>
      <c r="G1258" s="30" t="str">
        <f>IFERROR(VLOOKUP(F1258,нормативы!G1258:H1297,2,FALSE),"")</f>
        <v/>
      </c>
      <c r="H1258" s="30" t="str">
        <f>IF(ISBLANK(D1258),"",нормативы!$H$2)</f>
        <v/>
      </c>
      <c r="I1258" s="35"/>
      <c r="J1258" s="36" t="str">
        <f>IFERROR(VLOOKUP(D1258,'движение ДВС'!B1257:K5262,9,FALSE),"")</f>
        <v/>
      </c>
      <c r="K1258" s="29" t="str">
        <f>IFERROR(INDEX('движение ДВС'!B:P,MATCH('наряд-задание'!D1258,'движение ДВС'!P:P,0),1),"")</f>
        <v/>
      </c>
    </row>
    <row r="1259" spans="1:11" s="29" customFormat="1" ht="25.5" hidden="1" customHeight="1" x14ac:dyDescent="0.25">
      <c r="A1259" s="37"/>
      <c r="B1259" s="35"/>
      <c r="C1259" s="29">
        <f>IFERROR(VLOOKUP(B1259,специалист!$B$3:$C$45,2,FALSE),)</f>
        <v>0</v>
      </c>
      <c r="D1259" s="37"/>
      <c r="E1259" s="30" t="str">
        <f>IFERROR(VLOOKUP(D1259,'движение ДВС'!B1258:C5263,2,FALSE),"")</f>
        <v/>
      </c>
      <c r="F1259" s="35"/>
      <c r="G1259" s="30" t="str">
        <f>IFERROR(VLOOKUP(F1259,нормативы!G1259:H1298,2,FALSE),"")</f>
        <v/>
      </c>
      <c r="H1259" s="30" t="str">
        <f>IF(ISBLANK(D1259),"",нормативы!$H$2)</f>
        <v/>
      </c>
      <c r="I1259" s="35"/>
      <c r="J1259" s="36" t="str">
        <f>IFERROR(VLOOKUP(D1259,'движение ДВС'!B1258:K5263,9,FALSE),"")</f>
        <v/>
      </c>
      <c r="K1259" s="29" t="str">
        <f>IFERROR(INDEX('движение ДВС'!B:P,MATCH('наряд-задание'!D1259,'движение ДВС'!P:P,0),1),"")</f>
        <v/>
      </c>
    </row>
    <row r="1260" spans="1:11" s="29" customFormat="1" ht="25.5" hidden="1" customHeight="1" x14ac:dyDescent="0.25">
      <c r="A1260" s="37"/>
      <c r="B1260" s="35"/>
      <c r="C1260" s="29">
        <f>IFERROR(VLOOKUP(B1260,специалист!$B$3:$C$45,2,FALSE),)</f>
        <v>0</v>
      </c>
      <c r="D1260" s="37"/>
      <c r="E1260" s="30" t="str">
        <f>IFERROR(VLOOKUP(D1260,'движение ДВС'!B1259:C5264,2,FALSE),"")</f>
        <v/>
      </c>
      <c r="F1260" s="35"/>
      <c r="G1260" s="30" t="str">
        <f>IFERROR(VLOOKUP(F1260,нормативы!G1260:H1299,2,FALSE),"")</f>
        <v/>
      </c>
      <c r="H1260" s="30" t="str">
        <f>IF(ISBLANK(D1260),"",нормативы!$H$2)</f>
        <v/>
      </c>
      <c r="I1260" s="35"/>
      <c r="J1260" s="36" t="str">
        <f>IFERROR(VLOOKUP(D1260,'движение ДВС'!B1259:K5264,9,FALSE),"")</f>
        <v/>
      </c>
      <c r="K1260" s="29" t="str">
        <f>IFERROR(INDEX('движение ДВС'!B:P,MATCH('наряд-задание'!D1260,'движение ДВС'!P:P,0),1),"")</f>
        <v/>
      </c>
    </row>
    <row r="1261" spans="1:11" s="29" customFormat="1" ht="25.5" hidden="1" customHeight="1" x14ac:dyDescent="0.25">
      <c r="A1261" s="37"/>
      <c r="B1261" s="35"/>
      <c r="C1261" s="29">
        <f>IFERROR(VLOOKUP(B1261,специалист!$B$3:$C$45,2,FALSE),)</f>
        <v>0</v>
      </c>
      <c r="D1261" s="37"/>
      <c r="E1261" s="30" t="str">
        <f>IFERROR(VLOOKUP(D1261,'движение ДВС'!B1260:C5265,2,FALSE),"")</f>
        <v/>
      </c>
      <c r="F1261" s="35"/>
      <c r="G1261" s="30" t="str">
        <f>IFERROR(VLOOKUP(F1261,нормативы!G1261:H1300,2,FALSE),"")</f>
        <v/>
      </c>
      <c r="H1261" s="30" t="str">
        <f>IF(ISBLANK(D1261),"",нормативы!$H$2)</f>
        <v/>
      </c>
      <c r="I1261" s="35"/>
      <c r="J1261" s="36" t="str">
        <f>IFERROR(VLOOKUP(D1261,'движение ДВС'!B1260:K5265,9,FALSE),"")</f>
        <v/>
      </c>
      <c r="K1261" s="29" t="str">
        <f>IFERROR(INDEX('движение ДВС'!B:P,MATCH('наряд-задание'!D1261,'движение ДВС'!P:P,0),1),"")</f>
        <v/>
      </c>
    </row>
    <row r="1262" spans="1:11" s="29" customFormat="1" ht="25.5" hidden="1" customHeight="1" x14ac:dyDescent="0.25">
      <c r="A1262" s="37"/>
      <c r="B1262" s="35"/>
      <c r="C1262" s="29">
        <f>IFERROR(VLOOKUP(B1262,специалист!$B$3:$C$45,2,FALSE),)</f>
        <v>0</v>
      </c>
      <c r="D1262" s="37"/>
      <c r="E1262" s="30" t="str">
        <f>IFERROR(VLOOKUP(D1262,'движение ДВС'!B1261:C5266,2,FALSE),"")</f>
        <v/>
      </c>
      <c r="F1262" s="35"/>
      <c r="G1262" s="30" t="str">
        <f>IFERROR(VLOOKUP(F1262,нормативы!G1262:H1301,2,FALSE),"")</f>
        <v/>
      </c>
      <c r="H1262" s="30" t="str">
        <f>IF(ISBLANK(D1262),"",нормативы!$H$2)</f>
        <v/>
      </c>
      <c r="I1262" s="35"/>
      <c r="J1262" s="36" t="str">
        <f>IFERROR(VLOOKUP(D1262,'движение ДВС'!B1261:K5266,9,FALSE),"")</f>
        <v/>
      </c>
      <c r="K1262" s="29" t="str">
        <f>IFERROR(INDEX('движение ДВС'!B:P,MATCH('наряд-задание'!D1262,'движение ДВС'!P:P,0),1),"")</f>
        <v/>
      </c>
    </row>
    <row r="1263" spans="1:11" s="29" customFormat="1" ht="25.5" hidden="1" customHeight="1" x14ac:dyDescent="0.25">
      <c r="A1263" s="37"/>
      <c r="B1263" s="35"/>
      <c r="C1263" s="29">
        <f>IFERROR(VLOOKUP(B1263,специалист!$B$3:$C$45,2,FALSE),)</f>
        <v>0</v>
      </c>
      <c r="D1263" s="37"/>
      <c r="E1263" s="30" t="str">
        <f>IFERROR(VLOOKUP(D1263,'движение ДВС'!B1262:C5267,2,FALSE),"")</f>
        <v/>
      </c>
      <c r="F1263" s="35"/>
      <c r="G1263" s="30" t="str">
        <f>IFERROR(VLOOKUP(F1263,нормативы!G1263:H1302,2,FALSE),"")</f>
        <v/>
      </c>
      <c r="H1263" s="30" t="str">
        <f>IF(ISBLANK(D1263),"",нормативы!$H$2)</f>
        <v/>
      </c>
      <c r="I1263" s="35"/>
      <c r="J1263" s="36" t="str">
        <f>IFERROR(VLOOKUP(D1263,'движение ДВС'!B1262:K5267,9,FALSE),"")</f>
        <v/>
      </c>
      <c r="K1263" s="29" t="str">
        <f>IFERROR(INDEX('движение ДВС'!B:P,MATCH('наряд-задание'!D1263,'движение ДВС'!P:P,0),1),"")</f>
        <v/>
      </c>
    </row>
    <row r="1264" spans="1:11" s="29" customFormat="1" ht="25.5" hidden="1" customHeight="1" x14ac:dyDescent="0.25">
      <c r="A1264" s="37"/>
      <c r="B1264" s="35"/>
      <c r="C1264" s="29">
        <f>IFERROR(VLOOKUP(B1264,специалист!$B$3:$C$45,2,FALSE),)</f>
        <v>0</v>
      </c>
      <c r="D1264" s="37"/>
      <c r="E1264" s="30" t="str">
        <f>IFERROR(VLOOKUP(D1264,'движение ДВС'!B1263:C5268,2,FALSE),"")</f>
        <v/>
      </c>
      <c r="F1264" s="35"/>
      <c r="G1264" s="30" t="str">
        <f>IFERROR(VLOOKUP(F1264,нормативы!G1264:H1303,2,FALSE),"")</f>
        <v/>
      </c>
      <c r="H1264" s="30" t="str">
        <f>IF(ISBLANK(D1264),"",нормативы!$H$2)</f>
        <v/>
      </c>
      <c r="I1264" s="35"/>
      <c r="J1264" s="36" t="str">
        <f>IFERROR(VLOOKUP(D1264,'движение ДВС'!B1263:K5268,9,FALSE),"")</f>
        <v/>
      </c>
      <c r="K1264" s="29" t="str">
        <f>IFERROR(INDEX('движение ДВС'!B:P,MATCH('наряд-задание'!D1264,'движение ДВС'!P:P,0),1),"")</f>
        <v/>
      </c>
    </row>
    <row r="1265" spans="1:11" s="29" customFormat="1" ht="25.5" hidden="1" customHeight="1" x14ac:dyDescent="0.25">
      <c r="A1265" s="37"/>
      <c r="B1265" s="35"/>
      <c r="C1265" s="29">
        <f>IFERROR(VLOOKUP(B1265,специалист!$B$3:$C$45,2,FALSE),)</f>
        <v>0</v>
      </c>
      <c r="D1265" s="37"/>
      <c r="E1265" s="30" t="str">
        <f>IFERROR(VLOOKUP(D1265,'движение ДВС'!B1264:C5269,2,FALSE),"")</f>
        <v/>
      </c>
      <c r="F1265" s="35"/>
      <c r="G1265" s="30" t="str">
        <f>IFERROR(VLOOKUP(F1265,нормативы!G1265:H1304,2,FALSE),"")</f>
        <v/>
      </c>
      <c r="H1265" s="30" t="str">
        <f>IF(ISBLANK(D1265),"",нормативы!$H$2)</f>
        <v/>
      </c>
      <c r="I1265" s="35"/>
      <c r="J1265" s="36" t="str">
        <f>IFERROR(VLOOKUP(D1265,'движение ДВС'!B1264:K5269,9,FALSE),"")</f>
        <v/>
      </c>
      <c r="K1265" s="29" t="str">
        <f>IFERROR(INDEX('движение ДВС'!B:P,MATCH('наряд-задание'!D1265,'движение ДВС'!P:P,0),1),"")</f>
        <v/>
      </c>
    </row>
    <row r="1266" spans="1:11" s="29" customFormat="1" ht="25.5" hidden="1" customHeight="1" x14ac:dyDescent="0.25">
      <c r="A1266" s="37"/>
      <c r="B1266" s="35"/>
      <c r="C1266" s="29">
        <f>IFERROR(VLOOKUP(B1266,специалист!$B$3:$C$45,2,FALSE),)</f>
        <v>0</v>
      </c>
      <c r="D1266" s="37"/>
      <c r="E1266" s="30" t="str">
        <f>IFERROR(VLOOKUP(D1266,'движение ДВС'!B1265:C5270,2,FALSE),"")</f>
        <v/>
      </c>
      <c r="F1266" s="35"/>
      <c r="G1266" s="30" t="str">
        <f>IFERROR(VLOOKUP(F1266,нормативы!G1266:H1305,2,FALSE),"")</f>
        <v/>
      </c>
      <c r="H1266" s="30" t="str">
        <f>IF(ISBLANK(D1266),"",нормативы!$H$2)</f>
        <v/>
      </c>
      <c r="I1266" s="35"/>
      <c r="J1266" s="36" t="str">
        <f>IFERROR(VLOOKUP(D1266,'движение ДВС'!B1265:K5270,9,FALSE),"")</f>
        <v/>
      </c>
      <c r="K1266" s="29" t="str">
        <f>IFERROR(INDEX('движение ДВС'!B:P,MATCH('наряд-задание'!D1266,'движение ДВС'!P:P,0),1),"")</f>
        <v/>
      </c>
    </row>
    <row r="1267" spans="1:11" s="29" customFormat="1" ht="25.5" hidden="1" customHeight="1" x14ac:dyDescent="0.25">
      <c r="A1267" s="37"/>
      <c r="B1267" s="35"/>
      <c r="C1267" s="29">
        <f>IFERROR(VLOOKUP(B1267,специалист!$B$3:$C$45,2,FALSE),)</f>
        <v>0</v>
      </c>
      <c r="D1267" s="37"/>
      <c r="E1267" s="30" t="str">
        <f>IFERROR(VLOOKUP(D1267,'движение ДВС'!B1266:C5271,2,FALSE),"")</f>
        <v/>
      </c>
      <c r="F1267" s="35"/>
      <c r="G1267" s="30" t="str">
        <f>IFERROR(VLOOKUP(F1267,нормативы!G1267:H1306,2,FALSE),"")</f>
        <v/>
      </c>
      <c r="H1267" s="30" t="str">
        <f>IF(ISBLANK(D1267),"",нормативы!$H$2)</f>
        <v/>
      </c>
      <c r="I1267" s="35"/>
      <c r="J1267" s="36" t="str">
        <f>IFERROR(VLOOKUP(D1267,'движение ДВС'!B1266:K5271,9,FALSE),"")</f>
        <v/>
      </c>
      <c r="K1267" s="29" t="str">
        <f>IFERROR(INDEX('движение ДВС'!B:P,MATCH('наряд-задание'!D1267,'движение ДВС'!P:P,0),1),"")</f>
        <v/>
      </c>
    </row>
    <row r="1268" spans="1:11" s="29" customFormat="1" ht="25.5" hidden="1" customHeight="1" x14ac:dyDescent="0.25">
      <c r="A1268" s="37"/>
      <c r="B1268" s="35"/>
      <c r="C1268" s="29">
        <f>IFERROR(VLOOKUP(B1268,специалист!$B$3:$C$45,2,FALSE),)</f>
        <v>0</v>
      </c>
      <c r="D1268" s="37"/>
      <c r="E1268" s="30" t="str">
        <f>IFERROR(VLOOKUP(D1268,'движение ДВС'!B1267:C5272,2,FALSE),"")</f>
        <v/>
      </c>
      <c r="F1268" s="35"/>
      <c r="G1268" s="30" t="str">
        <f>IFERROR(VLOOKUP(F1268,нормативы!G1268:H1307,2,FALSE),"")</f>
        <v/>
      </c>
      <c r="H1268" s="30" t="str">
        <f>IF(ISBLANK(D1268),"",нормативы!$H$2)</f>
        <v/>
      </c>
      <c r="I1268" s="35"/>
      <c r="J1268" s="36" t="str">
        <f>IFERROR(VLOOKUP(D1268,'движение ДВС'!B1267:K5272,9,FALSE),"")</f>
        <v/>
      </c>
      <c r="K1268" s="29" t="str">
        <f>IFERROR(INDEX('движение ДВС'!B:P,MATCH('наряд-задание'!D1268,'движение ДВС'!P:P,0),1),"")</f>
        <v/>
      </c>
    </row>
    <row r="1269" spans="1:11" s="29" customFormat="1" ht="25.5" hidden="1" customHeight="1" x14ac:dyDescent="0.25">
      <c r="A1269" s="37"/>
      <c r="B1269" s="35"/>
      <c r="C1269" s="29">
        <f>IFERROR(VLOOKUP(B1269,специалист!$B$3:$C$45,2,FALSE),)</f>
        <v>0</v>
      </c>
      <c r="D1269" s="37"/>
      <c r="E1269" s="30" t="str">
        <f>IFERROR(VLOOKUP(D1269,'движение ДВС'!B1268:C5273,2,FALSE),"")</f>
        <v/>
      </c>
      <c r="F1269" s="35"/>
      <c r="G1269" s="30" t="str">
        <f>IFERROR(VLOOKUP(F1269,нормативы!G1269:H1308,2,FALSE),"")</f>
        <v/>
      </c>
      <c r="H1269" s="30" t="str">
        <f>IF(ISBLANK(D1269),"",нормативы!$H$2)</f>
        <v/>
      </c>
      <c r="I1269" s="35"/>
      <c r="J1269" s="36" t="str">
        <f>IFERROR(VLOOKUP(D1269,'движение ДВС'!B1268:K5273,9,FALSE),"")</f>
        <v/>
      </c>
      <c r="K1269" s="29" t="str">
        <f>IFERROR(INDEX('движение ДВС'!B:P,MATCH('наряд-задание'!D1269,'движение ДВС'!P:P,0),1),"")</f>
        <v/>
      </c>
    </row>
    <row r="1270" spans="1:11" s="29" customFormat="1" ht="25.5" hidden="1" customHeight="1" x14ac:dyDescent="0.25">
      <c r="A1270" s="37"/>
      <c r="B1270" s="35"/>
      <c r="C1270" s="29">
        <f>IFERROR(VLOOKUP(B1270,специалист!$B$3:$C$45,2,FALSE),)</f>
        <v>0</v>
      </c>
      <c r="D1270" s="37"/>
      <c r="E1270" s="30" t="str">
        <f>IFERROR(VLOOKUP(D1270,'движение ДВС'!B1269:C5274,2,FALSE),"")</f>
        <v/>
      </c>
      <c r="F1270" s="35"/>
      <c r="G1270" s="30" t="str">
        <f>IFERROR(VLOOKUP(F1270,нормативы!G1270:H1309,2,FALSE),"")</f>
        <v/>
      </c>
      <c r="H1270" s="30" t="str">
        <f>IF(ISBLANK(D1270),"",нормативы!$H$2)</f>
        <v/>
      </c>
      <c r="I1270" s="35"/>
      <c r="J1270" s="36" t="str">
        <f>IFERROR(VLOOKUP(D1270,'движение ДВС'!B1269:K5274,9,FALSE),"")</f>
        <v/>
      </c>
      <c r="K1270" s="29" t="str">
        <f>IFERROR(INDEX('движение ДВС'!B:P,MATCH('наряд-задание'!D1270,'движение ДВС'!P:P,0),1),"")</f>
        <v/>
      </c>
    </row>
    <row r="1271" spans="1:11" s="29" customFormat="1" ht="25.5" hidden="1" customHeight="1" x14ac:dyDescent="0.25">
      <c r="A1271" s="37"/>
      <c r="B1271" s="35"/>
      <c r="C1271" s="29">
        <f>IFERROR(VLOOKUP(B1271,специалист!$B$3:$C$45,2,FALSE),)</f>
        <v>0</v>
      </c>
      <c r="D1271" s="37"/>
      <c r="E1271" s="30" t="str">
        <f>IFERROR(VLOOKUP(D1271,'движение ДВС'!B1270:C5275,2,FALSE),"")</f>
        <v/>
      </c>
      <c r="F1271" s="35"/>
      <c r="G1271" s="30" t="str">
        <f>IFERROR(VLOOKUP(F1271,нормативы!G1271:H1310,2,FALSE),"")</f>
        <v/>
      </c>
      <c r="H1271" s="30" t="str">
        <f>IF(ISBLANK(D1271),"",нормативы!$H$2)</f>
        <v/>
      </c>
      <c r="I1271" s="35"/>
      <c r="J1271" s="36" t="str">
        <f>IFERROR(VLOOKUP(D1271,'движение ДВС'!B1270:K5275,9,FALSE),"")</f>
        <v/>
      </c>
      <c r="K1271" s="29" t="str">
        <f>IFERROR(INDEX('движение ДВС'!B:P,MATCH('наряд-задание'!D1271,'движение ДВС'!P:P,0),1),"")</f>
        <v/>
      </c>
    </row>
    <row r="1272" spans="1:11" s="29" customFormat="1" ht="25.5" hidden="1" customHeight="1" x14ac:dyDescent="0.25">
      <c r="A1272" s="37"/>
      <c r="B1272" s="35"/>
      <c r="C1272" s="29">
        <f>IFERROR(VLOOKUP(B1272,специалист!$B$3:$C$45,2,FALSE),)</f>
        <v>0</v>
      </c>
      <c r="D1272" s="37"/>
      <c r="E1272" s="30" t="str">
        <f>IFERROR(VLOOKUP(D1272,'движение ДВС'!B1271:C5276,2,FALSE),"")</f>
        <v/>
      </c>
      <c r="F1272" s="35"/>
      <c r="G1272" s="30" t="str">
        <f>IFERROR(VLOOKUP(F1272,нормативы!G1272:H1311,2,FALSE),"")</f>
        <v/>
      </c>
      <c r="H1272" s="30" t="str">
        <f>IF(ISBLANK(D1272),"",нормативы!$H$2)</f>
        <v/>
      </c>
      <c r="I1272" s="35"/>
      <c r="J1272" s="36" t="str">
        <f>IFERROR(VLOOKUP(D1272,'движение ДВС'!B1271:K5276,9,FALSE),"")</f>
        <v/>
      </c>
      <c r="K1272" s="29" t="str">
        <f>IFERROR(INDEX('движение ДВС'!B:P,MATCH('наряд-задание'!D1272,'движение ДВС'!P:P,0),1),"")</f>
        <v/>
      </c>
    </row>
    <row r="1273" spans="1:11" s="29" customFormat="1" ht="25.5" hidden="1" customHeight="1" x14ac:dyDescent="0.25">
      <c r="A1273" s="37"/>
      <c r="B1273" s="35"/>
      <c r="C1273" s="29">
        <f>IFERROR(VLOOKUP(B1273,специалист!$B$3:$C$45,2,FALSE),)</f>
        <v>0</v>
      </c>
      <c r="D1273" s="37"/>
      <c r="E1273" s="30" t="str">
        <f>IFERROR(VLOOKUP(D1273,'движение ДВС'!B1272:C5277,2,FALSE),"")</f>
        <v/>
      </c>
      <c r="F1273" s="35"/>
      <c r="G1273" s="30" t="str">
        <f>IFERROR(VLOOKUP(F1273,нормативы!G1273:H1312,2,FALSE),"")</f>
        <v/>
      </c>
      <c r="H1273" s="30" t="str">
        <f>IF(ISBLANK(D1273),"",нормативы!$H$2)</f>
        <v/>
      </c>
      <c r="I1273" s="35"/>
      <c r="J1273" s="36" t="str">
        <f>IFERROR(VLOOKUP(D1273,'движение ДВС'!B1272:K5277,9,FALSE),"")</f>
        <v/>
      </c>
      <c r="K1273" s="29" t="str">
        <f>IFERROR(INDEX('движение ДВС'!B:P,MATCH('наряд-задание'!D1273,'движение ДВС'!P:P,0),1),"")</f>
        <v/>
      </c>
    </row>
    <row r="1274" spans="1:11" s="29" customFormat="1" ht="25.5" hidden="1" customHeight="1" x14ac:dyDescent="0.25">
      <c r="A1274" s="37"/>
      <c r="B1274" s="35"/>
      <c r="C1274" s="29">
        <f>IFERROR(VLOOKUP(B1274,специалист!$B$3:$C$45,2,FALSE),)</f>
        <v>0</v>
      </c>
      <c r="D1274" s="37"/>
      <c r="E1274" s="30" t="str">
        <f>IFERROR(VLOOKUP(D1274,'движение ДВС'!B1273:C5278,2,FALSE),"")</f>
        <v/>
      </c>
      <c r="F1274" s="35"/>
      <c r="G1274" s="30" t="str">
        <f>IFERROR(VLOOKUP(F1274,нормативы!G1274:H1313,2,FALSE),"")</f>
        <v/>
      </c>
      <c r="H1274" s="30" t="str">
        <f>IF(ISBLANK(D1274),"",нормативы!$H$2)</f>
        <v/>
      </c>
      <c r="I1274" s="35"/>
      <c r="J1274" s="36" t="str">
        <f>IFERROR(VLOOKUP(D1274,'движение ДВС'!B1273:K5278,9,FALSE),"")</f>
        <v/>
      </c>
      <c r="K1274" s="29" t="str">
        <f>IFERROR(INDEX('движение ДВС'!B:P,MATCH('наряд-задание'!D1274,'движение ДВС'!P:P,0),1),"")</f>
        <v/>
      </c>
    </row>
    <row r="1275" spans="1:11" s="29" customFormat="1" ht="25.5" hidden="1" customHeight="1" x14ac:dyDescent="0.25">
      <c r="A1275" s="37"/>
      <c r="B1275" s="35"/>
      <c r="C1275" s="29">
        <f>IFERROR(VLOOKUP(B1275,специалист!$B$3:$C$45,2,FALSE),)</f>
        <v>0</v>
      </c>
      <c r="D1275" s="37"/>
      <c r="E1275" s="30" t="str">
        <f>IFERROR(VLOOKUP(D1275,'движение ДВС'!B1274:C5279,2,FALSE),"")</f>
        <v/>
      </c>
      <c r="F1275" s="35"/>
      <c r="G1275" s="30" t="str">
        <f>IFERROR(VLOOKUP(F1275,нормативы!G1275:H1314,2,FALSE),"")</f>
        <v/>
      </c>
      <c r="H1275" s="30" t="str">
        <f>IF(ISBLANK(D1275),"",нормативы!$H$2)</f>
        <v/>
      </c>
      <c r="I1275" s="35"/>
      <c r="J1275" s="36" t="str">
        <f>IFERROR(VLOOKUP(D1275,'движение ДВС'!B1274:K5279,9,FALSE),"")</f>
        <v/>
      </c>
      <c r="K1275" s="29" t="str">
        <f>IFERROR(INDEX('движение ДВС'!B:P,MATCH('наряд-задание'!D1275,'движение ДВС'!P:P,0),1),"")</f>
        <v/>
      </c>
    </row>
    <row r="1276" spans="1:11" s="29" customFormat="1" ht="25.5" hidden="1" customHeight="1" x14ac:dyDescent="0.25">
      <c r="A1276" s="37"/>
      <c r="B1276" s="35"/>
      <c r="C1276" s="29">
        <f>IFERROR(VLOOKUP(B1276,специалист!$B$3:$C$45,2,FALSE),)</f>
        <v>0</v>
      </c>
      <c r="D1276" s="37"/>
      <c r="E1276" s="30" t="str">
        <f>IFERROR(VLOOKUP(D1276,'движение ДВС'!B1275:C5280,2,FALSE),"")</f>
        <v/>
      </c>
      <c r="F1276" s="35"/>
      <c r="G1276" s="30" t="str">
        <f>IFERROR(VLOOKUP(F1276,нормативы!G1276:H1315,2,FALSE),"")</f>
        <v/>
      </c>
      <c r="H1276" s="30" t="str">
        <f>IF(ISBLANK(D1276),"",нормативы!$H$2)</f>
        <v/>
      </c>
      <c r="I1276" s="35"/>
      <c r="J1276" s="36" t="str">
        <f>IFERROR(VLOOKUP(D1276,'движение ДВС'!B1275:K5280,9,FALSE),"")</f>
        <v/>
      </c>
      <c r="K1276" s="29" t="str">
        <f>IFERROR(INDEX('движение ДВС'!B:P,MATCH('наряд-задание'!D1276,'движение ДВС'!P:P,0),1),"")</f>
        <v/>
      </c>
    </row>
    <row r="1277" spans="1:11" s="29" customFormat="1" ht="25.5" hidden="1" customHeight="1" x14ac:dyDescent="0.25">
      <c r="A1277" s="37"/>
      <c r="B1277" s="35"/>
      <c r="C1277" s="29">
        <f>IFERROR(VLOOKUP(B1277,специалист!$B$3:$C$45,2,FALSE),)</f>
        <v>0</v>
      </c>
      <c r="D1277" s="37"/>
      <c r="E1277" s="30" t="str">
        <f>IFERROR(VLOOKUP(D1277,'движение ДВС'!B1276:C5281,2,FALSE),"")</f>
        <v/>
      </c>
      <c r="F1277" s="35"/>
      <c r="G1277" s="30" t="str">
        <f>IFERROR(VLOOKUP(F1277,нормативы!G1277:H1316,2,FALSE),"")</f>
        <v/>
      </c>
      <c r="H1277" s="30" t="str">
        <f>IF(ISBLANK(D1277),"",нормативы!$H$2)</f>
        <v/>
      </c>
      <c r="I1277" s="35"/>
      <c r="J1277" s="36" t="str">
        <f>IFERROR(VLOOKUP(D1277,'движение ДВС'!B1276:K5281,9,FALSE),"")</f>
        <v/>
      </c>
      <c r="K1277" s="29" t="str">
        <f>IFERROR(INDEX('движение ДВС'!B:P,MATCH('наряд-задание'!D1277,'движение ДВС'!P:P,0),1),"")</f>
        <v/>
      </c>
    </row>
    <row r="1278" spans="1:11" s="29" customFormat="1" ht="25.5" hidden="1" customHeight="1" x14ac:dyDescent="0.25">
      <c r="A1278" s="37"/>
      <c r="B1278" s="35"/>
      <c r="C1278" s="29">
        <f>IFERROR(VLOOKUP(B1278,специалист!$B$3:$C$45,2,FALSE),)</f>
        <v>0</v>
      </c>
      <c r="D1278" s="37"/>
      <c r="E1278" s="30" t="str">
        <f>IFERROR(VLOOKUP(D1278,'движение ДВС'!B1277:C5282,2,FALSE),"")</f>
        <v/>
      </c>
      <c r="F1278" s="35"/>
      <c r="G1278" s="30" t="str">
        <f>IFERROR(VLOOKUP(F1278,нормативы!G1278:H1317,2,FALSE),"")</f>
        <v/>
      </c>
      <c r="H1278" s="30" t="str">
        <f>IF(ISBLANK(D1278),"",нормативы!$H$2)</f>
        <v/>
      </c>
      <c r="I1278" s="35"/>
      <c r="J1278" s="36" t="str">
        <f>IFERROR(VLOOKUP(D1278,'движение ДВС'!B1277:K5282,9,FALSE),"")</f>
        <v/>
      </c>
      <c r="K1278" s="29" t="str">
        <f>IFERROR(INDEX('движение ДВС'!B:P,MATCH('наряд-задание'!D1278,'движение ДВС'!P:P,0),1),"")</f>
        <v/>
      </c>
    </row>
    <row r="1279" spans="1:11" s="29" customFormat="1" ht="25.5" hidden="1" customHeight="1" x14ac:dyDescent="0.25">
      <c r="A1279" s="37"/>
      <c r="B1279" s="35"/>
      <c r="C1279" s="29">
        <f>IFERROR(VLOOKUP(B1279,специалист!$B$3:$C$45,2,FALSE),)</f>
        <v>0</v>
      </c>
      <c r="D1279" s="37"/>
      <c r="E1279" s="30" t="str">
        <f>IFERROR(VLOOKUP(D1279,'движение ДВС'!B1278:C5283,2,FALSE),"")</f>
        <v/>
      </c>
      <c r="F1279" s="35"/>
      <c r="G1279" s="30" t="str">
        <f>IFERROR(VLOOKUP(F1279,нормативы!G1279:H1318,2,FALSE),"")</f>
        <v/>
      </c>
      <c r="H1279" s="30" t="str">
        <f>IF(ISBLANK(D1279),"",нормативы!$H$2)</f>
        <v/>
      </c>
      <c r="I1279" s="35"/>
      <c r="J1279" s="36" t="str">
        <f>IFERROR(VLOOKUP(D1279,'движение ДВС'!B1278:K5283,9,FALSE),"")</f>
        <v/>
      </c>
      <c r="K1279" s="29" t="str">
        <f>IFERROR(INDEX('движение ДВС'!B:P,MATCH('наряд-задание'!D1279,'движение ДВС'!P:P,0),1),"")</f>
        <v/>
      </c>
    </row>
    <row r="1280" spans="1:11" s="29" customFormat="1" ht="25.5" hidden="1" customHeight="1" x14ac:dyDescent="0.25">
      <c r="A1280" s="37"/>
      <c r="B1280" s="35"/>
      <c r="C1280" s="29">
        <f>IFERROR(VLOOKUP(B1280,специалист!$B$3:$C$45,2,FALSE),)</f>
        <v>0</v>
      </c>
      <c r="D1280" s="37"/>
      <c r="E1280" s="30" t="str">
        <f>IFERROR(VLOOKUP(D1280,'движение ДВС'!B1279:C5284,2,FALSE),"")</f>
        <v/>
      </c>
      <c r="F1280" s="35"/>
      <c r="G1280" s="30" t="str">
        <f>IFERROR(VLOOKUP(F1280,нормативы!G1280:H1319,2,FALSE),"")</f>
        <v/>
      </c>
      <c r="H1280" s="30" t="str">
        <f>IF(ISBLANK(D1280),"",нормативы!$H$2)</f>
        <v/>
      </c>
      <c r="I1280" s="35"/>
      <c r="J1280" s="36" t="str">
        <f>IFERROR(VLOOKUP(D1280,'движение ДВС'!B1279:K5284,9,FALSE),"")</f>
        <v/>
      </c>
      <c r="K1280" s="29" t="str">
        <f>IFERROR(INDEX('движение ДВС'!B:P,MATCH('наряд-задание'!D1280,'движение ДВС'!P:P,0),1),"")</f>
        <v/>
      </c>
    </row>
    <row r="1281" spans="1:11" s="29" customFormat="1" ht="25.5" hidden="1" customHeight="1" x14ac:dyDescent="0.25">
      <c r="A1281" s="37"/>
      <c r="B1281" s="35"/>
      <c r="C1281" s="29">
        <f>IFERROR(VLOOKUP(B1281,специалист!$B$3:$C$45,2,FALSE),)</f>
        <v>0</v>
      </c>
      <c r="D1281" s="37"/>
      <c r="E1281" s="30" t="str">
        <f>IFERROR(VLOOKUP(D1281,'движение ДВС'!B1280:C5285,2,FALSE),"")</f>
        <v/>
      </c>
      <c r="F1281" s="35"/>
      <c r="G1281" s="30" t="str">
        <f>IFERROR(VLOOKUP(F1281,нормативы!G1281:H1320,2,FALSE),"")</f>
        <v/>
      </c>
      <c r="H1281" s="30" t="str">
        <f>IF(ISBLANK(D1281),"",нормативы!$H$2)</f>
        <v/>
      </c>
      <c r="I1281" s="35"/>
      <c r="J1281" s="36" t="str">
        <f>IFERROR(VLOOKUP(D1281,'движение ДВС'!B1280:K5285,9,FALSE),"")</f>
        <v/>
      </c>
      <c r="K1281" s="29" t="str">
        <f>IFERROR(INDEX('движение ДВС'!B:P,MATCH('наряд-задание'!D1281,'движение ДВС'!P:P,0),1),"")</f>
        <v/>
      </c>
    </row>
    <row r="1282" spans="1:11" s="29" customFormat="1" ht="25.5" hidden="1" customHeight="1" x14ac:dyDescent="0.25">
      <c r="A1282" s="37"/>
      <c r="B1282" s="35"/>
      <c r="C1282" s="29">
        <f>IFERROR(VLOOKUP(B1282,специалист!$B$3:$C$45,2,FALSE),)</f>
        <v>0</v>
      </c>
      <c r="D1282" s="37"/>
      <c r="E1282" s="30" t="str">
        <f>IFERROR(VLOOKUP(D1282,'движение ДВС'!B1281:C5286,2,FALSE),"")</f>
        <v/>
      </c>
      <c r="F1282" s="35"/>
      <c r="G1282" s="30" t="str">
        <f>IFERROR(VLOOKUP(F1282,нормативы!G1282:H1321,2,FALSE),"")</f>
        <v/>
      </c>
      <c r="H1282" s="30" t="str">
        <f>IF(ISBLANK(D1282),"",нормативы!$H$2)</f>
        <v/>
      </c>
      <c r="I1282" s="35"/>
      <c r="J1282" s="36" t="str">
        <f>IFERROR(VLOOKUP(D1282,'движение ДВС'!B1281:K5286,9,FALSE),"")</f>
        <v/>
      </c>
      <c r="K1282" s="29" t="str">
        <f>IFERROR(INDEX('движение ДВС'!B:P,MATCH('наряд-задание'!D1282,'движение ДВС'!P:P,0),1),"")</f>
        <v/>
      </c>
    </row>
    <row r="1283" spans="1:11" s="29" customFormat="1" ht="25.5" hidden="1" customHeight="1" x14ac:dyDescent="0.25">
      <c r="A1283" s="37"/>
      <c r="B1283" s="35"/>
      <c r="C1283" s="29">
        <f>IFERROR(VLOOKUP(B1283,специалист!$B$3:$C$45,2,FALSE),)</f>
        <v>0</v>
      </c>
      <c r="D1283" s="37"/>
      <c r="E1283" s="30" t="str">
        <f>IFERROR(VLOOKUP(D1283,'движение ДВС'!B1282:C5287,2,FALSE),"")</f>
        <v/>
      </c>
      <c r="F1283" s="35"/>
      <c r="G1283" s="30" t="str">
        <f>IFERROR(VLOOKUP(F1283,нормативы!G1283:H1322,2,FALSE),"")</f>
        <v/>
      </c>
      <c r="H1283" s="30" t="str">
        <f>IF(ISBLANK(D1283),"",нормативы!$H$2)</f>
        <v/>
      </c>
      <c r="I1283" s="35"/>
      <c r="J1283" s="36" t="str">
        <f>IFERROR(VLOOKUP(D1283,'движение ДВС'!B1282:K5287,9,FALSE),"")</f>
        <v/>
      </c>
      <c r="K1283" s="29" t="str">
        <f>IFERROR(INDEX('движение ДВС'!B:P,MATCH('наряд-задание'!D1283,'движение ДВС'!P:P,0),1),"")</f>
        <v/>
      </c>
    </row>
    <row r="1284" spans="1:11" s="29" customFormat="1" ht="25.5" hidden="1" customHeight="1" x14ac:dyDescent="0.25">
      <c r="A1284" s="37"/>
      <c r="B1284" s="35"/>
      <c r="C1284" s="29">
        <f>IFERROR(VLOOKUP(B1284,специалист!$B$3:$C$45,2,FALSE),)</f>
        <v>0</v>
      </c>
      <c r="D1284" s="37"/>
      <c r="E1284" s="30" t="str">
        <f>IFERROR(VLOOKUP(D1284,'движение ДВС'!B1283:C5288,2,FALSE),"")</f>
        <v/>
      </c>
      <c r="F1284" s="35"/>
      <c r="G1284" s="30" t="str">
        <f>IFERROR(VLOOKUP(F1284,нормативы!G1284:H1323,2,FALSE),"")</f>
        <v/>
      </c>
      <c r="H1284" s="30" t="str">
        <f>IF(ISBLANK(D1284),"",нормативы!$H$2)</f>
        <v/>
      </c>
      <c r="I1284" s="35"/>
      <c r="J1284" s="36" t="str">
        <f>IFERROR(VLOOKUP(D1284,'движение ДВС'!B1283:K5288,9,FALSE),"")</f>
        <v/>
      </c>
      <c r="K1284" s="29" t="str">
        <f>IFERROR(INDEX('движение ДВС'!B:P,MATCH('наряд-задание'!D1284,'движение ДВС'!P:P,0),1),"")</f>
        <v/>
      </c>
    </row>
    <row r="1285" spans="1:11" s="29" customFormat="1" ht="25.5" hidden="1" customHeight="1" x14ac:dyDescent="0.25">
      <c r="A1285" s="37"/>
      <c r="B1285" s="35"/>
      <c r="C1285" s="29">
        <f>IFERROR(VLOOKUP(B1285,специалист!$B$3:$C$45,2,FALSE),)</f>
        <v>0</v>
      </c>
      <c r="D1285" s="37"/>
      <c r="E1285" s="30" t="str">
        <f>IFERROR(VLOOKUP(D1285,'движение ДВС'!B1284:C5289,2,FALSE),"")</f>
        <v/>
      </c>
      <c r="F1285" s="35"/>
      <c r="G1285" s="30" t="str">
        <f>IFERROR(VLOOKUP(F1285,нормативы!G1285:H1324,2,FALSE),"")</f>
        <v/>
      </c>
      <c r="H1285" s="30" t="str">
        <f>IF(ISBLANK(D1285),"",нормативы!$H$2)</f>
        <v/>
      </c>
      <c r="I1285" s="35"/>
      <c r="J1285" s="36" t="str">
        <f>IFERROR(VLOOKUP(D1285,'движение ДВС'!B1284:K5289,9,FALSE),"")</f>
        <v/>
      </c>
      <c r="K1285" s="29" t="str">
        <f>IFERROR(INDEX('движение ДВС'!B:P,MATCH('наряд-задание'!D1285,'движение ДВС'!P:P,0),1),"")</f>
        <v/>
      </c>
    </row>
    <row r="1286" spans="1:11" s="29" customFormat="1" ht="25.5" hidden="1" customHeight="1" x14ac:dyDescent="0.25">
      <c r="A1286" s="37"/>
      <c r="B1286" s="35"/>
      <c r="C1286" s="29">
        <f>IFERROR(VLOOKUP(B1286,специалист!$B$3:$C$45,2,FALSE),)</f>
        <v>0</v>
      </c>
      <c r="D1286" s="37"/>
      <c r="E1286" s="30" t="str">
        <f>IFERROR(VLOOKUP(D1286,'движение ДВС'!B1285:C5290,2,FALSE),"")</f>
        <v/>
      </c>
      <c r="F1286" s="35"/>
      <c r="G1286" s="30" t="str">
        <f>IFERROR(VLOOKUP(F1286,нормативы!G1286:H1325,2,FALSE),"")</f>
        <v/>
      </c>
      <c r="H1286" s="30" t="str">
        <f>IF(ISBLANK(D1286),"",нормативы!$H$2)</f>
        <v/>
      </c>
      <c r="I1286" s="35"/>
      <c r="J1286" s="36" t="str">
        <f>IFERROR(VLOOKUP(D1286,'движение ДВС'!B1285:K5290,9,FALSE),"")</f>
        <v/>
      </c>
      <c r="K1286" s="29" t="str">
        <f>IFERROR(INDEX('движение ДВС'!B:P,MATCH('наряд-задание'!D1286,'движение ДВС'!P:P,0),1),"")</f>
        <v/>
      </c>
    </row>
    <row r="1287" spans="1:11" s="29" customFormat="1" ht="25.5" hidden="1" customHeight="1" x14ac:dyDescent="0.25">
      <c r="A1287" s="37"/>
      <c r="B1287" s="35"/>
      <c r="C1287" s="29">
        <f>IFERROR(VLOOKUP(B1287,специалист!$B$3:$C$45,2,FALSE),)</f>
        <v>0</v>
      </c>
      <c r="D1287" s="37"/>
      <c r="E1287" s="30" t="str">
        <f>IFERROR(VLOOKUP(D1287,'движение ДВС'!B1286:C5291,2,FALSE),"")</f>
        <v/>
      </c>
      <c r="F1287" s="35"/>
      <c r="G1287" s="30" t="str">
        <f>IFERROR(VLOOKUP(F1287,нормативы!G1287:H1326,2,FALSE),"")</f>
        <v/>
      </c>
      <c r="H1287" s="30" t="str">
        <f>IF(ISBLANK(D1287),"",нормативы!$H$2)</f>
        <v/>
      </c>
      <c r="I1287" s="35"/>
      <c r="J1287" s="36" t="str">
        <f>IFERROR(VLOOKUP(D1287,'движение ДВС'!B1286:K5291,9,FALSE),"")</f>
        <v/>
      </c>
      <c r="K1287" s="29" t="str">
        <f>IFERROR(INDEX('движение ДВС'!B:P,MATCH('наряд-задание'!D1287,'движение ДВС'!P:P,0),1),"")</f>
        <v/>
      </c>
    </row>
    <row r="1288" spans="1:11" s="29" customFormat="1" ht="25.5" hidden="1" customHeight="1" x14ac:dyDescent="0.25">
      <c r="A1288" s="37"/>
      <c r="B1288" s="35"/>
      <c r="C1288" s="29">
        <f>IFERROR(VLOOKUP(B1288,специалист!$B$3:$C$45,2,FALSE),)</f>
        <v>0</v>
      </c>
      <c r="D1288" s="37"/>
      <c r="E1288" s="30" t="str">
        <f>IFERROR(VLOOKUP(D1288,'движение ДВС'!B1287:C5292,2,FALSE),"")</f>
        <v/>
      </c>
      <c r="F1288" s="35"/>
      <c r="G1288" s="30" t="str">
        <f>IFERROR(VLOOKUP(F1288,нормативы!G1288:H1327,2,FALSE),"")</f>
        <v/>
      </c>
      <c r="H1288" s="30" t="str">
        <f>IF(ISBLANK(D1288),"",нормативы!$H$2)</f>
        <v/>
      </c>
      <c r="I1288" s="35"/>
      <c r="J1288" s="36" t="str">
        <f>IFERROR(VLOOKUP(D1288,'движение ДВС'!B1287:K5292,9,FALSE),"")</f>
        <v/>
      </c>
      <c r="K1288" s="29" t="str">
        <f>IFERROR(INDEX('движение ДВС'!B:P,MATCH('наряд-задание'!D1288,'движение ДВС'!P:P,0),1),"")</f>
        <v/>
      </c>
    </row>
    <row r="1289" spans="1:11" s="29" customFormat="1" ht="25.5" hidden="1" customHeight="1" x14ac:dyDescent="0.25">
      <c r="A1289" s="37"/>
      <c r="B1289" s="35"/>
      <c r="C1289" s="29">
        <f>IFERROR(VLOOKUP(B1289,специалист!$B$3:$C$45,2,FALSE),)</f>
        <v>0</v>
      </c>
      <c r="D1289" s="37"/>
      <c r="E1289" s="30" t="str">
        <f>IFERROR(VLOOKUP(D1289,'движение ДВС'!B1288:C5293,2,FALSE),"")</f>
        <v/>
      </c>
      <c r="F1289" s="35"/>
      <c r="G1289" s="30" t="str">
        <f>IFERROR(VLOOKUP(F1289,нормативы!G1289:H1328,2,FALSE),"")</f>
        <v/>
      </c>
      <c r="H1289" s="30" t="str">
        <f>IF(ISBLANK(D1289),"",нормативы!$H$2)</f>
        <v/>
      </c>
      <c r="I1289" s="35"/>
      <c r="J1289" s="36" t="str">
        <f>IFERROR(VLOOKUP(D1289,'движение ДВС'!B1288:K5293,9,FALSE),"")</f>
        <v/>
      </c>
      <c r="K1289" s="29" t="str">
        <f>IFERROR(INDEX('движение ДВС'!B:P,MATCH('наряд-задание'!D1289,'движение ДВС'!P:P,0),1),"")</f>
        <v/>
      </c>
    </row>
    <row r="1290" spans="1:11" s="29" customFormat="1" ht="25.5" hidden="1" customHeight="1" x14ac:dyDescent="0.25">
      <c r="A1290" s="37"/>
      <c r="B1290" s="35"/>
      <c r="C1290" s="29">
        <f>IFERROR(VLOOKUP(B1290,специалист!$B$3:$C$45,2,FALSE),)</f>
        <v>0</v>
      </c>
      <c r="D1290" s="37"/>
      <c r="E1290" s="30" t="str">
        <f>IFERROR(VLOOKUP(D1290,'движение ДВС'!B1289:C5294,2,FALSE),"")</f>
        <v/>
      </c>
      <c r="F1290" s="35"/>
      <c r="G1290" s="30" t="str">
        <f>IFERROR(VLOOKUP(F1290,нормативы!G1290:H1329,2,FALSE),"")</f>
        <v/>
      </c>
      <c r="H1290" s="30" t="str">
        <f>IF(ISBLANK(D1290),"",нормативы!$H$2)</f>
        <v/>
      </c>
      <c r="I1290" s="35"/>
      <c r="J1290" s="36" t="str">
        <f>IFERROR(VLOOKUP(D1290,'движение ДВС'!B1289:K5294,9,FALSE),"")</f>
        <v/>
      </c>
      <c r="K1290" s="29" t="str">
        <f>IFERROR(INDEX('движение ДВС'!B:P,MATCH('наряд-задание'!D1290,'движение ДВС'!P:P,0),1),"")</f>
        <v/>
      </c>
    </row>
    <row r="1291" spans="1:11" s="29" customFormat="1" ht="25.5" hidden="1" customHeight="1" x14ac:dyDescent="0.25">
      <c r="A1291" s="37"/>
      <c r="B1291" s="35"/>
      <c r="C1291" s="29">
        <f>IFERROR(VLOOKUP(B1291,специалист!$B$3:$C$45,2,FALSE),)</f>
        <v>0</v>
      </c>
      <c r="D1291" s="37"/>
      <c r="E1291" s="30" t="str">
        <f>IFERROR(VLOOKUP(D1291,'движение ДВС'!B1290:C5295,2,FALSE),"")</f>
        <v/>
      </c>
      <c r="F1291" s="35"/>
      <c r="G1291" s="30" t="str">
        <f>IFERROR(VLOOKUP(F1291,нормативы!G1291:H1330,2,FALSE),"")</f>
        <v/>
      </c>
      <c r="H1291" s="30" t="str">
        <f>IF(ISBLANK(D1291),"",нормативы!$H$2)</f>
        <v/>
      </c>
      <c r="I1291" s="35"/>
      <c r="J1291" s="36" t="str">
        <f>IFERROR(VLOOKUP(D1291,'движение ДВС'!B1290:K5295,9,FALSE),"")</f>
        <v/>
      </c>
      <c r="K1291" s="29" t="str">
        <f>IFERROR(INDEX('движение ДВС'!B:P,MATCH('наряд-задание'!D1291,'движение ДВС'!P:P,0),1),"")</f>
        <v/>
      </c>
    </row>
    <row r="1292" spans="1:11" s="29" customFormat="1" ht="25.5" hidden="1" customHeight="1" x14ac:dyDescent="0.25">
      <c r="A1292" s="37"/>
      <c r="B1292" s="35"/>
      <c r="C1292" s="29">
        <f>IFERROR(VLOOKUP(B1292,специалист!$B$3:$C$45,2,FALSE),)</f>
        <v>0</v>
      </c>
      <c r="D1292" s="37"/>
      <c r="E1292" s="30" t="str">
        <f>IFERROR(VLOOKUP(D1292,'движение ДВС'!B1291:C5296,2,FALSE),"")</f>
        <v/>
      </c>
      <c r="F1292" s="35"/>
      <c r="G1292" s="30" t="str">
        <f>IFERROR(VLOOKUP(F1292,нормативы!G1292:H1331,2,FALSE),"")</f>
        <v/>
      </c>
      <c r="H1292" s="30" t="str">
        <f>IF(ISBLANK(D1292),"",нормативы!$H$2)</f>
        <v/>
      </c>
      <c r="I1292" s="35"/>
      <c r="J1292" s="36" t="str">
        <f>IFERROR(VLOOKUP(D1292,'движение ДВС'!B1291:K5296,9,FALSE),"")</f>
        <v/>
      </c>
      <c r="K1292" s="29" t="str">
        <f>IFERROR(INDEX('движение ДВС'!B:P,MATCH('наряд-задание'!D1292,'движение ДВС'!P:P,0),1),"")</f>
        <v/>
      </c>
    </row>
    <row r="1293" spans="1:11" s="29" customFormat="1" ht="25.5" hidden="1" customHeight="1" x14ac:dyDescent="0.25">
      <c r="A1293" s="37"/>
      <c r="B1293" s="35"/>
      <c r="C1293" s="29">
        <f>IFERROR(VLOOKUP(B1293,специалист!$B$3:$C$45,2,FALSE),)</f>
        <v>0</v>
      </c>
      <c r="D1293" s="37"/>
      <c r="E1293" s="30" t="str">
        <f>IFERROR(VLOOKUP(D1293,'движение ДВС'!B1292:C5297,2,FALSE),"")</f>
        <v/>
      </c>
      <c r="F1293" s="35"/>
      <c r="G1293" s="30" t="str">
        <f>IFERROR(VLOOKUP(F1293,нормативы!G1293:H1332,2,FALSE),"")</f>
        <v/>
      </c>
      <c r="H1293" s="30" t="str">
        <f>IF(ISBLANK(D1293),"",нормативы!$H$2)</f>
        <v/>
      </c>
      <c r="I1293" s="35"/>
      <c r="J1293" s="36" t="str">
        <f>IFERROR(VLOOKUP(D1293,'движение ДВС'!B1292:K5297,9,FALSE),"")</f>
        <v/>
      </c>
      <c r="K1293" s="29" t="str">
        <f>IFERROR(INDEX('движение ДВС'!B:P,MATCH('наряд-задание'!D1293,'движение ДВС'!P:P,0),1),"")</f>
        <v/>
      </c>
    </row>
    <row r="1294" spans="1:11" s="29" customFormat="1" ht="25.5" hidden="1" customHeight="1" x14ac:dyDescent="0.25">
      <c r="A1294" s="37"/>
      <c r="B1294" s="35"/>
      <c r="C1294" s="29">
        <f>IFERROR(VLOOKUP(B1294,специалист!$B$3:$C$45,2,FALSE),)</f>
        <v>0</v>
      </c>
      <c r="D1294" s="37"/>
      <c r="E1294" s="30" t="str">
        <f>IFERROR(VLOOKUP(D1294,'движение ДВС'!B1293:C5298,2,FALSE),"")</f>
        <v/>
      </c>
      <c r="F1294" s="35"/>
      <c r="G1294" s="30" t="str">
        <f>IFERROR(VLOOKUP(F1294,нормативы!G1294:H1333,2,FALSE),"")</f>
        <v/>
      </c>
      <c r="H1294" s="30" t="str">
        <f>IF(ISBLANK(D1294),"",нормативы!$H$2)</f>
        <v/>
      </c>
      <c r="I1294" s="35"/>
      <c r="J1294" s="36" t="str">
        <f>IFERROR(VLOOKUP(D1294,'движение ДВС'!B1293:K5298,9,FALSE),"")</f>
        <v/>
      </c>
      <c r="K1294" s="29" t="str">
        <f>IFERROR(INDEX('движение ДВС'!B:P,MATCH('наряд-задание'!D1294,'движение ДВС'!P:P,0),1),"")</f>
        <v/>
      </c>
    </row>
    <row r="1295" spans="1:11" s="29" customFormat="1" ht="25.5" hidden="1" customHeight="1" x14ac:dyDescent="0.25">
      <c r="A1295" s="37"/>
      <c r="B1295" s="35"/>
      <c r="C1295" s="29">
        <f>IFERROR(VLOOKUP(B1295,специалист!$B$3:$C$45,2,FALSE),)</f>
        <v>0</v>
      </c>
      <c r="D1295" s="37"/>
      <c r="E1295" s="30" t="str">
        <f>IFERROR(VLOOKUP(D1295,'движение ДВС'!B1294:C5299,2,FALSE),"")</f>
        <v/>
      </c>
      <c r="F1295" s="35"/>
      <c r="G1295" s="30" t="str">
        <f>IFERROR(VLOOKUP(F1295,нормативы!G1295:H1334,2,FALSE),"")</f>
        <v/>
      </c>
      <c r="H1295" s="30" t="str">
        <f>IF(ISBLANK(D1295),"",нормативы!$H$2)</f>
        <v/>
      </c>
      <c r="I1295" s="35"/>
      <c r="J1295" s="36" t="str">
        <f>IFERROR(VLOOKUP(D1295,'движение ДВС'!B1294:K5299,9,FALSE),"")</f>
        <v/>
      </c>
      <c r="K1295" s="29" t="str">
        <f>IFERROR(INDEX('движение ДВС'!B:P,MATCH('наряд-задание'!D1295,'движение ДВС'!P:P,0),1),"")</f>
        <v/>
      </c>
    </row>
    <row r="1296" spans="1:11" s="29" customFormat="1" ht="25.5" hidden="1" customHeight="1" x14ac:dyDescent="0.25">
      <c r="A1296" s="37"/>
      <c r="B1296" s="35"/>
      <c r="C1296" s="29">
        <f>IFERROR(VLOOKUP(B1296,специалист!$B$3:$C$45,2,FALSE),)</f>
        <v>0</v>
      </c>
      <c r="D1296" s="37"/>
      <c r="E1296" s="30" t="str">
        <f>IFERROR(VLOOKUP(D1296,'движение ДВС'!B1295:C5300,2,FALSE),"")</f>
        <v/>
      </c>
      <c r="F1296" s="35"/>
      <c r="G1296" s="30" t="str">
        <f>IFERROR(VLOOKUP(F1296,нормативы!G1296:H1335,2,FALSE),"")</f>
        <v/>
      </c>
      <c r="H1296" s="30" t="str">
        <f>IF(ISBLANK(D1296),"",нормативы!$H$2)</f>
        <v/>
      </c>
      <c r="I1296" s="35"/>
      <c r="J1296" s="36" t="str">
        <f>IFERROR(VLOOKUP(D1296,'движение ДВС'!B1295:K5300,9,FALSE),"")</f>
        <v/>
      </c>
      <c r="K1296" s="29" t="str">
        <f>IFERROR(INDEX('движение ДВС'!B:P,MATCH('наряд-задание'!D1296,'движение ДВС'!P:P,0),1),"")</f>
        <v/>
      </c>
    </row>
    <row r="1297" spans="1:11" s="29" customFormat="1" ht="25.5" hidden="1" customHeight="1" x14ac:dyDescent="0.25">
      <c r="A1297" s="37"/>
      <c r="B1297" s="35"/>
      <c r="C1297" s="29">
        <f>IFERROR(VLOOKUP(B1297,специалист!$B$3:$C$45,2,FALSE),)</f>
        <v>0</v>
      </c>
      <c r="D1297" s="37"/>
      <c r="E1297" s="30" t="str">
        <f>IFERROR(VLOOKUP(D1297,'движение ДВС'!B1296:C5301,2,FALSE),"")</f>
        <v/>
      </c>
      <c r="F1297" s="35"/>
      <c r="G1297" s="30" t="str">
        <f>IFERROR(VLOOKUP(F1297,нормативы!G1297:H1336,2,FALSE),"")</f>
        <v/>
      </c>
      <c r="H1297" s="30" t="str">
        <f>IF(ISBLANK(D1297),"",нормативы!$H$2)</f>
        <v/>
      </c>
      <c r="I1297" s="35"/>
      <c r="J1297" s="36" t="str">
        <f>IFERROR(VLOOKUP(D1297,'движение ДВС'!B1296:K5301,9,FALSE),"")</f>
        <v/>
      </c>
      <c r="K1297" s="29" t="str">
        <f>IFERROR(INDEX('движение ДВС'!B:P,MATCH('наряд-задание'!D1297,'движение ДВС'!P:P,0),1),"")</f>
        <v/>
      </c>
    </row>
    <row r="1298" spans="1:11" s="29" customFormat="1" ht="25.5" hidden="1" customHeight="1" x14ac:dyDescent="0.25">
      <c r="A1298" s="37"/>
      <c r="B1298" s="35"/>
      <c r="C1298" s="29">
        <f>IFERROR(VLOOKUP(B1298,специалист!$B$3:$C$45,2,FALSE),)</f>
        <v>0</v>
      </c>
      <c r="D1298" s="37"/>
      <c r="E1298" s="30" t="str">
        <f>IFERROR(VLOOKUP(D1298,'движение ДВС'!B1297:C5302,2,FALSE),"")</f>
        <v/>
      </c>
      <c r="F1298" s="35"/>
      <c r="G1298" s="30" t="str">
        <f>IFERROR(VLOOKUP(F1298,нормативы!G1298:H1337,2,FALSE),"")</f>
        <v/>
      </c>
      <c r="H1298" s="30" t="str">
        <f>IF(ISBLANK(D1298),"",нормативы!$H$2)</f>
        <v/>
      </c>
      <c r="I1298" s="35"/>
      <c r="J1298" s="36" t="str">
        <f>IFERROR(VLOOKUP(D1298,'движение ДВС'!B1297:K5302,9,FALSE),"")</f>
        <v/>
      </c>
      <c r="K1298" s="29" t="str">
        <f>IFERROR(INDEX('движение ДВС'!B:P,MATCH('наряд-задание'!D1298,'движение ДВС'!P:P,0),1),"")</f>
        <v/>
      </c>
    </row>
    <row r="1299" spans="1:11" s="29" customFormat="1" ht="25.5" hidden="1" customHeight="1" x14ac:dyDescent="0.25">
      <c r="A1299" s="37"/>
      <c r="B1299" s="35"/>
      <c r="C1299" s="29">
        <f>IFERROR(VLOOKUP(B1299,специалист!$B$3:$C$45,2,FALSE),)</f>
        <v>0</v>
      </c>
      <c r="D1299" s="37"/>
      <c r="E1299" s="30" t="str">
        <f>IFERROR(VLOOKUP(D1299,'движение ДВС'!B1298:C5303,2,FALSE),"")</f>
        <v/>
      </c>
      <c r="F1299" s="35"/>
      <c r="G1299" s="30" t="str">
        <f>IFERROR(VLOOKUP(F1299,нормативы!G1299:H1338,2,FALSE),"")</f>
        <v/>
      </c>
      <c r="H1299" s="30" t="str">
        <f>IF(ISBLANK(D1299),"",нормативы!$H$2)</f>
        <v/>
      </c>
      <c r="I1299" s="35"/>
      <c r="J1299" s="36" t="str">
        <f>IFERROR(VLOOKUP(D1299,'движение ДВС'!B1298:K5303,9,FALSE),"")</f>
        <v/>
      </c>
      <c r="K1299" s="29" t="str">
        <f>IFERROR(INDEX('движение ДВС'!B:P,MATCH('наряд-задание'!D1299,'движение ДВС'!P:P,0),1),"")</f>
        <v/>
      </c>
    </row>
    <row r="1300" spans="1:11" s="29" customFormat="1" ht="25.5" hidden="1" customHeight="1" x14ac:dyDescent="0.25">
      <c r="A1300" s="37"/>
      <c r="B1300" s="35"/>
      <c r="C1300" s="29">
        <f>IFERROR(VLOOKUP(B1300,специалист!$B$3:$C$45,2,FALSE),)</f>
        <v>0</v>
      </c>
      <c r="D1300" s="37"/>
      <c r="E1300" s="30" t="str">
        <f>IFERROR(VLOOKUP(D1300,'движение ДВС'!B1299:C5304,2,FALSE),"")</f>
        <v/>
      </c>
      <c r="F1300" s="35"/>
      <c r="G1300" s="30" t="str">
        <f>IFERROR(VLOOKUP(F1300,нормативы!G1300:H1339,2,FALSE),"")</f>
        <v/>
      </c>
      <c r="H1300" s="30" t="str">
        <f>IF(ISBLANK(D1300),"",нормативы!$H$2)</f>
        <v/>
      </c>
      <c r="I1300" s="35"/>
      <c r="J1300" s="36" t="str">
        <f>IFERROR(VLOOKUP(D1300,'движение ДВС'!B1299:K5304,9,FALSE),"")</f>
        <v/>
      </c>
      <c r="K1300" s="29" t="str">
        <f>IFERROR(INDEX('движение ДВС'!B:P,MATCH('наряд-задание'!D1300,'движение ДВС'!P:P,0),1),"")</f>
        <v/>
      </c>
    </row>
    <row r="1301" spans="1:11" s="29" customFormat="1" ht="25.5" hidden="1" customHeight="1" x14ac:dyDescent="0.25">
      <c r="A1301" s="37"/>
      <c r="B1301" s="35"/>
      <c r="C1301" s="29">
        <f>IFERROR(VLOOKUP(B1301,специалист!$B$3:$C$45,2,FALSE),)</f>
        <v>0</v>
      </c>
      <c r="D1301" s="37"/>
      <c r="E1301" s="30" t="str">
        <f>IFERROR(VLOOKUP(D1301,'движение ДВС'!B1300:C5305,2,FALSE),"")</f>
        <v/>
      </c>
      <c r="F1301" s="35"/>
      <c r="G1301" s="30" t="str">
        <f>IFERROR(VLOOKUP(F1301,нормативы!G1301:H1340,2,FALSE),"")</f>
        <v/>
      </c>
      <c r="H1301" s="30" t="str">
        <f>IF(ISBLANK(D1301),"",нормативы!$H$2)</f>
        <v/>
      </c>
      <c r="I1301" s="35"/>
      <c r="J1301" s="36" t="str">
        <f>IFERROR(VLOOKUP(D1301,'движение ДВС'!B1300:K5305,9,FALSE),"")</f>
        <v/>
      </c>
      <c r="K1301" s="29" t="str">
        <f>IFERROR(INDEX('движение ДВС'!B:P,MATCH('наряд-задание'!D1301,'движение ДВС'!P:P,0),1),"")</f>
        <v/>
      </c>
    </row>
    <row r="1302" spans="1:11" s="29" customFormat="1" ht="25.5" hidden="1" customHeight="1" x14ac:dyDescent="0.25">
      <c r="A1302" s="37"/>
      <c r="B1302" s="35"/>
      <c r="C1302" s="29">
        <f>IFERROR(VLOOKUP(B1302,специалист!$B$3:$C$45,2,FALSE),)</f>
        <v>0</v>
      </c>
      <c r="D1302" s="37"/>
      <c r="E1302" s="30" t="str">
        <f>IFERROR(VLOOKUP(D1302,'движение ДВС'!B1301:C5306,2,FALSE),"")</f>
        <v/>
      </c>
      <c r="F1302" s="35"/>
      <c r="G1302" s="30" t="str">
        <f>IFERROR(VLOOKUP(F1302,нормативы!G1302:H1341,2,FALSE),"")</f>
        <v/>
      </c>
      <c r="H1302" s="30" t="str">
        <f>IF(ISBLANK(D1302),"",нормативы!$H$2)</f>
        <v/>
      </c>
      <c r="I1302" s="35"/>
      <c r="J1302" s="36" t="str">
        <f>IFERROR(VLOOKUP(D1302,'движение ДВС'!B1301:K5306,9,FALSE),"")</f>
        <v/>
      </c>
      <c r="K1302" s="29" t="str">
        <f>IFERROR(INDEX('движение ДВС'!B:P,MATCH('наряд-задание'!D1302,'движение ДВС'!P:P,0),1),"")</f>
        <v/>
      </c>
    </row>
    <row r="1303" spans="1:11" s="29" customFormat="1" ht="25.5" hidden="1" customHeight="1" x14ac:dyDescent="0.25">
      <c r="A1303" s="37"/>
      <c r="B1303" s="35"/>
      <c r="C1303" s="29">
        <f>IFERROR(VLOOKUP(B1303,специалист!$B$3:$C$45,2,FALSE),)</f>
        <v>0</v>
      </c>
      <c r="D1303" s="37"/>
      <c r="E1303" s="30" t="str">
        <f>IFERROR(VLOOKUP(D1303,'движение ДВС'!B1302:C5307,2,FALSE),"")</f>
        <v/>
      </c>
      <c r="F1303" s="35"/>
      <c r="G1303" s="30" t="str">
        <f>IFERROR(VLOOKUP(F1303,нормативы!G1303:H1342,2,FALSE),"")</f>
        <v/>
      </c>
      <c r="H1303" s="30" t="str">
        <f>IF(ISBLANK(D1303),"",нормативы!$H$2)</f>
        <v/>
      </c>
      <c r="I1303" s="35"/>
      <c r="J1303" s="36" t="str">
        <f>IFERROR(VLOOKUP(D1303,'движение ДВС'!B1302:K5307,9,FALSE),"")</f>
        <v/>
      </c>
      <c r="K1303" s="29" t="str">
        <f>IFERROR(INDEX('движение ДВС'!B:P,MATCH('наряд-задание'!D1303,'движение ДВС'!P:P,0),1),"")</f>
        <v/>
      </c>
    </row>
    <row r="1304" spans="1:11" s="29" customFormat="1" ht="25.5" hidden="1" customHeight="1" x14ac:dyDescent="0.25">
      <c r="A1304" s="37"/>
      <c r="B1304" s="35"/>
      <c r="C1304" s="29">
        <f>IFERROR(VLOOKUP(B1304,специалист!$B$3:$C$45,2,FALSE),)</f>
        <v>0</v>
      </c>
      <c r="D1304" s="37"/>
      <c r="E1304" s="30" t="str">
        <f>IFERROR(VLOOKUP(D1304,'движение ДВС'!B1303:C5308,2,FALSE),"")</f>
        <v/>
      </c>
      <c r="F1304" s="35"/>
      <c r="G1304" s="30" t="str">
        <f>IFERROR(VLOOKUP(F1304,нормативы!G1304:H1343,2,FALSE),"")</f>
        <v/>
      </c>
      <c r="H1304" s="30" t="str">
        <f>IF(ISBLANK(D1304),"",нормативы!$H$2)</f>
        <v/>
      </c>
      <c r="I1304" s="35"/>
      <c r="J1304" s="36" t="str">
        <f>IFERROR(VLOOKUP(D1304,'движение ДВС'!B1303:K5308,9,FALSE),"")</f>
        <v/>
      </c>
      <c r="K1304" s="29" t="str">
        <f>IFERROR(INDEX('движение ДВС'!B:P,MATCH('наряд-задание'!D1304,'движение ДВС'!P:P,0),1),"")</f>
        <v/>
      </c>
    </row>
    <row r="1305" spans="1:11" s="29" customFormat="1" ht="25.5" hidden="1" customHeight="1" x14ac:dyDescent="0.25">
      <c r="A1305" s="37"/>
      <c r="B1305" s="35"/>
      <c r="C1305" s="29">
        <f>IFERROR(VLOOKUP(B1305,специалист!$B$3:$C$45,2,FALSE),)</f>
        <v>0</v>
      </c>
      <c r="D1305" s="37"/>
      <c r="E1305" s="30" t="str">
        <f>IFERROR(VLOOKUP(D1305,'движение ДВС'!B1304:C5309,2,FALSE),"")</f>
        <v/>
      </c>
      <c r="F1305" s="35"/>
      <c r="G1305" s="30" t="str">
        <f>IFERROR(VLOOKUP(F1305,нормативы!G1305:H1344,2,FALSE),"")</f>
        <v/>
      </c>
      <c r="H1305" s="30" t="str">
        <f>IF(ISBLANK(D1305),"",нормативы!$H$2)</f>
        <v/>
      </c>
      <c r="I1305" s="35"/>
      <c r="J1305" s="36" t="str">
        <f>IFERROR(VLOOKUP(D1305,'движение ДВС'!B1304:K5309,9,FALSE),"")</f>
        <v/>
      </c>
      <c r="K1305" s="29" t="str">
        <f>IFERROR(INDEX('движение ДВС'!B:P,MATCH('наряд-задание'!D1305,'движение ДВС'!P:P,0),1),"")</f>
        <v/>
      </c>
    </row>
    <row r="1306" spans="1:11" s="29" customFormat="1" ht="25.5" hidden="1" customHeight="1" x14ac:dyDescent="0.25">
      <c r="A1306" s="37"/>
      <c r="B1306" s="35"/>
      <c r="C1306" s="29">
        <f>IFERROR(VLOOKUP(B1306,специалист!$B$3:$C$45,2,FALSE),)</f>
        <v>0</v>
      </c>
      <c r="D1306" s="37"/>
      <c r="E1306" s="30" t="str">
        <f>IFERROR(VLOOKUP(D1306,'движение ДВС'!B1305:C5310,2,FALSE),"")</f>
        <v/>
      </c>
      <c r="F1306" s="35"/>
      <c r="G1306" s="30" t="str">
        <f>IFERROR(VLOOKUP(F1306,нормативы!G1306:H1345,2,FALSE),"")</f>
        <v/>
      </c>
      <c r="H1306" s="30" t="str">
        <f>IF(ISBLANK(D1306),"",нормативы!$H$2)</f>
        <v/>
      </c>
      <c r="I1306" s="35"/>
      <c r="J1306" s="36" t="str">
        <f>IFERROR(VLOOKUP(D1306,'движение ДВС'!B1305:K5310,9,FALSE),"")</f>
        <v/>
      </c>
      <c r="K1306" s="29" t="str">
        <f>IFERROR(INDEX('движение ДВС'!B:P,MATCH('наряд-задание'!D1306,'движение ДВС'!P:P,0),1),"")</f>
        <v/>
      </c>
    </row>
    <row r="1307" spans="1:11" s="29" customFormat="1" ht="25.5" hidden="1" customHeight="1" x14ac:dyDescent="0.25">
      <c r="A1307" s="37"/>
      <c r="B1307" s="35"/>
      <c r="C1307" s="29">
        <f>IFERROR(VLOOKUP(B1307,специалист!$B$3:$C$45,2,FALSE),)</f>
        <v>0</v>
      </c>
      <c r="D1307" s="37"/>
      <c r="E1307" s="30" t="str">
        <f>IFERROR(VLOOKUP(D1307,'движение ДВС'!B1306:C5311,2,FALSE),"")</f>
        <v/>
      </c>
      <c r="F1307" s="35"/>
      <c r="G1307" s="30" t="str">
        <f>IFERROR(VLOOKUP(F1307,нормативы!G1307:H1346,2,FALSE),"")</f>
        <v/>
      </c>
      <c r="H1307" s="30" t="str">
        <f>IF(ISBLANK(D1307),"",нормативы!$H$2)</f>
        <v/>
      </c>
      <c r="I1307" s="35"/>
      <c r="J1307" s="36" t="str">
        <f>IFERROR(VLOOKUP(D1307,'движение ДВС'!B1306:K5311,9,FALSE),"")</f>
        <v/>
      </c>
      <c r="K1307" s="29" t="str">
        <f>IFERROR(INDEX('движение ДВС'!B:P,MATCH('наряд-задание'!D1307,'движение ДВС'!P:P,0),1),"")</f>
        <v/>
      </c>
    </row>
    <row r="1308" spans="1:11" s="29" customFormat="1" ht="25.5" hidden="1" customHeight="1" x14ac:dyDescent="0.25">
      <c r="A1308" s="37"/>
      <c r="B1308" s="35"/>
      <c r="C1308" s="29">
        <f>IFERROR(VLOOKUP(B1308,специалист!$B$3:$C$45,2,FALSE),)</f>
        <v>0</v>
      </c>
      <c r="D1308" s="37"/>
      <c r="E1308" s="30" t="str">
        <f>IFERROR(VLOOKUP(D1308,'движение ДВС'!B1307:C5312,2,FALSE),"")</f>
        <v/>
      </c>
      <c r="F1308" s="35"/>
      <c r="G1308" s="30" t="str">
        <f>IFERROR(VLOOKUP(F1308,нормативы!G1308:H1347,2,FALSE),"")</f>
        <v/>
      </c>
      <c r="H1308" s="30" t="str">
        <f>IF(ISBLANK(D1308),"",нормативы!$H$2)</f>
        <v/>
      </c>
      <c r="I1308" s="35"/>
      <c r="J1308" s="36" t="str">
        <f>IFERROR(VLOOKUP(D1308,'движение ДВС'!B1307:K5312,9,FALSE),"")</f>
        <v/>
      </c>
      <c r="K1308" s="29" t="str">
        <f>IFERROR(INDEX('движение ДВС'!B:P,MATCH('наряд-задание'!D1308,'движение ДВС'!P:P,0),1),"")</f>
        <v/>
      </c>
    </row>
    <row r="1309" spans="1:11" s="29" customFormat="1" ht="25.5" hidden="1" customHeight="1" x14ac:dyDescent="0.25">
      <c r="A1309" s="37"/>
      <c r="B1309" s="35"/>
      <c r="C1309" s="29">
        <f>IFERROR(VLOOKUP(B1309,специалист!$B$3:$C$45,2,FALSE),)</f>
        <v>0</v>
      </c>
      <c r="D1309" s="37"/>
      <c r="E1309" s="30" t="str">
        <f>IFERROR(VLOOKUP(D1309,'движение ДВС'!B1308:C5313,2,FALSE),"")</f>
        <v/>
      </c>
      <c r="F1309" s="35"/>
      <c r="G1309" s="30" t="str">
        <f>IFERROR(VLOOKUP(F1309,нормативы!G1309:H1348,2,FALSE),"")</f>
        <v/>
      </c>
      <c r="H1309" s="30" t="str">
        <f>IF(ISBLANK(D1309),"",нормативы!$H$2)</f>
        <v/>
      </c>
      <c r="I1309" s="35"/>
      <c r="J1309" s="36" t="str">
        <f>IFERROR(VLOOKUP(D1309,'движение ДВС'!B1308:K5313,9,FALSE),"")</f>
        <v/>
      </c>
      <c r="K1309" s="29" t="str">
        <f>IFERROR(INDEX('движение ДВС'!B:P,MATCH('наряд-задание'!D1309,'движение ДВС'!P:P,0),1),"")</f>
        <v/>
      </c>
    </row>
    <row r="1310" spans="1:11" s="29" customFormat="1" ht="25.5" hidden="1" customHeight="1" x14ac:dyDescent="0.25">
      <c r="A1310" s="37"/>
      <c r="B1310" s="35"/>
      <c r="C1310" s="29">
        <f>IFERROR(VLOOKUP(B1310,специалист!$B$3:$C$45,2,FALSE),)</f>
        <v>0</v>
      </c>
      <c r="D1310" s="37"/>
      <c r="E1310" s="30" t="str">
        <f>IFERROR(VLOOKUP(D1310,'движение ДВС'!B1309:C5314,2,FALSE),"")</f>
        <v/>
      </c>
      <c r="F1310" s="35"/>
      <c r="G1310" s="30" t="str">
        <f>IFERROR(VLOOKUP(F1310,нормативы!G1310:H1349,2,FALSE),"")</f>
        <v/>
      </c>
      <c r="H1310" s="30" t="str">
        <f>IF(ISBLANK(D1310),"",нормативы!$H$2)</f>
        <v/>
      </c>
      <c r="I1310" s="35"/>
      <c r="J1310" s="36" t="str">
        <f>IFERROR(VLOOKUP(D1310,'движение ДВС'!B1309:K5314,9,FALSE),"")</f>
        <v/>
      </c>
      <c r="K1310" s="29" t="str">
        <f>IFERROR(INDEX('движение ДВС'!B:P,MATCH('наряд-задание'!D1310,'движение ДВС'!P:P,0),1),"")</f>
        <v/>
      </c>
    </row>
    <row r="1311" spans="1:11" s="29" customFormat="1" ht="25.5" hidden="1" customHeight="1" x14ac:dyDescent="0.25">
      <c r="A1311" s="37"/>
      <c r="B1311" s="35"/>
      <c r="C1311" s="29">
        <f>IFERROR(VLOOKUP(B1311,специалист!$B$3:$C$45,2,FALSE),)</f>
        <v>0</v>
      </c>
      <c r="D1311" s="37"/>
      <c r="E1311" s="30" t="str">
        <f>IFERROR(VLOOKUP(D1311,'движение ДВС'!B1310:C5315,2,FALSE),"")</f>
        <v/>
      </c>
      <c r="F1311" s="35"/>
      <c r="G1311" s="30" t="str">
        <f>IFERROR(VLOOKUP(F1311,нормативы!G1311:H1350,2,FALSE),"")</f>
        <v/>
      </c>
      <c r="H1311" s="30" t="str">
        <f>IF(ISBLANK(D1311),"",нормативы!$H$2)</f>
        <v/>
      </c>
      <c r="I1311" s="35"/>
      <c r="J1311" s="36" t="str">
        <f>IFERROR(VLOOKUP(D1311,'движение ДВС'!B1310:K5315,9,FALSE),"")</f>
        <v/>
      </c>
      <c r="K1311" s="29" t="str">
        <f>IFERROR(INDEX('движение ДВС'!B:P,MATCH('наряд-задание'!D1311,'движение ДВС'!P:P,0),1),"")</f>
        <v/>
      </c>
    </row>
    <row r="1312" spans="1:11" s="29" customFormat="1" ht="25.5" hidden="1" customHeight="1" x14ac:dyDescent="0.25">
      <c r="A1312" s="37"/>
      <c r="B1312" s="35"/>
      <c r="C1312" s="29">
        <f>IFERROR(VLOOKUP(B1312,специалист!$B$3:$C$45,2,FALSE),)</f>
        <v>0</v>
      </c>
      <c r="D1312" s="37"/>
      <c r="E1312" s="30" t="str">
        <f>IFERROR(VLOOKUP(D1312,'движение ДВС'!B1311:C5316,2,FALSE),"")</f>
        <v/>
      </c>
      <c r="F1312" s="35"/>
      <c r="G1312" s="30" t="str">
        <f>IFERROR(VLOOKUP(F1312,нормативы!G1312:H1351,2,FALSE),"")</f>
        <v/>
      </c>
      <c r="H1312" s="30" t="str">
        <f>IF(ISBLANK(D1312),"",нормативы!$H$2)</f>
        <v/>
      </c>
      <c r="I1312" s="35"/>
      <c r="J1312" s="36" t="str">
        <f>IFERROR(VLOOKUP(D1312,'движение ДВС'!B1311:K5316,9,FALSE),"")</f>
        <v/>
      </c>
      <c r="K1312" s="29" t="str">
        <f>IFERROR(INDEX('движение ДВС'!B:P,MATCH('наряд-задание'!D1312,'движение ДВС'!P:P,0),1),"")</f>
        <v/>
      </c>
    </row>
    <row r="1313" spans="1:11" s="29" customFormat="1" ht="25.5" hidden="1" customHeight="1" x14ac:dyDescent="0.25">
      <c r="A1313" s="37"/>
      <c r="B1313" s="35"/>
      <c r="C1313" s="29">
        <f>IFERROR(VLOOKUP(B1313,специалист!$B$3:$C$45,2,FALSE),)</f>
        <v>0</v>
      </c>
      <c r="D1313" s="37"/>
      <c r="E1313" s="30" t="str">
        <f>IFERROR(VLOOKUP(D1313,'движение ДВС'!B1312:C5317,2,FALSE),"")</f>
        <v/>
      </c>
      <c r="F1313" s="35"/>
      <c r="G1313" s="30" t="str">
        <f>IFERROR(VLOOKUP(F1313,нормативы!G1313:H1352,2,FALSE),"")</f>
        <v/>
      </c>
      <c r="H1313" s="30" t="str">
        <f>IF(ISBLANK(D1313),"",нормативы!$H$2)</f>
        <v/>
      </c>
      <c r="I1313" s="35"/>
      <c r="J1313" s="36" t="str">
        <f>IFERROR(VLOOKUP(D1313,'движение ДВС'!B1312:K5317,9,FALSE),"")</f>
        <v/>
      </c>
      <c r="K1313" s="29" t="str">
        <f>IFERROR(INDEX('движение ДВС'!B:P,MATCH('наряд-задание'!D1313,'движение ДВС'!P:P,0),1),"")</f>
        <v/>
      </c>
    </row>
    <row r="1314" spans="1:11" s="29" customFormat="1" ht="25.5" hidden="1" customHeight="1" x14ac:dyDescent="0.25">
      <c r="A1314" s="37"/>
      <c r="B1314" s="35"/>
      <c r="C1314" s="29">
        <f>IFERROR(VLOOKUP(B1314,специалист!$B$3:$C$45,2,FALSE),)</f>
        <v>0</v>
      </c>
      <c r="D1314" s="37"/>
      <c r="E1314" s="30" t="str">
        <f>IFERROR(VLOOKUP(D1314,'движение ДВС'!B1313:C5318,2,FALSE),"")</f>
        <v/>
      </c>
      <c r="F1314" s="35"/>
      <c r="G1314" s="30" t="str">
        <f>IFERROR(VLOOKUP(F1314,нормативы!G1314:H1353,2,FALSE),"")</f>
        <v/>
      </c>
      <c r="H1314" s="30" t="str">
        <f>IF(ISBLANK(D1314),"",нормативы!$H$2)</f>
        <v/>
      </c>
      <c r="I1314" s="35"/>
      <c r="J1314" s="36" t="str">
        <f>IFERROR(VLOOKUP(D1314,'движение ДВС'!B1313:K5318,9,FALSE),"")</f>
        <v/>
      </c>
      <c r="K1314" s="29" t="str">
        <f>IFERROR(INDEX('движение ДВС'!B:P,MATCH('наряд-задание'!D1314,'движение ДВС'!P:P,0),1),"")</f>
        <v/>
      </c>
    </row>
    <row r="1315" spans="1:11" s="29" customFormat="1" ht="25.5" hidden="1" customHeight="1" x14ac:dyDescent="0.25">
      <c r="A1315" s="37"/>
      <c r="B1315" s="35"/>
      <c r="C1315" s="29">
        <f>IFERROR(VLOOKUP(B1315,специалист!$B$3:$C$45,2,FALSE),)</f>
        <v>0</v>
      </c>
      <c r="D1315" s="37"/>
      <c r="E1315" s="30" t="str">
        <f>IFERROR(VLOOKUP(D1315,'движение ДВС'!B1314:C5319,2,FALSE),"")</f>
        <v/>
      </c>
      <c r="F1315" s="35"/>
      <c r="G1315" s="30" t="str">
        <f>IFERROR(VLOOKUP(F1315,нормативы!G1315:H1354,2,FALSE),"")</f>
        <v/>
      </c>
      <c r="H1315" s="30" t="str">
        <f>IF(ISBLANK(D1315),"",нормативы!$H$2)</f>
        <v/>
      </c>
      <c r="I1315" s="35"/>
      <c r="J1315" s="36" t="str">
        <f>IFERROR(VLOOKUP(D1315,'движение ДВС'!B1314:K5319,9,FALSE),"")</f>
        <v/>
      </c>
      <c r="K1315" s="29" t="str">
        <f>IFERROR(INDEX('движение ДВС'!B:P,MATCH('наряд-задание'!D1315,'движение ДВС'!P:P,0),1),"")</f>
        <v/>
      </c>
    </row>
    <row r="1316" spans="1:11" s="29" customFormat="1" ht="25.5" hidden="1" customHeight="1" x14ac:dyDescent="0.25">
      <c r="A1316" s="37"/>
      <c r="B1316" s="35"/>
      <c r="C1316" s="29">
        <f>IFERROR(VLOOKUP(B1316,специалист!$B$3:$C$45,2,FALSE),)</f>
        <v>0</v>
      </c>
      <c r="D1316" s="37"/>
      <c r="E1316" s="30" t="str">
        <f>IFERROR(VLOOKUP(D1316,'движение ДВС'!B1315:C5320,2,FALSE),"")</f>
        <v/>
      </c>
      <c r="F1316" s="35"/>
      <c r="G1316" s="30" t="str">
        <f>IFERROR(VLOOKUP(F1316,нормативы!G1316:H1355,2,FALSE),"")</f>
        <v/>
      </c>
      <c r="H1316" s="30" t="str">
        <f>IF(ISBLANK(D1316),"",нормативы!$H$2)</f>
        <v/>
      </c>
      <c r="I1316" s="35"/>
      <c r="J1316" s="36" t="str">
        <f>IFERROR(VLOOKUP(D1316,'движение ДВС'!B1315:K5320,9,FALSE),"")</f>
        <v/>
      </c>
      <c r="K1316" s="29" t="str">
        <f>IFERROR(INDEX('движение ДВС'!B:P,MATCH('наряд-задание'!D1316,'движение ДВС'!P:P,0),1),"")</f>
        <v/>
      </c>
    </row>
    <row r="1317" spans="1:11" s="29" customFormat="1" ht="25.5" hidden="1" customHeight="1" x14ac:dyDescent="0.25">
      <c r="A1317" s="37"/>
      <c r="B1317" s="35"/>
      <c r="C1317" s="29">
        <f>IFERROR(VLOOKUP(B1317,специалист!$B$3:$C$45,2,FALSE),)</f>
        <v>0</v>
      </c>
      <c r="D1317" s="37"/>
      <c r="E1317" s="30" t="str">
        <f>IFERROR(VLOOKUP(D1317,'движение ДВС'!B1316:C5321,2,FALSE),"")</f>
        <v/>
      </c>
      <c r="F1317" s="35"/>
      <c r="G1317" s="30" t="str">
        <f>IFERROR(VLOOKUP(F1317,нормативы!G1317:H1356,2,FALSE),"")</f>
        <v/>
      </c>
      <c r="H1317" s="30" t="str">
        <f>IF(ISBLANK(D1317),"",нормативы!$H$2)</f>
        <v/>
      </c>
      <c r="I1317" s="35"/>
      <c r="J1317" s="36" t="str">
        <f>IFERROR(VLOOKUP(D1317,'движение ДВС'!B1316:K5321,9,FALSE),"")</f>
        <v/>
      </c>
      <c r="K1317" s="29" t="str">
        <f>IFERROR(INDEX('движение ДВС'!B:P,MATCH('наряд-задание'!D1317,'движение ДВС'!P:P,0),1),"")</f>
        <v/>
      </c>
    </row>
    <row r="1318" spans="1:11" s="29" customFormat="1" ht="25.5" hidden="1" customHeight="1" x14ac:dyDescent="0.25">
      <c r="A1318" s="37"/>
      <c r="B1318" s="35"/>
      <c r="C1318" s="29">
        <f>IFERROR(VLOOKUP(B1318,специалист!$B$3:$C$45,2,FALSE),)</f>
        <v>0</v>
      </c>
      <c r="D1318" s="37"/>
      <c r="E1318" s="30" t="str">
        <f>IFERROR(VLOOKUP(D1318,'движение ДВС'!B1317:C5322,2,FALSE),"")</f>
        <v/>
      </c>
      <c r="F1318" s="35"/>
      <c r="G1318" s="30" t="str">
        <f>IFERROR(VLOOKUP(F1318,нормативы!G1318:H1357,2,FALSE),"")</f>
        <v/>
      </c>
      <c r="H1318" s="30" t="str">
        <f>IF(ISBLANK(D1318),"",нормативы!$H$2)</f>
        <v/>
      </c>
      <c r="I1318" s="35"/>
      <c r="J1318" s="36" t="str">
        <f>IFERROR(VLOOKUP(D1318,'движение ДВС'!B1317:K5322,9,FALSE),"")</f>
        <v/>
      </c>
      <c r="K1318" s="29" t="str">
        <f>IFERROR(INDEX('движение ДВС'!B:P,MATCH('наряд-задание'!D1318,'движение ДВС'!P:P,0),1),"")</f>
        <v/>
      </c>
    </row>
    <row r="1319" spans="1:11" s="29" customFormat="1" ht="25.5" hidden="1" customHeight="1" x14ac:dyDescent="0.25">
      <c r="A1319" s="37"/>
      <c r="B1319" s="35"/>
      <c r="C1319" s="29">
        <f>IFERROR(VLOOKUP(B1319,специалист!$B$3:$C$45,2,FALSE),)</f>
        <v>0</v>
      </c>
      <c r="D1319" s="37"/>
      <c r="E1319" s="30" t="str">
        <f>IFERROR(VLOOKUP(D1319,'движение ДВС'!B1318:C5323,2,FALSE),"")</f>
        <v/>
      </c>
      <c r="F1319" s="35"/>
      <c r="G1319" s="30" t="str">
        <f>IFERROR(VLOOKUP(F1319,нормативы!G1319:H1358,2,FALSE),"")</f>
        <v/>
      </c>
      <c r="H1319" s="30" t="str">
        <f>IF(ISBLANK(D1319),"",нормативы!$H$2)</f>
        <v/>
      </c>
      <c r="I1319" s="35"/>
      <c r="J1319" s="36" t="str">
        <f>IFERROR(VLOOKUP(D1319,'движение ДВС'!B1318:K5323,9,FALSE),"")</f>
        <v/>
      </c>
      <c r="K1319" s="29" t="str">
        <f>IFERROR(INDEX('движение ДВС'!B:P,MATCH('наряд-задание'!D1319,'движение ДВС'!P:P,0),1),"")</f>
        <v/>
      </c>
    </row>
    <row r="1320" spans="1:11" s="29" customFormat="1" ht="25.5" hidden="1" customHeight="1" x14ac:dyDescent="0.25">
      <c r="A1320" s="37"/>
      <c r="B1320" s="35"/>
      <c r="C1320" s="29">
        <f>IFERROR(VLOOKUP(B1320,специалист!$B$3:$C$45,2,FALSE),)</f>
        <v>0</v>
      </c>
      <c r="D1320" s="37"/>
      <c r="E1320" s="30" t="str">
        <f>IFERROR(VLOOKUP(D1320,'движение ДВС'!B1319:C5324,2,FALSE),"")</f>
        <v/>
      </c>
      <c r="F1320" s="35"/>
      <c r="G1320" s="30" t="str">
        <f>IFERROR(VLOOKUP(F1320,нормативы!G1320:H1359,2,FALSE),"")</f>
        <v/>
      </c>
      <c r="H1320" s="30" t="str">
        <f>IF(ISBLANK(D1320),"",нормативы!$H$2)</f>
        <v/>
      </c>
      <c r="I1320" s="35"/>
      <c r="J1320" s="36" t="str">
        <f>IFERROR(VLOOKUP(D1320,'движение ДВС'!B1319:K5324,9,FALSE),"")</f>
        <v/>
      </c>
      <c r="K1320" s="29" t="str">
        <f>IFERROR(INDEX('движение ДВС'!B:P,MATCH('наряд-задание'!D1320,'движение ДВС'!P:P,0),1),"")</f>
        <v/>
      </c>
    </row>
    <row r="1321" spans="1:11" s="29" customFormat="1" ht="25.5" hidden="1" customHeight="1" x14ac:dyDescent="0.25">
      <c r="A1321" s="37"/>
      <c r="B1321" s="35"/>
      <c r="C1321" s="29">
        <f>IFERROR(VLOOKUP(B1321,специалист!$B$3:$C$45,2,FALSE),)</f>
        <v>0</v>
      </c>
      <c r="D1321" s="37"/>
      <c r="E1321" s="30" t="str">
        <f>IFERROR(VLOOKUP(D1321,'движение ДВС'!B1320:C5325,2,FALSE),"")</f>
        <v/>
      </c>
      <c r="F1321" s="35"/>
      <c r="G1321" s="30" t="str">
        <f>IFERROR(VLOOKUP(F1321,нормативы!G1321:H1360,2,FALSE),"")</f>
        <v/>
      </c>
      <c r="H1321" s="30" t="str">
        <f>IF(ISBLANK(D1321),"",нормативы!$H$2)</f>
        <v/>
      </c>
      <c r="I1321" s="35"/>
      <c r="J1321" s="36" t="str">
        <f>IFERROR(VLOOKUP(D1321,'движение ДВС'!B1320:K5325,9,FALSE),"")</f>
        <v/>
      </c>
      <c r="K1321" s="29" t="str">
        <f>IFERROR(INDEX('движение ДВС'!B:P,MATCH('наряд-задание'!D1321,'движение ДВС'!P:P,0),1),"")</f>
        <v/>
      </c>
    </row>
    <row r="1322" spans="1:11" s="29" customFormat="1" ht="25.5" hidden="1" customHeight="1" x14ac:dyDescent="0.25">
      <c r="A1322" s="37"/>
      <c r="B1322" s="35"/>
      <c r="C1322" s="29">
        <f>IFERROR(VLOOKUP(B1322,специалист!$B$3:$C$45,2,FALSE),)</f>
        <v>0</v>
      </c>
      <c r="D1322" s="37"/>
      <c r="E1322" s="30" t="str">
        <f>IFERROR(VLOOKUP(D1322,'движение ДВС'!B1321:C5326,2,FALSE),"")</f>
        <v/>
      </c>
      <c r="F1322" s="35"/>
      <c r="G1322" s="30" t="str">
        <f>IFERROR(VLOOKUP(F1322,нормативы!G1322:H1361,2,FALSE),"")</f>
        <v/>
      </c>
      <c r="H1322" s="30" t="str">
        <f>IF(ISBLANK(D1322),"",нормативы!$H$2)</f>
        <v/>
      </c>
      <c r="I1322" s="35"/>
      <c r="J1322" s="36" t="str">
        <f>IFERROR(VLOOKUP(D1322,'движение ДВС'!B1321:K5326,9,FALSE),"")</f>
        <v/>
      </c>
      <c r="K1322" s="29" t="str">
        <f>IFERROR(INDEX('движение ДВС'!B:P,MATCH('наряд-задание'!D1322,'движение ДВС'!P:P,0),1),"")</f>
        <v/>
      </c>
    </row>
    <row r="1323" spans="1:11" s="29" customFormat="1" ht="25.5" hidden="1" customHeight="1" x14ac:dyDescent="0.25">
      <c r="A1323" s="37"/>
      <c r="B1323" s="35"/>
      <c r="C1323" s="29">
        <f>IFERROR(VLOOKUP(B1323,специалист!$B$3:$C$45,2,FALSE),)</f>
        <v>0</v>
      </c>
      <c r="D1323" s="37"/>
      <c r="E1323" s="30" t="str">
        <f>IFERROR(VLOOKUP(D1323,'движение ДВС'!B1322:C5327,2,FALSE),"")</f>
        <v/>
      </c>
      <c r="F1323" s="35"/>
      <c r="G1323" s="30" t="str">
        <f>IFERROR(VLOOKUP(F1323,нормативы!G1323:H1362,2,FALSE),"")</f>
        <v/>
      </c>
      <c r="H1323" s="30" t="str">
        <f>IF(ISBLANK(D1323),"",нормативы!$H$2)</f>
        <v/>
      </c>
      <c r="I1323" s="35"/>
      <c r="J1323" s="36" t="str">
        <f>IFERROR(VLOOKUP(D1323,'движение ДВС'!B1322:K5327,9,FALSE),"")</f>
        <v/>
      </c>
      <c r="K1323" s="29" t="str">
        <f>IFERROR(INDEX('движение ДВС'!B:P,MATCH('наряд-задание'!D1323,'движение ДВС'!P:P,0),1),"")</f>
        <v/>
      </c>
    </row>
    <row r="1324" spans="1:11" s="29" customFormat="1" ht="25.5" hidden="1" customHeight="1" x14ac:dyDescent="0.25">
      <c r="A1324" s="37"/>
      <c r="B1324" s="35"/>
      <c r="C1324" s="29">
        <f>IFERROR(VLOOKUP(B1324,специалист!$B$3:$C$45,2,FALSE),)</f>
        <v>0</v>
      </c>
      <c r="D1324" s="37"/>
      <c r="E1324" s="30" t="str">
        <f>IFERROR(VLOOKUP(D1324,'движение ДВС'!B1323:C5328,2,FALSE),"")</f>
        <v/>
      </c>
      <c r="F1324" s="35"/>
      <c r="G1324" s="30" t="str">
        <f>IFERROR(VLOOKUP(F1324,нормативы!G1324:H1363,2,FALSE),"")</f>
        <v/>
      </c>
      <c r="H1324" s="30" t="str">
        <f>IF(ISBLANK(D1324),"",нормативы!$H$2)</f>
        <v/>
      </c>
      <c r="I1324" s="35"/>
      <c r="J1324" s="36" t="str">
        <f>IFERROR(VLOOKUP(D1324,'движение ДВС'!B1323:K5328,9,FALSE),"")</f>
        <v/>
      </c>
      <c r="K1324" s="29" t="str">
        <f>IFERROR(INDEX('движение ДВС'!B:P,MATCH('наряд-задание'!D1324,'движение ДВС'!P:P,0),1),"")</f>
        <v/>
      </c>
    </row>
    <row r="1325" spans="1:11" s="29" customFormat="1" ht="25.5" hidden="1" customHeight="1" x14ac:dyDescent="0.25">
      <c r="A1325" s="37"/>
      <c r="B1325" s="35"/>
      <c r="C1325" s="29">
        <f>IFERROR(VLOOKUP(B1325,специалист!$B$3:$C$45,2,FALSE),)</f>
        <v>0</v>
      </c>
      <c r="D1325" s="37"/>
      <c r="E1325" s="30" t="str">
        <f>IFERROR(VLOOKUP(D1325,'движение ДВС'!B1324:C5329,2,FALSE),"")</f>
        <v/>
      </c>
      <c r="F1325" s="35"/>
      <c r="G1325" s="30" t="str">
        <f>IFERROR(VLOOKUP(F1325,нормативы!G1325:H1364,2,FALSE),"")</f>
        <v/>
      </c>
      <c r="H1325" s="30" t="str">
        <f>IF(ISBLANK(D1325),"",нормативы!$H$2)</f>
        <v/>
      </c>
      <c r="I1325" s="35"/>
      <c r="J1325" s="36" t="str">
        <f>IFERROR(VLOOKUP(D1325,'движение ДВС'!B1324:K5329,9,FALSE),"")</f>
        <v/>
      </c>
      <c r="K1325" s="29" t="str">
        <f>IFERROR(INDEX('движение ДВС'!B:P,MATCH('наряд-задание'!D1325,'движение ДВС'!P:P,0),1),"")</f>
        <v/>
      </c>
    </row>
    <row r="1326" spans="1:11" s="29" customFormat="1" ht="25.5" hidden="1" customHeight="1" x14ac:dyDescent="0.25">
      <c r="A1326" s="37"/>
      <c r="B1326" s="35"/>
      <c r="C1326" s="29">
        <f>IFERROR(VLOOKUP(B1326,специалист!$B$3:$C$45,2,FALSE),)</f>
        <v>0</v>
      </c>
      <c r="D1326" s="37"/>
      <c r="E1326" s="30" t="str">
        <f>IFERROR(VLOOKUP(D1326,'движение ДВС'!B1325:C5330,2,FALSE),"")</f>
        <v/>
      </c>
      <c r="F1326" s="35"/>
      <c r="G1326" s="30" t="str">
        <f>IFERROR(VLOOKUP(F1326,нормативы!G1326:H1365,2,FALSE),"")</f>
        <v/>
      </c>
      <c r="H1326" s="30" t="str">
        <f>IF(ISBLANK(D1326),"",нормативы!$H$2)</f>
        <v/>
      </c>
      <c r="I1326" s="35"/>
      <c r="J1326" s="36" t="str">
        <f>IFERROR(VLOOKUP(D1326,'движение ДВС'!B1325:K5330,9,FALSE),"")</f>
        <v/>
      </c>
      <c r="K1326" s="29" t="str">
        <f>IFERROR(INDEX('движение ДВС'!B:P,MATCH('наряд-задание'!D1326,'движение ДВС'!P:P,0),1),"")</f>
        <v/>
      </c>
    </row>
    <row r="1327" spans="1:11" s="29" customFormat="1" ht="25.5" hidden="1" customHeight="1" x14ac:dyDescent="0.25">
      <c r="A1327" s="37"/>
      <c r="B1327" s="35"/>
      <c r="C1327" s="29">
        <f>IFERROR(VLOOKUP(B1327,специалист!$B$3:$C$45,2,FALSE),)</f>
        <v>0</v>
      </c>
      <c r="D1327" s="37"/>
      <c r="E1327" s="30" t="str">
        <f>IFERROR(VLOOKUP(D1327,'движение ДВС'!B1326:C5331,2,FALSE),"")</f>
        <v/>
      </c>
      <c r="F1327" s="35"/>
      <c r="G1327" s="30" t="str">
        <f>IFERROR(VLOOKUP(F1327,нормативы!G1327:H1366,2,FALSE),"")</f>
        <v/>
      </c>
      <c r="H1327" s="30" t="str">
        <f>IF(ISBLANK(D1327),"",нормативы!$H$2)</f>
        <v/>
      </c>
      <c r="I1327" s="35"/>
      <c r="J1327" s="36" t="str">
        <f>IFERROR(VLOOKUP(D1327,'движение ДВС'!B1326:K5331,9,FALSE),"")</f>
        <v/>
      </c>
      <c r="K1327" s="29" t="str">
        <f>IFERROR(INDEX('движение ДВС'!B:P,MATCH('наряд-задание'!D1327,'движение ДВС'!P:P,0),1),"")</f>
        <v/>
      </c>
    </row>
    <row r="1328" spans="1:11" s="29" customFormat="1" ht="25.5" hidden="1" customHeight="1" x14ac:dyDescent="0.25">
      <c r="A1328" s="37"/>
      <c r="B1328" s="35"/>
      <c r="C1328" s="29">
        <f>IFERROR(VLOOKUP(B1328,специалист!$B$3:$C$45,2,FALSE),)</f>
        <v>0</v>
      </c>
      <c r="D1328" s="37"/>
      <c r="E1328" s="30" t="str">
        <f>IFERROR(VLOOKUP(D1328,'движение ДВС'!B1327:C5332,2,FALSE),"")</f>
        <v/>
      </c>
      <c r="F1328" s="35"/>
      <c r="G1328" s="30" t="str">
        <f>IFERROR(VLOOKUP(F1328,нормативы!G1328:H1367,2,FALSE),"")</f>
        <v/>
      </c>
      <c r="H1328" s="30" t="str">
        <f>IF(ISBLANK(D1328),"",нормативы!$H$2)</f>
        <v/>
      </c>
      <c r="I1328" s="35"/>
      <c r="J1328" s="36" t="str">
        <f>IFERROR(VLOOKUP(D1328,'движение ДВС'!B1327:K5332,9,FALSE),"")</f>
        <v/>
      </c>
      <c r="K1328" s="29" t="str">
        <f>IFERROR(INDEX('движение ДВС'!B:P,MATCH('наряд-задание'!D1328,'движение ДВС'!P:P,0),1),"")</f>
        <v/>
      </c>
    </row>
    <row r="1329" spans="1:11" s="29" customFormat="1" ht="25.5" hidden="1" customHeight="1" x14ac:dyDescent="0.25">
      <c r="A1329" s="37"/>
      <c r="B1329" s="35"/>
      <c r="C1329" s="29">
        <f>IFERROR(VLOOKUP(B1329,специалист!$B$3:$C$45,2,FALSE),)</f>
        <v>0</v>
      </c>
      <c r="D1329" s="37"/>
      <c r="E1329" s="30" t="str">
        <f>IFERROR(VLOOKUP(D1329,'движение ДВС'!B1328:C5333,2,FALSE),"")</f>
        <v/>
      </c>
      <c r="F1329" s="35"/>
      <c r="G1329" s="30" t="str">
        <f>IFERROR(VLOOKUP(F1329,нормативы!G1329:H1368,2,FALSE),"")</f>
        <v/>
      </c>
      <c r="H1329" s="30" t="str">
        <f>IF(ISBLANK(D1329),"",нормативы!$H$2)</f>
        <v/>
      </c>
      <c r="I1329" s="35"/>
      <c r="J1329" s="36" t="str">
        <f>IFERROR(VLOOKUP(D1329,'движение ДВС'!B1328:K5333,9,FALSE),"")</f>
        <v/>
      </c>
      <c r="K1329" s="29" t="str">
        <f>IFERROR(INDEX('движение ДВС'!B:P,MATCH('наряд-задание'!D1329,'движение ДВС'!P:P,0),1),"")</f>
        <v/>
      </c>
    </row>
    <row r="1330" spans="1:11" s="29" customFormat="1" ht="25.5" hidden="1" customHeight="1" x14ac:dyDescent="0.25">
      <c r="A1330" s="37"/>
      <c r="B1330" s="35"/>
      <c r="C1330" s="29">
        <f>IFERROR(VLOOKUP(B1330,специалист!$B$3:$C$45,2,FALSE),)</f>
        <v>0</v>
      </c>
      <c r="D1330" s="37"/>
      <c r="E1330" s="30" t="str">
        <f>IFERROR(VLOOKUP(D1330,'движение ДВС'!B1329:C5334,2,FALSE),"")</f>
        <v/>
      </c>
      <c r="F1330" s="35"/>
      <c r="G1330" s="30" t="str">
        <f>IFERROR(VLOOKUP(F1330,нормативы!G1330:H1369,2,FALSE),"")</f>
        <v/>
      </c>
      <c r="H1330" s="30" t="str">
        <f>IF(ISBLANK(D1330),"",нормативы!$H$2)</f>
        <v/>
      </c>
      <c r="I1330" s="35"/>
      <c r="J1330" s="36" t="str">
        <f>IFERROR(VLOOKUP(D1330,'движение ДВС'!B1329:K5334,9,FALSE),"")</f>
        <v/>
      </c>
      <c r="K1330" s="29" t="str">
        <f>IFERROR(INDEX('движение ДВС'!B:P,MATCH('наряд-задание'!D1330,'движение ДВС'!P:P,0),1),"")</f>
        <v/>
      </c>
    </row>
    <row r="1331" spans="1:11" s="29" customFormat="1" ht="25.5" hidden="1" customHeight="1" x14ac:dyDescent="0.25">
      <c r="A1331" s="37"/>
      <c r="B1331" s="35"/>
      <c r="C1331" s="29">
        <f>IFERROR(VLOOKUP(B1331,специалист!$B$3:$C$45,2,FALSE),)</f>
        <v>0</v>
      </c>
      <c r="D1331" s="37"/>
      <c r="E1331" s="30" t="str">
        <f>IFERROR(VLOOKUP(D1331,'движение ДВС'!B1330:C5335,2,FALSE),"")</f>
        <v/>
      </c>
      <c r="F1331" s="35"/>
      <c r="G1331" s="30" t="str">
        <f>IFERROR(VLOOKUP(F1331,нормативы!G1331:H1370,2,FALSE),"")</f>
        <v/>
      </c>
      <c r="H1331" s="30" t="str">
        <f>IF(ISBLANK(D1331),"",нормативы!$H$2)</f>
        <v/>
      </c>
      <c r="I1331" s="35"/>
      <c r="J1331" s="36" t="str">
        <f>IFERROR(VLOOKUP(D1331,'движение ДВС'!B1330:K5335,9,FALSE),"")</f>
        <v/>
      </c>
      <c r="K1331" s="29" t="str">
        <f>IFERROR(INDEX('движение ДВС'!B:P,MATCH('наряд-задание'!D1331,'движение ДВС'!P:P,0),1),"")</f>
        <v/>
      </c>
    </row>
    <row r="1332" spans="1:11" s="29" customFormat="1" ht="25.5" hidden="1" customHeight="1" x14ac:dyDescent="0.25">
      <c r="A1332" s="37"/>
      <c r="B1332" s="35"/>
      <c r="C1332" s="29">
        <f>IFERROR(VLOOKUP(B1332,специалист!$B$3:$C$45,2,FALSE),)</f>
        <v>0</v>
      </c>
      <c r="D1332" s="37"/>
      <c r="E1332" s="30" t="str">
        <f>IFERROR(VLOOKUP(D1332,'движение ДВС'!B1331:C5336,2,FALSE),"")</f>
        <v/>
      </c>
      <c r="F1332" s="35"/>
      <c r="G1332" s="30" t="str">
        <f>IFERROR(VLOOKUP(F1332,нормативы!G1332:H1371,2,FALSE),"")</f>
        <v/>
      </c>
      <c r="H1332" s="30" t="str">
        <f>IF(ISBLANK(D1332),"",нормативы!$H$2)</f>
        <v/>
      </c>
      <c r="I1332" s="35"/>
      <c r="J1332" s="36" t="str">
        <f>IFERROR(VLOOKUP(D1332,'движение ДВС'!B1331:K5336,9,FALSE),"")</f>
        <v/>
      </c>
      <c r="K1332" s="29" t="str">
        <f>IFERROR(INDEX('движение ДВС'!B:P,MATCH('наряд-задание'!D1332,'движение ДВС'!P:P,0),1),"")</f>
        <v/>
      </c>
    </row>
    <row r="1333" spans="1:11" s="29" customFormat="1" ht="25.5" hidden="1" customHeight="1" x14ac:dyDescent="0.25">
      <c r="A1333" s="37"/>
      <c r="B1333" s="35"/>
      <c r="C1333" s="29">
        <f>IFERROR(VLOOKUP(B1333,специалист!$B$3:$C$45,2,FALSE),)</f>
        <v>0</v>
      </c>
      <c r="D1333" s="37"/>
      <c r="E1333" s="30" t="str">
        <f>IFERROR(VLOOKUP(D1333,'движение ДВС'!B1332:C5337,2,FALSE),"")</f>
        <v/>
      </c>
      <c r="F1333" s="35"/>
      <c r="G1333" s="30" t="str">
        <f>IFERROR(VLOOKUP(F1333,нормативы!G1333:H1372,2,FALSE),"")</f>
        <v/>
      </c>
      <c r="H1333" s="30" t="str">
        <f>IF(ISBLANK(D1333),"",нормативы!$H$2)</f>
        <v/>
      </c>
      <c r="I1333" s="35"/>
      <c r="J1333" s="36" t="str">
        <f>IFERROR(VLOOKUP(D1333,'движение ДВС'!B1332:K5337,9,FALSE),"")</f>
        <v/>
      </c>
      <c r="K1333" s="29" t="str">
        <f>IFERROR(INDEX('движение ДВС'!B:P,MATCH('наряд-задание'!D1333,'движение ДВС'!P:P,0),1),"")</f>
        <v/>
      </c>
    </row>
    <row r="1334" spans="1:11" s="29" customFormat="1" ht="25.5" hidden="1" customHeight="1" x14ac:dyDescent="0.25">
      <c r="A1334" s="37"/>
      <c r="B1334" s="35"/>
      <c r="C1334" s="29">
        <f>IFERROR(VLOOKUP(B1334,специалист!$B$3:$C$45,2,FALSE),)</f>
        <v>0</v>
      </c>
      <c r="D1334" s="37"/>
      <c r="E1334" s="30" t="str">
        <f>IFERROR(VLOOKUP(D1334,'движение ДВС'!B1333:C5338,2,FALSE),"")</f>
        <v/>
      </c>
      <c r="F1334" s="35"/>
      <c r="G1334" s="30" t="str">
        <f>IFERROR(VLOOKUP(F1334,нормативы!G1334:H1373,2,FALSE),"")</f>
        <v/>
      </c>
      <c r="H1334" s="30" t="str">
        <f>IF(ISBLANK(D1334),"",нормативы!$H$2)</f>
        <v/>
      </c>
      <c r="I1334" s="35"/>
      <c r="J1334" s="36" t="str">
        <f>IFERROR(VLOOKUP(D1334,'движение ДВС'!B1333:K5338,9,FALSE),"")</f>
        <v/>
      </c>
      <c r="K1334" s="29" t="str">
        <f>IFERROR(INDEX('движение ДВС'!B:P,MATCH('наряд-задание'!D1334,'движение ДВС'!P:P,0),1),"")</f>
        <v/>
      </c>
    </row>
    <row r="1335" spans="1:11" s="29" customFormat="1" ht="25.5" hidden="1" customHeight="1" x14ac:dyDescent="0.25">
      <c r="A1335" s="37"/>
      <c r="B1335" s="35"/>
      <c r="C1335" s="29">
        <f>IFERROR(VLOOKUP(B1335,специалист!$B$3:$C$45,2,FALSE),)</f>
        <v>0</v>
      </c>
      <c r="D1335" s="37"/>
      <c r="E1335" s="30" t="str">
        <f>IFERROR(VLOOKUP(D1335,'движение ДВС'!B1334:C5339,2,FALSE),"")</f>
        <v/>
      </c>
      <c r="F1335" s="35"/>
      <c r="G1335" s="30" t="str">
        <f>IFERROR(VLOOKUP(F1335,нормативы!G1335:H1374,2,FALSE),"")</f>
        <v/>
      </c>
      <c r="H1335" s="30" t="str">
        <f>IF(ISBLANK(D1335),"",нормативы!$H$2)</f>
        <v/>
      </c>
      <c r="I1335" s="35"/>
      <c r="J1335" s="36" t="str">
        <f>IFERROR(VLOOKUP(D1335,'движение ДВС'!B1334:K5339,9,FALSE),"")</f>
        <v/>
      </c>
      <c r="K1335" s="29" t="str">
        <f>IFERROR(INDEX('движение ДВС'!B:P,MATCH('наряд-задание'!D1335,'движение ДВС'!P:P,0),1),"")</f>
        <v/>
      </c>
    </row>
    <row r="1336" spans="1:11" s="29" customFormat="1" ht="25.5" hidden="1" customHeight="1" x14ac:dyDescent="0.25">
      <c r="A1336" s="37"/>
      <c r="B1336" s="35"/>
      <c r="C1336" s="29">
        <f>IFERROR(VLOOKUP(B1336,специалист!$B$3:$C$45,2,FALSE),)</f>
        <v>0</v>
      </c>
      <c r="D1336" s="37"/>
      <c r="E1336" s="30" t="str">
        <f>IFERROR(VLOOKUP(D1336,'движение ДВС'!B1335:C5340,2,FALSE),"")</f>
        <v/>
      </c>
      <c r="F1336" s="35"/>
      <c r="G1336" s="30" t="str">
        <f>IFERROR(VLOOKUP(F1336,нормативы!G1336:H1375,2,FALSE),"")</f>
        <v/>
      </c>
      <c r="H1336" s="30" t="str">
        <f>IF(ISBLANK(D1336),"",нормативы!$H$2)</f>
        <v/>
      </c>
      <c r="I1336" s="35"/>
      <c r="J1336" s="36" t="str">
        <f>IFERROR(VLOOKUP(D1336,'движение ДВС'!B1335:K5340,9,FALSE),"")</f>
        <v/>
      </c>
      <c r="K1336" s="29" t="str">
        <f>IFERROR(INDEX('движение ДВС'!B:P,MATCH('наряд-задание'!D1336,'движение ДВС'!P:P,0),1),"")</f>
        <v/>
      </c>
    </row>
    <row r="1337" spans="1:11" s="29" customFormat="1" ht="25.5" hidden="1" customHeight="1" x14ac:dyDescent="0.25">
      <c r="A1337" s="37"/>
      <c r="B1337" s="35"/>
      <c r="C1337" s="29">
        <f>IFERROR(VLOOKUP(B1337,специалист!$B$3:$C$45,2,FALSE),)</f>
        <v>0</v>
      </c>
      <c r="D1337" s="37"/>
      <c r="E1337" s="30" t="str">
        <f>IFERROR(VLOOKUP(D1337,'движение ДВС'!B1336:C5341,2,FALSE),"")</f>
        <v/>
      </c>
      <c r="F1337" s="35"/>
      <c r="G1337" s="30" t="str">
        <f>IFERROR(VLOOKUP(F1337,нормативы!G1337:H1376,2,FALSE),"")</f>
        <v/>
      </c>
      <c r="H1337" s="30" t="str">
        <f>IF(ISBLANK(D1337),"",нормативы!$H$2)</f>
        <v/>
      </c>
      <c r="I1337" s="35"/>
      <c r="J1337" s="36" t="str">
        <f>IFERROR(VLOOKUP(D1337,'движение ДВС'!B1336:K5341,9,FALSE),"")</f>
        <v/>
      </c>
      <c r="K1337" s="29" t="str">
        <f>IFERROR(INDEX('движение ДВС'!B:P,MATCH('наряд-задание'!D1337,'движение ДВС'!P:P,0),1),"")</f>
        <v/>
      </c>
    </row>
    <row r="1338" spans="1:11" s="29" customFormat="1" ht="25.5" hidden="1" customHeight="1" x14ac:dyDescent="0.25">
      <c r="A1338" s="37"/>
      <c r="B1338" s="35"/>
      <c r="C1338" s="29">
        <f>IFERROR(VLOOKUP(B1338,специалист!$B$3:$C$45,2,FALSE),)</f>
        <v>0</v>
      </c>
      <c r="D1338" s="37"/>
      <c r="E1338" s="30" t="str">
        <f>IFERROR(VLOOKUP(D1338,'движение ДВС'!B1337:C5342,2,FALSE),"")</f>
        <v/>
      </c>
      <c r="F1338" s="35"/>
      <c r="G1338" s="30" t="str">
        <f>IFERROR(VLOOKUP(F1338,нормативы!G1338:H1377,2,FALSE),"")</f>
        <v/>
      </c>
      <c r="H1338" s="30" t="str">
        <f>IF(ISBLANK(D1338),"",нормативы!$H$2)</f>
        <v/>
      </c>
      <c r="I1338" s="35"/>
      <c r="J1338" s="36" t="str">
        <f>IFERROR(VLOOKUP(D1338,'движение ДВС'!B1337:K5342,9,FALSE),"")</f>
        <v/>
      </c>
      <c r="K1338" s="29" t="str">
        <f>IFERROR(INDEX('движение ДВС'!B:P,MATCH('наряд-задание'!D1338,'движение ДВС'!P:P,0),1),"")</f>
        <v/>
      </c>
    </row>
    <row r="1339" spans="1:11" s="29" customFormat="1" ht="25.5" hidden="1" customHeight="1" x14ac:dyDescent="0.25">
      <c r="A1339" s="37"/>
      <c r="B1339" s="35"/>
      <c r="C1339" s="29">
        <f>IFERROR(VLOOKUP(B1339,специалист!$B$3:$C$45,2,FALSE),)</f>
        <v>0</v>
      </c>
      <c r="D1339" s="37"/>
      <c r="E1339" s="30" t="str">
        <f>IFERROR(VLOOKUP(D1339,'движение ДВС'!B1338:C5343,2,FALSE),"")</f>
        <v/>
      </c>
      <c r="F1339" s="35"/>
      <c r="G1339" s="30" t="str">
        <f>IFERROR(VLOOKUP(F1339,нормативы!G1339:H1378,2,FALSE),"")</f>
        <v/>
      </c>
      <c r="H1339" s="30" t="str">
        <f>IF(ISBLANK(D1339),"",нормативы!$H$2)</f>
        <v/>
      </c>
      <c r="I1339" s="35"/>
      <c r="J1339" s="36" t="str">
        <f>IFERROR(VLOOKUP(D1339,'движение ДВС'!B1338:K5343,9,FALSE),"")</f>
        <v/>
      </c>
      <c r="K1339" s="29" t="str">
        <f>IFERROR(INDEX('движение ДВС'!B:P,MATCH('наряд-задание'!D1339,'движение ДВС'!P:P,0),1),"")</f>
        <v/>
      </c>
    </row>
    <row r="1340" spans="1:11" s="29" customFormat="1" ht="25.5" hidden="1" customHeight="1" x14ac:dyDescent="0.25">
      <c r="A1340" s="37"/>
      <c r="B1340" s="35"/>
      <c r="C1340" s="29">
        <f>IFERROR(VLOOKUP(B1340,специалист!$B$3:$C$45,2,FALSE),)</f>
        <v>0</v>
      </c>
      <c r="D1340" s="37"/>
      <c r="E1340" s="30" t="str">
        <f>IFERROR(VLOOKUP(D1340,'движение ДВС'!B1339:C5344,2,FALSE),"")</f>
        <v/>
      </c>
      <c r="F1340" s="35"/>
      <c r="G1340" s="30" t="str">
        <f>IFERROR(VLOOKUP(F1340,нормативы!G1340:H1379,2,FALSE),"")</f>
        <v/>
      </c>
      <c r="H1340" s="30" t="str">
        <f>IF(ISBLANK(D1340),"",нормативы!$H$2)</f>
        <v/>
      </c>
      <c r="I1340" s="35"/>
      <c r="J1340" s="36" t="str">
        <f>IFERROR(VLOOKUP(D1340,'движение ДВС'!B1339:K5344,9,FALSE),"")</f>
        <v/>
      </c>
      <c r="K1340" s="29" t="str">
        <f>IFERROR(INDEX('движение ДВС'!B:P,MATCH('наряд-задание'!D1340,'движение ДВС'!P:P,0),1),"")</f>
        <v/>
      </c>
    </row>
    <row r="1341" spans="1:11" s="29" customFormat="1" ht="25.5" hidden="1" customHeight="1" x14ac:dyDescent="0.25">
      <c r="A1341" s="37"/>
      <c r="B1341" s="35"/>
      <c r="C1341" s="29">
        <f>IFERROR(VLOOKUP(B1341,специалист!$B$3:$C$45,2,FALSE),)</f>
        <v>0</v>
      </c>
      <c r="D1341" s="37"/>
      <c r="E1341" s="30" t="str">
        <f>IFERROR(VLOOKUP(D1341,'движение ДВС'!B1340:C5345,2,FALSE),"")</f>
        <v/>
      </c>
      <c r="F1341" s="35"/>
      <c r="G1341" s="30" t="str">
        <f>IFERROR(VLOOKUP(F1341,нормативы!G1341:H1380,2,FALSE),"")</f>
        <v/>
      </c>
      <c r="H1341" s="30" t="str">
        <f>IF(ISBLANK(D1341),"",нормативы!$H$2)</f>
        <v/>
      </c>
      <c r="I1341" s="35"/>
      <c r="J1341" s="36" t="str">
        <f>IFERROR(VLOOKUP(D1341,'движение ДВС'!B1340:K5345,9,FALSE),"")</f>
        <v/>
      </c>
      <c r="K1341" s="29" t="str">
        <f>IFERROR(INDEX('движение ДВС'!B:P,MATCH('наряд-задание'!D1341,'движение ДВС'!P:P,0),1),"")</f>
        <v/>
      </c>
    </row>
    <row r="1342" spans="1:11" s="29" customFormat="1" ht="25.5" hidden="1" customHeight="1" x14ac:dyDescent="0.25">
      <c r="A1342" s="37"/>
      <c r="B1342" s="35"/>
      <c r="C1342" s="29">
        <f>IFERROR(VLOOKUP(B1342,специалист!$B$3:$C$45,2,FALSE),)</f>
        <v>0</v>
      </c>
      <c r="D1342" s="37"/>
      <c r="E1342" s="30" t="str">
        <f>IFERROR(VLOOKUP(D1342,'движение ДВС'!B1341:C5346,2,FALSE),"")</f>
        <v/>
      </c>
      <c r="F1342" s="35"/>
      <c r="G1342" s="30" t="str">
        <f>IFERROR(VLOOKUP(F1342,нормативы!G1342:H1381,2,FALSE),"")</f>
        <v/>
      </c>
      <c r="H1342" s="30" t="str">
        <f>IF(ISBLANK(D1342),"",нормативы!$H$2)</f>
        <v/>
      </c>
      <c r="I1342" s="35"/>
      <c r="J1342" s="36" t="str">
        <f>IFERROR(VLOOKUP(D1342,'движение ДВС'!B1341:K5346,9,FALSE),"")</f>
        <v/>
      </c>
      <c r="K1342" s="29" t="str">
        <f>IFERROR(INDEX('движение ДВС'!B:P,MATCH('наряд-задание'!D1342,'движение ДВС'!P:P,0),1),"")</f>
        <v/>
      </c>
    </row>
    <row r="1343" spans="1:11" s="29" customFormat="1" ht="25.5" hidden="1" customHeight="1" x14ac:dyDescent="0.25">
      <c r="A1343" s="37"/>
      <c r="B1343" s="35"/>
      <c r="C1343" s="29">
        <f>IFERROR(VLOOKUP(B1343,специалист!$B$3:$C$45,2,FALSE),)</f>
        <v>0</v>
      </c>
      <c r="D1343" s="37"/>
      <c r="E1343" s="30" t="str">
        <f>IFERROR(VLOOKUP(D1343,'движение ДВС'!B1342:C5347,2,FALSE),"")</f>
        <v/>
      </c>
      <c r="F1343" s="35"/>
      <c r="G1343" s="30" t="str">
        <f>IFERROR(VLOOKUP(F1343,нормативы!G1343:H1382,2,FALSE),"")</f>
        <v/>
      </c>
      <c r="H1343" s="30" t="str">
        <f>IF(ISBLANK(D1343),"",нормативы!$H$2)</f>
        <v/>
      </c>
      <c r="I1343" s="35"/>
      <c r="J1343" s="36" t="str">
        <f>IFERROR(VLOOKUP(D1343,'движение ДВС'!B1342:K5347,9,FALSE),"")</f>
        <v/>
      </c>
      <c r="K1343" s="29" t="str">
        <f>IFERROR(INDEX('движение ДВС'!B:P,MATCH('наряд-задание'!D1343,'движение ДВС'!P:P,0),1),"")</f>
        <v/>
      </c>
    </row>
    <row r="1344" spans="1:11" s="29" customFormat="1" ht="25.5" hidden="1" customHeight="1" x14ac:dyDescent="0.25">
      <c r="A1344" s="37"/>
      <c r="B1344" s="35"/>
      <c r="C1344" s="29">
        <f>IFERROR(VLOOKUP(B1344,специалист!$B$3:$C$45,2,FALSE),)</f>
        <v>0</v>
      </c>
      <c r="D1344" s="37"/>
      <c r="E1344" s="30" t="str">
        <f>IFERROR(VLOOKUP(D1344,'движение ДВС'!B1343:C5348,2,FALSE),"")</f>
        <v/>
      </c>
      <c r="F1344" s="35"/>
      <c r="G1344" s="30" t="str">
        <f>IFERROR(VLOOKUP(F1344,нормативы!G1344:H1383,2,FALSE),"")</f>
        <v/>
      </c>
      <c r="H1344" s="30" t="str">
        <f>IF(ISBLANK(D1344),"",нормативы!$H$2)</f>
        <v/>
      </c>
      <c r="I1344" s="35"/>
      <c r="J1344" s="36" t="str">
        <f>IFERROR(VLOOKUP(D1344,'движение ДВС'!B1343:K5348,9,FALSE),"")</f>
        <v/>
      </c>
      <c r="K1344" s="29" t="str">
        <f>IFERROR(INDEX('движение ДВС'!B:P,MATCH('наряд-задание'!D1344,'движение ДВС'!P:P,0),1),"")</f>
        <v/>
      </c>
    </row>
    <row r="1345" spans="1:11" s="29" customFormat="1" ht="25.5" hidden="1" customHeight="1" x14ac:dyDescent="0.25">
      <c r="A1345" s="37"/>
      <c r="B1345" s="35"/>
      <c r="C1345" s="29">
        <f>IFERROR(VLOOKUP(B1345,специалист!$B$3:$C$45,2,FALSE),)</f>
        <v>0</v>
      </c>
      <c r="D1345" s="37"/>
      <c r="E1345" s="30" t="str">
        <f>IFERROR(VLOOKUP(D1345,'движение ДВС'!B1344:C5349,2,FALSE),"")</f>
        <v/>
      </c>
      <c r="F1345" s="35"/>
      <c r="G1345" s="30" t="str">
        <f>IFERROR(VLOOKUP(F1345,нормативы!G1345:H1384,2,FALSE),"")</f>
        <v/>
      </c>
      <c r="H1345" s="30" t="str">
        <f>IF(ISBLANK(D1345),"",нормативы!$H$2)</f>
        <v/>
      </c>
      <c r="I1345" s="35"/>
      <c r="J1345" s="36" t="str">
        <f>IFERROR(VLOOKUP(D1345,'движение ДВС'!B1344:K5349,9,FALSE),"")</f>
        <v/>
      </c>
      <c r="K1345" s="29" t="str">
        <f>IFERROR(INDEX('движение ДВС'!B:P,MATCH('наряд-задание'!D1345,'движение ДВС'!P:P,0),1),"")</f>
        <v/>
      </c>
    </row>
    <row r="1346" spans="1:11" s="29" customFormat="1" ht="25.5" hidden="1" customHeight="1" x14ac:dyDescent="0.25">
      <c r="A1346" s="37"/>
      <c r="B1346" s="35"/>
      <c r="C1346" s="29">
        <f>IFERROR(VLOOKUP(B1346,специалист!$B$3:$C$45,2,FALSE),)</f>
        <v>0</v>
      </c>
      <c r="D1346" s="37"/>
      <c r="E1346" s="30" t="str">
        <f>IFERROR(VLOOKUP(D1346,'движение ДВС'!B1345:C5350,2,FALSE),"")</f>
        <v/>
      </c>
      <c r="F1346" s="35"/>
      <c r="G1346" s="30" t="str">
        <f>IFERROR(VLOOKUP(F1346,нормативы!G1346:H1385,2,FALSE),"")</f>
        <v/>
      </c>
      <c r="H1346" s="30" t="str">
        <f>IF(ISBLANK(D1346),"",нормативы!$H$2)</f>
        <v/>
      </c>
      <c r="I1346" s="35"/>
      <c r="J1346" s="36" t="str">
        <f>IFERROR(VLOOKUP(D1346,'движение ДВС'!B1345:K5350,9,FALSE),"")</f>
        <v/>
      </c>
      <c r="K1346" s="29" t="str">
        <f>IFERROR(INDEX('движение ДВС'!B:P,MATCH('наряд-задание'!D1346,'движение ДВС'!P:P,0),1),"")</f>
        <v/>
      </c>
    </row>
    <row r="1347" spans="1:11" s="29" customFormat="1" ht="25.5" hidden="1" customHeight="1" x14ac:dyDescent="0.25">
      <c r="A1347" s="37"/>
      <c r="B1347" s="35"/>
      <c r="C1347" s="29">
        <f>IFERROR(VLOOKUP(B1347,специалист!$B$3:$C$45,2,FALSE),)</f>
        <v>0</v>
      </c>
      <c r="D1347" s="37"/>
      <c r="E1347" s="30" t="str">
        <f>IFERROR(VLOOKUP(D1347,'движение ДВС'!B1346:C5351,2,FALSE),"")</f>
        <v/>
      </c>
      <c r="F1347" s="35"/>
      <c r="G1347" s="30" t="str">
        <f>IFERROR(VLOOKUP(F1347,нормативы!G1347:H1386,2,FALSE),"")</f>
        <v/>
      </c>
      <c r="H1347" s="30" t="str">
        <f>IF(ISBLANK(D1347),"",нормативы!$H$2)</f>
        <v/>
      </c>
      <c r="I1347" s="35"/>
      <c r="J1347" s="36" t="str">
        <f>IFERROR(VLOOKUP(D1347,'движение ДВС'!B1346:K5351,9,FALSE),"")</f>
        <v/>
      </c>
      <c r="K1347" s="29" t="str">
        <f>IFERROR(INDEX('движение ДВС'!B:P,MATCH('наряд-задание'!D1347,'движение ДВС'!P:P,0),1),"")</f>
        <v/>
      </c>
    </row>
    <row r="1348" spans="1:11" s="29" customFormat="1" ht="25.5" hidden="1" customHeight="1" x14ac:dyDescent="0.25">
      <c r="A1348" s="37"/>
      <c r="B1348" s="35"/>
      <c r="C1348" s="29">
        <f>IFERROR(VLOOKUP(B1348,специалист!$B$3:$C$45,2,FALSE),)</f>
        <v>0</v>
      </c>
      <c r="D1348" s="37"/>
      <c r="E1348" s="30" t="str">
        <f>IFERROR(VLOOKUP(D1348,'движение ДВС'!B1347:C5352,2,FALSE),"")</f>
        <v/>
      </c>
      <c r="F1348" s="35"/>
      <c r="G1348" s="30" t="str">
        <f>IFERROR(VLOOKUP(F1348,нормативы!G1348:H1387,2,FALSE),"")</f>
        <v/>
      </c>
      <c r="H1348" s="30" t="str">
        <f>IF(ISBLANK(D1348),"",нормативы!$H$2)</f>
        <v/>
      </c>
      <c r="I1348" s="35"/>
      <c r="J1348" s="36" t="str">
        <f>IFERROR(VLOOKUP(D1348,'движение ДВС'!B1347:K5352,9,FALSE),"")</f>
        <v/>
      </c>
      <c r="K1348" s="29" t="str">
        <f>IFERROR(INDEX('движение ДВС'!B:P,MATCH('наряд-задание'!D1348,'движение ДВС'!P:P,0),1),"")</f>
        <v/>
      </c>
    </row>
    <row r="1349" spans="1:11" s="29" customFormat="1" ht="25.5" hidden="1" customHeight="1" x14ac:dyDescent="0.25">
      <c r="A1349" s="37"/>
      <c r="B1349" s="35"/>
      <c r="C1349" s="29">
        <f>IFERROR(VLOOKUP(B1349,специалист!$B$3:$C$45,2,FALSE),)</f>
        <v>0</v>
      </c>
      <c r="D1349" s="37"/>
      <c r="E1349" s="30" t="str">
        <f>IFERROR(VLOOKUP(D1349,'движение ДВС'!B1348:C5353,2,FALSE),"")</f>
        <v/>
      </c>
      <c r="F1349" s="35"/>
      <c r="G1349" s="30" t="str">
        <f>IFERROR(VLOOKUP(F1349,нормативы!G1349:H1388,2,FALSE),"")</f>
        <v/>
      </c>
      <c r="H1349" s="30" t="str">
        <f>IF(ISBLANK(D1349),"",нормативы!$H$2)</f>
        <v/>
      </c>
      <c r="I1349" s="35"/>
      <c r="J1349" s="36" t="str">
        <f>IFERROR(VLOOKUP(D1349,'движение ДВС'!B1348:K5353,9,FALSE),"")</f>
        <v/>
      </c>
      <c r="K1349" s="29" t="str">
        <f>IFERROR(INDEX('движение ДВС'!B:P,MATCH('наряд-задание'!D1349,'движение ДВС'!P:P,0),1),"")</f>
        <v/>
      </c>
    </row>
    <row r="1350" spans="1:11" s="29" customFormat="1" ht="25.5" hidden="1" customHeight="1" x14ac:dyDescent="0.25">
      <c r="A1350" s="37"/>
      <c r="B1350" s="35"/>
      <c r="C1350" s="29">
        <f>IFERROR(VLOOKUP(B1350,специалист!$B$3:$C$45,2,FALSE),)</f>
        <v>0</v>
      </c>
      <c r="D1350" s="37"/>
      <c r="E1350" s="30" t="str">
        <f>IFERROR(VLOOKUP(D1350,'движение ДВС'!B1349:C5354,2,FALSE),"")</f>
        <v/>
      </c>
      <c r="F1350" s="35"/>
      <c r="G1350" s="30" t="str">
        <f>IFERROR(VLOOKUP(F1350,нормативы!G1350:H1389,2,FALSE),"")</f>
        <v/>
      </c>
      <c r="H1350" s="30" t="str">
        <f>IF(ISBLANK(D1350),"",нормативы!$H$2)</f>
        <v/>
      </c>
      <c r="I1350" s="35"/>
      <c r="J1350" s="36" t="str">
        <f>IFERROR(VLOOKUP(D1350,'движение ДВС'!B1349:K5354,9,FALSE),"")</f>
        <v/>
      </c>
      <c r="K1350" s="29" t="str">
        <f>IFERROR(INDEX('движение ДВС'!B:P,MATCH('наряд-задание'!D1350,'движение ДВС'!P:P,0),1),"")</f>
        <v/>
      </c>
    </row>
    <row r="1351" spans="1:11" s="29" customFormat="1" ht="25.5" hidden="1" customHeight="1" x14ac:dyDescent="0.25">
      <c r="A1351" s="37"/>
      <c r="B1351" s="35"/>
      <c r="C1351" s="29">
        <f>IFERROR(VLOOKUP(B1351,специалист!$B$3:$C$45,2,FALSE),)</f>
        <v>0</v>
      </c>
      <c r="D1351" s="37"/>
      <c r="E1351" s="30" t="str">
        <f>IFERROR(VLOOKUP(D1351,'движение ДВС'!B1350:C5355,2,FALSE),"")</f>
        <v/>
      </c>
      <c r="F1351" s="35"/>
      <c r="G1351" s="30" t="str">
        <f>IFERROR(VLOOKUP(F1351,нормативы!G1351:H1390,2,FALSE),"")</f>
        <v/>
      </c>
      <c r="H1351" s="30" t="str">
        <f>IF(ISBLANK(D1351),"",нормативы!$H$2)</f>
        <v/>
      </c>
      <c r="I1351" s="35"/>
      <c r="J1351" s="36" t="str">
        <f>IFERROR(VLOOKUP(D1351,'движение ДВС'!B1350:K5355,9,FALSE),"")</f>
        <v/>
      </c>
      <c r="K1351" s="29" t="str">
        <f>IFERROR(INDEX('движение ДВС'!B:P,MATCH('наряд-задание'!D1351,'движение ДВС'!P:P,0),1),"")</f>
        <v/>
      </c>
    </row>
    <row r="1352" spans="1:11" s="29" customFormat="1" ht="25.5" hidden="1" customHeight="1" x14ac:dyDescent="0.25">
      <c r="A1352" s="37"/>
      <c r="B1352" s="35"/>
      <c r="C1352" s="29">
        <f>IFERROR(VLOOKUP(B1352,специалист!$B$3:$C$45,2,FALSE),)</f>
        <v>0</v>
      </c>
      <c r="D1352" s="37"/>
      <c r="E1352" s="30" t="str">
        <f>IFERROR(VLOOKUP(D1352,'движение ДВС'!B1351:C5356,2,FALSE),"")</f>
        <v/>
      </c>
      <c r="F1352" s="35"/>
      <c r="G1352" s="30" t="str">
        <f>IFERROR(VLOOKUP(F1352,нормативы!G1352:H1391,2,FALSE),"")</f>
        <v/>
      </c>
      <c r="H1352" s="30" t="str">
        <f>IF(ISBLANK(D1352),"",нормативы!$H$2)</f>
        <v/>
      </c>
      <c r="I1352" s="35"/>
      <c r="J1352" s="36" t="str">
        <f>IFERROR(VLOOKUP(D1352,'движение ДВС'!B1351:K5356,9,FALSE),"")</f>
        <v/>
      </c>
      <c r="K1352" s="29" t="str">
        <f>IFERROR(INDEX('движение ДВС'!B:P,MATCH('наряд-задание'!D1352,'движение ДВС'!P:P,0),1),"")</f>
        <v/>
      </c>
    </row>
    <row r="1353" spans="1:11" s="29" customFormat="1" ht="25.5" hidden="1" customHeight="1" x14ac:dyDescent="0.25">
      <c r="A1353" s="37"/>
      <c r="B1353" s="35"/>
      <c r="C1353" s="29">
        <f>IFERROR(VLOOKUP(B1353,специалист!$B$3:$C$45,2,FALSE),)</f>
        <v>0</v>
      </c>
      <c r="D1353" s="37"/>
      <c r="E1353" s="30" t="str">
        <f>IFERROR(VLOOKUP(D1353,'движение ДВС'!B1352:C5357,2,FALSE),"")</f>
        <v/>
      </c>
      <c r="F1353" s="35"/>
      <c r="G1353" s="30" t="str">
        <f>IFERROR(VLOOKUP(F1353,нормативы!G1353:H1392,2,FALSE),"")</f>
        <v/>
      </c>
      <c r="H1353" s="30" t="str">
        <f>IF(ISBLANK(D1353),"",нормативы!$H$2)</f>
        <v/>
      </c>
      <c r="I1353" s="35"/>
      <c r="J1353" s="36" t="str">
        <f>IFERROR(VLOOKUP(D1353,'движение ДВС'!B1352:K5357,9,FALSE),"")</f>
        <v/>
      </c>
      <c r="K1353" s="29" t="str">
        <f>IFERROR(INDEX('движение ДВС'!B:P,MATCH('наряд-задание'!D1353,'движение ДВС'!P:P,0),1),"")</f>
        <v/>
      </c>
    </row>
    <row r="1354" spans="1:11" s="29" customFormat="1" ht="25.5" hidden="1" customHeight="1" x14ac:dyDescent="0.25">
      <c r="A1354" s="37"/>
      <c r="B1354" s="35"/>
      <c r="C1354" s="29">
        <f>IFERROR(VLOOKUP(B1354,специалист!$B$3:$C$45,2,FALSE),)</f>
        <v>0</v>
      </c>
      <c r="D1354" s="37"/>
      <c r="E1354" s="30" t="str">
        <f>IFERROR(VLOOKUP(D1354,'движение ДВС'!B1353:C5358,2,FALSE),"")</f>
        <v/>
      </c>
      <c r="F1354" s="35"/>
      <c r="G1354" s="30" t="str">
        <f>IFERROR(VLOOKUP(F1354,нормативы!G1354:H1393,2,FALSE),"")</f>
        <v/>
      </c>
      <c r="H1354" s="30" t="str">
        <f>IF(ISBLANK(D1354),"",нормативы!$H$2)</f>
        <v/>
      </c>
      <c r="I1354" s="35"/>
      <c r="J1354" s="36" t="str">
        <f>IFERROR(VLOOKUP(D1354,'движение ДВС'!B1353:K5358,9,FALSE),"")</f>
        <v/>
      </c>
      <c r="K1354" s="29" t="str">
        <f>IFERROR(INDEX('движение ДВС'!B:P,MATCH('наряд-задание'!D1354,'движение ДВС'!P:P,0),1),"")</f>
        <v/>
      </c>
    </row>
    <row r="1355" spans="1:11" s="29" customFormat="1" ht="25.5" hidden="1" customHeight="1" x14ac:dyDescent="0.25">
      <c r="A1355" s="37"/>
      <c r="B1355" s="35"/>
      <c r="C1355" s="29">
        <f>IFERROR(VLOOKUP(B1355,специалист!$B$3:$C$45,2,FALSE),)</f>
        <v>0</v>
      </c>
      <c r="D1355" s="37"/>
      <c r="E1355" s="30" t="str">
        <f>IFERROR(VLOOKUP(D1355,'движение ДВС'!B1354:C5359,2,FALSE),"")</f>
        <v/>
      </c>
      <c r="F1355" s="35"/>
      <c r="G1355" s="30" t="str">
        <f>IFERROR(VLOOKUP(F1355,нормативы!G1355:H1394,2,FALSE),"")</f>
        <v/>
      </c>
      <c r="H1355" s="30" t="str">
        <f>IF(ISBLANK(D1355),"",нормативы!$H$2)</f>
        <v/>
      </c>
      <c r="I1355" s="35"/>
      <c r="J1355" s="36" t="str">
        <f>IFERROR(VLOOKUP(D1355,'движение ДВС'!B1354:K5359,9,FALSE),"")</f>
        <v/>
      </c>
      <c r="K1355" s="29" t="str">
        <f>IFERROR(INDEX('движение ДВС'!B:P,MATCH('наряд-задание'!D1355,'движение ДВС'!P:P,0),1),"")</f>
        <v/>
      </c>
    </row>
    <row r="1356" spans="1:11" s="29" customFormat="1" ht="25.5" hidden="1" customHeight="1" x14ac:dyDescent="0.25">
      <c r="A1356" s="37"/>
      <c r="B1356" s="35"/>
      <c r="C1356" s="29">
        <f>IFERROR(VLOOKUP(B1356,специалист!$B$3:$C$45,2,FALSE),)</f>
        <v>0</v>
      </c>
      <c r="D1356" s="37"/>
      <c r="E1356" s="30" t="str">
        <f>IFERROR(VLOOKUP(D1356,'движение ДВС'!B1355:C5360,2,FALSE),"")</f>
        <v/>
      </c>
      <c r="F1356" s="35"/>
      <c r="G1356" s="30" t="str">
        <f>IFERROR(VLOOKUP(F1356,нормативы!G1356:H1395,2,FALSE),"")</f>
        <v/>
      </c>
      <c r="H1356" s="30" t="str">
        <f>IF(ISBLANK(D1356),"",нормативы!$H$2)</f>
        <v/>
      </c>
      <c r="I1356" s="35"/>
      <c r="J1356" s="36" t="str">
        <f>IFERROR(VLOOKUP(D1356,'движение ДВС'!B1355:K5360,9,FALSE),"")</f>
        <v/>
      </c>
      <c r="K1356" s="29" t="str">
        <f>IFERROR(INDEX('движение ДВС'!B:P,MATCH('наряд-задание'!D1356,'движение ДВС'!P:P,0),1),"")</f>
        <v/>
      </c>
    </row>
    <row r="1357" spans="1:11" s="29" customFormat="1" ht="25.5" hidden="1" customHeight="1" x14ac:dyDescent="0.25">
      <c r="A1357" s="37"/>
      <c r="B1357" s="35"/>
      <c r="C1357" s="29">
        <f>IFERROR(VLOOKUP(B1357,специалист!$B$3:$C$45,2,FALSE),)</f>
        <v>0</v>
      </c>
      <c r="D1357" s="37"/>
      <c r="E1357" s="30" t="str">
        <f>IFERROR(VLOOKUP(D1357,'движение ДВС'!B1356:C5361,2,FALSE),"")</f>
        <v/>
      </c>
      <c r="F1357" s="35"/>
      <c r="G1357" s="30" t="str">
        <f>IFERROR(VLOOKUP(F1357,нормативы!G1357:H1396,2,FALSE),"")</f>
        <v/>
      </c>
      <c r="H1357" s="30" t="str">
        <f>IF(ISBLANK(D1357),"",нормативы!$H$2)</f>
        <v/>
      </c>
      <c r="I1357" s="35"/>
      <c r="J1357" s="36" t="str">
        <f>IFERROR(VLOOKUP(D1357,'движение ДВС'!B1356:K5361,9,FALSE),"")</f>
        <v/>
      </c>
      <c r="K1357" s="29" t="str">
        <f>IFERROR(INDEX('движение ДВС'!B:P,MATCH('наряд-задание'!D1357,'движение ДВС'!P:P,0),1),"")</f>
        <v/>
      </c>
    </row>
    <row r="1358" spans="1:11" s="29" customFormat="1" ht="25.5" hidden="1" customHeight="1" x14ac:dyDescent="0.25">
      <c r="A1358" s="37"/>
      <c r="B1358" s="35"/>
      <c r="C1358" s="29">
        <f>IFERROR(VLOOKUP(B1358,специалист!$B$3:$C$45,2,FALSE),)</f>
        <v>0</v>
      </c>
      <c r="D1358" s="37"/>
      <c r="E1358" s="30" t="str">
        <f>IFERROR(VLOOKUP(D1358,'движение ДВС'!B1357:C5362,2,FALSE),"")</f>
        <v/>
      </c>
      <c r="F1358" s="35"/>
      <c r="G1358" s="30" t="str">
        <f>IFERROR(VLOOKUP(F1358,нормативы!G1358:H1397,2,FALSE),"")</f>
        <v/>
      </c>
      <c r="H1358" s="30" t="str">
        <f>IF(ISBLANK(D1358),"",нормативы!$H$2)</f>
        <v/>
      </c>
      <c r="I1358" s="35"/>
      <c r="J1358" s="36" t="str">
        <f>IFERROR(VLOOKUP(D1358,'движение ДВС'!B1357:K5362,9,FALSE),"")</f>
        <v/>
      </c>
      <c r="K1358" s="29" t="str">
        <f>IFERROR(INDEX('движение ДВС'!B:P,MATCH('наряд-задание'!D1358,'движение ДВС'!P:P,0),1),"")</f>
        <v/>
      </c>
    </row>
    <row r="1359" spans="1:11" s="29" customFormat="1" ht="25.5" hidden="1" customHeight="1" x14ac:dyDescent="0.25">
      <c r="A1359" s="37"/>
      <c r="B1359" s="35"/>
      <c r="C1359" s="29">
        <f>IFERROR(VLOOKUP(B1359,специалист!$B$3:$C$45,2,FALSE),)</f>
        <v>0</v>
      </c>
      <c r="D1359" s="37"/>
      <c r="E1359" s="30" t="str">
        <f>IFERROR(VLOOKUP(D1359,'движение ДВС'!B1358:C5363,2,FALSE),"")</f>
        <v/>
      </c>
      <c r="F1359" s="35"/>
      <c r="G1359" s="30" t="str">
        <f>IFERROR(VLOOKUP(F1359,нормативы!G1359:H1398,2,FALSE),"")</f>
        <v/>
      </c>
      <c r="H1359" s="30" t="str">
        <f>IF(ISBLANK(D1359),"",нормативы!$H$2)</f>
        <v/>
      </c>
      <c r="I1359" s="35"/>
      <c r="J1359" s="36" t="str">
        <f>IFERROR(VLOOKUP(D1359,'движение ДВС'!B1358:K5363,9,FALSE),"")</f>
        <v/>
      </c>
      <c r="K1359" s="29" t="str">
        <f>IFERROR(INDEX('движение ДВС'!B:P,MATCH('наряд-задание'!D1359,'движение ДВС'!P:P,0),1),"")</f>
        <v/>
      </c>
    </row>
    <row r="1360" spans="1:11" s="29" customFormat="1" ht="25.5" hidden="1" customHeight="1" x14ac:dyDescent="0.25">
      <c r="A1360" s="37"/>
      <c r="B1360" s="35"/>
      <c r="C1360" s="29">
        <f>IFERROR(VLOOKUP(B1360,специалист!$B$3:$C$45,2,FALSE),)</f>
        <v>0</v>
      </c>
      <c r="D1360" s="37"/>
      <c r="E1360" s="30" t="str">
        <f>IFERROR(VLOOKUP(D1360,'движение ДВС'!B1359:C5364,2,FALSE),"")</f>
        <v/>
      </c>
      <c r="F1360" s="35"/>
      <c r="G1360" s="30" t="str">
        <f>IFERROR(VLOOKUP(F1360,нормативы!G1360:H1399,2,FALSE),"")</f>
        <v/>
      </c>
      <c r="H1360" s="30" t="str">
        <f>IF(ISBLANK(D1360),"",нормативы!$H$2)</f>
        <v/>
      </c>
      <c r="I1360" s="35"/>
      <c r="J1360" s="36" t="str">
        <f>IFERROR(VLOOKUP(D1360,'движение ДВС'!B1359:K5364,9,FALSE),"")</f>
        <v/>
      </c>
      <c r="K1360" s="29" t="str">
        <f>IFERROR(INDEX('движение ДВС'!B:P,MATCH('наряд-задание'!D1360,'движение ДВС'!P:P,0),1),"")</f>
        <v/>
      </c>
    </row>
    <row r="1361" spans="1:11" s="29" customFormat="1" ht="25.5" hidden="1" customHeight="1" x14ac:dyDescent="0.25">
      <c r="A1361" s="37"/>
      <c r="B1361" s="35"/>
      <c r="C1361" s="29">
        <f>IFERROR(VLOOKUP(B1361,специалист!$B$3:$C$45,2,FALSE),)</f>
        <v>0</v>
      </c>
      <c r="D1361" s="37"/>
      <c r="E1361" s="30" t="str">
        <f>IFERROR(VLOOKUP(D1361,'движение ДВС'!B1360:C5365,2,FALSE),"")</f>
        <v/>
      </c>
      <c r="F1361" s="35"/>
      <c r="G1361" s="30" t="str">
        <f>IFERROR(VLOOKUP(F1361,нормативы!G1361:H1400,2,FALSE),"")</f>
        <v/>
      </c>
      <c r="H1361" s="30" t="str">
        <f>IF(ISBLANK(D1361),"",нормативы!$H$2)</f>
        <v/>
      </c>
      <c r="I1361" s="35"/>
      <c r="J1361" s="36" t="str">
        <f>IFERROR(VLOOKUP(D1361,'движение ДВС'!B1360:K5365,9,FALSE),"")</f>
        <v/>
      </c>
      <c r="K1361" s="29" t="str">
        <f>IFERROR(INDEX('движение ДВС'!B:P,MATCH('наряд-задание'!D1361,'движение ДВС'!P:P,0),1),"")</f>
        <v/>
      </c>
    </row>
    <row r="1362" spans="1:11" s="29" customFormat="1" ht="25.5" hidden="1" customHeight="1" x14ac:dyDescent="0.25">
      <c r="A1362" s="37"/>
      <c r="B1362" s="35"/>
      <c r="C1362" s="29">
        <f>IFERROR(VLOOKUP(B1362,специалист!$B$3:$C$45,2,FALSE),)</f>
        <v>0</v>
      </c>
      <c r="D1362" s="37"/>
      <c r="E1362" s="30" t="str">
        <f>IFERROR(VLOOKUP(D1362,'движение ДВС'!B1361:C5366,2,FALSE),"")</f>
        <v/>
      </c>
      <c r="F1362" s="35"/>
      <c r="G1362" s="30" t="str">
        <f>IFERROR(VLOOKUP(F1362,нормативы!G1362:H1401,2,FALSE),"")</f>
        <v/>
      </c>
      <c r="H1362" s="30" t="str">
        <f>IF(ISBLANK(D1362),"",нормативы!$H$2)</f>
        <v/>
      </c>
      <c r="I1362" s="35"/>
      <c r="J1362" s="36" t="str">
        <f>IFERROR(VLOOKUP(D1362,'движение ДВС'!B1361:K5366,9,FALSE),"")</f>
        <v/>
      </c>
      <c r="K1362" s="29" t="str">
        <f>IFERROR(INDEX('движение ДВС'!B:P,MATCH('наряд-задание'!D1362,'движение ДВС'!P:P,0),1),"")</f>
        <v/>
      </c>
    </row>
    <row r="1363" spans="1:11" s="29" customFormat="1" ht="25.5" hidden="1" customHeight="1" x14ac:dyDescent="0.25">
      <c r="A1363" s="37"/>
      <c r="B1363" s="35"/>
      <c r="C1363" s="29">
        <f>IFERROR(VLOOKUP(B1363,специалист!$B$3:$C$45,2,FALSE),)</f>
        <v>0</v>
      </c>
      <c r="D1363" s="37"/>
      <c r="E1363" s="30" t="str">
        <f>IFERROR(VLOOKUP(D1363,'движение ДВС'!B1362:C5367,2,FALSE),"")</f>
        <v/>
      </c>
      <c r="F1363" s="35"/>
      <c r="G1363" s="30" t="str">
        <f>IFERROR(VLOOKUP(F1363,нормативы!G1363:H1402,2,FALSE),"")</f>
        <v/>
      </c>
      <c r="H1363" s="30" t="str">
        <f>IF(ISBLANK(D1363),"",нормативы!$H$2)</f>
        <v/>
      </c>
      <c r="I1363" s="35"/>
      <c r="J1363" s="36" t="str">
        <f>IFERROR(VLOOKUP(D1363,'движение ДВС'!B1362:K5367,9,FALSE),"")</f>
        <v/>
      </c>
      <c r="K1363" s="29" t="str">
        <f>IFERROR(INDEX('движение ДВС'!B:P,MATCH('наряд-задание'!D1363,'движение ДВС'!P:P,0),1),"")</f>
        <v/>
      </c>
    </row>
    <row r="1364" spans="1:11" s="29" customFormat="1" ht="25.5" hidden="1" customHeight="1" x14ac:dyDescent="0.25">
      <c r="A1364" s="37"/>
      <c r="B1364" s="35"/>
      <c r="C1364" s="29">
        <f>IFERROR(VLOOKUP(B1364,специалист!$B$3:$C$45,2,FALSE),)</f>
        <v>0</v>
      </c>
      <c r="D1364" s="37"/>
      <c r="E1364" s="30" t="str">
        <f>IFERROR(VLOOKUP(D1364,'движение ДВС'!B1363:C5368,2,FALSE),"")</f>
        <v/>
      </c>
      <c r="F1364" s="35"/>
      <c r="G1364" s="30" t="str">
        <f>IFERROR(VLOOKUP(F1364,нормативы!G1364:H1403,2,FALSE),"")</f>
        <v/>
      </c>
      <c r="H1364" s="30" t="str">
        <f>IF(ISBLANK(D1364),"",нормативы!$H$2)</f>
        <v/>
      </c>
      <c r="I1364" s="35"/>
      <c r="J1364" s="36" t="str">
        <f>IFERROR(VLOOKUP(D1364,'движение ДВС'!B1363:K5368,9,FALSE),"")</f>
        <v/>
      </c>
      <c r="K1364" s="29" t="str">
        <f>IFERROR(INDEX('движение ДВС'!B:P,MATCH('наряд-задание'!D1364,'движение ДВС'!P:P,0),1),"")</f>
        <v/>
      </c>
    </row>
    <row r="1365" spans="1:11" s="29" customFormat="1" ht="25.5" hidden="1" customHeight="1" x14ac:dyDescent="0.25">
      <c r="A1365" s="37"/>
      <c r="B1365" s="35"/>
      <c r="C1365" s="29">
        <f>IFERROR(VLOOKUP(B1365,специалист!$B$3:$C$45,2,FALSE),)</f>
        <v>0</v>
      </c>
      <c r="D1365" s="37"/>
      <c r="E1365" s="30" t="str">
        <f>IFERROR(VLOOKUP(D1365,'движение ДВС'!B1364:C5369,2,FALSE),"")</f>
        <v/>
      </c>
      <c r="F1365" s="35"/>
      <c r="G1365" s="30" t="str">
        <f>IFERROR(VLOOKUP(F1365,нормативы!G1365:H1404,2,FALSE),"")</f>
        <v/>
      </c>
      <c r="H1365" s="30" t="str">
        <f>IF(ISBLANK(D1365),"",нормативы!$H$2)</f>
        <v/>
      </c>
      <c r="I1365" s="35"/>
      <c r="J1365" s="36" t="str">
        <f>IFERROR(VLOOKUP(D1365,'движение ДВС'!B1364:K5369,9,FALSE),"")</f>
        <v/>
      </c>
      <c r="K1365" s="29" t="str">
        <f>IFERROR(INDEX('движение ДВС'!B:P,MATCH('наряд-задание'!D1365,'движение ДВС'!P:P,0),1),"")</f>
        <v/>
      </c>
    </row>
    <row r="1366" spans="1:11" s="29" customFormat="1" ht="25.5" hidden="1" customHeight="1" x14ac:dyDescent="0.25">
      <c r="A1366" s="37"/>
      <c r="B1366" s="35"/>
      <c r="C1366" s="29">
        <f>IFERROR(VLOOKUP(B1366,специалист!$B$3:$C$45,2,FALSE),)</f>
        <v>0</v>
      </c>
      <c r="D1366" s="37"/>
      <c r="E1366" s="30" t="str">
        <f>IFERROR(VLOOKUP(D1366,'движение ДВС'!B1365:C5370,2,FALSE),"")</f>
        <v/>
      </c>
      <c r="F1366" s="35"/>
      <c r="G1366" s="30" t="str">
        <f>IFERROR(VLOOKUP(F1366,нормативы!G1366:H1405,2,FALSE),"")</f>
        <v/>
      </c>
      <c r="H1366" s="30" t="str">
        <f>IF(ISBLANK(D1366),"",нормативы!$H$2)</f>
        <v/>
      </c>
      <c r="I1366" s="35"/>
      <c r="J1366" s="36" t="str">
        <f>IFERROR(VLOOKUP(D1366,'движение ДВС'!B1365:K5370,9,FALSE),"")</f>
        <v/>
      </c>
      <c r="K1366" s="29" t="str">
        <f>IFERROR(INDEX('движение ДВС'!B:P,MATCH('наряд-задание'!D1366,'движение ДВС'!P:P,0),1),"")</f>
        <v/>
      </c>
    </row>
    <row r="1367" spans="1:11" s="29" customFormat="1" ht="25.5" hidden="1" customHeight="1" x14ac:dyDescent="0.25">
      <c r="A1367" s="37"/>
      <c r="B1367" s="35"/>
      <c r="C1367" s="29">
        <f>IFERROR(VLOOKUP(B1367,специалист!$B$3:$C$45,2,FALSE),)</f>
        <v>0</v>
      </c>
      <c r="D1367" s="37"/>
      <c r="E1367" s="30" t="str">
        <f>IFERROR(VLOOKUP(D1367,'движение ДВС'!B1366:C5371,2,FALSE),"")</f>
        <v/>
      </c>
      <c r="F1367" s="35"/>
      <c r="G1367" s="30" t="str">
        <f>IFERROR(VLOOKUP(F1367,нормативы!G1367:H1406,2,FALSE),"")</f>
        <v/>
      </c>
      <c r="H1367" s="30" t="str">
        <f>IF(ISBLANK(D1367),"",нормативы!$H$2)</f>
        <v/>
      </c>
      <c r="I1367" s="35"/>
      <c r="J1367" s="36" t="str">
        <f>IFERROR(VLOOKUP(D1367,'движение ДВС'!B1366:K5371,9,FALSE),"")</f>
        <v/>
      </c>
      <c r="K1367" s="29" t="str">
        <f>IFERROR(INDEX('движение ДВС'!B:P,MATCH('наряд-задание'!D1367,'движение ДВС'!P:P,0),1),"")</f>
        <v/>
      </c>
    </row>
    <row r="1368" spans="1:11" s="29" customFormat="1" ht="25.5" hidden="1" customHeight="1" x14ac:dyDescent="0.25">
      <c r="A1368" s="37"/>
      <c r="B1368" s="35"/>
      <c r="C1368" s="29">
        <f>IFERROR(VLOOKUP(B1368,специалист!$B$3:$C$45,2,FALSE),)</f>
        <v>0</v>
      </c>
      <c r="D1368" s="37"/>
      <c r="E1368" s="30" t="str">
        <f>IFERROR(VLOOKUP(D1368,'движение ДВС'!B1367:C5372,2,FALSE),"")</f>
        <v/>
      </c>
      <c r="F1368" s="35"/>
      <c r="G1368" s="30" t="str">
        <f>IFERROR(VLOOKUP(F1368,нормативы!G1368:H1407,2,FALSE),"")</f>
        <v/>
      </c>
      <c r="H1368" s="30" t="str">
        <f>IF(ISBLANK(D1368),"",нормативы!$H$2)</f>
        <v/>
      </c>
      <c r="I1368" s="35"/>
      <c r="J1368" s="36" t="str">
        <f>IFERROR(VLOOKUP(D1368,'движение ДВС'!B1367:K5372,9,FALSE),"")</f>
        <v/>
      </c>
      <c r="K1368" s="29" t="str">
        <f>IFERROR(INDEX('движение ДВС'!B:P,MATCH('наряд-задание'!D1368,'движение ДВС'!P:P,0),1),"")</f>
        <v/>
      </c>
    </row>
    <row r="1369" spans="1:11" s="29" customFormat="1" ht="25.5" hidden="1" customHeight="1" x14ac:dyDescent="0.25">
      <c r="A1369" s="37"/>
      <c r="B1369" s="35"/>
      <c r="C1369" s="29">
        <f>IFERROR(VLOOKUP(B1369,специалист!$B$3:$C$45,2,FALSE),)</f>
        <v>0</v>
      </c>
      <c r="D1369" s="37"/>
      <c r="E1369" s="30" t="str">
        <f>IFERROR(VLOOKUP(D1369,'движение ДВС'!B1368:C5373,2,FALSE),"")</f>
        <v/>
      </c>
      <c r="F1369" s="35"/>
      <c r="G1369" s="30" t="str">
        <f>IFERROR(VLOOKUP(F1369,нормативы!G1369:H1408,2,FALSE),"")</f>
        <v/>
      </c>
      <c r="H1369" s="30" t="str">
        <f>IF(ISBLANK(D1369),"",нормативы!$H$2)</f>
        <v/>
      </c>
      <c r="I1369" s="35"/>
      <c r="J1369" s="36" t="str">
        <f>IFERROR(VLOOKUP(D1369,'движение ДВС'!B1368:K5373,9,FALSE),"")</f>
        <v/>
      </c>
      <c r="K1369" s="29" t="str">
        <f>IFERROR(INDEX('движение ДВС'!B:P,MATCH('наряд-задание'!D1369,'движение ДВС'!P:P,0),1),"")</f>
        <v/>
      </c>
    </row>
    <row r="1370" spans="1:11" s="29" customFormat="1" ht="25.5" hidden="1" customHeight="1" x14ac:dyDescent="0.25">
      <c r="A1370" s="37"/>
      <c r="B1370" s="35"/>
      <c r="C1370" s="29">
        <f>IFERROR(VLOOKUP(B1370,специалист!$B$3:$C$45,2,FALSE),)</f>
        <v>0</v>
      </c>
      <c r="D1370" s="37"/>
      <c r="E1370" s="30" t="str">
        <f>IFERROR(VLOOKUP(D1370,'движение ДВС'!B1369:C5374,2,FALSE),"")</f>
        <v/>
      </c>
      <c r="F1370" s="35"/>
      <c r="G1370" s="30" t="str">
        <f>IFERROR(VLOOKUP(F1370,нормативы!G1370:H1409,2,FALSE),"")</f>
        <v/>
      </c>
      <c r="H1370" s="30" t="str">
        <f>IF(ISBLANK(D1370),"",нормативы!$H$2)</f>
        <v/>
      </c>
      <c r="I1370" s="35"/>
      <c r="J1370" s="36" t="str">
        <f>IFERROR(VLOOKUP(D1370,'движение ДВС'!B1369:K5374,9,FALSE),"")</f>
        <v/>
      </c>
      <c r="K1370" s="29" t="str">
        <f>IFERROR(INDEX('движение ДВС'!B:P,MATCH('наряд-задание'!D1370,'движение ДВС'!P:P,0),1),"")</f>
        <v/>
      </c>
    </row>
    <row r="1371" spans="1:11" s="29" customFormat="1" ht="25.5" hidden="1" customHeight="1" x14ac:dyDescent="0.25">
      <c r="A1371" s="37"/>
      <c r="B1371" s="35"/>
      <c r="C1371" s="29">
        <f>IFERROR(VLOOKUP(B1371,специалист!$B$3:$C$45,2,FALSE),)</f>
        <v>0</v>
      </c>
      <c r="D1371" s="37"/>
      <c r="E1371" s="30" t="str">
        <f>IFERROR(VLOOKUP(D1371,'движение ДВС'!B1370:C5375,2,FALSE),"")</f>
        <v/>
      </c>
      <c r="F1371" s="35"/>
      <c r="G1371" s="30" t="str">
        <f>IFERROR(VLOOKUP(F1371,нормативы!G1371:H1410,2,FALSE),"")</f>
        <v/>
      </c>
      <c r="H1371" s="30" t="str">
        <f>IF(ISBLANK(D1371),"",нормативы!$H$2)</f>
        <v/>
      </c>
      <c r="I1371" s="35"/>
      <c r="J1371" s="36" t="str">
        <f>IFERROR(VLOOKUP(D1371,'движение ДВС'!B1370:K5375,9,FALSE),"")</f>
        <v/>
      </c>
      <c r="K1371" s="29" t="str">
        <f>IFERROR(INDEX('движение ДВС'!B:P,MATCH('наряд-задание'!D1371,'движение ДВС'!P:P,0),1),"")</f>
        <v/>
      </c>
    </row>
    <row r="1372" spans="1:11" s="29" customFormat="1" ht="25.5" hidden="1" customHeight="1" x14ac:dyDescent="0.25">
      <c r="A1372" s="37"/>
      <c r="B1372" s="35"/>
      <c r="C1372" s="29">
        <f>IFERROR(VLOOKUP(B1372,специалист!$B$3:$C$45,2,FALSE),)</f>
        <v>0</v>
      </c>
      <c r="D1372" s="37"/>
      <c r="E1372" s="30" t="str">
        <f>IFERROR(VLOOKUP(D1372,'движение ДВС'!B1371:C5376,2,FALSE),"")</f>
        <v/>
      </c>
      <c r="F1372" s="35"/>
      <c r="G1372" s="30" t="str">
        <f>IFERROR(VLOOKUP(F1372,нормативы!G1372:H1411,2,FALSE),"")</f>
        <v/>
      </c>
      <c r="H1372" s="30" t="str">
        <f>IF(ISBLANK(D1372),"",нормативы!$H$2)</f>
        <v/>
      </c>
      <c r="I1372" s="35"/>
      <c r="J1372" s="36" t="str">
        <f>IFERROR(VLOOKUP(D1372,'движение ДВС'!B1371:K5376,9,FALSE),"")</f>
        <v/>
      </c>
      <c r="K1372" s="29" t="str">
        <f>IFERROR(INDEX('движение ДВС'!B:P,MATCH('наряд-задание'!D1372,'движение ДВС'!P:P,0),1),"")</f>
        <v/>
      </c>
    </row>
    <row r="1373" spans="1:11" s="29" customFormat="1" ht="25.5" hidden="1" customHeight="1" x14ac:dyDescent="0.25">
      <c r="A1373" s="37"/>
      <c r="B1373" s="35"/>
      <c r="C1373" s="29">
        <f>IFERROR(VLOOKUP(B1373,специалист!$B$3:$C$45,2,FALSE),)</f>
        <v>0</v>
      </c>
      <c r="D1373" s="37"/>
      <c r="E1373" s="30" t="str">
        <f>IFERROR(VLOOKUP(D1373,'движение ДВС'!B1372:C5377,2,FALSE),"")</f>
        <v/>
      </c>
      <c r="F1373" s="35"/>
      <c r="G1373" s="30" t="str">
        <f>IFERROR(VLOOKUP(F1373,нормативы!G1373:H1412,2,FALSE),"")</f>
        <v/>
      </c>
      <c r="H1373" s="30" t="str">
        <f>IF(ISBLANK(D1373),"",нормативы!$H$2)</f>
        <v/>
      </c>
      <c r="I1373" s="35"/>
      <c r="J1373" s="36" t="str">
        <f>IFERROR(VLOOKUP(D1373,'движение ДВС'!B1372:K5377,9,FALSE),"")</f>
        <v/>
      </c>
      <c r="K1373" s="29" t="str">
        <f>IFERROR(INDEX('движение ДВС'!B:P,MATCH('наряд-задание'!D1373,'движение ДВС'!P:P,0),1),"")</f>
        <v/>
      </c>
    </row>
    <row r="1374" spans="1:11" s="29" customFormat="1" ht="25.5" hidden="1" customHeight="1" x14ac:dyDescent="0.25">
      <c r="A1374" s="37"/>
      <c r="B1374" s="35"/>
      <c r="C1374" s="29">
        <f>IFERROR(VLOOKUP(B1374,специалист!$B$3:$C$45,2,FALSE),)</f>
        <v>0</v>
      </c>
      <c r="D1374" s="37"/>
      <c r="E1374" s="30" t="str">
        <f>IFERROR(VLOOKUP(D1374,'движение ДВС'!B1373:C5378,2,FALSE),"")</f>
        <v/>
      </c>
      <c r="F1374" s="35"/>
      <c r="G1374" s="30" t="str">
        <f>IFERROR(VLOOKUP(F1374,нормативы!G1374:H1413,2,FALSE),"")</f>
        <v/>
      </c>
      <c r="H1374" s="30" t="str">
        <f>IF(ISBLANK(D1374),"",нормативы!$H$2)</f>
        <v/>
      </c>
      <c r="I1374" s="35"/>
      <c r="J1374" s="36" t="str">
        <f>IFERROR(VLOOKUP(D1374,'движение ДВС'!B1373:K5378,9,FALSE),"")</f>
        <v/>
      </c>
      <c r="K1374" s="29" t="str">
        <f>IFERROR(INDEX('движение ДВС'!B:P,MATCH('наряд-задание'!D1374,'движение ДВС'!P:P,0),1),"")</f>
        <v/>
      </c>
    </row>
    <row r="1375" spans="1:11" s="29" customFormat="1" ht="25.5" hidden="1" customHeight="1" x14ac:dyDescent="0.25">
      <c r="A1375" s="37"/>
      <c r="B1375" s="35"/>
      <c r="C1375" s="29">
        <f>IFERROR(VLOOKUP(B1375,специалист!$B$3:$C$45,2,FALSE),)</f>
        <v>0</v>
      </c>
      <c r="D1375" s="37"/>
      <c r="E1375" s="30" t="str">
        <f>IFERROR(VLOOKUP(D1375,'движение ДВС'!B1374:C5379,2,FALSE),"")</f>
        <v/>
      </c>
      <c r="F1375" s="35"/>
      <c r="G1375" s="30" t="str">
        <f>IFERROR(VLOOKUP(F1375,нормативы!G1375:H1414,2,FALSE),"")</f>
        <v/>
      </c>
      <c r="H1375" s="30" t="str">
        <f>IF(ISBLANK(D1375),"",нормативы!$H$2)</f>
        <v/>
      </c>
      <c r="I1375" s="35"/>
      <c r="J1375" s="36" t="str">
        <f>IFERROR(VLOOKUP(D1375,'движение ДВС'!B1374:K5379,9,FALSE),"")</f>
        <v/>
      </c>
      <c r="K1375" s="29" t="str">
        <f>IFERROR(INDEX('движение ДВС'!B:P,MATCH('наряд-задание'!D1375,'движение ДВС'!P:P,0),1),"")</f>
        <v/>
      </c>
    </row>
    <row r="1376" spans="1:11" s="29" customFormat="1" ht="25.5" hidden="1" customHeight="1" x14ac:dyDescent="0.25">
      <c r="A1376" s="37"/>
      <c r="B1376" s="35"/>
      <c r="C1376" s="29">
        <f>IFERROR(VLOOKUP(B1376,специалист!$B$3:$C$45,2,FALSE),)</f>
        <v>0</v>
      </c>
      <c r="D1376" s="37"/>
      <c r="E1376" s="30" t="str">
        <f>IFERROR(VLOOKUP(D1376,'движение ДВС'!B1375:C5380,2,FALSE),"")</f>
        <v/>
      </c>
      <c r="F1376" s="35"/>
      <c r="G1376" s="30" t="str">
        <f>IFERROR(VLOOKUP(F1376,нормативы!G1376:H1415,2,FALSE),"")</f>
        <v/>
      </c>
      <c r="H1376" s="30" t="str">
        <f>IF(ISBLANK(D1376),"",нормативы!$H$2)</f>
        <v/>
      </c>
      <c r="I1376" s="35"/>
      <c r="J1376" s="36" t="str">
        <f>IFERROR(VLOOKUP(D1376,'движение ДВС'!B1375:K5380,9,FALSE),"")</f>
        <v/>
      </c>
      <c r="K1376" s="29" t="str">
        <f>IFERROR(INDEX('движение ДВС'!B:P,MATCH('наряд-задание'!D1376,'движение ДВС'!P:P,0),1),"")</f>
        <v/>
      </c>
    </row>
    <row r="1377" spans="1:11" s="29" customFormat="1" ht="25.5" hidden="1" customHeight="1" x14ac:dyDescent="0.25">
      <c r="A1377" s="37"/>
      <c r="B1377" s="35"/>
      <c r="C1377" s="29">
        <f>IFERROR(VLOOKUP(B1377,специалист!$B$3:$C$45,2,FALSE),)</f>
        <v>0</v>
      </c>
      <c r="D1377" s="37"/>
      <c r="E1377" s="30" t="str">
        <f>IFERROR(VLOOKUP(D1377,'движение ДВС'!B1376:C5381,2,FALSE),"")</f>
        <v/>
      </c>
      <c r="F1377" s="35"/>
      <c r="G1377" s="30" t="str">
        <f>IFERROR(VLOOKUP(F1377,нормативы!G1377:H1416,2,FALSE),"")</f>
        <v/>
      </c>
      <c r="H1377" s="30" t="str">
        <f>IF(ISBLANK(D1377),"",нормативы!$H$2)</f>
        <v/>
      </c>
      <c r="I1377" s="35"/>
      <c r="J1377" s="36" t="str">
        <f>IFERROR(VLOOKUP(D1377,'движение ДВС'!B1376:K5381,9,FALSE),"")</f>
        <v/>
      </c>
      <c r="K1377" s="29" t="str">
        <f>IFERROR(INDEX('движение ДВС'!B:P,MATCH('наряд-задание'!D1377,'движение ДВС'!P:P,0),1),"")</f>
        <v/>
      </c>
    </row>
    <row r="1378" spans="1:11" s="29" customFormat="1" ht="25.5" hidden="1" customHeight="1" x14ac:dyDescent="0.25">
      <c r="A1378" s="37"/>
      <c r="B1378" s="35"/>
      <c r="C1378" s="29">
        <f>IFERROR(VLOOKUP(B1378,специалист!$B$3:$C$45,2,FALSE),)</f>
        <v>0</v>
      </c>
      <c r="D1378" s="37"/>
      <c r="E1378" s="30" t="str">
        <f>IFERROR(VLOOKUP(D1378,'движение ДВС'!B1377:C5382,2,FALSE),"")</f>
        <v/>
      </c>
      <c r="F1378" s="35"/>
      <c r="G1378" s="30" t="str">
        <f>IFERROR(VLOOKUP(F1378,нормативы!G1378:H1417,2,FALSE),"")</f>
        <v/>
      </c>
      <c r="H1378" s="30" t="str">
        <f>IF(ISBLANK(D1378),"",нормативы!$H$2)</f>
        <v/>
      </c>
      <c r="I1378" s="35"/>
      <c r="J1378" s="36" t="str">
        <f>IFERROR(VLOOKUP(D1378,'движение ДВС'!B1377:K5382,9,FALSE),"")</f>
        <v/>
      </c>
      <c r="K1378" s="29" t="str">
        <f>IFERROR(INDEX('движение ДВС'!B:P,MATCH('наряд-задание'!D1378,'движение ДВС'!P:P,0),1),"")</f>
        <v/>
      </c>
    </row>
    <row r="1379" spans="1:11" s="29" customFormat="1" ht="25.5" hidden="1" customHeight="1" x14ac:dyDescent="0.25">
      <c r="A1379" s="37"/>
      <c r="B1379" s="35"/>
      <c r="C1379" s="29">
        <f>IFERROR(VLOOKUP(B1379,специалист!$B$3:$C$45,2,FALSE),)</f>
        <v>0</v>
      </c>
      <c r="D1379" s="37"/>
      <c r="E1379" s="30" t="str">
        <f>IFERROR(VLOOKUP(D1379,'движение ДВС'!B1378:C5383,2,FALSE),"")</f>
        <v/>
      </c>
      <c r="F1379" s="35"/>
      <c r="G1379" s="30" t="str">
        <f>IFERROR(VLOOKUP(F1379,нормативы!G1379:H1418,2,FALSE),"")</f>
        <v/>
      </c>
      <c r="H1379" s="30" t="str">
        <f>IF(ISBLANK(D1379),"",нормативы!$H$2)</f>
        <v/>
      </c>
      <c r="I1379" s="35"/>
      <c r="J1379" s="36" t="str">
        <f>IFERROR(VLOOKUP(D1379,'движение ДВС'!B1378:K5383,9,FALSE),"")</f>
        <v/>
      </c>
      <c r="K1379" s="29" t="str">
        <f>IFERROR(INDEX('движение ДВС'!B:P,MATCH('наряд-задание'!D1379,'движение ДВС'!P:P,0),1),"")</f>
        <v/>
      </c>
    </row>
    <row r="1380" spans="1:11" s="29" customFormat="1" ht="25.5" hidden="1" customHeight="1" x14ac:dyDescent="0.25">
      <c r="A1380" s="37"/>
      <c r="B1380" s="35"/>
      <c r="C1380" s="29">
        <f>IFERROR(VLOOKUP(B1380,специалист!$B$3:$C$45,2,FALSE),)</f>
        <v>0</v>
      </c>
      <c r="D1380" s="37"/>
      <c r="E1380" s="30" t="str">
        <f>IFERROR(VLOOKUP(D1380,'движение ДВС'!B1379:C5384,2,FALSE),"")</f>
        <v/>
      </c>
      <c r="F1380" s="35"/>
      <c r="G1380" s="30" t="str">
        <f>IFERROR(VLOOKUP(F1380,нормативы!G1380:H1419,2,FALSE),"")</f>
        <v/>
      </c>
      <c r="H1380" s="30" t="str">
        <f>IF(ISBLANK(D1380),"",нормативы!$H$2)</f>
        <v/>
      </c>
      <c r="I1380" s="35"/>
      <c r="J1380" s="36" t="str">
        <f>IFERROR(VLOOKUP(D1380,'движение ДВС'!B1379:K5384,9,FALSE),"")</f>
        <v/>
      </c>
      <c r="K1380" s="29" t="str">
        <f>IFERROR(INDEX('движение ДВС'!B:P,MATCH('наряд-задание'!D1380,'движение ДВС'!P:P,0),1),"")</f>
        <v/>
      </c>
    </row>
    <row r="1381" spans="1:11" s="29" customFormat="1" ht="25.5" hidden="1" customHeight="1" x14ac:dyDescent="0.25">
      <c r="A1381" s="37"/>
      <c r="B1381" s="35"/>
      <c r="C1381" s="29">
        <f>IFERROR(VLOOKUP(B1381,специалист!$B$3:$C$45,2,FALSE),)</f>
        <v>0</v>
      </c>
      <c r="D1381" s="37"/>
      <c r="E1381" s="30" t="str">
        <f>IFERROR(VLOOKUP(D1381,'движение ДВС'!B1380:C5385,2,FALSE),"")</f>
        <v/>
      </c>
      <c r="F1381" s="35"/>
      <c r="G1381" s="30" t="str">
        <f>IFERROR(VLOOKUP(F1381,нормативы!G1381:H1420,2,FALSE),"")</f>
        <v/>
      </c>
      <c r="H1381" s="30" t="str">
        <f>IF(ISBLANK(D1381),"",нормативы!$H$2)</f>
        <v/>
      </c>
      <c r="I1381" s="35"/>
      <c r="J1381" s="36" t="str">
        <f>IFERROR(VLOOKUP(D1381,'движение ДВС'!B1380:K5385,9,FALSE),"")</f>
        <v/>
      </c>
      <c r="K1381" s="29" t="str">
        <f>IFERROR(INDEX('движение ДВС'!B:P,MATCH('наряд-задание'!D1381,'движение ДВС'!P:P,0),1),"")</f>
        <v/>
      </c>
    </row>
    <row r="1382" spans="1:11" s="29" customFormat="1" ht="25.5" hidden="1" customHeight="1" x14ac:dyDescent="0.25">
      <c r="A1382" s="37"/>
      <c r="B1382" s="35"/>
      <c r="C1382" s="29">
        <f>IFERROR(VLOOKUP(B1382,специалист!$B$3:$C$45,2,FALSE),)</f>
        <v>0</v>
      </c>
      <c r="D1382" s="37"/>
      <c r="E1382" s="30" t="str">
        <f>IFERROR(VLOOKUP(D1382,'движение ДВС'!B1381:C5386,2,FALSE),"")</f>
        <v/>
      </c>
      <c r="F1382" s="35"/>
      <c r="G1382" s="30" t="str">
        <f>IFERROR(VLOOKUP(F1382,нормативы!G1382:H1421,2,FALSE),"")</f>
        <v/>
      </c>
      <c r="H1382" s="30" t="str">
        <f>IF(ISBLANK(D1382),"",нормативы!$H$2)</f>
        <v/>
      </c>
      <c r="I1382" s="35"/>
      <c r="J1382" s="36" t="str">
        <f>IFERROR(VLOOKUP(D1382,'движение ДВС'!B1381:K5386,9,FALSE),"")</f>
        <v/>
      </c>
      <c r="K1382" s="29" t="str">
        <f>IFERROR(INDEX('движение ДВС'!B:P,MATCH('наряд-задание'!D1382,'движение ДВС'!P:P,0),1),"")</f>
        <v/>
      </c>
    </row>
    <row r="1383" spans="1:11" s="29" customFormat="1" ht="25.5" hidden="1" customHeight="1" x14ac:dyDescent="0.25">
      <c r="A1383" s="37"/>
      <c r="B1383" s="35"/>
      <c r="C1383" s="29">
        <f>IFERROR(VLOOKUP(B1383,специалист!$B$3:$C$45,2,FALSE),)</f>
        <v>0</v>
      </c>
      <c r="D1383" s="37"/>
      <c r="E1383" s="30" t="str">
        <f>IFERROR(VLOOKUP(D1383,'движение ДВС'!B1382:C5387,2,FALSE),"")</f>
        <v/>
      </c>
      <c r="F1383" s="35"/>
      <c r="G1383" s="30" t="str">
        <f>IFERROR(VLOOKUP(F1383,нормативы!G1383:H1422,2,FALSE),"")</f>
        <v/>
      </c>
      <c r="H1383" s="30" t="str">
        <f>IF(ISBLANK(D1383),"",нормативы!$H$2)</f>
        <v/>
      </c>
      <c r="I1383" s="35"/>
      <c r="J1383" s="36" t="str">
        <f>IFERROR(VLOOKUP(D1383,'движение ДВС'!B1382:K5387,9,FALSE),"")</f>
        <v/>
      </c>
      <c r="K1383" s="29" t="str">
        <f>IFERROR(INDEX('движение ДВС'!B:P,MATCH('наряд-задание'!D1383,'движение ДВС'!P:P,0),1),"")</f>
        <v/>
      </c>
    </row>
    <row r="1384" spans="1:11" s="29" customFormat="1" ht="25.5" hidden="1" customHeight="1" x14ac:dyDescent="0.25">
      <c r="A1384" s="37"/>
      <c r="B1384" s="35"/>
      <c r="C1384" s="29">
        <f>IFERROR(VLOOKUP(B1384,специалист!$B$3:$C$45,2,FALSE),)</f>
        <v>0</v>
      </c>
      <c r="D1384" s="37"/>
      <c r="E1384" s="30" t="str">
        <f>IFERROR(VLOOKUP(D1384,'движение ДВС'!B1383:C5388,2,FALSE),"")</f>
        <v/>
      </c>
      <c r="F1384" s="35"/>
      <c r="G1384" s="30" t="str">
        <f>IFERROR(VLOOKUP(F1384,нормативы!G1384:H1423,2,FALSE),"")</f>
        <v/>
      </c>
      <c r="H1384" s="30" t="str">
        <f>IF(ISBLANK(D1384),"",нормативы!$H$2)</f>
        <v/>
      </c>
      <c r="I1384" s="35"/>
      <c r="J1384" s="36" t="str">
        <f>IFERROR(VLOOKUP(D1384,'движение ДВС'!B1383:K5388,9,FALSE),"")</f>
        <v/>
      </c>
      <c r="K1384" s="29" t="str">
        <f>IFERROR(INDEX('движение ДВС'!B:P,MATCH('наряд-задание'!D1384,'движение ДВС'!P:P,0),1),"")</f>
        <v/>
      </c>
    </row>
    <row r="1385" spans="1:11" s="29" customFormat="1" ht="25.5" hidden="1" customHeight="1" x14ac:dyDescent="0.25">
      <c r="A1385" s="37"/>
      <c r="B1385" s="35"/>
      <c r="C1385" s="29">
        <f>IFERROR(VLOOKUP(B1385,специалист!$B$3:$C$45,2,FALSE),)</f>
        <v>0</v>
      </c>
      <c r="D1385" s="37"/>
      <c r="E1385" s="30" t="str">
        <f>IFERROR(VLOOKUP(D1385,'движение ДВС'!B1384:C5389,2,FALSE),"")</f>
        <v/>
      </c>
      <c r="F1385" s="35"/>
      <c r="G1385" s="30" t="str">
        <f>IFERROR(VLOOKUP(F1385,нормативы!G1385:H1424,2,FALSE),"")</f>
        <v/>
      </c>
      <c r="H1385" s="30" t="str">
        <f>IF(ISBLANK(D1385),"",нормативы!$H$2)</f>
        <v/>
      </c>
      <c r="I1385" s="35"/>
      <c r="J1385" s="36" t="str">
        <f>IFERROR(VLOOKUP(D1385,'движение ДВС'!B1384:K5389,9,FALSE),"")</f>
        <v/>
      </c>
      <c r="K1385" s="29" t="str">
        <f>IFERROR(INDEX('движение ДВС'!B:P,MATCH('наряд-задание'!D1385,'движение ДВС'!P:P,0),1),"")</f>
        <v/>
      </c>
    </row>
    <row r="1386" spans="1:11" s="29" customFormat="1" ht="25.5" hidden="1" customHeight="1" x14ac:dyDescent="0.25">
      <c r="A1386" s="37"/>
      <c r="B1386" s="35"/>
      <c r="C1386" s="29">
        <f>IFERROR(VLOOKUP(B1386,специалист!$B$3:$C$45,2,FALSE),)</f>
        <v>0</v>
      </c>
      <c r="D1386" s="37"/>
      <c r="E1386" s="30" t="str">
        <f>IFERROR(VLOOKUP(D1386,'движение ДВС'!B1385:C5390,2,FALSE),"")</f>
        <v/>
      </c>
      <c r="F1386" s="35"/>
      <c r="G1386" s="30" t="str">
        <f>IFERROR(VLOOKUP(F1386,нормативы!G1386:H1425,2,FALSE),"")</f>
        <v/>
      </c>
      <c r="H1386" s="30" t="str">
        <f>IF(ISBLANK(D1386),"",нормативы!$H$2)</f>
        <v/>
      </c>
      <c r="I1386" s="35"/>
      <c r="J1386" s="36" t="str">
        <f>IFERROR(VLOOKUP(D1386,'движение ДВС'!B1385:K5390,9,FALSE),"")</f>
        <v/>
      </c>
      <c r="K1386" s="29" t="str">
        <f>IFERROR(INDEX('движение ДВС'!B:P,MATCH('наряд-задание'!D1386,'движение ДВС'!P:P,0),1),"")</f>
        <v/>
      </c>
    </row>
    <row r="1387" spans="1:11" s="29" customFormat="1" ht="25.5" hidden="1" customHeight="1" x14ac:dyDescent="0.25">
      <c r="A1387" s="37"/>
      <c r="B1387" s="35"/>
      <c r="C1387" s="29">
        <f>IFERROR(VLOOKUP(B1387,специалист!$B$3:$C$45,2,FALSE),)</f>
        <v>0</v>
      </c>
      <c r="D1387" s="37"/>
      <c r="E1387" s="30" t="str">
        <f>IFERROR(VLOOKUP(D1387,'движение ДВС'!B1386:C5391,2,FALSE),"")</f>
        <v/>
      </c>
      <c r="F1387" s="35"/>
      <c r="G1387" s="30" t="str">
        <f>IFERROR(VLOOKUP(F1387,нормативы!G1387:H1426,2,FALSE),"")</f>
        <v/>
      </c>
      <c r="H1387" s="30" t="str">
        <f>IF(ISBLANK(D1387),"",нормативы!$H$2)</f>
        <v/>
      </c>
      <c r="I1387" s="35"/>
      <c r="J1387" s="36" t="str">
        <f>IFERROR(VLOOKUP(D1387,'движение ДВС'!B1386:K5391,9,FALSE),"")</f>
        <v/>
      </c>
      <c r="K1387" s="29" t="str">
        <f>IFERROR(INDEX('движение ДВС'!B:P,MATCH('наряд-задание'!D1387,'движение ДВС'!P:P,0),1),"")</f>
        <v/>
      </c>
    </row>
    <row r="1388" spans="1:11" s="29" customFormat="1" ht="25.5" hidden="1" customHeight="1" x14ac:dyDescent="0.25">
      <c r="A1388" s="37"/>
      <c r="B1388" s="35"/>
      <c r="C1388" s="29">
        <f>IFERROR(VLOOKUP(B1388,специалист!$B$3:$C$45,2,FALSE),)</f>
        <v>0</v>
      </c>
      <c r="D1388" s="37"/>
      <c r="E1388" s="30" t="str">
        <f>IFERROR(VLOOKUP(D1388,'движение ДВС'!B1387:C5392,2,FALSE),"")</f>
        <v/>
      </c>
      <c r="F1388" s="35"/>
      <c r="G1388" s="30" t="str">
        <f>IFERROR(VLOOKUP(F1388,нормативы!G1388:H1427,2,FALSE),"")</f>
        <v/>
      </c>
      <c r="H1388" s="30" t="str">
        <f>IF(ISBLANK(D1388),"",нормативы!$H$2)</f>
        <v/>
      </c>
      <c r="I1388" s="35"/>
      <c r="J1388" s="36" t="str">
        <f>IFERROR(VLOOKUP(D1388,'движение ДВС'!B1387:K5392,9,FALSE),"")</f>
        <v/>
      </c>
      <c r="K1388" s="29" t="str">
        <f>IFERROR(INDEX('движение ДВС'!B:P,MATCH('наряд-задание'!D1388,'движение ДВС'!P:P,0),1),"")</f>
        <v/>
      </c>
    </row>
    <row r="1389" spans="1:11" s="29" customFormat="1" ht="25.5" hidden="1" customHeight="1" x14ac:dyDescent="0.25">
      <c r="A1389" s="37"/>
      <c r="B1389" s="35"/>
      <c r="C1389" s="29">
        <f>IFERROR(VLOOKUP(B1389,специалист!$B$3:$C$45,2,FALSE),)</f>
        <v>0</v>
      </c>
      <c r="D1389" s="37"/>
      <c r="E1389" s="30" t="str">
        <f>IFERROR(VLOOKUP(D1389,'движение ДВС'!B1388:C5393,2,FALSE),"")</f>
        <v/>
      </c>
      <c r="F1389" s="35"/>
      <c r="G1389" s="30" t="str">
        <f>IFERROR(VLOOKUP(F1389,нормативы!G1389:H1428,2,FALSE),"")</f>
        <v/>
      </c>
      <c r="H1389" s="30" t="str">
        <f>IF(ISBLANK(D1389),"",нормативы!$H$2)</f>
        <v/>
      </c>
      <c r="I1389" s="35"/>
      <c r="J1389" s="36" t="str">
        <f>IFERROR(VLOOKUP(D1389,'движение ДВС'!B1388:K5393,9,FALSE),"")</f>
        <v/>
      </c>
      <c r="K1389" s="29" t="str">
        <f>IFERROR(INDEX('движение ДВС'!B:P,MATCH('наряд-задание'!D1389,'движение ДВС'!P:P,0),1),"")</f>
        <v/>
      </c>
    </row>
    <row r="1390" spans="1:11" s="29" customFormat="1" ht="25.5" hidden="1" customHeight="1" x14ac:dyDescent="0.25">
      <c r="A1390" s="37"/>
      <c r="B1390" s="35"/>
      <c r="C1390" s="29">
        <f>IFERROR(VLOOKUP(B1390,специалист!$B$3:$C$45,2,FALSE),)</f>
        <v>0</v>
      </c>
      <c r="D1390" s="37"/>
      <c r="E1390" s="30" t="str">
        <f>IFERROR(VLOOKUP(D1390,'движение ДВС'!B1389:C5394,2,FALSE),"")</f>
        <v/>
      </c>
      <c r="F1390" s="35"/>
      <c r="G1390" s="30" t="str">
        <f>IFERROR(VLOOKUP(F1390,нормативы!G1390:H1429,2,FALSE),"")</f>
        <v/>
      </c>
      <c r="H1390" s="30" t="str">
        <f>IF(ISBLANK(D1390),"",нормативы!$H$2)</f>
        <v/>
      </c>
      <c r="I1390" s="35"/>
      <c r="J1390" s="36" t="str">
        <f>IFERROR(VLOOKUP(D1390,'движение ДВС'!B1389:K5394,9,FALSE),"")</f>
        <v/>
      </c>
      <c r="K1390" s="29" t="str">
        <f>IFERROR(INDEX('движение ДВС'!B:P,MATCH('наряд-задание'!D1390,'движение ДВС'!P:P,0),1),"")</f>
        <v/>
      </c>
    </row>
    <row r="1391" spans="1:11" s="29" customFormat="1" ht="25.5" hidden="1" customHeight="1" x14ac:dyDescent="0.25">
      <c r="A1391" s="37"/>
      <c r="B1391" s="35"/>
      <c r="C1391" s="29">
        <f>IFERROR(VLOOKUP(B1391,специалист!$B$3:$C$45,2,FALSE),)</f>
        <v>0</v>
      </c>
      <c r="D1391" s="37"/>
      <c r="E1391" s="30" t="str">
        <f>IFERROR(VLOOKUP(D1391,'движение ДВС'!B1390:C5395,2,FALSE),"")</f>
        <v/>
      </c>
      <c r="F1391" s="35"/>
      <c r="G1391" s="30" t="str">
        <f>IFERROR(VLOOKUP(F1391,нормативы!G1391:H1430,2,FALSE),"")</f>
        <v/>
      </c>
      <c r="H1391" s="30" t="str">
        <f>IF(ISBLANK(D1391),"",нормативы!$H$2)</f>
        <v/>
      </c>
      <c r="I1391" s="35"/>
      <c r="J1391" s="36" t="str">
        <f>IFERROR(VLOOKUP(D1391,'движение ДВС'!B1390:K5395,9,FALSE),"")</f>
        <v/>
      </c>
      <c r="K1391" s="29" t="str">
        <f>IFERROR(INDEX('движение ДВС'!B:P,MATCH('наряд-задание'!D1391,'движение ДВС'!P:P,0),1),"")</f>
        <v/>
      </c>
    </row>
    <row r="1392" spans="1:11" s="29" customFormat="1" ht="25.5" hidden="1" customHeight="1" x14ac:dyDescent="0.25">
      <c r="A1392" s="37"/>
      <c r="B1392" s="35"/>
      <c r="C1392" s="29">
        <f>IFERROR(VLOOKUP(B1392,специалист!$B$3:$C$45,2,FALSE),)</f>
        <v>0</v>
      </c>
      <c r="D1392" s="37"/>
      <c r="E1392" s="30" t="str">
        <f>IFERROR(VLOOKUP(D1392,'движение ДВС'!B1391:C5396,2,FALSE),"")</f>
        <v/>
      </c>
      <c r="F1392" s="35"/>
      <c r="G1392" s="30" t="str">
        <f>IFERROR(VLOOKUP(F1392,нормативы!G1392:H1431,2,FALSE),"")</f>
        <v/>
      </c>
      <c r="H1392" s="30" t="str">
        <f>IF(ISBLANK(D1392),"",нормативы!$H$2)</f>
        <v/>
      </c>
      <c r="I1392" s="35"/>
      <c r="J1392" s="36" t="str">
        <f>IFERROR(VLOOKUP(D1392,'движение ДВС'!B1391:K5396,9,FALSE),"")</f>
        <v/>
      </c>
      <c r="K1392" s="29" t="str">
        <f>IFERROR(INDEX('движение ДВС'!B:P,MATCH('наряд-задание'!D1392,'движение ДВС'!P:P,0),1),"")</f>
        <v/>
      </c>
    </row>
    <row r="1393" spans="1:11" s="29" customFormat="1" ht="25.5" hidden="1" customHeight="1" x14ac:dyDescent="0.25">
      <c r="A1393" s="37"/>
      <c r="B1393" s="35"/>
      <c r="C1393" s="29">
        <f>IFERROR(VLOOKUP(B1393,специалист!$B$3:$C$45,2,FALSE),)</f>
        <v>0</v>
      </c>
      <c r="D1393" s="37"/>
      <c r="E1393" s="30" t="str">
        <f>IFERROR(VLOOKUP(D1393,'движение ДВС'!B1392:C5397,2,FALSE),"")</f>
        <v/>
      </c>
      <c r="F1393" s="35"/>
      <c r="G1393" s="30" t="str">
        <f>IFERROR(VLOOKUP(F1393,нормативы!G1393:H1432,2,FALSE),"")</f>
        <v/>
      </c>
      <c r="H1393" s="30" t="str">
        <f>IF(ISBLANK(D1393),"",нормативы!$H$2)</f>
        <v/>
      </c>
      <c r="I1393" s="35"/>
      <c r="J1393" s="36" t="str">
        <f>IFERROR(VLOOKUP(D1393,'движение ДВС'!B1392:K5397,9,FALSE),"")</f>
        <v/>
      </c>
      <c r="K1393" s="29" t="str">
        <f>IFERROR(INDEX('движение ДВС'!B:P,MATCH('наряд-задание'!D1393,'движение ДВС'!P:P,0),1),"")</f>
        <v/>
      </c>
    </row>
    <row r="1394" spans="1:11" s="29" customFormat="1" ht="25.5" hidden="1" customHeight="1" x14ac:dyDescent="0.25">
      <c r="A1394" s="37"/>
      <c r="B1394" s="35"/>
      <c r="C1394" s="29">
        <f>IFERROR(VLOOKUP(B1394,специалист!$B$3:$C$45,2,FALSE),)</f>
        <v>0</v>
      </c>
      <c r="D1394" s="37"/>
      <c r="E1394" s="30" t="str">
        <f>IFERROR(VLOOKUP(D1394,'движение ДВС'!B1393:C5398,2,FALSE),"")</f>
        <v/>
      </c>
      <c r="F1394" s="35"/>
      <c r="G1394" s="30" t="str">
        <f>IFERROR(VLOOKUP(F1394,нормативы!G1394:H1433,2,FALSE),"")</f>
        <v/>
      </c>
      <c r="H1394" s="30" t="str">
        <f>IF(ISBLANK(D1394),"",нормативы!$H$2)</f>
        <v/>
      </c>
      <c r="I1394" s="35"/>
      <c r="J1394" s="36" t="str">
        <f>IFERROR(VLOOKUP(D1394,'движение ДВС'!B1393:K5398,9,FALSE),"")</f>
        <v/>
      </c>
      <c r="K1394" s="29" t="str">
        <f>IFERROR(INDEX('движение ДВС'!B:P,MATCH('наряд-задание'!D1394,'движение ДВС'!P:P,0),1),"")</f>
        <v/>
      </c>
    </row>
    <row r="1395" spans="1:11" s="29" customFormat="1" ht="25.5" hidden="1" customHeight="1" x14ac:dyDescent="0.25">
      <c r="A1395" s="37"/>
      <c r="B1395" s="35"/>
      <c r="C1395" s="29">
        <f>IFERROR(VLOOKUP(B1395,специалист!$B$3:$C$45,2,FALSE),)</f>
        <v>0</v>
      </c>
      <c r="D1395" s="37"/>
      <c r="E1395" s="30" t="str">
        <f>IFERROR(VLOOKUP(D1395,'движение ДВС'!B1394:C5399,2,FALSE),"")</f>
        <v/>
      </c>
      <c r="F1395" s="35"/>
      <c r="G1395" s="30" t="str">
        <f>IFERROR(VLOOKUP(F1395,нормативы!G1395:H1434,2,FALSE),"")</f>
        <v/>
      </c>
      <c r="H1395" s="30" t="str">
        <f>IF(ISBLANK(D1395),"",нормативы!$H$2)</f>
        <v/>
      </c>
      <c r="I1395" s="35"/>
      <c r="J1395" s="36" t="str">
        <f>IFERROR(VLOOKUP(D1395,'движение ДВС'!B1394:K5399,9,FALSE),"")</f>
        <v/>
      </c>
      <c r="K1395" s="29" t="str">
        <f>IFERROR(INDEX('движение ДВС'!B:P,MATCH('наряд-задание'!D1395,'движение ДВС'!P:P,0),1),"")</f>
        <v/>
      </c>
    </row>
    <row r="1396" spans="1:11" s="29" customFormat="1" ht="25.5" hidden="1" customHeight="1" x14ac:dyDescent="0.25">
      <c r="A1396" s="37"/>
      <c r="B1396" s="35"/>
      <c r="C1396" s="29">
        <f>IFERROR(VLOOKUP(B1396,специалист!$B$3:$C$45,2,FALSE),)</f>
        <v>0</v>
      </c>
      <c r="D1396" s="37"/>
      <c r="E1396" s="30" t="str">
        <f>IFERROR(VLOOKUP(D1396,'движение ДВС'!B1395:C5400,2,FALSE),"")</f>
        <v/>
      </c>
      <c r="F1396" s="35"/>
      <c r="G1396" s="30" t="str">
        <f>IFERROR(VLOOKUP(F1396,нормативы!G1396:H1435,2,FALSE),"")</f>
        <v/>
      </c>
      <c r="H1396" s="30" t="str">
        <f>IF(ISBLANK(D1396),"",нормативы!$H$2)</f>
        <v/>
      </c>
      <c r="I1396" s="35"/>
      <c r="J1396" s="36" t="str">
        <f>IFERROR(VLOOKUP(D1396,'движение ДВС'!B1395:K5400,9,FALSE),"")</f>
        <v/>
      </c>
      <c r="K1396" s="29" t="str">
        <f>IFERROR(INDEX('движение ДВС'!B:P,MATCH('наряд-задание'!D1396,'движение ДВС'!P:P,0),1),"")</f>
        <v/>
      </c>
    </row>
    <row r="1397" spans="1:11" s="29" customFormat="1" ht="25.5" hidden="1" customHeight="1" x14ac:dyDescent="0.25">
      <c r="A1397" s="37"/>
      <c r="B1397" s="35"/>
      <c r="C1397" s="29">
        <f>IFERROR(VLOOKUP(B1397,специалист!$B$3:$C$45,2,FALSE),)</f>
        <v>0</v>
      </c>
      <c r="D1397" s="37"/>
      <c r="E1397" s="30" t="str">
        <f>IFERROR(VLOOKUP(D1397,'движение ДВС'!B1396:C5401,2,FALSE),"")</f>
        <v/>
      </c>
      <c r="F1397" s="35"/>
      <c r="G1397" s="30" t="str">
        <f>IFERROR(VLOOKUP(F1397,нормативы!G1397:H1436,2,FALSE),"")</f>
        <v/>
      </c>
      <c r="H1397" s="30" t="str">
        <f>IF(ISBLANK(D1397),"",нормативы!$H$2)</f>
        <v/>
      </c>
      <c r="I1397" s="35"/>
      <c r="J1397" s="36" t="str">
        <f>IFERROR(VLOOKUP(D1397,'движение ДВС'!B1396:K5401,9,FALSE),"")</f>
        <v/>
      </c>
      <c r="K1397" s="29" t="str">
        <f>IFERROR(INDEX('движение ДВС'!B:P,MATCH('наряд-задание'!D1397,'движение ДВС'!P:P,0),1),"")</f>
        <v/>
      </c>
    </row>
    <row r="1398" spans="1:11" s="29" customFormat="1" ht="25.5" hidden="1" customHeight="1" x14ac:dyDescent="0.25">
      <c r="A1398" s="37"/>
      <c r="B1398" s="35"/>
      <c r="C1398" s="29">
        <f>IFERROR(VLOOKUP(B1398,специалист!$B$3:$C$45,2,FALSE),)</f>
        <v>0</v>
      </c>
      <c r="D1398" s="37"/>
      <c r="E1398" s="30" t="str">
        <f>IFERROR(VLOOKUP(D1398,'движение ДВС'!B1397:C5402,2,FALSE),"")</f>
        <v/>
      </c>
      <c r="F1398" s="35"/>
      <c r="G1398" s="30" t="str">
        <f>IFERROR(VLOOKUP(F1398,нормативы!G1398:H1437,2,FALSE),"")</f>
        <v/>
      </c>
      <c r="H1398" s="30" t="str">
        <f>IF(ISBLANK(D1398),"",нормативы!$H$2)</f>
        <v/>
      </c>
      <c r="I1398" s="35"/>
      <c r="J1398" s="36" t="str">
        <f>IFERROR(VLOOKUP(D1398,'движение ДВС'!B1397:K5402,9,FALSE),"")</f>
        <v/>
      </c>
      <c r="K1398" s="29" t="str">
        <f>IFERROR(INDEX('движение ДВС'!B:P,MATCH('наряд-задание'!D1398,'движение ДВС'!P:P,0),1),"")</f>
        <v/>
      </c>
    </row>
    <row r="1399" spans="1:11" s="29" customFormat="1" ht="25.5" hidden="1" customHeight="1" x14ac:dyDescent="0.25">
      <c r="A1399" s="37"/>
      <c r="B1399" s="35"/>
      <c r="C1399" s="29">
        <f>IFERROR(VLOOKUP(B1399,специалист!$B$3:$C$45,2,FALSE),)</f>
        <v>0</v>
      </c>
      <c r="D1399" s="37"/>
      <c r="E1399" s="30" t="str">
        <f>IFERROR(VLOOKUP(D1399,'движение ДВС'!B1398:C5403,2,FALSE),"")</f>
        <v/>
      </c>
      <c r="F1399" s="35"/>
      <c r="G1399" s="30" t="str">
        <f>IFERROR(VLOOKUP(F1399,нормативы!G1399:H1438,2,FALSE),"")</f>
        <v/>
      </c>
      <c r="H1399" s="30" t="str">
        <f>IF(ISBLANK(D1399),"",нормативы!$H$2)</f>
        <v/>
      </c>
      <c r="I1399" s="35"/>
      <c r="J1399" s="36" t="str">
        <f>IFERROR(VLOOKUP(D1399,'движение ДВС'!B1398:K5403,9,FALSE),"")</f>
        <v/>
      </c>
      <c r="K1399" s="29" t="str">
        <f>IFERROR(INDEX('движение ДВС'!B:P,MATCH('наряд-задание'!D1399,'движение ДВС'!P:P,0),1),"")</f>
        <v/>
      </c>
    </row>
    <row r="1400" spans="1:11" s="29" customFormat="1" ht="25.5" hidden="1" customHeight="1" x14ac:dyDescent="0.25">
      <c r="A1400" s="37"/>
      <c r="B1400" s="35"/>
      <c r="C1400" s="29">
        <f>IFERROR(VLOOKUP(B1400,специалист!$B$3:$C$45,2,FALSE),)</f>
        <v>0</v>
      </c>
      <c r="D1400" s="37"/>
      <c r="E1400" s="30" t="str">
        <f>IFERROR(VLOOKUP(D1400,'движение ДВС'!B1399:C5404,2,FALSE),"")</f>
        <v/>
      </c>
      <c r="F1400" s="35"/>
      <c r="G1400" s="30" t="str">
        <f>IFERROR(VLOOKUP(F1400,нормативы!G1400:H1439,2,FALSE),"")</f>
        <v/>
      </c>
      <c r="H1400" s="30" t="str">
        <f>IF(ISBLANK(D1400),"",нормативы!$H$2)</f>
        <v/>
      </c>
      <c r="I1400" s="35"/>
      <c r="J1400" s="36" t="str">
        <f>IFERROR(VLOOKUP(D1400,'движение ДВС'!B1399:K5404,9,FALSE),"")</f>
        <v/>
      </c>
      <c r="K1400" s="29" t="str">
        <f>IFERROR(INDEX('движение ДВС'!B:P,MATCH('наряд-задание'!D1400,'движение ДВС'!P:P,0),1),"")</f>
        <v/>
      </c>
    </row>
    <row r="1401" spans="1:11" s="29" customFormat="1" ht="25.5" hidden="1" customHeight="1" x14ac:dyDescent="0.25">
      <c r="A1401" s="37"/>
      <c r="B1401" s="35"/>
      <c r="C1401" s="29">
        <f>IFERROR(VLOOKUP(B1401,специалист!$B$3:$C$45,2,FALSE),)</f>
        <v>0</v>
      </c>
      <c r="D1401" s="37"/>
      <c r="E1401" s="30" t="str">
        <f>IFERROR(VLOOKUP(D1401,'движение ДВС'!B1400:C5405,2,FALSE),"")</f>
        <v/>
      </c>
      <c r="F1401" s="35"/>
      <c r="G1401" s="30" t="str">
        <f>IFERROR(VLOOKUP(F1401,нормативы!G1401:H1440,2,FALSE),"")</f>
        <v/>
      </c>
      <c r="H1401" s="30" t="str">
        <f>IF(ISBLANK(D1401),"",нормативы!$H$2)</f>
        <v/>
      </c>
      <c r="I1401" s="35"/>
      <c r="J1401" s="36" t="str">
        <f>IFERROR(VLOOKUP(D1401,'движение ДВС'!B1400:K5405,9,FALSE),"")</f>
        <v/>
      </c>
      <c r="K1401" s="29" t="str">
        <f>IFERROR(INDEX('движение ДВС'!B:P,MATCH('наряд-задание'!D1401,'движение ДВС'!P:P,0),1),"")</f>
        <v/>
      </c>
    </row>
    <row r="1402" spans="1:11" s="29" customFormat="1" ht="25.5" hidden="1" customHeight="1" x14ac:dyDescent="0.25">
      <c r="A1402" s="37"/>
      <c r="B1402" s="35"/>
      <c r="C1402" s="29">
        <f>IFERROR(VLOOKUP(B1402,специалист!$B$3:$C$45,2,FALSE),)</f>
        <v>0</v>
      </c>
      <c r="D1402" s="37"/>
      <c r="E1402" s="30" t="str">
        <f>IFERROR(VLOOKUP(D1402,'движение ДВС'!B1401:C5406,2,FALSE),"")</f>
        <v/>
      </c>
      <c r="F1402" s="35"/>
      <c r="G1402" s="30" t="str">
        <f>IFERROR(VLOOKUP(F1402,нормативы!G1402:H1441,2,FALSE),"")</f>
        <v/>
      </c>
      <c r="H1402" s="30" t="str">
        <f>IF(ISBLANK(D1402),"",нормативы!$H$2)</f>
        <v/>
      </c>
      <c r="I1402" s="35"/>
      <c r="J1402" s="36" t="str">
        <f>IFERROR(VLOOKUP(D1402,'движение ДВС'!B1401:K5406,9,FALSE),"")</f>
        <v/>
      </c>
      <c r="K1402" s="29" t="str">
        <f>IFERROR(INDEX('движение ДВС'!B:P,MATCH('наряд-задание'!D1402,'движение ДВС'!P:P,0),1),"")</f>
        <v/>
      </c>
    </row>
    <row r="1403" spans="1:11" s="29" customFormat="1" ht="25.5" hidden="1" customHeight="1" x14ac:dyDescent="0.25">
      <c r="A1403" s="37"/>
      <c r="B1403" s="35"/>
      <c r="C1403" s="29">
        <f>IFERROR(VLOOKUP(B1403,специалист!$B$3:$C$45,2,FALSE),)</f>
        <v>0</v>
      </c>
      <c r="D1403" s="37"/>
      <c r="E1403" s="30" t="str">
        <f>IFERROR(VLOOKUP(D1403,'движение ДВС'!B1402:C5407,2,FALSE),"")</f>
        <v/>
      </c>
      <c r="F1403" s="35"/>
      <c r="G1403" s="30" t="str">
        <f>IFERROR(VLOOKUP(F1403,нормативы!G1403:H1442,2,FALSE),"")</f>
        <v/>
      </c>
      <c r="H1403" s="30" t="str">
        <f>IF(ISBLANK(D1403),"",нормативы!$H$2)</f>
        <v/>
      </c>
      <c r="I1403" s="35"/>
      <c r="J1403" s="36" t="str">
        <f>IFERROR(VLOOKUP(D1403,'движение ДВС'!B1402:K5407,9,FALSE),"")</f>
        <v/>
      </c>
      <c r="K1403" s="29" t="str">
        <f>IFERROR(INDEX('движение ДВС'!B:P,MATCH('наряд-задание'!D1403,'движение ДВС'!P:P,0),1),"")</f>
        <v/>
      </c>
    </row>
    <row r="1404" spans="1:11" s="29" customFormat="1" ht="25.5" hidden="1" customHeight="1" x14ac:dyDescent="0.25">
      <c r="A1404" s="37"/>
      <c r="B1404" s="35"/>
      <c r="C1404" s="29">
        <f>IFERROR(VLOOKUP(B1404,специалист!$B$3:$C$45,2,FALSE),)</f>
        <v>0</v>
      </c>
      <c r="D1404" s="37"/>
      <c r="E1404" s="30" t="str">
        <f>IFERROR(VLOOKUP(D1404,'движение ДВС'!B1403:C5408,2,FALSE),"")</f>
        <v/>
      </c>
      <c r="F1404" s="35"/>
      <c r="G1404" s="30" t="str">
        <f>IFERROR(VLOOKUP(F1404,нормативы!G1404:H1443,2,FALSE),"")</f>
        <v/>
      </c>
      <c r="H1404" s="30" t="str">
        <f>IF(ISBLANK(D1404),"",нормативы!$H$2)</f>
        <v/>
      </c>
      <c r="I1404" s="35"/>
      <c r="J1404" s="36" t="str">
        <f>IFERROR(VLOOKUP(D1404,'движение ДВС'!B1403:K5408,9,FALSE),"")</f>
        <v/>
      </c>
      <c r="K1404" s="29" t="str">
        <f>IFERROR(INDEX('движение ДВС'!B:P,MATCH('наряд-задание'!D1404,'движение ДВС'!P:P,0),1),"")</f>
        <v/>
      </c>
    </row>
    <row r="1405" spans="1:11" s="29" customFormat="1" ht="25.5" hidden="1" customHeight="1" x14ac:dyDescent="0.25">
      <c r="A1405" s="37"/>
      <c r="B1405" s="35"/>
      <c r="C1405" s="29">
        <f>IFERROR(VLOOKUP(B1405,специалист!$B$3:$C$45,2,FALSE),)</f>
        <v>0</v>
      </c>
      <c r="D1405" s="37"/>
      <c r="E1405" s="30" t="str">
        <f>IFERROR(VLOOKUP(D1405,'движение ДВС'!B1404:C5409,2,FALSE),"")</f>
        <v/>
      </c>
      <c r="F1405" s="35"/>
      <c r="G1405" s="30" t="str">
        <f>IFERROR(VLOOKUP(F1405,нормативы!G1405:H1444,2,FALSE),"")</f>
        <v/>
      </c>
      <c r="H1405" s="30" t="str">
        <f>IF(ISBLANK(D1405),"",нормативы!$H$2)</f>
        <v/>
      </c>
      <c r="I1405" s="35"/>
      <c r="J1405" s="36" t="str">
        <f>IFERROR(VLOOKUP(D1405,'движение ДВС'!B1404:K5409,9,FALSE),"")</f>
        <v/>
      </c>
      <c r="K1405" s="29" t="str">
        <f>IFERROR(INDEX('движение ДВС'!B:P,MATCH('наряд-задание'!D1405,'движение ДВС'!P:P,0),1),"")</f>
        <v/>
      </c>
    </row>
    <row r="1406" spans="1:11" s="29" customFormat="1" ht="25.5" hidden="1" customHeight="1" x14ac:dyDescent="0.25">
      <c r="A1406" s="37"/>
      <c r="B1406" s="35"/>
      <c r="C1406" s="29">
        <f>IFERROR(VLOOKUP(B1406,специалист!$B$3:$C$45,2,FALSE),)</f>
        <v>0</v>
      </c>
      <c r="D1406" s="37"/>
      <c r="E1406" s="30" t="str">
        <f>IFERROR(VLOOKUP(D1406,'движение ДВС'!B1405:C5410,2,FALSE),"")</f>
        <v/>
      </c>
      <c r="F1406" s="35"/>
      <c r="G1406" s="30" t="str">
        <f>IFERROR(VLOOKUP(F1406,нормативы!G1406:H1445,2,FALSE),"")</f>
        <v/>
      </c>
      <c r="H1406" s="30" t="str">
        <f>IF(ISBLANK(D1406),"",нормативы!$H$2)</f>
        <v/>
      </c>
      <c r="I1406" s="35"/>
      <c r="J1406" s="36" t="str">
        <f>IFERROR(VLOOKUP(D1406,'движение ДВС'!B1405:K5410,9,FALSE),"")</f>
        <v/>
      </c>
      <c r="K1406" s="29" t="str">
        <f>IFERROR(INDEX('движение ДВС'!B:P,MATCH('наряд-задание'!D1406,'движение ДВС'!P:P,0),1),"")</f>
        <v/>
      </c>
    </row>
    <row r="1407" spans="1:11" s="29" customFormat="1" ht="25.5" hidden="1" customHeight="1" x14ac:dyDescent="0.25">
      <c r="A1407" s="37"/>
      <c r="B1407" s="35"/>
      <c r="C1407" s="29">
        <f>IFERROR(VLOOKUP(B1407,специалист!$B$3:$C$45,2,FALSE),)</f>
        <v>0</v>
      </c>
      <c r="D1407" s="37"/>
      <c r="E1407" s="30" t="str">
        <f>IFERROR(VLOOKUP(D1407,'движение ДВС'!B1406:C5411,2,FALSE),"")</f>
        <v/>
      </c>
      <c r="F1407" s="35"/>
      <c r="G1407" s="30" t="str">
        <f>IFERROR(VLOOKUP(F1407,нормативы!G1407:H1446,2,FALSE),"")</f>
        <v/>
      </c>
      <c r="H1407" s="30" t="str">
        <f>IF(ISBLANK(D1407),"",нормативы!$H$2)</f>
        <v/>
      </c>
      <c r="I1407" s="35"/>
      <c r="J1407" s="36" t="str">
        <f>IFERROR(VLOOKUP(D1407,'движение ДВС'!B1406:K5411,9,FALSE),"")</f>
        <v/>
      </c>
      <c r="K1407" s="29" t="str">
        <f>IFERROR(INDEX('движение ДВС'!B:P,MATCH('наряд-задание'!D1407,'движение ДВС'!P:P,0),1),"")</f>
        <v/>
      </c>
    </row>
    <row r="1408" spans="1:11" s="29" customFormat="1" ht="25.5" hidden="1" customHeight="1" x14ac:dyDescent="0.25">
      <c r="A1408" s="37"/>
      <c r="B1408" s="35"/>
      <c r="C1408" s="29">
        <f>IFERROR(VLOOKUP(B1408,специалист!$B$3:$C$45,2,FALSE),)</f>
        <v>0</v>
      </c>
      <c r="D1408" s="37"/>
      <c r="E1408" s="30" t="str">
        <f>IFERROR(VLOOKUP(D1408,'движение ДВС'!B1407:C5412,2,FALSE),"")</f>
        <v/>
      </c>
      <c r="F1408" s="35"/>
      <c r="G1408" s="30" t="str">
        <f>IFERROR(VLOOKUP(F1408,нормативы!G1408:H1447,2,FALSE),"")</f>
        <v/>
      </c>
      <c r="H1408" s="30" t="str">
        <f>IF(ISBLANK(D1408),"",нормативы!$H$2)</f>
        <v/>
      </c>
      <c r="I1408" s="35"/>
      <c r="J1408" s="36" t="str">
        <f>IFERROR(VLOOKUP(D1408,'движение ДВС'!B1407:K5412,9,FALSE),"")</f>
        <v/>
      </c>
      <c r="K1408" s="29" t="str">
        <f>IFERROR(INDEX('движение ДВС'!B:P,MATCH('наряд-задание'!D1408,'движение ДВС'!P:P,0),1),"")</f>
        <v/>
      </c>
    </row>
    <row r="1409" spans="1:11" s="29" customFormat="1" ht="25.5" hidden="1" customHeight="1" x14ac:dyDescent="0.25">
      <c r="A1409" s="37"/>
      <c r="B1409" s="35"/>
      <c r="C1409" s="29">
        <f>IFERROR(VLOOKUP(B1409,специалист!$B$3:$C$45,2,FALSE),)</f>
        <v>0</v>
      </c>
      <c r="D1409" s="37"/>
      <c r="E1409" s="30" t="str">
        <f>IFERROR(VLOOKUP(D1409,'движение ДВС'!B1408:C5413,2,FALSE),"")</f>
        <v/>
      </c>
      <c r="F1409" s="35"/>
      <c r="G1409" s="30" t="str">
        <f>IFERROR(VLOOKUP(F1409,нормативы!G1409:H1448,2,FALSE),"")</f>
        <v/>
      </c>
      <c r="H1409" s="30" t="str">
        <f>IF(ISBLANK(D1409),"",нормативы!$H$2)</f>
        <v/>
      </c>
      <c r="I1409" s="35"/>
      <c r="J1409" s="36" t="str">
        <f>IFERROR(VLOOKUP(D1409,'движение ДВС'!B1408:K5413,9,FALSE),"")</f>
        <v/>
      </c>
      <c r="K1409" s="29" t="str">
        <f>IFERROR(INDEX('движение ДВС'!B:P,MATCH('наряд-задание'!D1409,'движение ДВС'!P:P,0),1),"")</f>
        <v/>
      </c>
    </row>
    <row r="1410" spans="1:11" s="29" customFormat="1" ht="25.5" hidden="1" customHeight="1" x14ac:dyDescent="0.25">
      <c r="A1410" s="37"/>
      <c r="B1410" s="35"/>
      <c r="C1410" s="29">
        <f>IFERROR(VLOOKUP(B1410,специалист!$B$3:$C$45,2,FALSE),)</f>
        <v>0</v>
      </c>
      <c r="D1410" s="37"/>
      <c r="E1410" s="30" t="str">
        <f>IFERROR(VLOOKUP(D1410,'движение ДВС'!B1409:C5414,2,FALSE),"")</f>
        <v/>
      </c>
      <c r="F1410" s="35"/>
      <c r="G1410" s="30" t="str">
        <f>IFERROR(VLOOKUP(F1410,нормативы!G1410:H1449,2,FALSE),"")</f>
        <v/>
      </c>
      <c r="H1410" s="30" t="str">
        <f>IF(ISBLANK(D1410),"",нормативы!$H$2)</f>
        <v/>
      </c>
      <c r="I1410" s="35"/>
      <c r="J1410" s="36" t="str">
        <f>IFERROR(VLOOKUP(D1410,'движение ДВС'!B1409:K5414,9,FALSE),"")</f>
        <v/>
      </c>
      <c r="K1410" s="29" t="str">
        <f>IFERROR(INDEX('движение ДВС'!B:P,MATCH('наряд-задание'!D1410,'движение ДВС'!P:P,0),1),"")</f>
        <v/>
      </c>
    </row>
    <row r="1411" spans="1:11" s="29" customFormat="1" ht="25.5" hidden="1" customHeight="1" x14ac:dyDescent="0.25">
      <c r="A1411" s="37"/>
      <c r="B1411" s="35"/>
      <c r="C1411" s="29">
        <f>IFERROR(VLOOKUP(B1411,специалист!$B$3:$C$45,2,FALSE),)</f>
        <v>0</v>
      </c>
      <c r="D1411" s="37"/>
      <c r="E1411" s="30" t="str">
        <f>IFERROR(VLOOKUP(D1411,'движение ДВС'!B1410:C5415,2,FALSE),"")</f>
        <v/>
      </c>
      <c r="F1411" s="35"/>
      <c r="G1411" s="30" t="str">
        <f>IFERROR(VLOOKUP(F1411,нормативы!G1411:H1450,2,FALSE),"")</f>
        <v/>
      </c>
      <c r="H1411" s="30" t="str">
        <f>IF(ISBLANK(D1411),"",нормативы!$H$2)</f>
        <v/>
      </c>
      <c r="I1411" s="35"/>
      <c r="J1411" s="36" t="str">
        <f>IFERROR(VLOOKUP(D1411,'движение ДВС'!B1410:K5415,9,FALSE),"")</f>
        <v/>
      </c>
      <c r="K1411" s="29" t="str">
        <f>IFERROR(INDEX('движение ДВС'!B:P,MATCH('наряд-задание'!D1411,'движение ДВС'!P:P,0),1),"")</f>
        <v/>
      </c>
    </row>
    <row r="1412" spans="1:11" s="29" customFormat="1" ht="25.5" hidden="1" customHeight="1" x14ac:dyDescent="0.25">
      <c r="A1412" s="37"/>
      <c r="B1412" s="35"/>
      <c r="C1412" s="29">
        <f>IFERROR(VLOOKUP(B1412,специалист!$B$3:$C$45,2,FALSE),)</f>
        <v>0</v>
      </c>
      <c r="D1412" s="37"/>
      <c r="E1412" s="30" t="str">
        <f>IFERROR(VLOOKUP(D1412,'движение ДВС'!B1411:C5416,2,FALSE),"")</f>
        <v/>
      </c>
      <c r="F1412" s="35"/>
      <c r="G1412" s="30" t="str">
        <f>IFERROR(VLOOKUP(F1412,нормативы!G1412:H1451,2,FALSE),"")</f>
        <v/>
      </c>
      <c r="H1412" s="30" t="str">
        <f>IF(ISBLANK(D1412),"",нормативы!$H$2)</f>
        <v/>
      </c>
      <c r="I1412" s="35"/>
      <c r="J1412" s="36" t="str">
        <f>IFERROR(VLOOKUP(D1412,'движение ДВС'!B1411:K5416,9,FALSE),"")</f>
        <v/>
      </c>
      <c r="K1412" s="29" t="str">
        <f>IFERROR(INDEX('движение ДВС'!B:P,MATCH('наряд-задание'!D1412,'движение ДВС'!P:P,0),1),"")</f>
        <v/>
      </c>
    </row>
    <row r="1413" spans="1:11" s="29" customFormat="1" ht="25.5" hidden="1" customHeight="1" x14ac:dyDescent="0.25">
      <c r="A1413" s="37"/>
      <c r="B1413" s="35"/>
      <c r="C1413" s="29">
        <f>IFERROR(VLOOKUP(B1413,специалист!$B$3:$C$45,2,FALSE),)</f>
        <v>0</v>
      </c>
      <c r="D1413" s="37"/>
      <c r="E1413" s="30" t="str">
        <f>IFERROR(VLOOKUP(D1413,'движение ДВС'!B1412:C5417,2,FALSE),"")</f>
        <v/>
      </c>
      <c r="F1413" s="35"/>
      <c r="G1413" s="30" t="str">
        <f>IFERROR(VLOOKUP(F1413,нормативы!G1413:H1452,2,FALSE),"")</f>
        <v/>
      </c>
      <c r="H1413" s="30" t="str">
        <f>IF(ISBLANK(D1413),"",нормативы!$H$2)</f>
        <v/>
      </c>
      <c r="I1413" s="35"/>
      <c r="J1413" s="36" t="str">
        <f>IFERROR(VLOOKUP(D1413,'движение ДВС'!B1412:K5417,9,FALSE),"")</f>
        <v/>
      </c>
      <c r="K1413" s="29" t="str">
        <f>IFERROR(INDEX('движение ДВС'!B:P,MATCH('наряд-задание'!D1413,'движение ДВС'!P:P,0),1),"")</f>
        <v/>
      </c>
    </row>
    <row r="1414" spans="1:11" s="29" customFormat="1" ht="25.5" hidden="1" customHeight="1" x14ac:dyDescent="0.25">
      <c r="A1414" s="37"/>
      <c r="B1414" s="35"/>
      <c r="C1414" s="29">
        <f>IFERROR(VLOOKUP(B1414,специалист!$B$3:$C$45,2,FALSE),)</f>
        <v>0</v>
      </c>
      <c r="D1414" s="37"/>
      <c r="E1414" s="30" t="str">
        <f>IFERROR(VLOOKUP(D1414,'движение ДВС'!B1413:C5418,2,FALSE),"")</f>
        <v/>
      </c>
      <c r="F1414" s="35"/>
      <c r="G1414" s="30" t="str">
        <f>IFERROR(VLOOKUP(F1414,нормативы!G1414:H1453,2,FALSE),"")</f>
        <v/>
      </c>
      <c r="H1414" s="30" t="str">
        <f>IF(ISBLANK(D1414),"",нормативы!$H$2)</f>
        <v/>
      </c>
      <c r="I1414" s="35"/>
      <c r="J1414" s="36" t="str">
        <f>IFERROR(VLOOKUP(D1414,'движение ДВС'!B1413:K5418,9,FALSE),"")</f>
        <v/>
      </c>
      <c r="K1414" s="29" t="str">
        <f>IFERROR(INDEX('движение ДВС'!B:P,MATCH('наряд-задание'!D1414,'движение ДВС'!P:P,0),1),"")</f>
        <v/>
      </c>
    </row>
    <row r="1415" spans="1:11" s="29" customFormat="1" ht="25.5" hidden="1" customHeight="1" x14ac:dyDescent="0.25">
      <c r="A1415" s="37"/>
      <c r="B1415" s="35"/>
      <c r="C1415" s="29">
        <f>IFERROR(VLOOKUP(B1415,специалист!$B$3:$C$45,2,FALSE),)</f>
        <v>0</v>
      </c>
      <c r="D1415" s="37"/>
      <c r="E1415" s="30" t="str">
        <f>IFERROR(VLOOKUP(D1415,'движение ДВС'!B1414:C5419,2,FALSE),"")</f>
        <v/>
      </c>
      <c r="F1415" s="35"/>
      <c r="G1415" s="30" t="str">
        <f>IFERROR(VLOOKUP(F1415,нормативы!G1415:H1454,2,FALSE),"")</f>
        <v/>
      </c>
      <c r="H1415" s="30" t="str">
        <f>IF(ISBLANK(D1415),"",нормативы!$H$2)</f>
        <v/>
      </c>
      <c r="I1415" s="35"/>
      <c r="J1415" s="36" t="str">
        <f>IFERROR(VLOOKUP(D1415,'движение ДВС'!B1414:K5419,9,FALSE),"")</f>
        <v/>
      </c>
      <c r="K1415" s="29" t="str">
        <f>IFERROR(INDEX('движение ДВС'!B:P,MATCH('наряд-задание'!D1415,'движение ДВС'!P:P,0),1),"")</f>
        <v/>
      </c>
    </row>
    <row r="1416" spans="1:11" s="29" customFormat="1" ht="25.5" hidden="1" customHeight="1" x14ac:dyDescent="0.25">
      <c r="A1416" s="37"/>
      <c r="B1416" s="35"/>
      <c r="C1416" s="29">
        <f>IFERROR(VLOOKUP(B1416,специалист!$B$3:$C$45,2,FALSE),)</f>
        <v>0</v>
      </c>
      <c r="D1416" s="37"/>
      <c r="E1416" s="30" t="str">
        <f>IFERROR(VLOOKUP(D1416,'движение ДВС'!B1415:C5420,2,FALSE),"")</f>
        <v/>
      </c>
      <c r="F1416" s="35"/>
      <c r="G1416" s="30" t="str">
        <f>IFERROR(VLOOKUP(F1416,нормативы!G1416:H1455,2,FALSE),"")</f>
        <v/>
      </c>
      <c r="H1416" s="30" t="str">
        <f>IF(ISBLANK(D1416),"",нормативы!$H$2)</f>
        <v/>
      </c>
      <c r="I1416" s="35"/>
      <c r="J1416" s="36" t="str">
        <f>IFERROR(VLOOKUP(D1416,'движение ДВС'!B1415:K5420,9,FALSE),"")</f>
        <v/>
      </c>
      <c r="K1416" s="29" t="str">
        <f>IFERROR(INDEX('движение ДВС'!B:P,MATCH('наряд-задание'!D1416,'движение ДВС'!P:P,0),1),"")</f>
        <v/>
      </c>
    </row>
    <row r="1417" spans="1:11" s="29" customFormat="1" ht="25.5" hidden="1" customHeight="1" x14ac:dyDescent="0.25">
      <c r="A1417" s="37"/>
      <c r="B1417" s="35"/>
      <c r="C1417" s="29">
        <f>IFERROR(VLOOKUP(B1417,специалист!$B$3:$C$45,2,FALSE),)</f>
        <v>0</v>
      </c>
      <c r="D1417" s="37"/>
      <c r="E1417" s="30" t="str">
        <f>IFERROR(VLOOKUP(D1417,'движение ДВС'!B1416:C5421,2,FALSE),"")</f>
        <v/>
      </c>
      <c r="F1417" s="35"/>
      <c r="G1417" s="30" t="str">
        <f>IFERROR(VLOOKUP(F1417,нормативы!G1417:H1456,2,FALSE),"")</f>
        <v/>
      </c>
      <c r="H1417" s="30" t="str">
        <f>IF(ISBLANK(D1417),"",нормативы!$H$2)</f>
        <v/>
      </c>
      <c r="I1417" s="35"/>
      <c r="J1417" s="36" t="str">
        <f>IFERROR(VLOOKUP(D1417,'движение ДВС'!B1416:K5421,9,FALSE),"")</f>
        <v/>
      </c>
      <c r="K1417" s="29" t="str">
        <f>IFERROR(INDEX('движение ДВС'!B:P,MATCH('наряд-задание'!D1417,'движение ДВС'!P:P,0),1),"")</f>
        <v/>
      </c>
    </row>
    <row r="1418" spans="1:11" s="29" customFormat="1" ht="25.5" hidden="1" customHeight="1" x14ac:dyDescent="0.25">
      <c r="A1418" s="37"/>
      <c r="B1418" s="35"/>
      <c r="C1418" s="29">
        <f>IFERROR(VLOOKUP(B1418,специалист!$B$3:$C$45,2,FALSE),)</f>
        <v>0</v>
      </c>
      <c r="D1418" s="37"/>
      <c r="E1418" s="30" t="str">
        <f>IFERROR(VLOOKUP(D1418,'движение ДВС'!B1417:C5422,2,FALSE),"")</f>
        <v/>
      </c>
      <c r="F1418" s="35"/>
      <c r="G1418" s="30" t="str">
        <f>IFERROR(VLOOKUP(F1418,нормативы!G1418:H1457,2,FALSE),"")</f>
        <v/>
      </c>
      <c r="H1418" s="30" t="str">
        <f>IF(ISBLANK(D1418),"",нормативы!$H$2)</f>
        <v/>
      </c>
      <c r="I1418" s="35"/>
      <c r="J1418" s="36" t="str">
        <f>IFERROR(VLOOKUP(D1418,'движение ДВС'!B1417:K5422,9,FALSE),"")</f>
        <v/>
      </c>
      <c r="K1418" s="29" t="str">
        <f>IFERROR(INDEX('движение ДВС'!B:P,MATCH('наряд-задание'!D1418,'движение ДВС'!P:P,0),1),"")</f>
        <v/>
      </c>
    </row>
    <row r="1419" spans="1:11" s="29" customFormat="1" ht="25.5" hidden="1" customHeight="1" x14ac:dyDescent="0.25">
      <c r="A1419" s="37"/>
      <c r="B1419" s="35"/>
      <c r="C1419" s="29">
        <f>IFERROR(VLOOKUP(B1419,специалист!$B$3:$C$45,2,FALSE),)</f>
        <v>0</v>
      </c>
      <c r="D1419" s="37"/>
      <c r="E1419" s="30" t="str">
        <f>IFERROR(VLOOKUP(D1419,'движение ДВС'!B1418:C5423,2,FALSE),"")</f>
        <v/>
      </c>
      <c r="F1419" s="35"/>
      <c r="G1419" s="30" t="str">
        <f>IFERROR(VLOOKUP(F1419,нормативы!G1419:H1458,2,FALSE),"")</f>
        <v/>
      </c>
      <c r="H1419" s="30" t="str">
        <f>IF(ISBLANK(D1419),"",нормативы!$H$2)</f>
        <v/>
      </c>
      <c r="I1419" s="35"/>
      <c r="J1419" s="36" t="str">
        <f>IFERROR(VLOOKUP(D1419,'движение ДВС'!B1418:K5423,9,FALSE),"")</f>
        <v/>
      </c>
      <c r="K1419" s="29" t="str">
        <f>IFERROR(INDEX('движение ДВС'!B:P,MATCH('наряд-задание'!D1419,'движение ДВС'!P:P,0),1),"")</f>
        <v/>
      </c>
    </row>
    <row r="1420" spans="1:11" s="29" customFormat="1" ht="25.5" hidden="1" customHeight="1" x14ac:dyDescent="0.25">
      <c r="A1420" s="37"/>
      <c r="B1420" s="35"/>
      <c r="C1420" s="29">
        <f>IFERROR(VLOOKUP(B1420,специалист!$B$3:$C$45,2,FALSE),)</f>
        <v>0</v>
      </c>
      <c r="D1420" s="37"/>
      <c r="E1420" s="30" t="str">
        <f>IFERROR(VLOOKUP(D1420,'движение ДВС'!B1419:C5424,2,FALSE),"")</f>
        <v/>
      </c>
      <c r="F1420" s="35"/>
      <c r="G1420" s="30" t="str">
        <f>IFERROR(VLOOKUP(F1420,нормативы!G1420:H1459,2,FALSE),"")</f>
        <v/>
      </c>
      <c r="H1420" s="30" t="str">
        <f>IF(ISBLANK(D1420),"",нормативы!$H$2)</f>
        <v/>
      </c>
      <c r="I1420" s="35"/>
      <c r="J1420" s="36" t="str">
        <f>IFERROR(VLOOKUP(D1420,'движение ДВС'!B1419:K5424,9,FALSE),"")</f>
        <v/>
      </c>
      <c r="K1420" s="29" t="str">
        <f>IFERROR(INDEX('движение ДВС'!B:P,MATCH('наряд-задание'!D1420,'движение ДВС'!P:P,0),1),"")</f>
        <v/>
      </c>
    </row>
    <row r="1421" spans="1:11" s="29" customFormat="1" ht="25.5" hidden="1" customHeight="1" x14ac:dyDescent="0.25">
      <c r="A1421" s="37"/>
      <c r="B1421" s="35"/>
      <c r="C1421" s="29">
        <f>IFERROR(VLOOKUP(B1421,специалист!$B$3:$C$45,2,FALSE),)</f>
        <v>0</v>
      </c>
      <c r="D1421" s="37"/>
      <c r="E1421" s="30" t="str">
        <f>IFERROR(VLOOKUP(D1421,'движение ДВС'!B1420:C5425,2,FALSE),"")</f>
        <v/>
      </c>
      <c r="F1421" s="35"/>
      <c r="G1421" s="30" t="str">
        <f>IFERROR(VLOOKUP(F1421,нормативы!G1421:H1460,2,FALSE),"")</f>
        <v/>
      </c>
      <c r="H1421" s="30" t="str">
        <f>IF(ISBLANK(D1421),"",нормативы!$H$2)</f>
        <v/>
      </c>
      <c r="I1421" s="35"/>
      <c r="J1421" s="36" t="str">
        <f>IFERROR(VLOOKUP(D1421,'движение ДВС'!B1420:K5425,9,FALSE),"")</f>
        <v/>
      </c>
      <c r="K1421" s="29" t="str">
        <f>IFERROR(INDEX('движение ДВС'!B:P,MATCH('наряд-задание'!D1421,'движение ДВС'!P:P,0),1),"")</f>
        <v/>
      </c>
    </row>
    <row r="1422" spans="1:11" s="29" customFormat="1" ht="25.5" hidden="1" customHeight="1" x14ac:dyDescent="0.25">
      <c r="A1422" s="37"/>
      <c r="B1422" s="35"/>
      <c r="C1422" s="29">
        <f>IFERROR(VLOOKUP(B1422,специалист!$B$3:$C$45,2,FALSE),)</f>
        <v>0</v>
      </c>
      <c r="D1422" s="37"/>
      <c r="E1422" s="30" t="str">
        <f>IFERROR(VLOOKUP(D1422,'движение ДВС'!B1421:C5426,2,FALSE),"")</f>
        <v/>
      </c>
      <c r="F1422" s="35"/>
      <c r="G1422" s="30" t="str">
        <f>IFERROR(VLOOKUP(F1422,нормативы!G1422:H1461,2,FALSE),"")</f>
        <v/>
      </c>
      <c r="H1422" s="30" t="str">
        <f>IF(ISBLANK(D1422),"",нормативы!$H$2)</f>
        <v/>
      </c>
      <c r="I1422" s="35"/>
      <c r="J1422" s="36" t="str">
        <f>IFERROR(VLOOKUP(D1422,'движение ДВС'!B1421:K5426,9,FALSE),"")</f>
        <v/>
      </c>
      <c r="K1422" s="29" t="str">
        <f>IFERROR(INDEX('движение ДВС'!B:P,MATCH('наряд-задание'!D1422,'движение ДВС'!P:P,0),1),"")</f>
        <v/>
      </c>
    </row>
    <row r="1423" spans="1:11" s="29" customFormat="1" ht="25.5" hidden="1" customHeight="1" x14ac:dyDescent="0.25">
      <c r="A1423" s="37"/>
      <c r="B1423" s="35"/>
      <c r="C1423" s="29">
        <f>IFERROR(VLOOKUP(B1423,специалист!$B$3:$C$45,2,FALSE),)</f>
        <v>0</v>
      </c>
      <c r="D1423" s="37"/>
      <c r="E1423" s="30" t="str">
        <f>IFERROR(VLOOKUP(D1423,'движение ДВС'!B1422:C5427,2,FALSE),"")</f>
        <v/>
      </c>
      <c r="F1423" s="35"/>
      <c r="G1423" s="30" t="str">
        <f>IFERROR(VLOOKUP(F1423,нормативы!G1423:H1462,2,FALSE),"")</f>
        <v/>
      </c>
      <c r="H1423" s="30" t="str">
        <f>IF(ISBLANK(D1423),"",нормативы!$H$2)</f>
        <v/>
      </c>
      <c r="I1423" s="35"/>
      <c r="J1423" s="36" t="str">
        <f>IFERROR(VLOOKUP(D1423,'движение ДВС'!B1422:K5427,9,FALSE),"")</f>
        <v/>
      </c>
      <c r="K1423" s="29" t="str">
        <f>IFERROR(INDEX('движение ДВС'!B:P,MATCH('наряд-задание'!D1423,'движение ДВС'!P:P,0),1),"")</f>
        <v/>
      </c>
    </row>
    <row r="1424" spans="1:11" s="29" customFormat="1" ht="25.5" hidden="1" customHeight="1" x14ac:dyDescent="0.25">
      <c r="A1424" s="37"/>
      <c r="B1424" s="35"/>
      <c r="C1424" s="29">
        <f>IFERROR(VLOOKUP(B1424,специалист!$B$3:$C$45,2,FALSE),)</f>
        <v>0</v>
      </c>
      <c r="D1424" s="37"/>
      <c r="E1424" s="30" t="str">
        <f>IFERROR(VLOOKUP(D1424,'движение ДВС'!B1423:C5428,2,FALSE),"")</f>
        <v/>
      </c>
      <c r="F1424" s="35"/>
      <c r="G1424" s="30" t="str">
        <f>IFERROR(VLOOKUP(F1424,нормативы!G1424:H1463,2,FALSE),"")</f>
        <v/>
      </c>
      <c r="H1424" s="30" t="str">
        <f>IF(ISBLANK(D1424),"",нормативы!$H$2)</f>
        <v/>
      </c>
      <c r="I1424" s="35"/>
      <c r="J1424" s="36" t="str">
        <f>IFERROR(VLOOKUP(D1424,'движение ДВС'!B1423:K5428,9,FALSE),"")</f>
        <v/>
      </c>
      <c r="K1424" s="29" t="str">
        <f>IFERROR(INDEX('движение ДВС'!B:P,MATCH('наряд-задание'!D1424,'движение ДВС'!P:P,0),1),"")</f>
        <v/>
      </c>
    </row>
    <row r="1425" spans="1:11" s="29" customFormat="1" ht="25.5" hidden="1" customHeight="1" x14ac:dyDescent="0.25">
      <c r="A1425" s="37"/>
      <c r="B1425" s="35"/>
      <c r="C1425" s="29">
        <f>IFERROR(VLOOKUP(B1425,специалист!$B$3:$C$45,2,FALSE),)</f>
        <v>0</v>
      </c>
      <c r="D1425" s="37"/>
      <c r="E1425" s="30" t="str">
        <f>IFERROR(VLOOKUP(D1425,'движение ДВС'!B1424:C5429,2,FALSE),"")</f>
        <v/>
      </c>
      <c r="F1425" s="35"/>
      <c r="G1425" s="30" t="str">
        <f>IFERROR(VLOOKUP(F1425,нормативы!G1425:H1464,2,FALSE),"")</f>
        <v/>
      </c>
      <c r="H1425" s="30" t="str">
        <f>IF(ISBLANK(D1425),"",нормативы!$H$2)</f>
        <v/>
      </c>
      <c r="I1425" s="35"/>
      <c r="J1425" s="36" t="str">
        <f>IFERROR(VLOOKUP(D1425,'движение ДВС'!B1424:K5429,9,FALSE),"")</f>
        <v/>
      </c>
      <c r="K1425" s="29" t="str">
        <f>IFERROR(INDEX('движение ДВС'!B:P,MATCH('наряд-задание'!D1425,'движение ДВС'!P:P,0),1),"")</f>
        <v/>
      </c>
    </row>
    <row r="1426" spans="1:11" s="29" customFormat="1" ht="25.5" hidden="1" customHeight="1" x14ac:dyDescent="0.25">
      <c r="A1426" s="37"/>
      <c r="B1426" s="35"/>
      <c r="C1426" s="29">
        <f>IFERROR(VLOOKUP(B1426,специалист!$B$3:$C$45,2,FALSE),)</f>
        <v>0</v>
      </c>
      <c r="D1426" s="37"/>
      <c r="E1426" s="30" t="str">
        <f>IFERROR(VLOOKUP(D1426,'движение ДВС'!B1425:C5430,2,FALSE),"")</f>
        <v/>
      </c>
      <c r="F1426" s="35"/>
      <c r="G1426" s="30" t="str">
        <f>IFERROR(VLOOKUP(F1426,нормативы!G1426:H1465,2,FALSE),"")</f>
        <v/>
      </c>
      <c r="H1426" s="30" t="str">
        <f>IF(ISBLANK(D1426),"",нормативы!$H$2)</f>
        <v/>
      </c>
      <c r="I1426" s="35"/>
      <c r="J1426" s="36" t="str">
        <f>IFERROR(VLOOKUP(D1426,'движение ДВС'!B1425:K5430,9,FALSE),"")</f>
        <v/>
      </c>
      <c r="K1426" s="29" t="str">
        <f>IFERROR(INDEX('движение ДВС'!B:P,MATCH('наряд-задание'!D1426,'движение ДВС'!P:P,0),1),"")</f>
        <v/>
      </c>
    </row>
    <row r="1427" spans="1:11" s="29" customFormat="1" ht="25.5" hidden="1" customHeight="1" x14ac:dyDescent="0.25">
      <c r="A1427" s="37"/>
      <c r="B1427" s="35"/>
      <c r="C1427" s="29">
        <f>IFERROR(VLOOKUP(B1427,специалист!$B$3:$C$45,2,FALSE),)</f>
        <v>0</v>
      </c>
      <c r="D1427" s="37"/>
      <c r="E1427" s="30" t="str">
        <f>IFERROR(VLOOKUP(D1427,'движение ДВС'!B1426:C5431,2,FALSE),"")</f>
        <v/>
      </c>
      <c r="F1427" s="35"/>
      <c r="G1427" s="30" t="str">
        <f>IFERROR(VLOOKUP(F1427,нормативы!G1427:H1466,2,FALSE),"")</f>
        <v/>
      </c>
      <c r="H1427" s="30" t="str">
        <f>IF(ISBLANK(D1427),"",нормативы!$H$2)</f>
        <v/>
      </c>
      <c r="I1427" s="35"/>
      <c r="J1427" s="36" t="str">
        <f>IFERROR(VLOOKUP(D1427,'движение ДВС'!B1426:K5431,9,FALSE),"")</f>
        <v/>
      </c>
      <c r="K1427" s="29" t="str">
        <f>IFERROR(INDEX('движение ДВС'!B:P,MATCH('наряд-задание'!D1427,'движение ДВС'!P:P,0),1),"")</f>
        <v/>
      </c>
    </row>
    <row r="1428" spans="1:11" s="29" customFormat="1" ht="25.5" hidden="1" customHeight="1" x14ac:dyDescent="0.25">
      <c r="A1428" s="37"/>
      <c r="B1428" s="35"/>
      <c r="C1428" s="29">
        <f>IFERROR(VLOOKUP(B1428,специалист!$B$3:$C$45,2,FALSE),)</f>
        <v>0</v>
      </c>
      <c r="D1428" s="37"/>
      <c r="E1428" s="30" t="str">
        <f>IFERROR(VLOOKUP(D1428,'движение ДВС'!B1427:C5432,2,FALSE),"")</f>
        <v/>
      </c>
      <c r="F1428" s="35"/>
      <c r="G1428" s="30" t="str">
        <f>IFERROR(VLOOKUP(F1428,нормативы!G1428:H1467,2,FALSE),"")</f>
        <v/>
      </c>
      <c r="H1428" s="30" t="str">
        <f>IF(ISBLANK(D1428),"",нормативы!$H$2)</f>
        <v/>
      </c>
      <c r="I1428" s="35"/>
      <c r="J1428" s="36" t="str">
        <f>IFERROR(VLOOKUP(D1428,'движение ДВС'!B1427:K5432,9,FALSE),"")</f>
        <v/>
      </c>
      <c r="K1428" s="29" t="str">
        <f>IFERROR(INDEX('движение ДВС'!B:P,MATCH('наряд-задание'!D1428,'движение ДВС'!P:P,0),1),"")</f>
        <v/>
      </c>
    </row>
    <row r="1429" spans="1:11" s="29" customFormat="1" ht="25.5" hidden="1" customHeight="1" x14ac:dyDescent="0.25">
      <c r="A1429" s="37"/>
      <c r="B1429" s="35"/>
      <c r="C1429" s="29">
        <f>IFERROR(VLOOKUP(B1429,специалист!$B$3:$C$45,2,FALSE),)</f>
        <v>0</v>
      </c>
      <c r="D1429" s="37"/>
      <c r="E1429" s="30" t="str">
        <f>IFERROR(VLOOKUP(D1429,'движение ДВС'!B1428:C5433,2,FALSE),"")</f>
        <v/>
      </c>
      <c r="F1429" s="35"/>
      <c r="G1429" s="30" t="str">
        <f>IFERROR(VLOOKUP(F1429,нормативы!G1429:H1468,2,FALSE),"")</f>
        <v/>
      </c>
      <c r="H1429" s="30" t="str">
        <f>IF(ISBLANK(D1429),"",нормативы!$H$2)</f>
        <v/>
      </c>
      <c r="I1429" s="35"/>
      <c r="J1429" s="36" t="str">
        <f>IFERROR(VLOOKUP(D1429,'движение ДВС'!B1428:K5433,9,FALSE),"")</f>
        <v/>
      </c>
      <c r="K1429" s="29" t="str">
        <f>IFERROR(INDEX('движение ДВС'!B:P,MATCH('наряд-задание'!D1429,'движение ДВС'!P:P,0),1),"")</f>
        <v/>
      </c>
    </row>
    <row r="1430" spans="1:11" s="29" customFormat="1" ht="25.5" hidden="1" customHeight="1" x14ac:dyDescent="0.25">
      <c r="A1430" s="37"/>
      <c r="B1430" s="35"/>
      <c r="C1430" s="29">
        <f>IFERROR(VLOOKUP(B1430,специалист!$B$3:$C$45,2,FALSE),)</f>
        <v>0</v>
      </c>
      <c r="D1430" s="37"/>
      <c r="E1430" s="30" t="str">
        <f>IFERROR(VLOOKUP(D1430,'движение ДВС'!B1429:C5434,2,FALSE),"")</f>
        <v/>
      </c>
      <c r="F1430" s="35"/>
      <c r="G1430" s="30" t="str">
        <f>IFERROR(VLOOKUP(F1430,нормативы!G1430:H1469,2,FALSE),"")</f>
        <v/>
      </c>
      <c r="H1430" s="30" t="str">
        <f>IF(ISBLANK(D1430),"",нормативы!$H$2)</f>
        <v/>
      </c>
      <c r="I1430" s="35"/>
      <c r="J1430" s="36" t="str">
        <f>IFERROR(VLOOKUP(D1430,'движение ДВС'!B1429:K5434,9,FALSE),"")</f>
        <v/>
      </c>
      <c r="K1430" s="29" t="str">
        <f>IFERROR(INDEX('движение ДВС'!B:P,MATCH('наряд-задание'!D1430,'движение ДВС'!P:P,0),1),"")</f>
        <v/>
      </c>
    </row>
    <row r="1431" spans="1:11" s="29" customFormat="1" ht="25.5" hidden="1" customHeight="1" x14ac:dyDescent="0.25">
      <c r="A1431" s="37"/>
      <c r="B1431" s="35"/>
      <c r="C1431" s="29">
        <f>IFERROR(VLOOKUP(B1431,специалист!$B$3:$C$45,2,FALSE),)</f>
        <v>0</v>
      </c>
      <c r="D1431" s="37"/>
      <c r="E1431" s="30" t="str">
        <f>IFERROR(VLOOKUP(D1431,'движение ДВС'!B1430:C5435,2,FALSE),"")</f>
        <v/>
      </c>
      <c r="F1431" s="35"/>
      <c r="G1431" s="30" t="str">
        <f>IFERROR(VLOOKUP(F1431,нормативы!G1431:H1470,2,FALSE),"")</f>
        <v/>
      </c>
      <c r="H1431" s="30" t="str">
        <f>IF(ISBLANK(D1431),"",нормативы!$H$2)</f>
        <v/>
      </c>
      <c r="I1431" s="35"/>
      <c r="J1431" s="36" t="str">
        <f>IFERROR(VLOOKUP(D1431,'движение ДВС'!B1430:K5435,9,FALSE),"")</f>
        <v/>
      </c>
      <c r="K1431" s="29" t="str">
        <f>IFERROR(INDEX('движение ДВС'!B:P,MATCH('наряд-задание'!D1431,'движение ДВС'!P:P,0),1),"")</f>
        <v/>
      </c>
    </row>
    <row r="1432" spans="1:11" s="29" customFormat="1" ht="25.5" hidden="1" customHeight="1" x14ac:dyDescent="0.25">
      <c r="A1432" s="37"/>
      <c r="B1432" s="35"/>
      <c r="C1432" s="29">
        <f>IFERROR(VLOOKUP(B1432,специалист!$B$3:$C$45,2,FALSE),)</f>
        <v>0</v>
      </c>
      <c r="D1432" s="37"/>
      <c r="E1432" s="30" t="str">
        <f>IFERROR(VLOOKUP(D1432,'движение ДВС'!B1431:C5436,2,FALSE),"")</f>
        <v/>
      </c>
      <c r="F1432" s="35"/>
      <c r="G1432" s="30" t="str">
        <f>IFERROR(VLOOKUP(F1432,нормативы!G1432:H1471,2,FALSE),"")</f>
        <v/>
      </c>
      <c r="H1432" s="30" t="str">
        <f>IF(ISBLANK(D1432),"",нормативы!$H$2)</f>
        <v/>
      </c>
      <c r="I1432" s="35"/>
      <c r="J1432" s="36" t="str">
        <f>IFERROR(VLOOKUP(D1432,'движение ДВС'!B1431:K5436,9,FALSE),"")</f>
        <v/>
      </c>
      <c r="K1432" s="29" t="str">
        <f>IFERROR(INDEX('движение ДВС'!B:P,MATCH('наряд-задание'!D1432,'движение ДВС'!P:P,0),1),"")</f>
        <v/>
      </c>
    </row>
    <row r="1433" spans="1:11" s="29" customFormat="1" ht="25.5" hidden="1" customHeight="1" x14ac:dyDescent="0.25">
      <c r="A1433" s="37"/>
      <c r="B1433" s="35"/>
      <c r="C1433" s="29">
        <f>IFERROR(VLOOKUP(B1433,специалист!$B$3:$C$45,2,FALSE),)</f>
        <v>0</v>
      </c>
      <c r="D1433" s="37"/>
      <c r="E1433" s="30" t="str">
        <f>IFERROR(VLOOKUP(D1433,'движение ДВС'!B1432:C5437,2,FALSE),"")</f>
        <v/>
      </c>
      <c r="F1433" s="35"/>
      <c r="G1433" s="30" t="str">
        <f>IFERROR(VLOOKUP(F1433,нормативы!G1433:H1472,2,FALSE),"")</f>
        <v/>
      </c>
      <c r="H1433" s="30" t="str">
        <f>IF(ISBLANK(D1433),"",нормативы!$H$2)</f>
        <v/>
      </c>
      <c r="I1433" s="35"/>
      <c r="J1433" s="36" t="str">
        <f>IFERROR(VLOOKUP(D1433,'движение ДВС'!B1432:K5437,9,FALSE),"")</f>
        <v/>
      </c>
      <c r="K1433" s="29" t="str">
        <f>IFERROR(INDEX('движение ДВС'!B:P,MATCH('наряд-задание'!D1433,'движение ДВС'!P:P,0),1),"")</f>
        <v/>
      </c>
    </row>
    <row r="1434" spans="1:11" s="29" customFormat="1" ht="25.5" hidden="1" customHeight="1" x14ac:dyDescent="0.25">
      <c r="A1434" s="37"/>
      <c r="B1434" s="35"/>
      <c r="C1434" s="29">
        <f>IFERROR(VLOOKUP(B1434,специалист!$B$3:$C$45,2,FALSE),)</f>
        <v>0</v>
      </c>
      <c r="D1434" s="37"/>
      <c r="E1434" s="30" t="str">
        <f>IFERROR(VLOOKUP(D1434,'движение ДВС'!B1433:C5438,2,FALSE),"")</f>
        <v/>
      </c>
      <c r="F1434" s="35"/>
      <c r="G1434" s="30" t="str">
        <f>IFERROR(VLOOKUP(F1434,нормативы!G1434:H1473,2,FALSE),"")</f>
        <v/>
      </c>
      <c r="H1434" s="30" t="str">
        <f>IF(ISBLANK(D1434),"",нормативы!$H$2)</f>
        <v/>
      </c>
      <c r="I1434" s="35"/>
      <c r="J1434" s="36" t="str">
        <f>IFERROR(VLOOKUP(D1434,'движение ДВС'!B1433:K5438,9,FALSE),"")</f>
        <v/>
      </c>
      <c r="K1434" s="29" t="str">
        <f>IFERROR(INDEX('движение ДВС'!B:P,MATCH('наряд-задание'!D1434,'движение ДВС'!P:P,0),1),"")</f>
        <v/>
      </c>
    </row>
    <row r="1435" spans="1:11" s="29" customFormat="1" ht="25.5" hidden="1" customHeight="1" x14ac:dyDescent="0.25">
      <c r="A1435" s="37"/>
      <c r="B1435" s="35"/>
      <c r="C1435" s="29">
        <f>IFERROR(VLOOKUP(B1435,специалист!$B$3:$C$45,2,FALSE),)</f>
        <v>0</v>
      </c>
      <c r="D1435" s="37"/>
      <c r="E1435" s="30" t="str">
        <f>IFERROR(VLOOKUP(D1435,'движение ДВС'!B1434:C5439,2,FALSE),"")</f>
        <v/>
      </c>
      <c r="F1435" s="35"/>
      <c r="G1435" s="30" t="str">
        <f>IFERROR(VLOOKUP(F1435,нормативы!G1435:H1474,2,FALSE),"")</f>
        <v/>
      </c>
      <c r="H1435" s="30" t="str">
        <f>IF(ISBLANK(D1435),"",нормативы!$H$2)</f>
        <v/>
      </c>
      <c r="I1435" s="35"/>
      <c r="J1435" s="36" t="str">
        <f>IFERROR(VLOOKUP(D1435,'движение ДВС'!B1434:K5439,9,FALSE),"")</f>
        <v/>
      </c>
      <c r="K1435" s="29" t="str">
        <f>IFERROR(INDEX('движение ДВС'!B:P,MATCH('наряд-задание'!D1435,'движение ДВС'!P:P,0),1),"")</f>
        <v/>
      </c>
    </row>
    <row r="1436" spans="1:11" s="29" customFormat="1" ht="25.5" hidden="1" customHeight="1" x14ac:dyDescent="0.25">
      <c r="A1436" s="37"/>
      <c r="B1436" s="35"/>
      <c r="C1436" s="29">
        <f>IFERROR(VLOOKUP(B1436,специалист!$B$3:$C$45,2,FALSE),)</f>
        <v>0</v>
      </c>
      <c r="D1436" s="37"/>
      <c r="E1436" s="30" t="str">
        <f>IFERROR(VLOOKUP(D1436,'движение ДВС'!B1435:C5440,2,FALSE),"")</f>
        <v/>
      </c>
      <c r="F1436" s="35"/>
      <c r="G1436" s="30" t="str">
        <f>IFERROR(VLOOKUP(F1436,нормативы!G1436:H1475,2,FALSE),"")</f>
        <v/>
      </c>
      <c r="H1436" s="30" t="str">
        <f>IF(ISBLANK(D1436),"",нормативы!$H$2)</f>
        <v/>
      </c>
      <c r="I1436" s="35"/>
      <c r="J1436" s="36" t="str">
        <f>IFERROR(VLOOKUP(D1436,'движение ДВС'!B1435:K5440,9,FALSE),"")</f>
        <v/>
      </c>
      <c r="K1436" s="29" t="str">
        <f>IFERROR(INDEX('движение ДВС'!B:P,MATCH('наряд-задание'!D1436,'движение ДВС'!P:P,0),1),"")</f>
        <v/>
      </c>
    </row>
    <row r="1437" spans="1:11" s="29" customFormat="1" ht="25.5" hidden="1" customHeight="1" x14ac:dyDescent="0.25">
      <c r="A1437" s="37"/>
      <c r="B1437" s="35"/>
      <c r="C1437" s="29">
        <f>IFERROR(VLOOKUP(B1437,специалист!$B$3:$C$45,2,FALSE),)</f>
        <v>0</v>
      </c>
      <c r="D1437" s="37"/>
      <c r="E1437" s="30" t="str">
        <f>IFERROR(VLOOKUP(D1437,'движение ДВС'!B1436:C5441,2,FALSE),"")</f>
        <v/>
      </c>
      <c r="F1437" s="35"/>
      <c r="G1437" s="30" t="str">
        <f>IFERROR(VLOOKUP(F1437,нормативы!G1437:H1476,2,FALSE),"")</f>
        <v/>
      </c>
      <c r="H1437" s="30" t="str">
        <f>IF(ISBLANK(D1437),"",нормативы!$H$2)</f>
        <v/>
      </c>
      <c r="I1437" s="35"/>
      <c r="J1437" s="36" t="str">
        <f>IFERROR(VLOOKUP(D1437,'движение ДВС'!B1436:K5441,9,FALSE),"")</f>
        <v/>
      </c>
      <c r="K1437" s="29" t="str">
        <f>IFERROR(INDEX('движение ДВС'!B:P,MATCH('наряд-задание'!D1437,'движение ДВС'!P:P,0),1),"")</f>
        <v/>
      </c>
    </row>
    <row r="1438" spans="1:11" s="29" customFormat="1" ht="25.5" hidden="1" customHeight="1" x14ac:dyDescent="0.25">
      <c r="A1438" s="37"/>
      <c r="B1438" s="35"/>
      <c r="C1438" s="29">
        <f>IFERROR(VLOOKUP(B1438,специалист!$B$3:$C$45,2,FALSE),)</f>
        <v>0</v>
      </c>
      <c r="D1438" s="37"/>
      <c r="E1438" s="30" t="str">
        <f>IFERROR(VLOOKUP(D1438,'движение ДВС'!B1437:C5442,2,FALSE),"")</f>
        <v/>
      </c>
      <c r="F1438" s="35"/>
      <c r="G1438" s="30" t="str">
        <f>IFERROR(VLOOKUP(F1438,нормативы!G1438:H1477,2,FALSE),"")</f>
        <v/>
      </c>
      <c r="H1438" s="30" t="str">
        <f>IF(ISBLANK(D1438),"",нормативы!$H$2)</f>
        <v/>
      </c>
      <c r="I1438" s="35"/>
      <c r="J1438" s="36" t="str">
        <f>IFERROR(VLOOKUP(D1438,'движение ДВС'!B1437:K5442,9,FALSE),"")</f>
        <v/>
      </c>
      <c r="K1438" s="29" t="str">
        <f>IFERROR(INDEX('движение ДВС'!B:P,MATCH('наряд-задание'!D1438,'движение ДВС'!P:P,0),1),"")</f>
        <v/>
      </c>
    </row>
    <row r="1439" spans="1:11" s="29" customFormat="1" ht="25.5" hidden="1" customHeight="1" x14ac:dyDescent="0.25">
      <c r="A1439" s="37"/>
      <c r="B1439" s="35"/>
      <c r="C1439" s="29">
        <f>IFERROR(VLOOKUP(B1439,специалист!$B$3:$C$45,2,FALSE),)</f>
        <v>0</v>
      </c>
      <c r="D1439" s="37"/>
      <c r="E1439" s="30" t="str">
        <f>IFERROR(VLOOKUP(D1439,'движение ДВС'!B1438:C5443,2,FALSE),"")</f>
        <v/>
      </c>
      <c r="F1439" s="35"/>
      <c r="G1439" s="30" t="str">
        <f>IFERROR(VLOOKUP(F1439,нормативы!G1439:H1478,2,FALSE),"")</f>
        <v/>
      </c>
      <c r="H1439" s="30" t="str">
        <f>IF(ISBLANK(D1439),"",нормативы!$H$2)</f>
        <v/>
      </c>
      <c r="I1439" s="35"/>
      <c r="J1439" s="36" t="str">
        <f>IFERROR(VLOOKUP(D1439,'движение ДВС'!B1438:K5443,9,FALSE),"")</f>
        <v/>
      </c>
      <c r="K1439" s="29" t="str">
        <f>IFERROR(INDEX('движение ДВС'!B:P,MATCH('наряд-задание'!D1439,'движение ДВС'!P:P,0),1),"")</f>
        <v/>
      </c>
    </row>
    <row r="1440" spans="1:11" s="29" customFormat="1" ht="25.5" hidden="1" customHeight="1" x14ac:dyDescent="0.25">
      <c r="A1440" s="37"/>
      <c r="B1440" s="35"/>
      <c r="C1440" s="29">
        <f>IFERROR(VLOOKUP(B1440,специалист!$B$3:$C$45,2,FALSE),)</f>
        <v>0</v>
      </c>
      <c r="D1440" s="37"/>
      <c r="E1440" s="30" t="str">
        <f>IFERROR(VLOOKUP(D1440,'движение ДВС'!B1439:C5444,2,FALSE),"")</f>
        <v/>
      </c>
      <c r="F1440" s="35"/>
      <c r="G1440" s="30" t="str">
        <f>IFERROR(VLOOKUP(F1440,нормативы!G1440:H1479,2,FALSE),"")</f>
        <v/>
      </c>
      <c r="H1440" s="30" t="str">
        <f>IF(ISBLANK(D1440),"",нормативы!$H$2)</f>
        <v/>
      </c>
      <c r="I1440" s="35"/>
      <c r="J1440" s="36" t="str">
        <f>IFERROR(VLOOKUP(D1440,'движение ДВС'!B1439:K5444,9,FALSE),"")</f>
        <v/>
      </c>
      <c r="K1440" s="29" t="str">
        <f>IFERROR(INDEX('движение ДВС'!B:P,MATCH('наряд-задание'!D1440,'движение ДВС'!P:P,0),1),"")</f>
        <v/>
      </c>
    </row>
    <row r="1441" spans="1:11" s="29" customFormat="1" ht="25.5" hidden="1" customHeight="1" x14ac:dyDescent="0.25">
      <c r="A1441" s="37"/>
      <c r="B1441" s="35"/>
      <c r="C1441" s="29">
        <f>IFERROR(VLOOKUP(B1441,специалист!$B$3:$C$45,2,FALSE),)</f>
        <v>0</v>
      </c>
      <c r="D1441" s="37"/>
      <c r="E1441" s="30" t="str">
        <f>IFERROR(VLOOKUP(D1441,'движение ДВС'!B1440:C5445,2,FALSE),"")</f>
        <v/>
      </c>
      <c r="F1441" s="35"/>
      <c r="G1441" s="30" t="str">
        <f>IFERROR(VLOOKUP(F1441,нормативы!G1441:H1480,2,FALSE),"")</f>
        <v/>
      </c>
      <c r="H1441" s="30" t="str">
        <f>IF(ISBLANK(D1441),"",нормативы!$H$2)</f>
        <v/>
      </c>
      <c r="I1441" s="35"/>
      <c r="J1441" s="36" t="str">
        <f>IFERROR(VLOOKUP(D1441,'движение ДВС'!B1440:K5445,9,FALSE),"")</f>
        <v/>
      </c>
      <c r="K1441" s="29" t="str">
        <f>IFERROR(INDEX('движение ДВС'!B:P,MATCH('наряд-задание'!D1441,'движение ДВС'!P:P,0),1),"")</f>
        <v/>
      </c>
    </row>
    <row r="1442" spans="1:11" s="29" customFormat="1" ht="25.5" hidden="1" customHeight="1" x14ac:dyDescent="0.25">
      <c r="A1442" s="37"/>
      <c r="B1442" s="35"/>
      <c r="C1442" s="29">
        <f>IFERROR(VLOOKUP(B1442,специалист!$B$3:$C$45,2,FALSE),)</f>
        <v>0</v>
      </c>
      <c r="D1442" s="37"/>
      <c r="E1442" s="30" t="str">
        <f>IFERROR(VLOOKUP(D1442,'движение ДВС'!B1441:C5446,2,FALSE),"")</f>
        <v/>
      </c>
      <c r="F1442" s="35"/>
      <c r="G1442" s="30" t="str">
        <f>IFERROR(VLOOKUP(F1442,нормативы!G1442:H1481,2,FALSE),"")</f>
        <v/>
      </c>
      <c r="H1442" s="30" t="str">
        <f>IF(ISBLANK(D1442),"",нормативы!$H$2)</f>
        <v/>
      </c>
      <c r="I1442" s="35"/>
      <c r="J1442" s="36" t="str">
        <f>IFERROR(VLOOKUP(D1442,'движение ДВС'!B1441:K5446,9,FALSE),"")</f>
        <v/>
      </c>
      <c r="K1442" s="29" t="str">
        <f>IFERROR(INDEX('движение ДВС'!B:P,MATCH('наряд-задание'!D1442,'движение ДВС'!P:P,0),1),"")</f>
        <v/>
      </c>
    </row>
    <row r="1443" spans="1:11" s="29" customFormat="1" ht="25.5" hidden="1" customHeight="1" x14ac:dyDescent="0.25">
      <c r="A1443" s="37"/>
      <c r="B1443" s="35"/>
      <c r="C1443" s="29">
        <f>IFERROR(VLOOKUP(B1443,специалист!$B$3:$C$45,2,FALSE),)</f>
        <v>0</v>
      </c>
      <c r="D1443" s="37"/>
      <c r="E1443" s="30" t="str">
        <f>IFERROR(VLOOKUP(D1443,'движение ДВС'!B1442:C5447,2,FALSE),"")</f>
        <v/>
      </c>
      <c r="F1443" s="35"/>
      <c r="G1443" s="30" t="str">
        <f>IFERROR(VLOOKUP(F1443,нормативы!G1443:H1482,2,FALSE),"")</f>
        <v/>
      </c>
      <c r="H1443" s="30" t="str">
        <f>IF(ISBLANK(D1443),"",нормативы!$H$2)</f>
        <v/>
      </c>
      <c r="I1443" s="35"/>
      <c r="J1443" s="36" t="str">
        <f>IFERROR(VLOOKUP(D1443,'движение ДВС'!B1442:K5447,9,FALSE),"")</f>
        <v/>
      </c>
      <c r="K1443" s="29" t="str">
        <f>IFERROR(INDEX('движение ДВС'!B:P,MATCH('наряд-задание'!D1443,'движение ДВС'!P:P,0),1),"")</f>
        <v/>
      </c>
    </row>
    <row r="1444" spans="1:11" s="29" customFormat="1" ht="25.5" hidden="1" customHeight="1" x14ac:dyDescent="0.25">
      <c r="A1444" s="37"/>
      <c r="B1444" s="35"/>
      <c r="C1444" s="29">
        <f>IFERROR(VLOOKUP(B1444,специалист!$B$3:$C$45,2,FALSE),)</f>
        <v>0</v>
      </c>
      <c r="D1444" s="37"/>
      <c r="E1444" s="30" t="str">
        <f>IFERROR(VLOOKUP(D1444,'движение ДВС'!B1443:C5448,2,FALSE),"")</f>
        <v/>
      </c>
      <c r="F1444" s="35"/>
      <c r="G1444" s="30" t="str">
        <f>IFERROR(VLOOKUP(F1444,нормативы!G1444:H1483,2,FALSE),"")</f>
        <v/>
      </c>
      <c r="H1444" s="30" t="str">
        <f>IF(ISBLANK(D1444),"",нормативы!$H$2)</f>
        <v/>
      </c>
      <c r="I1444" s="35"/>
      <c r="J1444" s="36" t="str">
        <f>IFERROR(VLOOKUP(D1444,'движение ДВС'!B1443:K5448,9,FALSE),"")</f>
        <v/>
      </c>
      <c r="K1444" s="29" t="str">
        <f>IFERROR(INDEX('движение ДВС'!B:P,MATCH('наряд-задание'!D1444,'движение ДВС'!P:P,0),1),"")</f>
        <v/>
      </c>
    </row>
    <row r="1445" spans="1:11" s="29" customFormat="1" ht="25.5" hidden="1" customHeight="1" x14ac:dyDescent="0.25">
      <c r="A1445" s="37"/>
      <c r="B1445" s="35"/>
      <c r="C1445" s="29">
        <f>IFERROR(VLOOKUP(B1445,специалист!$B$3:$C$45,2,FALSE),)</f>
        <v>0</v>
      </c>
      <c r="D1445" s="37"/>
      <c r="E1445" s="30" t="str">
        <f>IFERROR(VLOOKUP(D1445,'движение ДВС'!B1444:C5449,2,FALSE),"")</f>
        <v/>
      </c>
      <c r="F1445" s="35"/>
      <c r="G1445" s="30" t="str">
        <f>IFERROR(VLOOKUP(F1445,нормативы!G1445:H1484,2,FALSE),"")</f>
        <v/>
      </c>
      <c r="H1445" s="30" t="str">
        <f>IF(ISBLANK(D1445),"",нормативы!$H$2)</f>
        <v/>
      </c>
      <c r="I1445" s="35"/>
      <c r="J1445" s="36" t="str">
        <f>IFERROR(VLOOKUP(D1445,'движение ДВС'!B1444:K5449,9,FALSE),"")</f>
        <v/>
      </c>
      <c r="K1445" s="29" t="str">
        <f>IFERROR(INDEX('движение ДВС'!B:P,MATCH('наряд-задание'!D1445,'движение ДВС'!P:P,0),1),"")</f>
        <v/>
      </c>
    </row>
    <row r="1446" spans="1:11" s="29" customFormat="1" ht="25.5" hidden="1" customHeight="1" x14ac:dyDescent="0.25">
      <c r="A1446" s="37"/>
      <c r="B1446" s="35"/>
      <c r="C1446" s="29">
        <f>IFERROR(VLOOKUP(B1446,специалист!$B$3:$C$45,2,FALSE),)</f>
        <v>0</v>
      </c>
      <c r="D1446" s="37"/>
      <c r="E1446" s="30" t="str">
        <f>IFERROR(VLOOKUP(D1446,'движение ДВС'!B1445:C5450,2,FALSE),"")</f>
        <v/>
      </c>
      <c r="F1446" s="35"/>
      <c r="G1446" s="30" t="str">
        <f>IFERROR(VLOOKUP(F1446,нормативы!G1446:H1485,2,FALSE),"")</f>
        <v/>
      </c>
      <c r="H1446" s="30" t="str">
        <f>IF(ISBLANK(D1446),"",нормативы!$H$2)</f>
        <v/>
      </c>
      <c r="I1446" s="35"/>
      <c r="J1446" s="36" t="str">
        <f>IFERROR(VLOOKUP(D1446,'движение ДВС'!B1445:K5450,9,FALSE),"")</f>
        <v/>
      </c>
      <c r="K1446" s="29" t="str">
        <f>IFERROR(INDEX('движение ДВС'!B:P,MATCH('наряд-задание'!D1446,'движение ДВС'!P:P,0),1),"")</f>
        <v/>
      </c>
    </row>
    <row r="1447" spans="1:11" s="29" customFormat="1" ht="25.5" hidden="1" customHeight="1" x14ac:dyDescent="0.25">
      <c r="A1447" s="37"/>
      <c r="B1447" s="35"/>
      <c r="C1447" s="29">
        <f>IFERROR(VLOOKUP(B1447,специалист!$B$3:$C$45,2,FALSE),)</f>
        <v>0</v>
      </c>
      <c r="D1447" s="37"/>
      <c r="E1447" s="30" t="str">
        <f>IFERROR(VLOOKUP(D1447,'движение ДВС'!B1446:C5451,2,FALSE),"")</f>
        <v/>
      </c>
      <c r="F1447" s="35"/>
      <c r="G1447" s="30" t="str">
        <f>IFERROR(VLOOKUP(F1447,нормативы!G1447:H1486,2,FALSE),"")</f>
        <v/>
      </c>
      <c r="H1447" s="30" t="str">
        <f>IF(ISBLANK(D1447),"",нормативы!$H$2)</f>
        <v/>
      </c>
      <c r="I1447" s="35"/>
      <c r="J1447" s="36" t="str">
        <f>IFERROR(VLOOKUP(D1447,'движение ДВС'!B1446:K5451,9,FALSE),"")</f>
        <v/>
      </c>
      <c r="K1447" s="29" t="str">
        <f>IFERROR(INDEX('движение ДВС'!B:P,MATCH('наряд-задание'!D1447,'движение ДВС'!P:P,0),1),"")</f>
        <v/>
      </c>
    </row>
    <row r="1448" spans="1:11" s="29" customFormat="1" ht="25.5" hidden="1" customHeight="1" x14ac:dyDescent="0.25">
      <c r="A1448" s="37"/>
      <c r="B1448" s="35"/>
      <c r="C1448" s="29">
        <f>IFERROR(VLOOKUP(B1448,специалист!$B$3:$C$45,2,FALSE),)</f>
        <v>0</v>
      </c>
      <c r="D1448" s="37"/>
      <c r="E1448" s="30" t="str">
        <f>IFERROR(VLOOKUP(D1448,'движение ДВС'!B1447:C5452,2,FALSE),"")</f>
        <v/>
      </c>
      <c r="F1448" s="35"/>
      <c r="G1448" s="30" t="str">
        <f>IFERROR(VLOOKUP(F1448,нормативы!G1448:H1487,2,FALSE),"")</f>
        <v/>
      </c>
      <c r="H1448" s="30" t="str">
        <f>IF(ISBLANK(D1448),"",нормативы!$H$2)</f>
        <v/>
      </c>
      <c r="I1448" s="35"/>
      <c r="J1448" s="36" t="str">
        <f>IFERROR(VLOOKUP(D1448,'движение ДВС'!B1447:K5452,9,FALSE),"")</f>
        <v/>
      </c>
      <c r="K1448" s="29" t="str">
        <f>IFERROR(INDEX('движение ДВС'!B:P,MATCH('наряд-задание'!D1448,'движение ДВС'!P:P,0),1),"")</f>
        <v/>
      </c>
    </row>
    <row r="1449" spans="1:11" s="29" customFormat="1" ht="25.5" hidden="1" customHeight="1" x14ac:dyDescent="0.25">
      <c r="A1449" s="37"/>
      <c r="B1449" s="35"/>
      <c r="C1449" s="29">
        <f>IFERROR(VLOOKUP(B1449,специалист!$B$3:$C$45,2,FALSE),)</f>
        <v>0</v>
      </c>
      <c r="D1449" s="37"/>
      <c r="E1449" s="30" t="str">
        <f>IFERROR(VLOOKUP(D1449,'движение ДВС'!B1448:C5453,2,FALSE),"")</f>
        <v/>
      </c>
      <c r="F1449" s="35"/>
      <c r="G1449" s="30" t="str">
        <f>IFERROR(VLOOKUP(F1449,нормативы!G1449:H1488,2,FALSE),"")</f>
        <v/>
      </c>
      <c r="H1449" s="30" t="str">
        <f>IF(ISBLANK(D1449),"",нормативы!$H$2)</f>
        <v/>
      </c>
      <c r="I1449" s="35"/>
      <c r="J1449" s="36" t="str">
        <f>IFERROR(VLOOKUP(D1449,'движение ДВС'!B1448:K5453,9,FALSE),"")</f>
        <v/>
      </c>
      <c r="K1449" s="29" t="str">
        <f>IFERROR(INDEX('движение ДВС'!B:P,MATCH('наряд-задание'!D1449,'движение ДВС'!P:P,0),1),"")</f>
        <v/>
      </c>
    </row>
    <row r="1450" spans="1:11" s="29" customFormat="1" ht="25.5" hidden="1" customHeight="1" x14ac:dyDescent="0.25">
      <c r="A1450" s="37"/>
      <c r="B1450" s="35"/>
      <c r="C1450" s="29">
        <f>IFERROR(VLOOKUP(B1450,специалист!$B$3:$C$45,2,FALSE),)</f>
        <v>0</v>
      </c>
      <c r="D1450" s="37"/>
      <c r="E1450" s="30" t="str">
        <f>IFERROR(VLOOKUP(D1450,'движение ДВС'!B1449:C5454,2,FALSE),"")</f>
        <v/>
      </c>
      <c r="F1450" s="35"/>
      <c r="G1450" s="30" t="str">
        <f>IFERROR(VLOOKUP(F1450,нормативы!G1450:H1489,2,FALSE),"")</f>
        <v/>
      </c>
      <c r="H1450" s="30" t="str">
        <f>IF(ISBLANK(D1450),"",нормативы!$H$2)</f>
        <v/>
      </c>
      <c r="I1450" s="35"/>
      <c r="J1450" s="36" t="str">
        <f>IFERROR(VLOOKUP(D1450,'движение ДВС'!B1449:K5454,9,FALSE),"")</f>
        <v/>
      </c>
      <c r="K1450" s="29" t="str">
        <f>IFERROR(INDEX('движение ДВС'!B:P,MATCH('наряд-задание'!D1450,'движение ДВС'!P:P,0),1),"")</f>
        <v/>
      </c>
    </row>
    <row r="1451" spans="1:11" s="29" customFormat="1" ht="25.5" hidden="1" customHeight="1" x14ac:dyDescent="0.25">
      <c r="A1451" s="37"/>
      <c r="B1451" s="35"/>
      <c r="C1451" s="29">
        <f>IFERROR(VLOOKUP(B1451,специалист!$B$3:$C$45,2,FALSE),)</f>
        <v>0</v>
      </c>
      <c r="D1451" s="37"/>
      <c r="E1451" s="30" t="str">
        <f>IFERROR(VLOOKUP(D1451,'движение ДВС'!B1450:C5455,2,FALSE),"")</f>
        <v/>
      </c>
      <c r="F1451" s="35"/>
      <c r="G1451" s="30" t="str">
        <f>IFERROR(VLOOKUP(F1451,нормативы!G1451:H1490,2,FALSE),"")</f>
        <v/>
      </c>
      <c r="H1451" s="30" t="str">
        <f>IF(ISBLANK(D1451),"",нормативы!$H$2)</f>
        <v/>
      </c>
      <c r="I1451" s="35"/>
      <c r="J1451" s="36" t="str">
        <f>IFERROR(VLOOKUP(D1451,'движение ДВС'!B1450:K5455,9,FALSE),"")</f>
        <v/>
      </c>
      <c r="K1451" s="29" t="str">
        <f>IFERROR(INDEX('движение ДВС'!B:P,MATCH('наряд-задание'!D1451,'движение ДВС'!P:P,0),1),"")</f>
        <v/>
      </c>
    </row>
    <row r="1452" spans="1:11" s="29" customFormat="1" ht="25.5" hidden="1" customHeight="1" x14ac:dyDescent="0.25">
      <c r="A1452" s="37"/>
      <c r="B1452" s="35"/>
      <c r="C1452" s="29">
        <f>IFERROR(VLOOKUP(B1452,специалист!$B$3:$C$45,2,FALSE),)</f>
        <v>0</v>
      </c>
      <c r="D1452" s="37"/>
      <c r="E1452" s="30" t="str">
        <f>IFERROR(VLOOKUP(D1452,'движение ДВС'!B1451:C5456,2,FALSE),"")</f>
        <v/>
      </c>
      <c r="F1452" s="35"/>
      <c r="G1452" s="30" t="str">
        <f>IFERROR(VLOOKUP(F1452,нормативы!G1452:H1491,2,FALSE),"")</f>
        <v/>
      </c>
      <c r="H1452" s="30" t="str">
        <f>IF(ISBLANK(D1452),"",нормативы!$H$2)</f>
        <v/>
      </c>
      <c r="I1452" s="35"/>
      <c r="J1452" s="36" t="str">
        <f>IFERROR(VLOOKUP(D1452,'движение ДВС'!B1451:K5456,9,FALSE),"")</f>
        <v/>
      </c>
      <c r="K1452" s="29" t="str">
        <f>IFERROR(INDEX('движение ДВС'!B:P,MATCH('наряд-задание'!D1452,'движение ДВС'!P:P,0),1),"")</f>
        <v/>
      </c>
    </row>
    <row r="1453" spans="1:11" s="29" customFormat="1" ht="25.5" hidden="1" customHeight="1" x14ac:dyDescent="0.25">
      <c r="A1453" s="37"/>
      <c r="B1453" s="35"/>
      <c r="C1453" s="29">
        <f>IFERROR(VLOOKUP(B1453,специалист!$B$3:$C$45,2,FALSE),)</f>
        <v>0</v>
      </c>
      <c r="D1453" s="37"/>
      <c r="E1453" s="30" t="str">
        <f>IFERROR(VLOOKUP(D1453,'движение ДВС'!B1452:C5457,2,FALSE),"")</f>
        <v/>
      </c>
      <c r="F1453" s="35"/>
      <c r="G1453" s="30" t="str">
        <f>IFERROR(VLOOKUP(F1453,нормативы!G1453:H1492,2,FALSE),"")</f>
        <v/>
      </c>
      <c r="H1453" s="30" t="str">
        <f>IF(ISBLANK(D1453),"",нормативы!$H$2)</f>
        <v/>
      </c>
      <c r="I1453" s="35"/>
      <c r="J1453" s="36" t="str">
        <f>IFERROR(VLOOKUP(D1453,'движение ДВС'!B1452:K5457,9,FALSE),"")</f>
        <v/>
      </c>
      <c r="K1453" s="29" t="str">
        <f>IFERROR(INDEX('движение ДВС'!B:P,MATCH('наряд-задание'!D1453,'движение ДВС'!P:P,0),1),"")</f>
        <v/>
      </c>
    </row>
    <row r="1454" spans="1:11" s="29" customFormat="1" ht="25.5" hidden="1" customHeight="1" x14ac:dyDescent="0.25">
      <c r="A1454" s="37"/>
      <c r="B1454" s="35"/>
      <c r="C1454" s="29">
        <f>IFERROR(VLOOKUP(B1454,специалист!$B$3:$C$45,2,FALSE),)</f>
        <v>0</v>
      </c>
      <c r="D1454" s="37"/>
      <c r="E1454" s="30" t="str">
        <f>IFERROR(VLOOKUP(D1454,'движение ДВС'!B1453:C5458,2,FALSE),"")</f>
        <v/>
      </c>
      <c r="F1454" s="35"/>
      <c r="G1454" s="30" t="str">
        <f>IFERROR(VLOOKUP(F1454,нормативы!G1454:H1493,2,FALSE),"")</f>
        <v/>
      </c>
      <c r="H1454" s="30" t="str">
        <f>IF(ISBLANK(D1454),"",нормативы!$H$2)</f>
        <v/>
      </c>
      <c r="I1454" s="35"/>
      <c r="J1454" s="36" t="str">
        <f>IFERROR(VLOOKUP(D1454,'движение ДВС'!B1453:K5458,9,FALSE),"")</f>
        <v/>
      </c>
      <c r="K1454" s="29" t="str">
        <f>IFERROR(INDEX('движение ДВС'!B:P,MATCH('наряд-задание'!D1454,'движение ДВС'!P:P,0),1),"")</f>
        <v/>
      </c>
    </row>
    <row r="1455" spans="1:11" s="29" customFormat="1" ht="25.5" hidden="1" customHeight="1" x14ac:dyDescent="0.25">
      <c r="A1455" s="37"/>
      <c r="B1455" s="35"/>
      <c r="C1455" s="29">
        <f>IFERROR(VLOOKUP(B1455,специалист!$B$3:$C$45,2,FALSE),)</f>
        <v>0</v>
      </c>
      <c r="D1455" s="37"/>
      <c r="E1455" s="30" t="str">
        <f>IFERROR(VLOOKUP(D1455,'движение ДВС'!B1454:C5459,2,FALSE),"")</f>
        <v/>
      </c>
      <c r="F1455" s="35"/>
      <c r="G1455" s="30" t="str">
        <f>IFERROR(VLOOKUP(F1455,нормативы!G1455:H1494,2,FALSE),"")</f>
        <v/>
      </c>
      <c r="H1455" s="30" t="str">
        <f>IF(ISBLANK(D1455),"",нормативы!$H$2)</f>
        <v/>
      </c>
      <c r="I1455" s="35"/>
      <c r="J1455" s="36" t="str">
        <f>IFERROR(VLOOKUP(D1455,'движение ДВС'!B1454:K5459,9,FALSE),"")</f>
        <v/>
      </c>
      <c r="K1455" s="29" t="str">
        <f>IFERROR(INDEX('движение ДВС'!B:P,MATCH('наряд-задание'!D1455,'движение ДВС'!P:P,0),1),"")</f>
        <v/>
      </c>
    </row>
    <row r="1456" spans="1:11" s="29" customFormat="1" ht="25.5" hidden="1" customHeight="1" x14ac:dyDescent="0.25">
      <c r="A1456" s="37"/>
      <c r="B1456" s="35"/>
      <c r="C1456" s="29">
        <f>IFERROR(VLOOKUP(B1456,специалист!$B$3:$C$45,2,FALSE),)</f>
        <v>0</v>
      </c>
      <c r="D1456" s="37"/>
      <c r="E1456" s="30" t="str">
        <f>IFERROR(VLOOKUP(D1456,'движение ДВС'!B1455:C5460,2,FALSE),"")</f>
        <v/>
      </c>
      <c r="F1456" s="35"/>
      <c r="G1456" s="30" t="str">
        <f>IFERROR(VLOOKUP(F1456,нормативы!G1456:H1495,2,FALSE),"")</f>
        <v/>
      </c>
      <c r="H1456" s="30" t="str">
        <f>IF(ISBLANK(D1456),"",нормативы!$H$2)</f>
        <v/>
      </c>
      <c r="I1456" s="35"/>
      <c r="J1456" s="36" t="str">
        <f>IFERROR(VLOOKUP(D1456,'движение ДВС'!B1455:K5460,9,FALSE),"")</f>
        <v/>
      </c>
      <c r="K1456" s="29" t="str">
        <f>IFERROR(INDEX('движение ДВС'!B:P,MATCH('наряд-задание'!D1456,'движение ДВС'!P:P,0),1),"")</f>
        <v/>
      </c>
    </row>
    <row r="1457" spans="1:11" s="29" customFormat="1" ht="25.5" hidden="1" customHeight="1" x14ac:dyDescent="0.25">
      <c r="A1457" s="37"/>
      <c r="B1457" s="35"/>
      <c r="C1457" s="29">
        <f>IFERROR(VLOOKUP(B1457,специалист!$B$3:$C$45,2,FALSE),)</f>
        <v>0</v>
      </c>
      <c r="D1457" s="37"/>
      <c r="E1457" s="30" t="str">
        <f>IFERROR(VLOOKUP(D1457,'движение ДВС'!B1456:C5461,2,FALSE),"")</f>
        <v/>
      </c>
      <c r="F1457" s="35"/>
      <c r="G1457" s="30" t="str">
        <f>IFERROR(VLOOKUP(F1457,нормативы!G1457:H1496,2,FALSE),"")</f>
        <v/>
      </c>
      <c r="H1457" s="30" t="str">
        <f>IF(ISBLANK(D1457),"",нормативы!$H$2)</f>
        <v/>
      </c>
      <c r="I1457" s="35"/>
      <c r="J1457" s="36" t="str">
        <f>IFERROR(VLOOKUP(D1457,'движение ДВС'!B1456:K5461,9,FALSE),"")</f>
        <v/>
      </c>
      <c r="K1457" s="29" t="str">
        <f>IFERROR(INDEX('движение ДВС'!B:P,MATCH('наряд-задание'!D1457,'движение ДВС'!P:P,0),1),"")</f>
        <v/>
      </c>
    </row>
    <row r="1458" spans="1:11" s="29" customFormat="1" ht="25.5" hidden="1" customHeight="1" x14ac:dyDescent="0.25">
      <c r="A1458" s="37"/>
      <c r="B1458" s="35"/>
      <c r="C1458" s="29">
        <f>IFERROR(VLOOKUP(B1458,специалист!$B$3:$C$45,2,FALSE),)</f>
        <v>0</v>
      </c>
      <c r="D1458" s="37"/>
      <c r="E1458" s="30" t="str">
        <f>IFERROR(VLOOKUP(D1458,'движение ДВС'!B1457:C5462,2,FALSE),"")</f>
        <v/>
      </c>
      <c r="F1458" s="35"/>
      <c r="G1458" s="30" t="str">
        <f>IFERROR(VLOOKUP(F1458,нормативы!G1458:H1497,2,FALSE),"")</f>
        <v/>
      </c>
      <c r="H1458" s="30" t="str">
        <f>IF(ISBLANK(D1458),"",нормативы!$H$2)</f>
        <v/>
      </c>
      <c r="I1458" s="35"/>
      <c r="J1458" s="36" t="str">
        <f>IFERROR(VLOOKUP(D1458,'движение ДВС'!B1457:K5462,9,FALSE),"")</f>
        <v/>
      </c>
      <c r="K1458" s="29" t="str">
        <f>IFERROR(INDEX('движение ДВС'!B:P,MATCH('наряд-задание'!D1458,'движение ДВС'!P:P,0),1),"")</f>
        <v/>
      </c>
    </row>
    <row r="1459" spans="1:11" s="29" customFormat="1" ht="25.5" hidden="1" customHeight="1" x14ac:dyDescent="0.25">
      <c r="A1459" s="37"/>
      <c r="B1459" s="35"/>
      <c r="C1459" s="29">
        <f>IFERROR(VLOOKUP(B1459,специалист!$B$3:$C$45,2,FALSE),)</f>
        <v>0</v>
      </c>
      <c r="D1459" s="37"/>
      <c r="E1459" s="30" t="str">
        <f>IFERROR(VLOOKUP(D1459,'движение ДВС'!B1458:C5463,2,FALSE),"")</f>
        <v/>
      </c>
      <c r="F1459" s="35"/>
      <c r="G1459" s="30" t="str">
        <f>IFERROR(VLOOKUP(F1459,нормативы!G1459:H1498,2,FALSE),"")</f>
        <v/>
      </c>
      <c r="H1459" s="30" t="str">
        <f>IF(ISBLANK(D1459),"",нормативы!$H$2)</f>
        <v/>
      </c>
      <c r="I1459" s="35"/>
      <c r="J1459" s="36" t="str">
        <f>IFERROR(VLOOKUP(D1459,'движение ДВС'!B1458:K5463,9,FALSE),"")</f>
        <v/>
      </c>
      <c r="K1459" s="29" t="str">
        <f>IFERROR(INDEX('движение ДВС'!B:P,MATCH('наряд-задание'!D1459,'движение ДВС'!P:P,0),1),"")</f>
        <v/>
      </c>
    </row>
    <row r="1460" spans="1:11" s="29" customFormat="1" ht="25.5" hidden="1" customHeight="1" x14ac:dyDescent="0.25">
      <c r="A1460" s="37"/>
      <c r="B1460" s="35"/>
      <c r="C1460" s="29">
        <f>IFERROR(VLOOKUP(B1460,специалист!$B$3:$C$45,2,FALSE),)</f>
        <v>0</v>
      </c>
      <c r="D1460" s="37"/>
      <c r="E1460" s="30" t="str">
        <f>IFERROR(VLOOKUP(D1460,'движение ДВС'!B1459:C5464,2,FALSE),"")</f>
        <v/>
      </c>
      <c r="F1460" s="35"/>
      <c r="G1460" s="30" t="str">
        <f>IFERROR(VLOOKUP(F1460,нормативы!G1460:H1499,2,FALSE),"")</f>
        <v/>
      </c>
      <c r="H1460" s="30" t="str">
        <f>IF(ISBLANK(D1460),"",нормативы!$H$2)</f>
        <v/>
      </c>
      <c r="I1460" s="35"/>
      <c r="J1460" s="36" t="str">
        <f>IFERROR(VLOOKUP(D1460,'движение ДВС'!B1459:K5464,9,FALSE),"")</f>
        <v/>
      </c>
      <c r="K1460" s="29" t="str">
        <f>IFERROR(INDEX('движение ДВС'!B:P,MATCH('наряд-задание'!D1460,'движение ДВС'!P:P,0),1),"")</f>
        <v/>
      </c>
    </row>
    <row r="1461" spans="1:11" s="29" customFormat="1" ht="25.5" hidden="1" customHeight="1" x14ac:dyDescent="0.25">
      <c r="A1461" s="37"/>
      <c r="B1461" s="35"/>
      <c r="C1461" s="29">
        <f>IFERROR(VLOOKUP(B1461,специалист!$B$3:$C$45,2,FALSE),)</f>
        <v>0</v>
      </c>
      <c r="D1461" s="37"/>
      <c r="E1461" s="30" t="str">
        <f>IFERROR(VLOOKUP(D1461,'движение ДВС'!B1460:C5465,2,FALSE),"")</f>
        <v/>
      </c>
      <c r="F1461" s="35"/>
      <c r="G1461" s="30" t="str">
        <f>IFERROR(VLOOKUP(F1461,нормативы!G1461:H1500,2,FALSE),"")</f>
        <v/>
      </c>
      <c r="H1461" s="30" t="str">
        <f>IF(ISBLANK(D1461),"",нормативы!$H$2)</f>
        <v/>
      </c>
      <c r="I1461" s="35"/>
      <c r="J1461" s="36" t="str">
        <f>IFERROR(VLOOKUP(D1461,'движение ДВС'!B1460:K5465,9,FALSE),"")</f>
        <v/>
      </c>
      <c r="K1461" s="29" t="str">
        <f>IFERROR(INDEX('движение ДВС'!B:P,MATCH('наряд-задание'!D1461,'движение ДВС'!P:P,0),1),"")</f>
        <v/>
      </c>
    </row>
    <row r="1462" spans="1:11" s="29" customFormat="1" ht="25.5" hidden="1" customHeight="1" x14ac:dyDescent="0.25">
      <c r="A1462" s="37"/>
      <c r="B1462" s="35"/>
      <c r="C1462" s="29">
        <f>IFERROR(VLOOKUP(B1462,специалист!$B$3:$C$45,2,FALSE),)</f>
        <v>0</v>
      </c>
      <c r="D1462" s="37"/>
      <c r="E1462" s="30" t="str">
        <f>IFERROR(VLOOKUP(D1462,'движение ДВС'!B1461:C5466,2,FALSE),"")</f>
        <v/>
      </c>
      <c r="F1462" s="35"/>
      <c r="G1462" s="30" t="str">
        <f>IFERROR(VLOOKUP(F1462,нормативы!G1462:H1501,2,FALSE),"")</f>
        <v/>
      </c>
      <c r="H1462" s="30" t="str">
        <f>IF(ISBLANK(D1462),"",нормативы!$H$2)</f>
        <v/>
      </c>
      <c r="I1462" s="35"/>
      <c r="J1462" s="36" t="str">
        <f>IFERROR(VLOOKUP(D1462,'движение ДВС'!B1461:K5466,9,FALSE),"")</f>
        <v/>
      </c>
      <c r="K1462" s="29" t="str">
        <f>IFERROR(INDEX('движение ДВС'!B:P,MATCH('наряд-задание'!D1462,'движение ДВС'!P:P,0),1),"")</f>
        <v/>
      </c>
    </row>
    <row r="1463" spans="1:11" s="29" customFormat="1" ht="25.5" hidden="1" customHeight="1" x14ac:dyDescent="0.25">
      <c r="A1463" s="37"/>
      <c r="B1463" s="35"/>
      <c r="C1463" s="29">
        <f>IFERROR(VLOOKUP(B1463,специалист!$B$3:$C$45,2,FALSE),)</f>
        <v>0</v>
      </c>
      <c r="D1463" s="37"/>
      <c r="E1463" s="30" t="str">
        <f>IFERROR(VLOOKUP(D1463,'движение ДВС'!B1462:C5467,2,FALSE),"")</f>
        <v/>
      </c>
      <c r="F1463" s="35"/>
      <c r="G1463" s="30" t="str">
        <f>IFERROR(VLOOKUP(F1463,нормативы!G1463:H1502,2,FALSE),"")</f>
        <v/>
      </c>
      <c r="H1463" s="30" t="str">
        <f>IF(ISBLANK(D1463),"",нормативы!$H$2)</f>
        <v/>
      </c>
      <c r="I1463" s="35"/>
      <c r="J1463" s="36" t="str">
        <f>IFERROR(VLOOKUP(D1463,'движение ДВС'!B1462:K5467,9,FALSE),"")</f>
        <v/>
      </c>
      <c r="K1463" s="29" t="str">
        <f>IFERROR(INDEX('движение ДВС'!B:P,MATCH('наряд-задание'!D1463,'движение ДВС'!P:P,0),1),"")</f>
        <v/>
      </c>
    </row>
    <row r="1464" spans="1:11" s="29" customFormat="1" ht="25.5" hidden="1" customHeight="1" x14ac:dyDescent="0.25">
      <c r="A1464" s="37"/>
      <c r="B1464" s="35"/>
      <c r="C1464" s="29">
        <f>IFERROR(VLOOKUP(B1464,специалист!$B$3:$C$45,2,FALSE),)</f>
        <v>0</v>
      </c>
      <c r="D1464" s="37"/>
      <c r="E1464" s="30" t="str">
        <f>IFERROR(VLOOKUP(D1464,'движение ДВС'!B1463:C5468,2,FALSE),"")</f>
        <v/>
      </c>
      <c r="F1464" s="35"/>
      <c r="G1464" s="30" t="str">
        <f>IFERROR(VLOOKUP(F1464,нормативы!G1464:H1503,2,FALSE),"")</f>
        <v/>
      </c>
      <c r="H1464" s="30" t="str">
        <f>IF(ISBLANK(D1464),"",нормативы!$H$2)</f>
        <v/>
      </c>
      <c r="I1464" s="35"/>
      <c r="J1464" s="36" t="str">
        <f>IFERROR(VLOOKUP(D1464,'движение ДВС'!B1463:K5468,9,FALSE),"")</f>
        <v/>
      </c>
      <c r="K1464" s="29" t="str">
        <f>IFERROR(INDEX('движение ДВС'!B:P,MATCH('наряд-задание'!D1464,'движение ДВС'!P:P,0),1),"")</f>
        <v/>
      </c>
    </row>
    <row r="1465" spans="1:11" s="29" customFormat="1" ht="25.5" hidden="1" customHeight="1" x14ac:dyDescent="0.25">
      <c r="A1465" s="37"/>
      <c r="B1465" s="35"/>
      <c r="C1465" s="29">
        <f>IFERROR(VLOOKUP(B1465,специалист!$B$3:$C$45,2,FALSE),)</f>
        <v>0</v>
      </c>
      <c r="D1465" s="37"/>
      <c r="E1465" s="30" t="str">
        <f>IFERROR(VLOOKUP(D1465,'движение ДВС'!B1464:C5469,2,FALSE),"")</f>
        <v/>
      </c>
      <c r="F1465" s="35"/>
      <c r="G1465" s="30" t="str">
        <f>IFERROR(VLOOKUP(F1465,нормативы!G1465:H1504,2,FALSE),"")</f>
        <v/>
      </c>
      <c r="H1465" s="30" t="str">
        <f>IF(ISBLANK(D1465),"",нормативы!$H$2)</f>
        <v/>
      </c>
      <c r="I1465" s="35"/>
      <c r="J1465" s="36" t="str">
        <f>IFERROR(VLOOKUP(D1465,'движение ДВС'!B1464:K5469,9,FALSE),"")</f>
        <v/>
      </c>
      <c r="K1465" s="29" t="str">
        <f>IFERROR(INDEX('движение ДВС'!B:P,MATCH('наряд-задание'!D1465,'движение ДВС'!P:P,0),1),"")</f>
        <v/>
      </c>
    </row>
    <row r="1466" spans="1:11" s="29" customFormat="1" ht="25.5" hidden="1" customHeight="1" x14ac:dyDescent="0.25">
      <c r="A1466" s="37"/>
      <c r="B1466" s="35"/>
      <c r="C1466" s="29">
        <f>IFERROR(VLOOKUP(B1466,специалист!$B$3:$C$45,2,FALSE),)</f>
        <v>0</v>
      </c>
      <c r="D1466" s="37"/>
      <c r="E1466" s="30" t="str">
        <f>IFERROR(VLOOKUP(D1466,'движение ДВС'!B1465:C5470,2,FALSE),"")</f>
        <v/>
      </c>
      <c r="F1466" s="35"/>
      <c r="G1466" s="30" t="str">
        <f>IFERROR(VLOOKUP(F1466,нормативы!G1466:H1505,2,FALSE),"")</f>
        <v/>
      </c>
      <c r="H1466" s="30" t="str">
        <f>IF(ISBLANK(D1466),"",нормативы!$H$2)</f>
        <v/>
      </c>
      <c r="I1466" s="35"/>
      <c r="J1466" s="36" t="str">
        <f>IFERROR(VLOOKUP(D1466,'движение ДВС'!B1465:K5470,9,FALSE),"")</f>
        <v/>
      </c>
      <c r="K1466" s="29" t="str">
        <f>IFERROR(INDEX('движение ДВС'!B:P,MATCH('наряд-задание'!D1466,'движение ДВС'!P:P,0),1),"")</f>
        <v/>
      </c>
    </row>
    <row r="1467" spans="1:11" s="29" customFormat="1" ht="25.5" hidden="1" customHeight="1" x14ac:dyDescent="0.25">
      <c r="A1467" s="37"/>
      <c r="B1467" s="35"/>
      <c r="C1467" s="29">
        <f>IFERROR(VLOOKUP(B1467,специалист!$B$3:$C$45,2,FALSE),)</f>
        <v>0</v>
      </c>
      <c r="D1467" s="37"/>
      <c r="E1467" s="30" t="str">
        <f>IFERROR(VLOOKUP(D1467,'движение ДВС'!B1466:C5471,2,FALSE),"")</f>
        <v/>
      </c>
      <c r="F1467" s="35"/>
      <c r="G1467" s="30" t="str">
        <f>IFERROR(VLOOKUP(F1467,нормативы!G1467:H1506,2,FALSE),"")</f>
        <v/>
      </c>
      <c r="H1467" s="30" t="str">
        <f>IF(ISBLANK(D1467),"",нормативы!$H$2)</f>
        <v/>
      </c>
      <c r="I1467" s="35"/>
      <c r="J1467" s="36" t="str">
        <f>IFERROR(VLOOKUP(D1467,'движение ДВС'!B1466:K5471,9,FALSE),"")</f>
        <v/>
      </c>
      <c r="K1467" s="29" t="str">
        <f>IFERROR(INDEX('движение ДВС'!B:P,MATCH('наряд-задание'!D1467,'движение ДВС'!P:P,0),1),"")</f>
        <v/>
      </c>
    </row>
    <row r="1468" spans="1:11" s="29" customFormat="1" ht="25.5" hidden="1" customHeight="1" x14ac:dyDescent="0.25">
      <c r="A1468" s="37"/>
      <c r="B1468" s="35"/>
      <c r="C1468" s="29">
        <f>IFERROR(VLOOKUP(B1468,специалист!$B$3:$C$45,2,FALSE),)</f>
        <v>0</v>
      </c>
      <c r="D1468" s="37"/>
      <c r="E1468" s="30" t="str">
        <f>IFERROR(VLOOKUP(D1468,'движение ДВС'!B1467:C5472,2,FALSE),"")</f>
        <v/>
      </c>
      <c r="F1468" s="35"/>
      <c r="G1468" s="30" t="str">
        <f>IFERROR(VLOOKUP(F1468,нормативы!G1468:H1507,2,FALSE),"")</f>
        <v/>
      </c>
      <c r="H1468" s="30" t="str">
        <f>IF(ISBLANK(D1468),"",нормативы!$H$2)</f>
        <v/>
      </c>
      <c r="I1468" s="35"/>
      <c r="J1468" s="36" t="str">
        <f>IFERROR(VLOOKUP(D1468,'движение ДВС'!B1467:K5472,9,FALSE),"")</f>
        <v/>
      </c>
      <c r="K1468" s="29" t="str">
        <f>IFERROR(INDEX('движение ДВС'!B:P,MATCH('наряд-задание'!D1468,'движение ДВС'!P:P,0),1),"")</f>
        <v/>
      </c>
    </row>
    <row r="1469" spans="1:11" s="29" customFormat="1" ht="25.5" hidden="1" customHeight="1" x14ac:dyDescent="0.25">
      <c r="A1469" s="37"/>
      <c r="B1469" s="35"/>
      <c r="C1469" s="29">
        <f>IFERROR(VLOOKUP(B1469,специалист!$B$3:$C$45,2,FALSE),)</f>
        <v>0</v>
      </c>
      <c r="D1469" s="37"/>
      <c r="E1469" s="30" t="str">
        <f>IFERROR(VLOOKUP(D1469,'движение ДВС'!B1468:C5473,2,FALSE),"")</f>
        <v/>
      </c>
      <c r="F1469" s="35"/>
      <c r="G1469" s="30" t="str">
        <f>IFERROR(VLOOKUP(F1469,нормативы!G1469:H1508,2,FALSE),"")</f>
        <v/>
      </c>
      <c r="H1469" s="30" t="str">
        <f>IF(ISBLANK(D1469),"",нормативы!$H$2)</f>
        <v/>
      </c>
      <c r="I1469" s="35"/>
      <c r="J1469" s="36" t="str">
        <f>IFERROR(VLOOKUP(D1469,'движение ДВС'!B1468:K5473,9,FALSE),"")</f>
        <v/>
      </c>
      <c r="K1469" s="29" t="str">
        <f>IFERROR(INDEX('движение ДВС'!B:P,MATCH('наряд-задание'!D1469,'движение ДВС'!P:P,0),1),"")</f>
        <v/>
      </c>
    </row>
    <row r="1470" spans="1:11" s="29" customFormat="1" ht="25.5" hidden="1" customHeight="1" x14ac:dyDescent="0.25">
      <c r="A1470" s="37"/>
      <c r="B1470" s="35"/>
      <c r="C1470" s="29">
        <f>IFERROR(VLOOKUP(B1470,специалист!$B$3:$C$45,2,FALSE),)</f>
        <v>0</v>
      </c>
      <c r="D1470" s="37"/>
      <c r="E1470" s="30" t="str">
        <f>IFERROR(VLOOKUP(D1470,'движение ДВС'!B1469:C5474,2,FALSE),"")</f>
        <v/>
      </c>
      <c r="F1470" s="35"/>
      <c r="G1470" s="30" t="str">
        <f>IFERROR(VLOOKUP(F1470,нормативы!G1470:H1509,2,FALSE),"")</f>
        <v/>
      </c>
      <c r="H1470" s="30" t="str">
        <f>IF(ISBLANK(D1470),"",нормативы!$H$2)</f>
        <v/>
      </c>
      <c r="I1470" s="35"/>
      <c r="J1470" s="36" t="str">
        <f>IFERROR(VLOOKUP(D1470,'движение ДВС'!B1469:K5474,9,FALSE),"")</f>
        <v/>
      </c>
      <c r="K1470" s="29" t="str">
        <f>IFERROR(INDEX('движение ДВС'!B:P,MATCH('наряд-задание'!D1470,'движение ДВС'!P:P,0),1),"")</f>
        <v/>
      </c>
    </row>
    <row r="1471" spans="1:11" s="29" customFormat="1" ht="25.5" hidden="1" customHeight="1" x14ac:dyDescent="0.25">
      <c r="A1471" s="37"/>
      <c r="B1471" s="35"/>
      <c r="C1471" s="29">
        <f>IFERROR(VLOOKUP(B1471,специалист!$B$3:$C$45,2,FALSE),)</f>
        <v>0</v>
      </c>
      <c r="D1471" s="37"/>
      <c r="E1471" s="30" t="str">
        <f>IFERROR(VLOOKUP(D1471,'движение ДВС'!B1470:C5475,2,FALSE),"")</f>
        <v/>
      </c>
      <c r="F1471" s="35"/>
      <c r="G1471" s="30" t="str">
        <f>IFERROR(VLOOKUP(F1471,нормативы!G1471:H1510,2,FALSE),"")</f>
        <v/>
      </c>
      <c r="H1471" s="30" t="str">
        <f>IF(ISBLANK(D1471),"",нормативы!$H$2)</f>
        <v/>
      </c>
      <c r="I1471" s="35"/>
      <c r="J1471" s="36" t="str">
        <f>IFERROR(VLOOKUP(D1471,'движение ДВС'!B1470:K5475,9,FALSE),"")</f>
        <v/>
      </c>
      <c r="K1471" s="29" t="str">
        <f>IFERROR(INDEX('движение ДВС'!B:P,MATCH('наряд-задание'!D1471,'движение ДВС'!P:P,0),1),"")</f>
        <v/>
      </c>
    </row>
    <row r="1472" spans="1:11" s="29" customFormat="1" ht="25.5" hidden="1" customHeight="1" x14ac:dyDescent="0.25">
      <c r="A1472" s="37"/>
      <c r="B1472" s="35"/>
      <c r="C1472" s="29">
        <f>IFERROR(VLOOKUP(B1472,специалист!$B$3:$C$45,2,FALSE),)</f>
        <v>0</v>
      </c>
      <c r="D1472" s="37"/>
      <c r="E1472" s="30" t="str">
        <f>IFERROR(VLOOKUP(D1472,'движение ДВС'!B1471:C5476,2,FALSE),"")</f>
        <v/>
      </c>
      <c r="F1472" s="35"/>
      <c r="G1472" s="30" t="str">
        <f>IFERROR(VLOOKUP(F1472,нормативы!G1472:H1511,2,FALSE),"")</f>
        <v/>
      </c>
      <c r="H1472" s="30" t="str">
        <f>IF(ISBLANK(D1472),"",нормативы!$H$2)</f>
        <v/>
      </c>
      <c r="I1472" s="35"/>
      <c r="J1472" s="36" t="str">
        <f>IFERROR(VLOOKUP(D1472,'движение ДВС'!B1471:K5476,9,FALSE),"")</f>
        <v/>
      </c>
      <c r="K1472" s="29" t="str">
        <f>IFERROR(INDEX('движение ДВС'!B:P,MATCH('наряд-задание'!D1472,'движение ДВС'!P:P,0),1),"")</f>
        <v/>
      </c>
    </row>
    <row r="1473" spans="1:11" s="29" customFormat="1" ht="25.5" hidden="1" customHeight="1" x14ac:dyDescent="0.25">
      <c r="A1473" s="37"/>
      <c r="B1473" s="35"/>
      <c r="C1473" s="29">
        <f>IFERROR(VLOOKUP(B1473,специалист!$B$3:$C$45,2,FALSE),)</f>
        <v>0</v>
      </c>
      <c r="D1473" s="37"/>
      <c r="E1473" s="30" t="str">
        <f>IFERROR(VLOOKUP(D1473,'движение ДВС'!B1472:C5477,2,FALSE),"")</f>
        <v/>
      </c>
      <c r="F1473" s="35"/>
      <c r="G1473" s="30" t="str">
        <f>IFERROR(VLOOKUP(F1473,нормативы!G1473:H1512,2,FALSE),"")</f>
        <v/>
      </c>
      <c r="H1473" s="30" t="str">
        <f>IF(ISBLANK(D1473),"",нормативы!$H$2)</f>
        <v/>
      </c>
      <c r="I1473" s="35"/>
      <c r="J1473" s="36" t="str">
        <f>IFERROR(VLOOKUP(D1473,'движение ДВС'!B1472:K5477,9,FALSE),"")</f>
        <v/>
      </c>
      <c r="K1473" s="29" t="str">
        <f>IFERROR(INDEX('движение ДВС'!B:P,MATCH('наряд-задание'!D1473,'движение ДВС'!P:P,0),1),"")</f>
        <v/>
      </c>
    </row>
    <row r="1474" spans="1:11" s="29" customFormat="1" ht="25.5" hidden="1" customHeight="1" x14ac:dyDescent="0.25">
      <c r="A1474" s="37"/>
      <c r="B1474" s="35"/>
      <c r="C1474" s="29">
        <f>IFERROR(VLOOKUP(B1474,специалист!$B$3:$C$45,2,FALSE),)</f>
        <v>0</v>
      </c>
      <c r="D1474" s="37"/>
      <c r="E1474" s="30" t="str">
        <f>IFERROR(VLOOKUP(D1474,'движение ДВС'!B1473:C5478,2,FALSE),"")</f>
        <v/>
      </c>
      <c r="F1474" s="35"/>
      <c r="G1474" s="30" t="str">
        <f>IFERROR(VLOOKUP(F1474,нормативы!G1474:H1513,2,FALSE),"")</f>
        <v/>
      </c>
      <c r="H1474" s="30" t="str">
        <f>IF(ISBLANK(D1474),"",нормативы!$H$2)</f>
        <v/>
      </c>
      <c r="I1474" s="35"/>
      <c r="J1474" s="36" t="str">
        <f>IFERROR(VLOOKUP(D1474,'движение ДВС'!B1473:K5478,9,FALSE),"")</f>
        <v/>
      </c>
      <c r="K1474" s="29" t="str">
        <f>IFERROR(INDEX('движение ДВС'!B:P,MATCH('наряд-задание'!D1474,'движение ДВС'!P:P,0),1),"")</f>
        <v/>
      </c>
    </row>
    <row r="1475" spans="1:11" s="29" customFormat="1" ht="25.5" hidden="1" customHeight="1" x14ac:dyDescent="0.25">
      <c r="A1475" s="37"/>
      <c r="B1475" s="35"/>
      <c r="C1475" s="29">
        <f>IFERROR(VLOOKUP(B1475,специалист!$B$3:$C$45,2,FALSE),)</f>
        <v>0</v>
      </c>
      <c r="D1475" s="37"/>
      <c r="E1475" s="30" t="str">
        <f>IFERROR(VLOOKUP(D1475,'движение ДВС'!B1474:C5479,2,FALSE),"")</f>
        <v/>
      </c>
      <c r="F1475" s="35"/>
      <c r="G1475" s="30" t="str">
        <f>IFERROR(VLOOKUP(F1475,нормативы!G1475:H1514,2,FALSE),"")</f>
        <v/>
      </c>
      <c r="H1475" s="30" t="str">
        <f>IF(ISBLANK(D1475),"",нормативы!$H$2)</f>
        <v/>
      </c>
      <c r="I1475" s="35"/>
      <c r="J1475" s="36" t="str">
        <f>IFERROR(VLOOKUP(D1475,'движение ДВС'!B1474:K5479,9,FALSE),"")</f>
        <v/>
      </c>
      <c r="K1475" s="29" t="str">
        <f>IFERROR(INDEX('движение ДВС'!B:P,MATCH('наряд-задание'!D1475,'движение ДВС'!P:P,0),1),"")</f>
        <v/>
      </c>
    </row>
    <row r="1476" spans="1:11" s="29" customFormat="1" ht="25.5" hidden="1" customHeight="1" x14ac:dyDescent="0.25">
      <c r="A1476" s="37"/>
      <c r="B1476" s="35"/>
      <c r="C1476" s="29">
        <f>IFERROR(VLOOKUP(B1476,специалист!$B$3:$C$45,2,FALSE),)</f>
        <v>0</v>
      </c>
      <c r="D1476" s="37"/>
      <c r="E1476" s="30" t="str">
        <f>IFERROR(VLOOKUP(D1476,'движение ДВС'!B1475:C5480,2,FALSE),"")</f>
        <v/>
      </c>
      <c r="F1476" s="35"/>
      <c r="G1476" s="30" t="str">
        <f>IFERROR(VLOOKUP(F1476,нормативы!G1476:H1515,2,FALSE),"")</f>
        <v/>
      </c>
      <c r="H1476" s="30" t="str">
        <f>IF(ISBLANK(D1476),"",нормативы!$H$2)</f>
        <v/>
      </c>
      <c r="I1476" s="35"/>
      <c r="J1476" s="36" t="str">
        <f>IFERROR(VLOOKUP(D1476,'движение ДВС'!B1475:K5480,9,FALSE),"")</f>
        <v/>
      </c>
      <c r="K1476" s="29" t="str">
        <f>IFERROR(INDEX('движение ДВС'!B:P,MATCH('наряд-задание'!D1476,'движение ДВС'!P:P,0),1),"")</f>
        <v/>
      </c>
    </row>
    <row r="1477" spans="1:11" s="29" customFormat="1" ht="25.5" hidden="1" customHeight="1" x14ac:dyDescent="0.25">
      <c r="A1477" s="37"/>
      <c r="B1477" s="35"/>
      <c r="C1477" s="29">
        <f>IFERROR(VLOOKUP(B1477,специалист!$B$3:$C$45,2,FALSE),)</f>
        <v>0</v>
      </c>
      <c r="D1477" s="37"/>
      <c r="E1477" s="30" t="str">
        <f>IFERROR(VLOOKUP(D1477,'движение ДВС'!B1476:C5481,2,FALSE),"")</f>
        <v/>
      </c>
      <c r="F1477" s="35"/>
      <c r="G1477" s="30" t="str">
        <f>IFERROR(VLOOKUP(F1477,нормативы!G1477:H1516,2,FALSE),"")</f>
        <v/>
      </c>
      <c r="H1477" s="30" t="str">
        <f>IF(ISBLANK(D1477),"",нормативы!$H$2)</f>
        <v/>
      </c>
      <c r="I1477" s="35"/>
      <c r="J1477" s="36" t="str">
        <f>IFERROR(VLOOKUP(D1477,'движение ДВС'!B1476:K5481,9,FALSE),"")</f>
        <v/>
      </c>
      <c r="K1477" s="29" t="str">
        <f>IFERROR(INDEX('движение ДВС'!B:P,MATCH('наряд-задание'!D1477,'движение ДВС'!P:P,0),1),"")</f>
        <v/>
      </c>
    </row>
    <row r="1478" spans="1:11" s="29" customFormat="1" ht="25.5" hidden="1" customHeight="1" x14ac:dyDescent="0.25">
      <c r="A1478" s="37"/>
      <c r="B1478" s="35"/>
      <c r="C1478" s="29">
        <f>IFERROR(VLOOKUP(B1478,специалист!$B$3:$C$45,2,FALSE),)</f>
        <v>0</v>
      </c>
      <c r="D1478" s="37"/>
      <c r="E1478" s="30" t="str">
        <f>IFERROR(VLOOKUP(D1478,'движение ДВС'!B1477:C5482,2,FALSE),"")</f>
        <v/>
      </c>
      <c r="F1478" s="35"/>
      <c r="G1478" s="30" t="str">
        <f>IFERROR(VLOOKUP(F1478,нормативы!G1478:H1517,2,FALSE),"")</f>
        <v/>
      </c>
      <c r="H1478" s="30" t="str">
        <f>IF(ISBLANK(D1478),"",нормативы!$H$2)</f>
        <v/>
      </c>
      <c r="I1478" s="35"/>
      <c r="J1478" s="36" t="str">
        <f>IFERROR(VLOOKUP(D1478,'движение ДВС'!B1477:K5482,9,FALSE),"")</f>
        <v/>
      </c>
      <c r="K1478" s="29" t="str">
        <f>IFERROR(INDEX('движение ДВС'!B:P,MATCH('наряд-задание'!D1478,'движение ДВС'!P:P,0),1),"")</f>
        <v/>
      </c>
    </row>
    <row r="1479" spans="1:11" s="29" customFormat="1" ht="25.5" hidden="1" customHeight="1" x14ac:dyDescent="0.25">
      <c r="A1479" s="37"/>
      <c r="B1479" s="35"/>
      <c r="C1479" s="29">
        <f>IFERROR(VLOOKUP(B1479,специалист!$B$3:$C$45,2,FALSE),)</f>
        <v>0</v>
      </c>
      <c r="D1479" s="37"/>
      <c r="E1479" s="30" t="str">
        <f>IFERROR(VLOOKUP(D1479,'движение ДВС'!B1478:C5483,2,FALSE),"")</f>
        <v/>
      </c>
      <c r="F1479" s="35"/>
      <c r="G1479" s="30" t="str">
        <f>IFERROR(VLOOKUP(F1479,нормативы!G1479:H1518,2,FALSE),"")</f>
        <v/>
      </c>
      <c r="H1479" s="30" t="str">
        <f>IF(ISBLANK(D1479),"",нормативы!$H$2)</f>
        <v/>
      </c>
      <c r="I1479" s="35"/>
      <c r="J1479" s="36" t="str">
        <f>IFERROR(VLOOKUP(D1479,'движение ДВС'!B1478:K5483,9,FALSE),"")</f>
        <v/>
      </c>
      <c r="K1479" s="29" t="str">
        <f>IFERROR(INDEX('движение ДВС'!B:P,MATCH('наряд-задание'!D1479,'движение ДВС'!P:P,0),1),"")</f>
        <v/>
      </c>
    </row>
    <row r="1480" spans="1:11" s="29" customFormat="1" ht="25.5" hidden="1" customHeight="1" x14ac:dyDescent="0.25">
      <c r="A1480" s="37"/>
      <c r="B1480" s="35"/>
      <c r="C1480" s="29">
        <f>IFERROR(VLOOKUP(B1480,специалист!$B$3:$C$45,2,FALSE),)</f>
        <v>0</v>
      </c>
      <c r="D1480" s="37"/>
      <c r="E1480" s="30" t="str">
        <f>IFERROR(VLOOKUP(D1480,'движение ДВС'!B1479:C5484,2,FALSE),"")</f>
        <v/>
      </c>
      <c r="F1480" s="35"/>
      <c r="G1480" s="30" t="str">
        <f>IFERROR(VLOOKUP(F1480,нормативы!G1480:H1519,2,FALSE),"")</f>
        <v/>
      </c>
      <c r="H1480" s="30" t="str">
        <f>IF(ISBLANK(D1480),"",нормативы!$H$2)</f>
        <v/>
      </c>
      <c r="I1480" s="35"/>
      <c r="J1480" s="36" t="str">
        <f>IFERROR(VLOOKUP(D1480,'движение ДВС'!B1479:K5484,9,FALSE),"")</f>
        <v/>
      </c>
      <c r="K1480" s="29" t="str">
        <f>IFERROR(INDEX('движение ДВС'!B:P,MATCH('наряд-задание'!D1480,'движение ДВС'!P:P,0),1),"")</f>
        <v/>
      </c>
    </row>
    <row r="1481" spans="1:11" s="29" customFormat="1" ht="25.5" hidden="1" customHeight="1" x14ac:dyDescent="0.25">
      <c r="A1481" s="37"/>
      <c r="B1481" s="35"/>
      <c r="C1481" s="29">
        <f>IFERROR(VLOOKUP(B1481,специалист!$B$3:$C$45,2,FALSE),)</f>
        <v>0</v>
      </c>
      <c r="D1481" s="37"/>
      <c r="E1481" s="30" t="str">
        <f>IFERROR(VLOOKUP(D1481,'движение ДВС'!B1480:C5485,2,FALSE),"")</f>
        <v/>
      </c>
      <c r="F1481" s="35"/>
      <c r="G1481" s="30" t="str">
        <f>IFERROR(VLOOKUP(F1481,нормативы!G1481:H1520,2,FALSE),"")</f>
        <v/>
      </c>
      <c r="H1481" s="30" t="str">
        <f>IF(ISBLANK(D1481),"",нормативы!$H$2)</f>
        <v/>
      </c>
      <c r="I1481" s="35"/>
      <c r="J1481" s="36" t="str">
        <f>IFERROR(VLOOKUP(D1481,'движение ДВС'!B1480:K5485,9,FALSE),"")</f>
        <v/>
      </c>
      <c r="K1481" s="29" t="str">
        <f>IFERROR(INDEX('движение ДВС'!B:P,MATCH('наряд-задание'!D1481,'движение ДВС'!P:P,0),1),"")</f>
        <v/>
      </c>
    </row>
    <row r="1482" spans="1:11" s="29" customFormat="1" ht="25.5" hidden="1" customHeight="1" x14ac:dyDescent="0.25">
      <c r="A1482" s="37"/>
      <c r="B1482" s="35"/>
      <c r="C1482" s="29">
        <f>IFERROR(VLOOKUP(B1482,специалист!$B$3:$C$45,2,FALSE),)</f>
        <v>0</v>
      </c>
      <c r="D1482" s="37"/>
      <c r="E1482" s="30" t="str">
        <f>IFERROR(VLOOKUP(D1482,'движение ДВС'!B1481:C5486,2,FALSE),"")</f>
        <v/>
      </c>
      <c r="F1482" s="35"/>
      <c r="G1482" s="30" t="str">
        <f>IFERROR(VLOOKUP(F1482,нормативы!G1482:H1521,2,FALSE),"")</f>
        <v/>
      </c>
      <c r="H1482" s="30" t="str">
        <f>IF(ISBLANK(D1482),"",нормативы!$H$2)</f>
        <v/>
      </c>
      <c r="I1482" s="35"/>
      <c r="J1482" s="36" t="str">
        <f>IFERROR(VLOOKUP(D1482,'движение ДВС'!B1481:K5486,9,FALSE),"")</f>
        <v/>
      </c>
      <c r="K1482" s="29" t="str">
        <f>IFERROR(INDEX('движение ДВС'!B:P,MATCH('наряд-задание'!D1482,'движение ДВС'!P:P,0),1),"")</f>
        <v/>
      </c>
    </row>
    <row r="1483" spans="1:11" s="29" customFormat="1" ht="25.5" hidden="1" customHeight="1" x14ac:dyDescent="0.25">
      <c r="A1483" s="37"/>
      <c r="B1483" s="35"/>
      <c r="C1483" s="29">
        <f>IFERROR(VLOOKUP(B1483,специалист!$B$3:$C$45,2,FALSE),)</f>
        <v>0</v>
      </c>
      <c r="D1483" s="37"/>
      <c r="E1483" s="30" t="str">
        <f>IFERROR(VLOOKUP(D1483,'движение ДВС'!B1482:C5487,2,FALSE),"")</f>
        <v/>
      </c>
      <c r="F1483" s="35"/>
      <c r="G1483" s="30" t="str">
        <f>IFERROR(VLOOKUP(F1483,нормативы!G1483:H1522,2,FALSE),"")</f>
        <v/>
      </c>
      <c r="H1483" s="30" t="str">
        <f>IF(ISBLANK(D1483),"",нормативы!$H$2)</f>
        <v/>
      </c>
      <c r="I1483" s="35"/>
      <c r="J1483" s="36" t="str">
        <f>IFERROR(VLOOKUP(D1483,'движение ДВС'!B1482:K5487,9,FALSE),"")</f>
        <v/>
      </c>
      <c r="K1483" s="29" t="str">
        <f>IFERROR(INDEX('движение ДВС'!B:P,MATCH('наряд-задание'!D1483,'движение ДВС'!P:P,0),1),"")</f>
        <v/>
      </c>
    </row>
    <row r="1484" spans="1:11" s="29" customFormat="1" ht="25.5" hidden="1" customHeight="1" x14ac:dyDescent="0.25">
      <c r="A1484" s="37"/>
      <c r="B1484" s="35"/>
      <c r="C1484" s="29">
        <f>IFERROR(VLOOKUP(B1484,специалист!$B$3:$C$45,2,FALSE),)</f>
        <v>0</v>
      </c>
      <c r="D1484" s="37"/>
      <c r="E1484" s="30" t="str">
        <f>IFERROR(VLOOKUP(D1484,'движение ДВС'!B1483:C5488,2,FALSE),"")</f>
        <v/>
      </c>
      <c r="F1484" s="35"/>
      <c r="G1484" s="30" t="str">
        <f>IFERROR(VLOOKUP(F1484,нормативы!G1484:H1523,2,FALSE),"")</f>
        <v/>
      </c>
      <c r="H1484" s="30" t="str">
        <f>IF(ISBLANK(D1484),"",нормативы!$H$2)</f>
        <v/>
      </c>
      <c r="I1484" s="35"/>
      <c r="J1484" s="36" t="str">
        <f>IFERROR(VLOOKUP(D1484,'движение ДВС'!B1483:K5488,9,FALSE),"")</f>
        <v/>
      </c>
      <c r="K1484" s="29" t="str">
        <f>IFERROR(INDEX('движение ДВС'!B:P,MATCH('наряд-задание'!D1484,'движение ДВС'!P:P,0),1),"")</f>
        <v/>
      </c>
    </row>
    <row r="1485" spans="1:11" s="29" customFormat="1" ht="25.5" hidden="1" customHeight="1" x14ac:dyDescent="0.25">
      <c r="A1485" s="37"/>
      <c r="B1485" s="35"/>
      <c r="C1485" s="29">
        <f>IFERROR(VLOOKUP(B1485,специалист!$B$3:$C$45,2,FALSE),)</f>
        <v>0</v>
      </c>
      <c r="D1485" s="37"/>
      <c r="E1485" s="30" t="str">
        <f>IFERROR(VLOOKUP(D1485,'движение ДВС'!B1484:C5489,2,FALSE),"")</f>
        <v/>
      </c>
      <c r="F1485" s="35"/>
      <c r="G1485" s="30" t="str">
        <f>IFERROR(VLOOKUP(F1485,нормативы!G1485:H1524,2,FALSE),"")</f>
        <v/>
      </c>
      <c r="H1485" s="30" t="str">
        <f>IF(ISBLANK(D1485),"",нормативы!$H$2)</f>
        <v/>
      </c>
      <c r="I1485" s="35"/>
      <c r="J1485" s="36" t="str">
        <f>IFERROR(VLOOKUP(D1485,'движение ДВС'!B1484:K5489,9,FALSE),"")</f>
        <v/>
      </c>
      <c r="K1485" s="29" t="str">
        <f>IFERROR(INDEX('движение ДВС'!B:P,MATCH('наряд-задание'!D1485,'движение ДВС'!P:P,0),1),"")</f>
        <v/>
      </c>
    </row>
    <row r="1486" spans="1:11" s="29" customFormat="1" ht="25.5" hidden="1" customHeight="1" x14ac:dyDescent="0.25">
      <c r="A1486" s="37"/>
      <c r="B1486" s="35"/>
      <c r="C1486" s="29">
        <f>IFERROR(VLOOKUP(B1486,специалист!$B$3:$C$45,2,FALSE),)</f>
        <v>0</v>
      </c>
      <c r="D1486" s="37"/>
      <c r="E1486" s="30" t="str">
        <f>IFERROR(VLOOKUP(D1486,'движение ДВС'!B1485:C5490,2,FALSE),"")</f>
        <v/>
      </c>
      <c r="F1486" s="35"/>
      <c r="G1486" s="30" t="str">
        <f>IFERROR(VLOOKUP(F1486,нормативы!G1486:H1525,2,FALSE),"")</f>
        <v/>
      </c>
      <c r="H1486" s="30" t="str">
        <f>IF(ISBLANK(D1486),"",нормативы!$H$2)</f>
        <v/>
      </c>
      <c r="I1486" s="35"/>
      <c r="J1486" s="36" t="str">
        <f>IFERROR(VLOOKUP(D1486,'движение ДВС'!B1485:K5490,9,FALSE),"")</f>
        <v/>
      </c>
      <c r="K1486" s="29" t="str">
        <f>IFERROR(INDEX('движение ДВС'!B:P,MATCH('наряд-задание'!D1486,'движение ДВС'!P:P,0),1),"")</f>
        <v/>
      </c>
    </row>
    <row r="1487" spans="1:11" s="29" customFormat="1" ht="25.5" hidden="1" customHeight="1" x14ac:dyDescent="0.25">
      <c r="A1487" s="37"/>
      <c r="B1487" s="35"/>
      <c r="C1487" s="29">
        <f>IFERROR(VLOOKUP(B1487,специалист!$B$3:$C$45,2,FALSE),)</f>
        <v>0</v>
      </c>
      <c r="D1487" s="37"/>
      <c r="E1487" s="30" t="str">
        <f>IFERROR(VLOOKUP(D1487,'движение ДВС'!B1486:C5491,2,FALSE),"")</f>
        <v/>
      </c>
      <c r="F1487" s="35"/>
      <c r="G1487" s="30" t="str">
        <f>IFERROR(VLOOKUP(F1487,нормативы!G1487:H1526,2,FALSE),"")</f>
        <v/>
      </c>
      <c r="H1487" s="30" t="str">
        <f>IF(ISBLANK(D1487),"",нормативы!$H$2)</f>
        <v/>
      </c>
      <c r="I1487" s="35"/>
      <c r="J1487" s="36" t="str">
        <f>IFERROR(VLOOKUP(D1487,'движение ДВС'!B1486:K5491,9,FALSE),"")</f>
        <v/>
      </c>
      <c r="K1487" s="29" t="str">
        <f>IFERROR(INDEX('движение ДВС'!B:P,MATCH('наряд-задание'!D1487,'движение ДВС'!P:P,0),1),"")</f>
        <v/>
      </c>
    </row>
    <row r="1488" spans="1:11" s="29" customFormat="1" ht="25.5" hidden="1" customHeight="1" x14ac:dyDescent="0.25">
      <c r="A1488" s="37"/>
      <c r="B1488" s="35"/>
      <c r="C1488" s="29">
        <f>IFERROR(VLOOKUP(B1488,специалист!$B$3:$C$45,2,FALSE),)</f>
        <v>0</v>
      </c>
      <c r="D1488" s="37"/>
      <c r="E1488" s="30" t="str">
        <f>IFERROR(VLOOKUP(D1488,'движение ДВС'!B1487:C5492,2,FALSE),"")</f>
        <v/>
      </c>
      <c r="F1488" s="35"/>
      <c r="G1488" s="30" t="str">
        <f>IFERROR(VLOOKUP(F1488,нормативы!G1488:H1527,2,FALSE),"")</f>
        <v/>
      </c>
      <c r="H1488" s="30" t="str">
        <f>IF(ISBLANK(D1488),"",нормативы!$H$2)</f>
        <v/>
      </c>
      <c r="I1488" s="35"/>
      <c r="J1488" s="36" t="str">
        <f>IFERROR(VLOOKUP(D1488,'движение ДВС'!B1487:K5492,9,FALSE),"")</f>
        <v/>
      </c>
      <c r="K1488" s="29" t="str">
        <f>IFERROR(INDEX('движение ДВС'!B:P,MATCH('наряд-задание'!D1488,'движение ДВС'!P:P,0),1),"")</f>
        <v/>
      </c>
    </row>
    <row r="1489" spans="1:11" s="29" customFormat="1" ht="25.5" hidden="1" customHeight="1" x14ac:dyDescent="0.25">
      <c r="A1489" s="37"/>
      <c r="B1489" s="35"/>
      <c r="C1489" s="29">
        <f>IFERROR(VLOOKUP(B1489,специалист!$B$3:$C$45,2,FALSE),)</f>
        <v>0</v>
      </c>
      <c r="D1489" s="37"/>
      <c r="E1489" s="30" t="str">
        <f>IFERROR(VLOOKUP(D1489,'движение ДВС'!B1488:C5493,2,FALSE),"")</f>
        <v/>
      </c>
      <c r="F1489" s="35"/>
      <c r="G1489" s="30" t="str">
        <f>IFERROR(VLOOKUP(F1489,нормативы!G1489:H1528,2,FALSE),"")</f>
        <v/>
      </c>
      <c r="H1489" s="30" t="str">
        <f>IF(ISBLANK(D1489),"",нормативы!$H$2)</f>
        <v/>
      </c>
      <c r="I1489" s="35"/>
      <c r="J1489" s="36" t="str">
        <f>IFERROR(VLOOKUP(D1489,'движение ДВС'!B1488:K5493,9,FALSE),"")</f>
        <v/>
      </c>
      <c r="K1489" s="29" t="str">
        <f>IFERROR(INDEX('движение ДВС'!B:P,MATCH('наряд-задание'!D1489,'движение ДВС'!P:P,0),1),"")</f>
        <v/>
      </c>
    </row>
    <row r="1490" spans="1:11" s="29" customFormat="1" ht="25.5" hidden="1" customHeight="1" x14ac:dyDescent="0.25">
      <c r="A1490" s="37"/>
      <c r="B1490" s="35"/>
      <c r="C1490" s="29">
        <f>IFERROR(VLOOKUP(B1490,специалист!$B$3:$C$45,2,FALSE),)</f>
        <v>0</v>
      </c>
      <c r="D1490" s="37"/>
      <c r="E1490" s="30" t="str">
        <f>IFERROR(VLOOKUP(D1490,'движение ДВС'!B1489:C5494,2,FALSE),"")</f>
        <v/>
      </c>
      <c r="F1490" s="35"/>
      <c r="G1490" s="30" t="str">
        <f>IFERROR(VLOOKUP(F1490,нормативы!G1490:H1529,2,FALSE),"")</f>
        <v/>
      </c>
      <c r="H1490" s="30" t="str">
        <f>IF(ISBLANK(D1490),"",нормативы!$H$2)</f>
        <v/>
      </c>
      <c r="I1490" s="35"/>
      <c r="J1490" s="36" t="str">
        <f>IFERROR(VLOOKUP(D1490,'движение ДВС'!B1489:K5494,9,FALSE),"")</f>
        <v/>
      </c>
      <c r="K1490" s="29" t="str">
        <f>IFERROR(INDEX('движение ДВС'!B:P,MATCH('наряд-задание'!D1490,'движение ДВС'!P:P,0),1),"")</f>
        <v/>
      </c>
    </row>
    <row r="1491" spans="1:11" s="29" customFormat="1" ht="25.5" hidden="1" customHeight="1" x14ac:dyDescent="0.25">
      <c r="A1491" s="37"/>
      <c r="B1491" s="35"/>
      <c r="C1491" s="29">
        <f>IFERROR(VLOOKUP(B1491,специалист!$B$3:$C$45,2,FALSE),)</f>
        <v>0</v>
      </c>
      <c r="D1491" s="37"/>
      <c r="E1491" s="30" t="str">
        <f>IFERROR(VLOOKUP(D1491,'движение ДВС'!B1490:C5495,2,FALSE),"")</f>
        <v/>
      </c>
      <c r="F1491" s="35"/>
      <c r="G1491" s="30" t="str">
        <f>IFERROR(VLOOKUP(F1491,нормативы!G1491:H1530,2,FALSE),"")</f>
        <v/>
      </c>
      <c r="H1491" s="30" t="str">
        <f>IF(ISBLANK(D1491),"",нормативы!$H$2)</f>
        <v/>
      </c>
      <c r="I1491" s="35"/>
      <c r="J1491" s="36" t="str">
        <f>IFERROR(VLOOKUP(D1491,'движение ДВС'!B1490:K5495,9,FALSE),"")</f>
        <v/>
      </c>
      <c r="K1491" s="29" t="str">
        <f>IFERROR(INDEX('движение ДВС'!B:P,MATCH('наряд-задание'!D1491,'движение ДВС'!P:P,0),1),"")</f>
        <v/>
      </c>
    </row>
    <row r="1492" spans="1:11" s="29" customFormat="1" ht="25.5" hidden="1" customHeight="1" x14ac:dyDescent="0.25">
      <c r="A1492" s="37"/>
      <c r="B1492" s="35"/>
      <c r="C1492" s="29">
        <f>IFERROR(VLOOKUP(B1492,специалист!$B$3:$C$45,2,FALSE),)</f>
        <v>0</v>
      </c>
      <c r="D1492" s="37"/>
      <c r="E1492" s="30" t="str">
        <f>IFERROR(VLOOKUP(D1492,'движение ДВС'!B1491:C5496,2,FALSE),"")</f>
        <v/>
      </c>
      <c r="F1492" s="35"/>
      <c r="G1492" s="30" t="str">
        <f>IFERROR(VLOOKUP(F1492,нормативы!G1492:H1531,2,FALSE),"")</f>
        <v/>
      </c>
      <c r="H1492" s="30" t="str">
        <f>IF(ISBLANK(D1492),"",нормативы!$H$2)</f>
        <v/>
      </c>
      <c r="I1492" s="35"/>
      <c r="J1492" s="36" t="str">
        <f>IFERROR(VLOOKUP(D1492,'движение ДВС'!B1491:K5496,9,FALSE),"")</f>
        <v/>
      </c>
      <c r="K1492" s="29" t="str">
        <f>IFERROR(INDEX('движение ДВС'!B:P,MATCH('наряд-задание'!D1492,'движение ДВС'!P:P,0),1),"")</f>
        <v/>
      </c>
    </row>
    <row r="1493" spans="1:11" s="29" customFormat="1" ht="25.5" hidden="1" customHeight="1" x14ac:dyDescent="0.25">
      <c r="A1493" s="37"/>
      <c r="B1493" s="35"/>
      <c r="C1493" s="29">
        <f>IFERROR(VLOOKUP(B1493,специалист!$B$3:$C$45,2,FALSE),)</f>
        <v>0</v>
      </c>
      <c r="D1493" s="37"/>
      <c r="E1493" s="30" t="str">
        <f>IFERROR(VLOOKUP(D1493,'движение ДВС'!B1492:C5497,2,FALSE),"")</f>
        <v/>
      </c>
      <c r="F1493" s="35"/>
      <c r="G1493" s="30" t="str">
        <f>IFERROR(VLOOKUP(F1493,нормативы!G1493:H1532,2,FALSE),"")</f>
        <v/>
      </c>
      <c r="H1493" s="30" t="str">
        <f>IF(ISBLANK(D1493),"",нормативы!$H$2)</f>
        <v/>
      </c>
      <c r="I1493" s="35"/>
      <c r="J1493" s="36" t="str">
        <f>IFERROR(VLOOKUP(D1493,'движение ДВС'!B1492:K5497,9,FALSE),"")</f>
        <v/>
      </c>
      <c r="K1493" s="29" t="str">
        <f>IFERROR(INDEX('движение ДВС'!B:P,MATCH('наряд-задание'!D1493,'движение ДВС'!P:P,0),1),"")</f>
        <v/>
      </c>
    </row>
    <row r="1494" spans="1:11" s="29" customFormat="1" ht="25.5" hidden="1" customHeight="1" x14ac:dyDescent="0.25">
      <c r="A1494" s="37"/>
      <c r="B1494" s="35"/>
      <c r="C1494" s="29">
        <f>IFERROR(VLOOKUP(B1494,специалист!$B$3:$C$45,2,FALSE),)</f>
        <v>0</v>
      </c>
      <c r="D1494" s="37"/>
      <c r="E1494" s="30" t="str">
        <f>IFERROR(VLOOKUP(D1494,'движение ДВС'!B1493:C5498,2,FALSE),"")</f>
        <v/>
      </c>
      <c r="F1494" s="35"/>
      <c r="G1494" s="30" t="str">
        <f>IFERROR(VLOOKUP(F1494,нормативы!G1494:H1533,2,FALSE),"")</f>
        <v/>
      </c>
      <c r="H1494" s="30" t="str">
        <f>IF(ISBLANK(D1494),"",нормативы!$H$2)</f>
        <v/>
      </c>
      <c r="I1494" s="35"/>
      <c r="J1494" s="36" t="str">
        <f>IFERROR(VLOOKUP(D1494,'движение ДВС'!B1493:K5498,9,FALSE),"")</f>
        <v/>
      </c>
      <c r="K1494" s="29" t="str">
        <f>IFERROR(INDEX('движение ДВС'!B:P,MATCH('наряд-задание'!D1494,'движение ДВС'!P:P,0),1),"")</f>
        <v/>
      </c>
    </row>
    <row r="1495" spans="1:11" s="29" customFormat="1" ht="25.5" hidden="1" customHeight="1" x14ac:dyDescent="0.25">
      <c r="A1495" s="37"/>
      <c r="B1495" s="35"/>
      <c r="C1495" s="29">
        <f>IFERROR(VLOOKUP(B1495,специалист!$B$3:$C$45,2,FALSE),)</f>
        <v>0</v>
      </c>
      <c r="D1495" s="37"/>
      <c r="E1495" s="30" t="str">
        <f>IFERROR(VLOOKUP(D1495,'движение ДВС'!B1494:C5499,2,FALSE),"")</f>
        <v/>
      </c>
      <c r="F1495" s="35"/>
      <c r="G1495" s="30" t="str">
        <f>IFERROR(VLOOKUP(F1495,нормативы!G1495:H1534,2,FALSE),"")</f>
        <v/>
      </c>
      <c r="H1495" s="30" t="str">
        <f>IF(ISBLANK(D1495),"",нормативы!$H$2)</f>
        <v/>
      </c>
      <c r="I1495" s="35"/>
      <c r="J1495" s="36" t="str">
        <f>IFERROR(VLOOKUP(D1495,'движение ДВС'!B1494:K5499,9,FALSE),"")</f>
        <v/>
      </c>
      <c r="K1495" s="29" t="str">
        <f>IFERROR(INDEX('движение ДВС'!B:P,MATCH('наряд-задание'!D1495,'движение ДВС'!P:P,0),1),"")</f>
        <v/>
      </c>
    </row>
    <row r="1496" spans="1:11" s="29" customFormat="1" ht="25.5" hidden="1" customHeight="1" x14ac:dyDescent="0.25">
      <c r="A1496" s="37"/>
      <c r="B1496" s="35"/>
      <c r="C1496" s="29">
        <f>IFERROR(VLOOKUP(B1496,специалист!$B$3:$C$45,2,FALSE),)</f>
        <v>0</v>
      </c>
      <c r="D1496" s="37"/>
      <c r="E1496" s="30" t="str">
        <f>IFERROR(VLOOKUP(D1496,'движение ДВС'!B1495:C5500,2,FALSE),"")</f>
        <v/>
      </c>
      <c r="F1496" s="35"/>
      <c r="G1496" s="30" t="str">
        <f>IFERROR(VLOOKUP(F1496,нормативы!G1496:H1535,2,FALSE),"")</f>
        <v/>
      </c>
      <c r="H1496" s="30" t="str">
        <f>IF(ISBLANK(D1496),"",нормативы!$H$2)</f>
        <v/>
      </c>
      <c r="I1496" s="35"/>
      <c r="J1496" s="36" t="str">
        <f>IFERROR(VLOOKUP(D1496,'движение ДВС'!B1495:K5500,9,FALSE),"")</f>
        <v/>
      </c>
      <c r="K1496" s="29" t="str">
        <f>IFERROR(INDEX('движение ДВС'!B:P,MATCH('наряд-задание'!D1496,'движение ДВС'!P:P,0),1),"")</f>
        <v/>
      </c>
    </row>
    <row r="1497" spans="1:11" s="29" customFormat="1" ht="25.5" hidden="1" customHeight="1" x14ac:dyDescent="0.25">
      <c r="A1497" s="37"/>
      <c r="B1497" s="35"/>
      <c r="C1497" s="29">
        <f>IFERROR(VLOOKUP(B1497,специалист!$B$3:$C$45,2,FALSE),)</f>
        <v>0</v>
      </c>
      <c r="D1497" s="37"/>
      <c r="E1497" s="30" t="str">
        <f>IFERROR(VLOOKUP(D1497,'движение ДВС'!B1496:C5501,2,FALSE),"")</f>
        <v/>
      </c>
      <c r="F1497" s="35"/>
      <c r="G1497" s="30" t="str">
        <f>IFERROR(VLOOKUP(F1497,нормативы!G1497:H1536,2,FALSE),"")</f>
        <v/>
      </c>
      <c r="H1497" s="30" t="str">
        <f>IF(ISBLANK(D1497),"",нормативы!$H$2)</f>
        <v/>
      </c>
      <c r="I1497" s="35"/>
      <c r="J1497" s="36" t="str">
        <f>IFERROR(VLOOKUP(D1497,'движение ДВС'!B1496:K5501,9,FALSE),"")</f>
        <v/>
      </c>
      <c r="K1497" s="29" t="str">
        <f>IFERROR(INDEX('движение ДВС'!B:P,MATCH('наряд-задание'!D1497,'движение ДВС'!P:P,0),1),"")</f>
        <v/>
      </c>
    </row>
    <row r="1498" spans="1:11" s="29" customFormat="1" ht="25.5" hidden="1" customHeight="1" x14ac:dyDescent="0.25">
      <c r="A1498" s="37"/>
      <c r="B1498" s="35"/>
      <c r="C1498" s="29">
        <f>IFERROR(VLOOKUP(B1498,специалист!$B$3:$C$45,2,FALSE),)</f>
        <v>0</v>
      </c>
      <c r="D1498" s="37"/>
      <c r="E1498" s="30" t="str">
        <f>IFERROR(VLOOKUP(D1498,'движение ДВС'!B1497:C5502,2,FALSE),"")</f>
        <v/>
      </c>
      <c r="F1498" s="35"/>
      <c r="G1498" s="30" t="str">
        <f>IFERROR(VLOOKUP(F1498,нормативы!G1498:H1537,2,FALSE),"")</f>
        <v/>
      </c>
      <c r="H1498" s="30" t="str">
        <f>IF(ISBLANK(D1498),"",нормативы!$H$2)</f>
        <v/>
      </c>
      <c r="I1498" s="35"/>
      <c r="J1498" s="36" t="str">
        <f>IFERROR(VLOOKUP(D1498,'движение ДВС'!B1497:K5502,9,FALSE),"")</f>
        <v/>
      </c>
      <c r="K1498" s="29" t="str">
        <f>IFERROR(INDEX('движение ДВС'!B:P,MATCH('наряд-задание'!D1498,'движение ДВС'!P:P,0),1),"")</f>
        <v/>
      </c>
    </row>
    <row r="1499" spans="1:11" s="29" customFormat="1" ht="25.5" hidden="1" customHeight="1" x14ac:dyDescent="0.25">
      <c r="A1499" s="37"/>
      <c r="B1499" s="35"/>
      <c r="C1499" s="29">
        <f>IFERROR(VLOOKUP(B1499,специалист!$B$3:$C$45,2,FALSE),)</f>
        <v>0</v>
      </c>
      <c r="D1499" s="37"/>
      <c r="E1499" s="30" t="str">
        <f>IFERROR(VLOOKUP(D1499,'движение ДВС'!B1498:C5503,2,FALSE),"")</f>
        <v/>
      </c>
      <c r="F1499" s="35"/>
      <c r="G1499" s="30" t="str">
        <f>IFERROR(VLOOKUP(F1499,нормативы!G1499:H1538,2,FALSE),"")</f>
        <v/>
      </c>
      <c r="H1499" s="30" t="str">
        <f>IF(ISBLANK(D1499),"",нормативы!$H$2)</f>
        <v/>
      </c>
      <c r="I1499" s="35"/>
      <c r="J1499" s="36" t="str">
        <f>IFERROR(VLOOKUP(D1499,'движение ДВС'!B1498:K5503,9,FALSE),"")</f>
        <v/>
      </c>
      <c r="K1499" s="29" t="str">
        <f>IFERROR(INDEX('движение ДВС'!B:P,MATCH('наряд-задание'!D1499,'движение ДВС'!P:P,0),1),"")</f>
        <v/>
      </c>
    </row>
    <row r="1500" spans="1:11" s="29" customFormat="1" ht="25.5" hidden="1" customHeight="1" x14ac:dyDescent="0.25">
      <c r="A1500" s="37"/>
      <c r="B1500" s="35"/>
      <c r="C1500" s="29">
        <f>IFERROR(VLOOKUP(B1500,специалист!$B$3:$C$45,2,FALSE),)</f>
        <v>0</v>
      </c>
      <c r="D1500" s="37"/>
      <c r="E1500" s="30" t="str">
        <f>IFERROR(VLOOKUP(D1500,'движение ДВС'!B1499:C5504,2,FALSE),"")</f>
        <v/>
      </c>
      <c r="F1500" s="35"/>
      <c r="G1500" s="30" t="str">
        <f>IFERROR(VLOOKUP(F1500,нормативы!G1500:H1539,2,FALSE),"")</f>
        <v/>
      </c>
      <c r="H1500" s="30" t="str">
        <f>IF(ISBLANK(D1500),"",нормативы!$H$2)</f>
        <v/>
      </c>
      <c r="I1500" s="35"/>
      <c r="J1500" s="36" t="str">
        <f>IFERROR(VLOOKUP(D1500,'движение ДВС'!B1499:K5504,9,FALSE),"")</f>
        <v/>
      </c>
      <c r="K1500" s="29" t="str">
        <f>IFERROR(INDEX('движение ДВС'!B:P,MATCH('наряд-задание'!D1500,'движение ДВС'!P:P,0),1),"")</f>
        <v/>
      </c>
    </row>
    <row r="1501" spans="1:11" s="29" customFormat="1" ht="25.5" hidden="1" customHeight="1" x14ac:dyDescent="0.25">
      <c r="A1501" s="37"/>
      <c r="B1501" s="35"/>
      <c r="C1501" s="29">
        <f>IFERROR(VLOOKUP(B1501,специалист!$B$3:$C$45,2,FALSE),)</f>
        <v>0</v>
      </c>
      <c r="D1501" s="37"/>
      <c r="E1501" s="30" t="str">
        <f>IFERROR(VLOOKUP(D1501,'движение ДВС'!B1500:C5505,2,FALSE),"")</f>
        <v/>
      </c>
      <c r="F1501" s="35"/>
      <c r="G1501" s="30" t="str">
        <f>IFERROR(VLOOKUP(F1501,нормативы!G1501:H1540,2,FALSE),"")</f>
        <v/>
      </c>
      <c r="H1501" s="30" t="str">
        <f>IF(ISBLANK(D1501),"",нормативы!$H$2)</f>
        <v/>
      </c>
      <c r="I1501" s="35"/>
      <c r="J1501" s="36" t="str">
        <f>IFERROR(VLOOKUP(D1501,'движение ДВС'!B1500:K5505,9,FALSE),"")</f>
        <v/>
      </c>
      <c r="K1501" s="29" t="str">
        <f>IFERROR(INDEX('движение ДВС'!B:P,MATCH('наряд-задание'!D1501,'движение ДВС'!P:P,0),1),"")</f>
        <v/>
      </c>
    </row>
    <row r="1502" spans="1:11" s="29" customFormat="1" ht="25.5" hidden="1" customHeight="1" x14ac:dyDescent="0.25">
      <c r="A1502" s="37"/>
      <c r="B1502" s="35"/>
      <c r="C1502" s="29">
        <f>IFERROR(VLOOKUP(B1502,специалист!$B$3:$C$45,2,FALSE),)</f>
        <v>0</v>
      </c>
      <c r="D1502" s="37"/>
      <c r="E1502" s="30" t="str">
        <f>IFERROR(VLOOKUP(D1502,'движение ДВС'!B1501:C5506,2,FALSE),"")</f>
        <v/>
      </c>
      <c r="F1502" s="35"/>
      <c r="G1502" s="30" t="str">
        <f>IFERROR(VLOOKUP(F1502,нормативы!G1502:H1541,2,FALSE),"")</f>
        <v/>
      </c>
      <c r="H1502" s="30" t="str">
        <f>IF(ISBLANK(D1502),"",нормативы!$H$2)</f>
        <v/>
      </c>
      <c r="I1502" s="35"/>
      <c r="J1502" s="36" t="str">
        <f>IFERROR(VLOOKUP(D1502,'движение ДВС'!B1501:K5506,9,FALSE),"")</f>
        <v/>
      </c>
      <c r="K1502" s="29" t="str">
        <f>IFERROR(INDEX('движение ДВС'!B:P,MATCH('наряд-задание'!D1502,'движение ДВС'!P:P,0),1),"")</f>
        <v/>
      </c>
    </row>
    <row r="1503" spans="1:11" s="29" customFormat="1" ht="25.5" hidden="1" customHeight="1" x14ac:dyDescent="0.25">
      <c r="A1503" s="37"/>
      <c r="B1503" s="35"/>
      <c r="C1503" s="29">
        <f>IFERROR(VLOOKUP(B1503,специалист!$B$3:$C$45,2,FALSE),)</f>
        <v>0</v>
      </c>
      <c r="D1503" s="37"/>
      <c r="E1503" s="30" t="str">
        <f>IFERROR(VLOOKUP(D1503,'движение ДВС'!B1502:C5507,2,FALSE),"")</f>
        <v/>
      </c>
      <c r="F1503" s="35"/>
      <c r="G1503" s="30" t="str">
        <f>IFERROR(VLOOKUP(F1503,нормативы!G1503:H1542,2,FALSE),"")</f>
        <v/>
      </c>
      <c r="H1503" s="30" t="str">
        <f>IF(ISBLANK(D1503),"",нормативы!$H$2)</f>
        <v/>
      </c>
      <c r="I1503" s="35"/>
      <c r="J1503" s="36" t="str">
        <f>IFERROR(VLOOKUP(D1503,'движение ДВС'!B1502:K5507,9,FALSE),"")</f>
        <v/>
      </c>
      <c r="K1503" s="29" t="str">
        <f>IFERROR(INDEX('движение ДВС'!B:P,MATCH('наряд-задание'!D1503,'движение ДВС'!P:P,0),1),"")</f>
        <v/>
      </c>
    </row>
    <row r="1504" spans="1:11" s="29" customFormat="1" ht="25.5" hidden="1" customHeight="1" x14ac:dyDescent="0.25">
      <c r="A1504" s="37"/>
      <c r="B1504" s="35"/>
      <c r="C1504" s="29">
        <f>IFERROR(VLOOKUP(B1504,специалист!$B$3:$C$45,2,FALSE),)</f>
        <v>0</v>
      </c>
      <c r="D1504" s="37"/>
      <c r="E1504" s="30" t="str">
        <f>IFERROR(VLOOKUP(D1504,'движение ДВС'!B1503:C5508,2,FALSE),"")</f>
        <v/>
      </c>
      <c r="F1504" s="35"/>
      <c r="G1504" s="30" t="str">
        <f>IFERROR(VLOOKUP(F1504,нормативы!G1504:H1543,2,FALSE),"")</f>
        <v/>
      </c>
      <c r="H1504" s="30" t="str">
        <f>IF(ISBLANK(D1504),"",нормативы!$H$2)</f>
        <v/>
      </c>
      <c r="I1504" s="35"/>
      <c r="J1504" s="36" t="str">
        <f>IFERROR(VLOOKUP(D1504,'движение ДВС'!B1503:K5508,9,FALSE),"")</f>
        <v/>
      </c>
      <c r="K1504" s="29" t="str">
        <f>IFERROR(INDEX('движение ДВС'!B:P,MATCH('наряд-задание'!D1504,'движение ДВС'!P:P,0),1),"")</f>
        <v/>
      </c>
    </row>
    <row r="1505" spans="1:11" s="29" customFormat="1" ht="25.5" hidden="1" customHeight="1" x14ac:dyDescent="0.25">
      <c r="A1505" s="37"/>
      <c r="B1505" s="35"/>
      <c r="C1505" s="29">
        <f>IFERROR(VLOOKUP(B1505,специалист!$B$3:$C$45,2,FALSE),)</f>
        <v>0</v>
      </c>
      <c r="D1505" s="37"/>
      <c r="E1505" s="30" t="str">
        <f>IFERROR(VLOOKUP(D1505,'движение ДВС'!B1504:C5509,2,FALSE),"")</f>
        <v/>
      </c>
      <c r="F1505" s="35"/>
      <c r="G1505" s="30" t="str">
        <f>IFERROR(VLOOKUP(F1505,нормативы!G1505:H1544,2,FALSE),"")</f>
        <v/>
      </c>
      <c r="H1505" s="30" t="str">
        <f>IF(ISBLANK(D1505),"",нормативы!$H$2)</f>
        <v/>
      </c>
      <c r="I1505" s="35"/>
      <c r="J1505" s="36" t="str">
        <f>IFERROR(VLOOKUP(D1505,'движение ДВС'!B1504:K5509,9,FALSE),"")</f>
        <v/>
      </c>
      <c r="K1505" s="29" t="str">
        <f>IFERROR(INDEX('движение ДВС'!B:P,MATCH('наряд-задание'!D1505,'движение ДВС'!P:P,0),1),"")</f>
        <v/>
      </c>
    </row>
    <row r="1506" spans="1:11" s="29" customFormat="1" ht="25.5" hidden="1" customHeight="1" x14ac:dyDescent="0.25">
      <c r="A1506" s="37"/>
      <c r="B1506" s="35"/>
      <c r="C1506" s="29">
        <f>IFERROR(VLOOKUP(B1506,специалист!$B$3:$C$45,2,FALSE),)</f>
        <v>0</v>
      </c>
      <c r="D1506" s="37"/>
      <c r="E1506" s="30" t="str">
        <f>IFERROR(VLOOKUP(D1506,'движение ДВС'!B1505:C5510,2,FALSE),"")</f>
        <v/>
      </c>
      <c r="F1506" s="35"/>
      <c r="G1506" s="30" t="str">
        <f>IFERROR(VLOOKUP(F1506,нормативы!G1506:H1545,2,FALSE),"")</f>
        <v/>
      </c>
      <c r="H1506" s="30" t="str">
        <f>IF(ISBLANK(D1506),"",нормативы!$H$2)</f>
        <v/>
      </c>
      <c r="I1506" s="35"/>
      <c r="J1506" s="36" t="str">
        <f>IFERROR(VLOOKUP(D1506,'движение ДВС'!B1505:K5510,9,FALSE),"")</f>
        <v/>
      </c>
      <c r="K1506" s="29" t="str">
        <f>IFERROR(INDEX('движение ДВС'!B:P,MATCH('наряд-задание'!D1506,'движение ДВС'!P:P,0),1),"")</f>
        <v/>
      </c>
    </row>
    <row r="1507" spans="1:11" s="29" customFormat="1" ht="25.5" hidden="1" customHeight="1" x14ac:dyDescent="0.25">
      <c r="A1507" s="37"/>
      <c r="B1507" s="35"/>
      <c r="C1507" s="29">
        <f>IFERROR(VLOOKUP(B1507,специалист!$B$3:$C$45,2,FALSE),)</f>
        <v>0</v>
      </c>
      <c r="D1507" s="37"/>
      <c r="E1507" s="30" t="str">
        <f>IFERROR(VLOOKUP(D1507,'движение ДВС'!B1506:C5511,2,FALSE),"")</f>
        <v/>
      </c>
      <c r="F1507" s="35"/>
      <c r="G1507" s="30" t="str">
        <f>IFERROR(VLOOKUP(F1507,нормативы!G1507:H1546,2,FALSE),"")</f>
        <v/>
      </c>
      <c r="H1507" s="30" t="str">
        <f>IF(ISBLANK(D1507),"",нормативы!$H$2)</f>
        <v/>
      </c>
      <c r="I1507" s="35"/>
      <c r="J1507" s="36" t="str">
        <f>IFERROR(VLOOKUP(D1507,'движение ДВС'!B1506:K5511,9,FALSE),"")</f>
        <v/>
      </c>
      <c r="K1507" s="29" t="str">
        <f>IFERROR(INDEX('движение ДВС'!B:P,MATCH('наряд-задание'!D1507,'движение ДВС'!P:P,0),1),"")</f>
        <v/>
      </c>
    </row>
    <row r="1508" spans="1:11" s="29" customFormat="1" ht="25.5" hidden="1" customHeight="1" x14ac:dyDescent="0.25">
      <c r="A1508" s="37"/>
      <c r="B1508" s="35"/>
      <c r="C1508" s="29">
        <f>IFERROR(VLOOKUP(B1508,специалист!$B$3:$C$45,2,FALSE),)</f>
        <v>0</v>
      </c>
      <c r="D1508" s="37"/>
      <c r="E1508" s="30" t="str">
        <f>IFERROR(VLOOKUP(D1508,'движение ДВС'!B1507:C5512,2,FALSE),"")</f>
        <v/>
      </c>
      <c r="F1508" s="35"/>
      <c r="G1508" s="30" t="str">
        <f>IFERROR(VLOOKUP(F1508,нормативы!G1508:H1547,2,FALSE),"")</f>
        <v/>
      </c>
      <c r="H1508" s="30" t="str">
        <f>IF(ISBLANK(D1508),"",нормативы!$H$2)</f>
        <v/>
      </c>
      <c r="I1508" s="35"/>
      <c r="J1508" s="36" t="str">
        <f>IFERROR(VLOOKUP(D1508,'движение ДВС'!B1507:K5512,9,FALSE),"")</f>
        <v/>
      </c>
      <c r="K1508" s="29" t="str">
        <f>IFERROR(INDEX('движение ДВС'!B:P,MATCH('наряд-задание'!D1508,'движение ДВС'!P:P,0),1),"")</f>
        <v/>
      </c>
    </row>
    <row r="1509" spans="1:11" s="29" customFormat="1" ht="25.5" hidden="1" customHeight="1" x14ac:dyDescent="0.25">
      <c r="A1509" s="37"/>
      <c r="B1509" s="35"/>
      <c r="C1509" s="29">
        <f>IFERROR(VLOOKUP(B1509,специалист!$B$3:$C$45,2,FALSE),)</f>
        <v>0</v>
      </c>
      <c r="D1509" s="37"/>
      <c r="E1509" s="30" t="str">
        <f>IFERROR(VLOOKUP(D1509,'движение ДВС'!B1508:C5513,2,FALSE),"")</f>
        <v/>
      </c>
      <c r="F1509" s="35"/>
      <c r="G1509" s="30" t="str">
        <f>IFERROR(VLOOKUP(F1509,нормативы!G1509:H1548,2,FALSE),"")</f>
        <v/>
      </c>
      <c r="H1509" s="30" t="str">
        <f>IF(ISBLANK(D1509),"",нормативы!$H$2)</f>
        <v/>
      </c>
      <c r="I1509" s="35"/>
      <c r="J1509" s="36" t="str">
        <f>IFERROR(VLOOKUP(D1509,'движение ДВС'!B1508:K5513,9,FALSE),"")</f>
        <v/>
      </c>
      <c r="K1509" s="29" t="str">
        <f>IFERROR(INDEX('движение ДВС'!B:P,MATCH('наряд-задание'!D1509,'движение ДВС'!P:P,0),1),"")</f>
        <v/>
      </c>
    </row>
    <row r="1510" spans="1:11" s="29" customFormat="1" ht="25.5" hidden="1" customHeight="1" x14ac:dyDescent="0.25">
      <c r="A1510" s="37"/>
      <c r="B1510" s="35"/>
      <c r="C1510" s="29">
        <f>IFERROR(VLOOKUP(B1510,специалист!$B$3:$C$45,2,FALSE),)</f>
        <v>0</v>
      </c>
      <c r="D1510" s="37"/>
      <c r="E1510" s="30" t="str">
        <f>IFERROR(VLOOKUP(D1510,'движение ДВС'!B1509:C5514,2,FALSE),"")</f>
        <v/>
      </c>
      <c r="F1510" s="35"/>
      <c r="G1510" s="30" t="str">
        <f>IFERROR(VLOOKUP(F1510,нормативы!G1510:H1549,2,FALSE),"")</f>
        <v/>
      </c>
      <c r="H1510" s="30" t="str">
        <f>IF(ISBLANK(D1510),"",нормативы!$H$2)</f>
        <v/>
      </c>
      <c r="I1510" s="35"/>
      <c r="J1510" s="36" t="str">
        <f>IFERROR(VLOOKUP(D1510,'движение ДВС'!B1509:K5514,9,FALSE),"")</f>
        <v/>
      </c>
      <c r="K1510" s="29" t="str">
        <f>IFERROR(INDEX('движение ДВС'!B:P,MATCH('наряд-задание'!D1510,'движение ДВС'!P:P,0),1),"")</f>
        <v/>
      </c>
    </row>
    <row r="1511" spans="1:11" s="29" customFormat="1" ht="25.5" hidden="1" customHeight="1" x14ac:dyDescent="0.25">
      <c r="A1511" s="37"/>
      <c r="B1511" s="35"/>
      <c r="C1511" s="29">
        <f>IFERROR(VLOOKUP(B1511,специалист!$B$3:$C$45,2,FALSE),)</f>
        <v>0</v>
      </c>
      <c r="D1511" s="37"/>
      <c r="E1511" s="30" t="str">
        <f>IFERROR(VLOOKUP(D1511,'движение ДВС'!B1510:C5515,2,FALSE),"")</f>
        <v/>
      </c>
      <c r="F1511" s="35"/>
      <c r="G1511" s="30" t="str">
        <f>IFERROR(VLOOKUP(F1511,нормативы!G1511:H1550,2,FALSE),"")</f>
        <v/>
      </c>
      <c r="H1511" s="30" t="str">
        <f>IF(ISBLANK(D1511),"",нормативы!$H$2)</f>
        <v/>
      </c>
      <c r="I1511" s="35"/>
      <c r="J1511" s="36" t="str">
        <f>IFERROR(VLOOKUP(D1511,'движение ДВС'!B1510:K5515,9,FALSE),"")</f>
        <v/>
      </c>
      <c r="K1511" s="29" t="str">
        <f>IFERROR(INDEX('движение ДВС'!B:P,MATCH('наряд-задание'!D1511,'движение ДВС'!P:P,0),1),"")</f>
        <v/>
      </c>
    </row>
    <row r="1512" spans="1:11" s="29" customFormat="1" ht="25.5" hidden="1" customHeight="1" x14ac:dyDescent="0.25">
      <c r="A1512" s="37"/>
      <c r="B1512" s="35"/>
      <c r="C1512" s="29">
        <f>IFERROR(VLOOKUP(B1512,специалист!$B$3:$C$45,2,FALSE),)</f>
        <v>0</v>
      </c>
      <c r="D1512" s="37"/>
      <c r="E1512" s="30" t="str">
        <f>IFERROR(VLOOKUP(D1512,'движение ДВС'!B1511:C5516,2,FALSE),"")</f>
        <v/>
      </c>
      <c r="F1512" s="35"/>
      <c r="G1512" s="30" t="str">
        <f>IFERROR(VLOOKUP(F1512,нормативы!G1512:H1551,2,FALSE),"")</f>
        <v/>
      </c>
      <c r="H1512" s="30" t="str">
        <f>IF(ISBLANK(D1512),"",нормативы!$H$2)</f>
        <v/>
      </c>
      <c r="I1512" s="35"/>
      <c r="J1512" s="36" t="str">
        <f>IFERROR(VLOOKUP(D1512,'движение ДВС'!B1511:K5516,9,FALSE),"")</f>
        <v/>
      </c>
      <c r="K1512" s="29" t="str">
        <f>IFERROR(INDEX('движение ДВС'!B:P,MATCH('наряд-задание'!D1512,'движение ДВС'!P:P,0),1),"")</f>
        <v/>
      </c>
    </row>
    <row r="1513" spans="1:11" s="29" customFormat="1" ht="25.5" hidden="1" customHeight="1" x14ac:dyDescent="0.25">
      <c r="A1513" s="37"/>
      <c r="B1513" s="35"/>
      <c r="C1513" s="29">
        <f>IFERROR(VLOOKUP(B1513,специалист!$B$3:$C$45,2,FALSE),)</f>
        <v>0</v>
      </c>
      <c r="D1513" s="37"/>
      <c r="E1513" s="30" t="str">
        <f>IFERROR(VLOOKUP(D1513,'движение ДВС'!B1512:C5517,2,FALSE),"")</f>
        <v/>
      </c>
      <c r="F1513" s="35"/>
      <c r="G1513" s="30" t="str">
        <f>IFERROR(VLOOKUP(F1513,нормативы!G1513:H1552,2,FALSE),"")</f>
        <v/>
      </c>
      <c r="H1513" s="30" t="str">
        <f>IF(ISBLANK(D1513),"",нормативы!$H$2)</f>
        <v/>
      </c>
      <c r="I1513" s="35"/>
      <c r="J1513" s="36" t="str">
        <f>IFERROR(VLOOKUP(D1513,'движение ДВС'!B1512:K5517,9,FALSE),"")</f>
        <v/>
      </c>
      <c r="K1513" s="29" t="str">
        <f>IFERROR(INDEX('движение ДВС'!B:P,MATCH('наряд-задание'!D1513,'движение ДВС'!P:P,0),1),"")</f>
        <v/>
      </c>
    </row>
    <row r="1514" spans="1:11" s="29" customFormat="1" ht="25.5" hidden="1" customHeight="1" x14ac:dyDescent="0.25">
      <c r="A1514" s="37"/>
      <c r="B1514" s="35"/>
      <c r="C1514" s="29">
        <f>IFERROR(VLOOKUP(B1514,специалист!$B$3:$C$45,2,FALSE),)</f>
        <v>0</v>
      </c>
      <c r="D1514" s="37"/>
      <c r="E1514" s="30" t="str">
        <f>IFERROR(VLOOKUP(D1514,'движение ДВС'!B1513:C5518,2,FALSE),"")</f>
        <v/>
      </c>
      <c r="F1514" s="35"/>
      <c r="G1514" s="30" t="str">
        <f>IFERROR(VLOOKUP(F1514,нормативы!G1514:H1553,2,FALSE),"")</f>
        <v/>
      </c>
      <c r="H1514" s="30" t="str">
        <f>IF(ISBLANK(D1514),"",нормативы!$H$2)</f>
        <v/>
      </c>
      <c r="I1514" s="35"/>
      <c r="J1514" s="36" t="str">
        <f>IFERROR(VLOOKUP(D1514,'движение ДВС'!B1513:K5518,9,FALSE),"")</f>
        <v/>
      </c>
      <c r="K1514" s="29" t="str">
        <f>IFERROR(INDEX('движение ДВС'!B:P,MATCH('наряд-задание'!D1514,'движение ДВС'!P:P,0),1),"")</f>
        <v/>
      </c>
    </row>
    <row r="1515" spans="1:11" s="29" customFormat="1" ht="25.5" hidden="1" customHeight="1" x14ac:dyDescent="0.25">
      <c r="A1515" s="37"/>
      <c r="B1515" s="35"/>
      <c r="C1515" s="29">
        <f>IFERROR(VLOOKUP(B1515,специалист!$B$3:$C$45,2,FALSE),)</f>
        <v>0</v>
      </c>
      <c r="D1515" s="37"/>
      <c r="E1515" s="30" t="str">
        <f>IFERROR(VLOOKUP(D1515,'движение ДВС'!B1514:C5519,2,FALSE),"")</f>
        <v/>
      </c>
      <c r="F1515" s="35"/>
      <c r="G1515" s="30" t="str">
        <f>IFERROR(VLOOKUP(F1515,нормативы!G1515:H1554,2,FALSE),"")</f>
        <v/>
      </c>
      <c r="H1515" s="30" t="str">
        <f>IF(ISBLANK(D1515),"",нормативы!$H$2)</f>
        <v/>
      </c>
      <c r="I1515" s="35"/>
      <c r="J1515" s="36" t="str">
        <f>IFERROR(VLOOKUP(D1515,'движение ДВС'!B1514:K5519,9,FALSE),"")</f>
        <v/>
      </c>
      <c r="K1515" s="29" t="str">
        <f>IFERROR(INDEX('движение ДВС'!B:P,MATCH('наряд-задание'!D1515,'движение ДВС'!P:P,0),1),"")</f>
        <v/>
      </c>
    </row>
    <row r="1516" spans="1:11" s="29" customFormat="1" ht="25.5" hidden="1" customHeight="1" x14ac:dyDescent="0.25">
      <c r="A1516" s="37"/>
      <c r="B1516" s="35"/>
      <c r="C1516" s="29">
        <f>IFERROR(VLOOKUP(B1516,специалист!$B$3:$C$45,2,FALSE),)</f>
        <v>0</v>
      </c>
      <c r="D1516" s="37"/>
      <c r="E1516" s="30" t="str">
        <f>IFERROR(VLOOKUP(D1516,'движение ДВС'!B1515:C5520,2,FALSE),"")</f>
        <v/>
      </c>
      <c r="F1516" s="35"/>
      <c r="G1516" s="30" t="str">
        <f>IFERROR(VLOOKUP(F1516,нормативы!G1516:H1555,2,FALSE),"")</f>
        <v/>
      </c>
      <c r="H1516" s="30" t="str">
        <f>IF(ISBLANK(D1516),"",нормативы!$H$2)</f>
        <v/>
      </c>
      <c r="I1516" s="35"/>
      <c r="J1516" s="36" t="str">
        <f>IFERROR(VLOOKUP(D1516,'движение ДВС'!B1515:K5520,9,FALSE),"")</f>
        <v/>
      </c>
      <c r="K1516" s="29" t="str">
        <f>IFERROR(INDEX('движение ДВС'!B:P,MATCH('наряд-задание'!D1516,'движение ДВС'!P:P,0),1),"")</f>
        <v/>
      </c>
    </row>
    <row r="1517" spans="1:11" s="29" customFormat="1" ht="25.5" hidden="1" customHeight="1" x14ac:dyDescent="0.25">
      <c r="A1517" s="37"/>
      <c r="B1517" s="35"/>
      <c r="C1517" s="29">
        <f>IFERROR(VLOOKUP(B1517,специалист!$B$3:$C$45,2,FALSE),)</f>
        <v>0</v>
      </c>
      <c r="D1517" s="37"/>
      <c r="E1517" s="30" t="str">
        <f>IFERROR(VLOOKUP(D1517,'движение ДВС'!B1516:C5521,2,FALSE),"")</f>
        <v/>
      </c>
      <c r="F1517" s="35"/>
      <c r="G1517" s="30" t="str">
        <f>IFERROR(VLOOKUP(F1517,нормативы!G1517:H1556,2,FALSE),"")</f>
        <v/>
      </c>
      <c r="H1517" s="30" t="str">
        <f>IF(ISBLANK(D1517),"",нормативы!$H$2)</f>
        <v/>
      </c>
      <c r="I1517" s="35"/>
      <c r="J1517" s="36" t="str">
        <f>IFERROR(VLOOKUP(D1517,'движение ДВС'!B1516:K5521,9,FALSE),"")</f>
        <v/>
      </c>
      <c r="K1517" s="29" t="str">
        <f>IFERROR(INDEX('движение ДВС'!B:P,MATCH('наряд-задание'!D1517,'движение ДВС'!P:P,0),1),"")</f>
        <v/>
      </c>
    </row>
    <row r="1518" spans="1:11" s="29" customFormat="1" ht="25.5" hidden="1" customHeight="1" x14ac:dyDescent="0.25">
      <c r="A1518" s="37"/>
      <c r="B1518" s="35"/>
      <c r="C1518" s="29">
        <f>IFERROR(VLOOKUP(B1518,специалист!$B$3:$C$45,2,FALSE),)</f>
        <v>0</v>
      </c>
      <c r="D1518" s="37"/>
      <c r="E1518" s="30" t="str">
        <f>IFERROR(VLOOKUP(D1518,'движение ДВС'!B1517:C5522,2,FALSE),"")</f>
        <v/>
      </c>
      <c r="F1518" s="35"/>
      <c r="G1518" s="30" t="str">
        <f>IFERROR(VLOOKUP(F1518,нормативы!G1518:H1557,2,FALSE),"")</f>
        <v/>
      </c>
      <c r="H1518" s="30" t="str">
        <f>IF(ISBLANK(D1518),"",нормативы!$H$2)</f>
        <v/>
      </c>
      <c r="I1518" s="35"/>
      <c r="J1518" s="36" t="str">
        <f>IFERROR(VLOOKUP(D1518,'движение ДВС'!B1517:K5522,9,FALSE),"")</f>
        <v/>
      </c>
      <c r="K1518" s="29" t="str">
        <f>IFERROR(INDEX('движение ДВС'!B:P,MATCH('наряд-задание'!D1518,'движение ДВС'!P:P,0),1),"")</f>
        <v/>
      </c>
    </row>
    <row r="1519" spans="1:11" s="29" customFormat="1" ht="25.5" hidden="1" customHeight="1" x14ac:dyDescent="0.25">
      <c r="A1519" s="37"/>
      <c r="B1519" s="35"/>
      <c r="C1519" s="29">
        <f>IFERROR(VLOOKUP(B1519,специалист!$B$3:$C$45,2,FALSE),)</f>
        <v>0</v>
      </c>
      <c r="D1519" s="37"/>
      <c r="E1519" s="30" t="str">
        <f>IFERROR(VLOOKUP(D1519,'движение ДВС'!B1518:C5523,2,FALSE),"")</f>
        <v/>
      </c>
      <c r="F1519" s="35"/>
      <c r="G1519" s="30" t="str">
        <f>IFERROR(VLOOKUP(F1519,нормативы!G1519:H1558,2,FALSE),"")</f>
        <v/>
      </c>
      <c r="H1519" s="30" t="str">
        <f>IF(ISBLANK(D1519),"",нормативы!$H$2)</f>
        <v/>
      </c>
      <c r="I1519" s="35"/>
      <c r="J1519" s="36" t="str">
        <f>IFERROR(VLOOKUP(D1519,'движение ДВС'!B1518:K5523,9,FALSE),"")</f>
        <v/>
      </c>
      <c r="K1519" s="29" t="str">
        <f>IFERROR(INDEX('движение ДВС'!B:P,MATCH('наряд-задание'!D1519,'движение ДВС'!P:P,0),1),"")</f>
        <v/>
      </c>
    </row>
    <row r="1520" spans="1:11" s="29" customFormat="1" ht="25.5" hidden="1" customHeight="1" x14ac:dyDescent="0.25">
      <c r="A1520" s="37"/>
      <c r="B1520" s="35"/>
      <c r="C1520" s="29">
        <f>IFERROR(VLOOKUP(B1520,специалист!$B$3:$C$45,2,FALSE),)</f>
        <v>0</v>
      </c>
      <c r="D1520" s="37"/>
      <c r="E1520" s="30" t="str">
        <f>IFERROR(VLOOKUP(D1520,'движение ДВС'!B1519:C5524,2,FALSE),"")</f>
        <v/>
      </c>
      <c r="F1520" s="35"/>
      <c r="G1520" s="30" t="str">
        <f>IFERROR(VLOOKUP(F1520,нормативы!G1520:H1559,2,FALSE),"")</f>
        <v/>
      </c>
      <c r="H1520" s="30" t="str">
        <f>IF(ISBLANK(D1520),"",нормативы!$H$2)</f>
        <v/>
      </c>
      <c r="I1520" s="35"/>
      <c r="J1520" s="36" t="str">
        <f>IFERROR(VLOOKUP(D1520,'движение ДВС'!B1519:K5524,9,FALSE),"")</f>
        <v/>
      </c>
      <c r="K1520" s="29" t="str">
        <f>IFERROR(INDEX('движение ДВС'!B:P,MATCH('наряд-задание'!D1520,'движение ДВС'!P:P,0),1),"")</f>
        <v/>
      </c>
    </row>
    <row r="1521" spans="1:11" s="29" customFormat="1" ht="25.5" hidden="1" customHeight="1" x14ac:dyDescent="0.25">
      <c r="A1521" s="37"/>
      <c r="B1521" s="35"/>
      <c r="C1521" s="29">
        <f>IFERROR(VLOOKUP(B1521,специалист!$B$3:$C$45,2,FALSE),)</f>
        <v>0</v>
      </c>
      <c r="D1521" s="37"/>
      <c r="E1521" s="30" t="str">
        <f>IFERROR(VLOOKUP(D1521,'движение ДВС'!B1520:C5525,2,FALSE),"")</f>
        <v/>
      </c>
      <c r="F1521" s="35"/>
      <c r="G1521" s="30" t="str">
        <f>IFERROR(VLOOKUP(F1521,нормативы!G1521:H1560,2,FALSE),"")</f>
        <v/>
      </c>
      <c r="H1521" s="30" t="str">
        <f>IF(ISBLANK(D1521),"",нормативы!$H$2)</f>
        <v/>
      </c>
      <c r="I1521" s="35"/>
      <c r="J1521" s="36" t="str">
        <f>IFERROR(VLOOKUP(D1521,'движение ДВС'!B1520:K5525,9,FALSE),"")</f>
        <v/>
      </c>
      <c r="K1521" s="29" t="str">
        <f>IFERROR(INDEX('движение ДВС'!B:P,MATCH('наряд-задание'!D1521,'движение ДВС'!P:P,0),1),"")</f>
        <v/>
      </c>
    </row>
    <row r="1522" spans="1:11" s="29" customFormat="1" ht="25.5" hidden="1" customHeight="1" x14ac:dyDescent="0.25">
      <c r="A1522" s="37"/>
      <c r="B1522" s="35"/>
      <c r="C1522" s="29">
        <f>IFERROR(VLOOKUP(B1522,специалист!$B$3:$C$45,2,FALSE),)</f>
        <v>0</v>
      </c>
      <c r="D1522" s="37"/>
      <c r="E1522" s="30" t="str">
        <f>IFERROR(VLOOKUP(D1522,'движение ДВС'!B1521:C5526,2,FALSE),"")</f>
        <v/>
      </c>
      <c r="F1522" s="35"/>
      <c r="G1522" s="30" t="str">
        <f>IFERROR(VLOOKUP(F1522,нормативы!G1522:H1561,2,FALSE),"")</f>
        <v/>
      </c>
      <c r="H1522" s="30" t="str">
        <f>IF(ISBLANK(D1522),"",нормативы!$H$2)</f>
        <v/>
      </c>
      <c r="I1522" s="35"/>
      <c r="J1522" s="36" t="str">
        <f>IFERROR(VLOOKUP(D1522,'движение ДВС'!B1521:K5526,9,FALSE),"")</f>
        <v/>
      </c>
      <c r="K1522" s="29" t="str">
        <f>IFERROR(INDEX('движение ДВС'!B:P,MATCH('наряд-задание'!D1522,'движение ДВС'!P:P,0),1),"")</f>
        <v/>
      </c>
    </row>
    <row r="1523" spans="1:11" s="29" customFormat="1" ht="25.5" hidden="1" customHeight="1" x14ac:dyDescent="0.25">
      <c r="A1523" s="37"/>
      <c r="B1523" s="35"/>
      <c r="C1523" s="29">
        <f>IFERROR(VLOOKUP(B1523,специалист!$B$3:$C$45,2,FALSE),)</f>
        <v>0</v>
      </c>
      <c r="D1523" s="37"/>
      <c r="E1523" s="30" t="str">
        <f>IFERROR(VLOOKUP(D1523,'движение ДВС'!B1522:C5527,2,FALSE),"")</f>
        <v/>
      </c>
      <c r="F1523" s="35"/>
      <c r="G1523" s="30" t="str">
        <f>IFERROR(VLOOKUP(F1523,нормативы!G1523:H1562,2,FALSE),"")</f>
        <v/>
      </c>
      <c r="H1523" s="30" t="str">
        <f>IF(ISBLANK(D1523),"",нормативы!$H$2)</f>
        <v/>
      </c>
      <c r="I1523" s="35"/>
      <c r="J1523" s="36" t="str">
        <f>IFERROR(VLOOKUP(D1523,'движение ДВС'!B1522:K5527,9,FALSE),"")</f>
        <v/>
      </c>
      <c r="K1523" s="29" t="str">
        <f>IFERROR(INDEX('движение ДВС'!B:P,MATCH('наряд-задание'!D1523,'движение ДВС'!P:P,0),1),"")</f>
        <v/>
      </c>
    </row>
    <row r="1524" spans="1:11" s="29" customFormat="1" ht="25.5" hidden="1" customHeight="1" x14ac:dyDescent="0.25">
      <c r="A1524" s="37"/>
      <c r="B1524" s="35"/>
      <c r="C1524" s="29">
        <f>IFERROR(VLOOKUP(B1524,специалист!$B$3:$C$45,2,FALSE),)</f>
        <v>0</v>
      </c>
      <c r="D1524" s="37"/>
      <c r="E1524" s="30" t="str">
        <f>IFERROR(VLOOKUP(D1524,'движение ДВС'!B1523:C5528,2,FALSE),"")</f>
        <v/>
      </c>
      <c r="F1524" s="35"/>
      <c r="G1524" s="30" t="str">
        <f>IFERROR(VLOOKUP(F1524,нормативы!G1524:H1563,2,FALSE),"")</f>
        <v/>
      </c>
      <c r="H1524" s="30" t="str">
        <f>IF(ISBLANK(D1524),"",нормативы!$H$2)</f>
        <v/>
      </c>
      <c r="I1524" s="35"/>
      <c r="J1524" s="36" t="str">
        <f>IFERROR(VLOOKUP(D1524,'движение ДВС'!B1523:K5528,9,FALSE),"")</f>
        <v/>
      </c>
      <c r="K1524" s="29" t="str">
        <f>IFERROR(INDEX('движение ДВС'!B:P,MATCH('наряд-задание'!D1524,'движение ДВС'!P:P,0),1),"")</f>
        <v/>
      </c>
    </row>
    <row r="1525" spans="1:11" s="29" customFormat="1" ht="25.5" hidden="1" customHeight="1" x14ac:dyDescent="0.25">
      <c r="A1525" s="37"/>
      <c r="B1525" s="35"/>
      <c r="C1525" s="29">
        <f>IFERROR(VLOOKUP(B1525,специалист!$B$3:$C$45,2,FALSE),)</f>
        <v>0</v>
      </c>
      <c r="D1525" s="37"/>
      <c r="E1525" s="30" t="str">
        <f>IFERROR(VLOOKUP(D1525,'движение ДВС'!B1524:C5529,2,FALSE),"")</f>
        <v/>
      </c>
      <c r="F1525" s="35"/>
      <c r="G1525" s="30" t="str">
        <f>IFERROR(VLOOKUP(F1525,нормативы!G1525:H1564,2,FALSE),"")</f>
        <v/>
      </c>
      <c r="H1525" s="30" t="str">
        <f>IF(ISBLANK(D1525),"",нормативы!$H$2)</f>
        <v/>
      </c>
      <c r="I1525" s="35"/>
      <c r="J1525" s="36" t="str">
        <f>IFERROR(VLOOKUP(D1525,'движение ДВС'!B1524:K5529,9,FALSE),"")</f>
        <v/>
      </c>
      <c r="K1525" s="29" t="str">
        <f>IFERROR(INDEX('движение ДВС'!B:P,MATCH('наряд-задание'!D1525,'движение ДВС'!P:P,0),1),"")</f>
        <v/>
      </c>
    </row>
    <row r="1526" spans="1:11" s="29" customFormat="1" ht="25.5" hidden="1" customHeight="1" x14ac:dyDescent="0.25">
      <c r="A1526" s="37"/>
      <c r="B1526" s="35"/>
      <c r="C1526" s="29">
        <f>IFERROR(VLOOKUP(B1526,специалист!$B$3:$C$45,2,FALSE),)</f>
        <v>0</v>
      </c>
      <c r="D1526" s="37"/>
      <c r="E1526" s="30" t="str">
        <f>IFERROR(VLOOKUP(D1526,'движение ДВС'!B1525:C5530,2,FALSE),"")</f>
        <v/>
      </c>
      <c r="F1526" s="35"/>
      <c r="G1526" s="30" t="str">
        <f>IFERROR(VLOOKUP(F1526,нормативы!G1526:H1565,2,FALSE),"")</f>
        <v/>
      </c>
      <c r="H1526" s="30" t="str">
        <f>IF(ISBLANK(D1526),"",нормативы!$H$2)</f>
        <v/>
      </c>
      <c r="I1526" s="35"/>
      <c r="J1526" s="36" t="str">
        <f>IFERROR(VLOOKUP(D1526,'движение ДВС'!B1525:K5530,9,FALSE),"")</f>
        <v/>
      </c>
      <c r="K1526" s="29" t="str">
        <f>IFERROR(INDEX('движение ДВС'!B:P,MATCH('наряд-задание'!D1526,'движение ДВС'!P:P,0),1),"")</f>
        <v/>
      </c>
    </row>
    <row r="1527" spans="1:11" s="29" customFormat="1" ht="25.5" hidden="1" customHeight="1" x14ac:dyDescent="0.25">
      <c r="A1527" s="37"/>
      <c r="B1527" s="35"/>
      <c r="C1527" s="29">
        <f>IFERROR(VLOOKUP(B1527,специалист!$B$3:$C$45,2,FALSE),)</f>
        <v>0</v>
      </c>
      <c r="D1527" s="37"/>
      <c r="E1527" s="30" t="str">
        <f>IFERROR(VLOOKUP(D1527,'движение ДВС'!B1526:C5531,2,FALSE),"")</f>
        <v/>
      </c>
      <c r="F1527" s="35"/>
      <c r="G1527" s="30" t="str">
        <f>IFERROR(VLOOKUP(F1527,нормативы!G1527:H1566,2,FALSE),"")</f>
        <v/>
      </c>
      <c r="H1527" s="30" t="str">
        <f>IF(ISBLANK(D1527),"",нормативы!$H$2)</f>
        <v/>
      </c>
      <c r="I1527" s="35"/>
      <c r="J1527" s="36" t="str">
        <f>IFERROR(VLOOKUP(D1527,'движение ДВС'!B1526:K5531,9,FALSE),"")</f>
        <v/>
      </c>
      <c r="K1527" s="29" t="str">
        <f>IFERROR(INDEX('движение ДВС'!B:P,MATCH('наряд-задание'!D1527,'движение ДВС'!P:P,0),1),"")</f>
        <v/>
      </c>
    </row>
    <row r="1528" spans="1:11" s="29" customFormat="1" ht="25.5" hidden="1" customHeight="1" x14ac:dyDescent="0.25">
      <c r="A1528" s="37"/>
      <c r="B1528" s="35"/>
      <c r="C1528" s="29">
        <f>IFERROR(VLOOKUP(B1528,специалист!$B$3:$C$45,2,FALSE),)</f>
        <v>0</v>
      </c>
      <c r="D1528" s="37"/>
      <c r="E1528" s="30" t="str">
        <f>IFERROR(VLOOKUP(D1528,'движение ДВС'!B1527:C5532,2,FALSE),"")</f>
        <v/>
      </c>
      <c r="F1528" s="35"/>
      <c r="G1528" s="30" t="str">
        <f>IFERROR(VLOOKUP(F1528,нормативы!G1528:H1567,2,FALSE),"")</f>
        <v/>
      </c>
      <c r="H1528" s="30" t="str">
        <f>IF(ISBLANK(D1528),"",нормативы!$H$2)</f>
        <v/>
      </c>
      <c r="I1528" s="35"/>
      <c r="J1528" s="36" t="str">
        <f>IFERROR(VLOOKUP(D1528,'движение ДВС'!B1527:K5532,9,FALSE),"")</f>
        <v/>
      </c>
      <c r="K1528" s="29" t="str">
        <f>IFERROR(INDEX('движение ДВС'!B:P,MATCH('наряд-задание'!D1528,'движение ДВС'!P:P,0),1),"")</f>
        <v/>
      </c>
    </row>
    <row r="1529" spans="1:11" s="29" customFormat="1" ht="25.5" hidden="1" customHeight="1" x14ac:dyDescent="0.25">
      <c r="A1529" s="37"/>
      <c r="B1529" s="35"/>
      <c r="C1529" s="29">
        <f>IFERROR(VLOOKUP(B1529,специалист!$B$3:$C$45,2,FALSE),)</f>
        <v>0</v>
      </c>
      <c r="D1529" s="37"/>
      <c r="E1529" s="30" t="str">
        <f>IFERROR(VLOOKUP(D1529,'движение ДВС'!B1528:C5533,2,FALSE),"")</f>
        <v/>
      </c>
      <c r="F1529" s="35"/>
      <c r="G1529" s="30" t="str">
        <f>IFERROR(VLOOKUP(F1529,нормативы!G1529:H1568,2,FALSE),"")</f>
        <v/>
      </c>
      <c r="H1529" s="30" t="str">
        <f>IF(ISBLANK(D1529),"",нормативы!$H$2)</f>
        <v/>
      </c>
      <c r="I1529" s="35"/>
      <c r="J1529" s="36" t="str">
        <f>IFERROR(VLOOKUP(D1529,'движение ДВС'!B1528:K5533,9,FALSE),"")</f>
        <v/>
      </c>
      <c r="K1529" s="29" t="str">
        <f>IFERROR(INDEX('движение ДВС'!B:P,MATCH('наряд-задание'!D1529,'движение ДВС'!P:P,0),1),"")</f>
        <v/>
      </c>
    </row>
    <row r="1530" spans="1:11" s="29" customFormat="1" ht="25.5" hidden="1" customHeight="1" x14ac:dyDescent="0.25">
      <c r="A1530" s="37"/>
      <c r="B1530" s="35"/>
      <c r="C1530" s="29">
        <f>IFERROR(VLOOKUP(B1530,специалист!$B$3:$C$45,2,FALSE),)</f>
        <v>0</v>
      </c>
      <c r="D1530" s="37"/>
      <c r="E1530" s="30" t="str">
        <f>IFERROR(VLOOKUP(D1530,'движение ДВС'!B1529:C5534,2,FALSE),"")</f>
        <v/>
      </c>
      <c r="F1530" s="35"/>
      <c r="G1530" s="30" t="str">
        <f>IFERROR(VLOOKUP(F1530,нормативы!G1530:H1569,2,FALSE),"")</f>
        <v/>
      </c>
      <c r="H1530" s="30" t="str">
        <f>IF(ISBLANK(D1530),"",нормативы!$H$2)</f>
        <v/>
      </c>
      <c r="I1530" s="35"/>
      <c r="J1530" s="36" t="str">
        <f>IFERROR(VLOOKUP(D1530,'движение ДВС'!B1529:K5534,9,FALSE),"")</f>
        <v/>
      </c>
      <c r="K1530" s="29" t="str">
        <f>IFERROR(INDEX('движение ДВС'!B:P,MATCH('наряд-задание'!D1530,'движение ДВС'!P:P,0),1),"")</f>
        <v/>
      </c>
    </row>
    <row r="1531" spans="1:11" s="29" customFormat="1" ht="25.5" hidden="1" customHeight="1" x14ac:dyDescent="0.25">
      <c r="A1531" s="37"/>
      <c r="B1531" s="35"/>
      <c r="C1531" s="29">
        <f>IFERROR(VLOOKUP(B1531,специалист!$B$3:$C$45,2,FALSE),)</f>
        <v>0</v>
      </c>
      <c r="D1531" s="37"/>
      <c r="E1531" s="30" t="str">
        <f>IFERROR(VLOOKUP(D1531,'движение ДВС'!B1530:C5535,2,FALSE),"")</f>
        <v/>
      </c>
      <c r="F1531" s="35"/>
      <c r="G1531" s="30" t="str">
        <f>IFERROR(VLOOKUP(F1531,нормативы!G1531:H1570,2,FALSE),"")</f>
        <v/>
      </c>
      <c r="H1531" s="30" t="str">
        <f>IF(ISBLANK(D1531),"",нормативы!$H$2)</f>
        <v/>
      </c>
      <c r="I1531" s="35"/>
      <c r="J1531" s="36" t="str">
        <f>IFERROR(VLOOKUP(D1531,'движение ДВС'!B1530:K5535,9,FALSE),"")</f>
        <v/>
      </c>
      <c r="K1531" s="29" t="str">
        <f>IFERROR(INDEX('движение ДВС'!B:P,MATCH('наряд-задание'!D1531,'движение ДВС'!P:P,0),1),"")</f>
        <v/>
      </c>
    </row>
    <row r="1532" spans="1:11" s="29" customFormat="1" ht="25.5" hidden="1" customHeight="1" x14ac:dyDescent="0.25">
      <c r="A1532" s="37"/>
      <c r="B1532" s="35"/>
      <c r="C1532" s="29">
        <f>IFERROR(VLOOKUP(B1532,специалист!$B$3:$C$45,2,FALSE),)</f>
        <v>0</v>
      </c>
      <c r="D1532" s="37"/>
      <c r="E1532" s="30" t="str">
        <f>IFERROR(VLOOKUP(D1532,'движение ДВС'!B1531:C5536,2,FALSE),"")</f>
        <v/>
      </c>
      <c r="F1532" s="35"/>
      <c r="G1532" s="30" t="str">
        <f>IFERROR(VLOOKUP(F1532,нормативы!G1532:H1571,2,FALSE),"")</f>
        <v/>
      </c>
      <c r="H1532" s="30" t="str">
        <f>IF(ISBLANK(D1532),"",нормативы!$H$2)</f>
        <v/>
      </c>
      <c r="I1532" s="35"/>
      <c r="J1532" s="36" t="str">
        <f>IFERROR(VLOOKUP(D1532,'движение ДВС'!B1531:K5536,9,FALSE),"")</f>
        <v/>
      </c>
      <c r="K1532" s="29" t="str">
        <f>IFERROR(INDEX('движение ДВС'!B:P,MATCH('наряд-задание'!D1532,'движение ДВС'!P:P,0),1),"")</f>
        <v/>
      </c>
    </row>
    <row r="1533" spans="1:11" s="29" customFormat="1" ht="25.5" hidden="1" customHeight="1" x14ac:dyDescent="0.25">
      <c r="A1533" s="37"/>
      <c r="B1533" s="35"/>
      <c r="C1533" s="29">
        <f>IFERROR(VLOOKUP(B1533,специалист!$B$3:$C$45,2,FALSE),)</f>
        <v>0</v>
      </c>
      <c r="D1533" s="37"/>
      <c r="E1533" s="30" t="str">
        <f>IFERROR(VLOOKUP(D1533,'движение ДВС'!B1532:C5537,2,FALSE),"")</f>
        <v/>
      </c>
      <c r="F1533" s="35"/>
      <c r="G1533" s="30" t="str">
        <f>IFERROR(VLOOKUP(F1533,нормативы!G1533:H1572,2,FALSE),"")</f>
        <v/>
      </c>
      <c r="H1533" s="30" t="str">
        <f>IF(ISBLANK(D1533),"",нормативы!$H$2)</f>
        <v/>
      </c>
      <c r="I1533" s="35"/>
      <c r="J1533" s="36" t="str">
        <f>IFERROR(VLOOKUP(D1533,'движение ДВС'!B1532:K5537,9,FALSE),"")</f>
        <v/>
      </c>
      <c r="K1533" s="29" t="str">
        <f>IFERROR(INDEX('движение ДВС'!B:P,MATCH('наряд-задание'!D1533,'движение ДВС'!P:P,0),1),"")</f>
        <v/>
      </c>
    </row>
    <row r="1534" spans="1:11" s="29" customFormat="1" ht="25.5" hidden="1" customHeight="1" x14ac:dyDescent="0.25">
      <c r="A1534" s="37"/>
      <c r="B1534" s="35"/>
      <c r="C1534" s="29">
        <f>IFERROR(VLOOKUP(B1534,специалист!$B$3:$C$45,2,FALSE),)</f>
        <v>0</v>
      </c>
      <c r="D1534" s="37"/>
      <c r="E1534" s="30" t="str">
        <f>IFERROR(VLOOKUP(D1534,'движение ДВС'!B1533:C5538,2,FALSE),"")</f>
        <v/>
      </c>
      <c r="F1534" s="35"/>
      <c r="G1534" s="30" t="str">
        <f>IFERROR(VLOOKUP(F1534,нормативы!G1534:H1573,2,FALSE),"")</f>
        <v/>
      </c>
      <c r="H1534" s="30" t="str">
        <f>IF(ISBLANK(D1534),"",нормативы!$H$2)</f>
        <v/>
      </c>
      <c r="I1534" s="35"/>
      <c r="J1534" s="36" t="str">
        <f>IFERROR(VLOOKUP(D1534,'движение ДВС'!B1533:K5538,9,FALSE),"")</f>
        <v/>
      </c>
      <c r="K1534" s="29" t="str">
        <f>IFERROR(INDEX('движение ДВС'!B:P,MATCH('наряд-задание'!D1534,'движение ДВС'!P:P,0),1),"")</f>
        <v/>
      </c>
    </row>
    <row r="1535" spans="1:11" s="29" customFormat="1" ht="25.5" hidden="1" customHeight="1" x14ac:dyDescent="0.25">
      <c r="A1535" s="37"/>
      <c r="B1535" s="35"/>
      <c r="C1535" s="29">
        <f>IFERROR(VLOOKUP(B1535,специалист!$B$3:$C$45,2,FALSE),)</f>
        <v>0</v>
      </c>
      <c r="D1535" s="37"/>
      <c r="E1535" s="30" t="str">
        <f>IFERROR(VLOOKUP(D1535,'движение ДВС'!B1534:C5539,2,FALSE),"")</f>
        <v/>
      </c>
      <c r="F1535" s="35"/>
      <c r="G1535" s="30" t="str">
        <f>IFERROR(VLOOKUP(F1535,нормативы!G1535:H1574,2,FALSE),"")</f>
        <v/>
      </c>
      <c r="H1535" s="30" t="str">
        <f>IF(ISBLANK(D1535),"",нормативы!$H$2)</f>
        <v/>
      </c>
      <c r="I1535" s="35"/>
      <c r="J1535" s="36" t="str">
        <f>IFERROR(VLOOKUP(D1535,'движение ДВС'!B1534:K5539,9,FALSE),"")</f>
        <v/>
      </c>
      <c r="K1535" s="29" t="str">
        <f>IFERROR(INDEX('движение ДВС'!B:P,MATCH('наряд-задание'!D1535,'движение ДВС'!P:P,0),1),"")</f>
        <v/>
      </c>
    </row>
    <row r="1536" spans="1:11" s="29" customFormat="1" ht="25.5" hidden="1" customHeight="1" x14ac:dyDescent="0.25">
      <c r="A1536" s="37"/>
      <c r="B1536" s="35"/>
      <c r="C1536" s="29">
        <f>IFERROR(VLOOKUP(B1536,специалист!$B$3:$C$45,2,FALSE),)</f>
        <v>0</v>
      </c>
      <c r="D1536" s="37"/>
      <c r="E1536" s="30" t="str">
        <f>IFERROR(VLOOKUP(D1536,'движение ДВС'!B1535:C5540,2,FALSE),"")</f>
        <v/>
      </c>
      <c r="F1536" s="35"/>
      <c r="G1536" s="30" t="str">
        <f>IFERROR(VLOOKUP(F1536,нормативы!G1536:H1575,2,FALSE),"")</f>
        <v/>
      </c>
      <c r="H1536" s="30" t="str">
        <f>IF(ISBLANK(D1536),"",нормативы!$H$2)</f>
        <v/>
      </c>
      <c r="I1536" s="35"/>
      <c r="J1536" s="36" t="str">
        <f>IFERROR(VLOOKUP(D1536,'движение ДВС'!B1535:K5540,9,FALSE),"")</f>
        <v/>
      </c>
      <c r="K1536" s="29" t="str">
        <f>IFERROR(INDEX('движение ДВС'!B:P,MATCH('наряд-задание'!D1536,'движение ДВС'!P:P,0),1),"")</f>
        <v/>
      </c>
    </row>
    <row r="1537" spans="1:11" s="29" customFormat="1" ht="25.5" hidden="1" customHeight="1" x14ac:dyDescent="0.25">
      <c r="A1537" s="37"/>
      <c r="B1537" s="35"/>
      <c r="C1537" s="29">
        <f>IFERROR(VLOOKUP(B1537,специалист!$B$3:$C$45,2,FALSE),)</f>
        <v>0</v>
      </c>
      <c r="D1537" s="37"/>
      <c r="E1537" s="30" t="str">
        <f>IFERROR(VLOOKUP(D1537,'движение ДВС'!B1536:C5541,2,FALSE),"")</f>
        <v/>
      </c>
      <c r="F1537" s="35"/>
      <c r="G1537" s="30" t="str">
        <f>IFERROR(VLOOKUP(F1537,нормативы!G1537:H1576,2,FALSE),"")</f>
        <v/>
      </c>
      <c r="H1537" s="30" t="str">
        <f>IF(ISBLANK(D1537),"",нормативы!$H$2)</f>
        <v/>
      </c>
      <c r="I1537" s="35"/>
      <c r="J1537" s="36" t="str">
        <f>IFERROR(VLOOKUP(D1537,'движение ДВС'!B1536:K5541,9,FALSE),"")</f>
        <v/>
      </c>
      <c r="K1537" s="29" t="str">
        <f>IFERROR(INDEX('движение ДВС'!B:P,MATCH('наряд-задание'!D1537,'движение ДВС'!P:P,0),1),"")</f>
        <v/>
      </c>
    </row>
    <row r="1538" spans="1:11" s="29" customFormat="1" ht="25.5" hidden="1" customHeight="1" x14ac:dyDescent="0.25">
      <c r="A1538" s="37"/>
      <c r="B1538" s="35"/>
      <c r="C1538" s="29">
        <f>IFERROR(VLOOKUP(B1538,специалист!$B$3:$C$45,2,FALSE),)</f>
        <v>0</v>
      </c>
      <c r="D1538" s="37"/>
      <c r="E1538" s="30" t="str">
        <f>IFERROR(VLOOKUP(D1538,'движение ДВС'!B1537:C5542,2,FALSE),"")</f>
        <v/>
      </c>
      <c r="F1538" s="35"/>
      <c r="G1538" s="30" t="str">
        <f>IFERROR(VLOOKUP(F1538,нормативы!G1538:H1577,2,FALSE),"")</f>
        <v/>
      </c>
      <c r="H1538" s="30" t="str">
        <f>IF(ISBLANK(D1538),"",нормативы!$H$2)</f>
        <v/>
      </c>
      <c r="I1538" s="35"/>
      <c r="J1538" s="36" t="str">
        <f>IFERROR(VLOOKUP(D1538,'движение ДВС'!B1537:K5542,9,FALSE),"")</f>
        <v/>
      </c>
      <c r="K1538" s="29" t="str">
        <f>IFERROR(INDEX('движение ДВС'!B:P,MATCH('наряд-задание'!D1538,'движение ДВС'!P:P,0),1),"")</f>
        <v/>
      </c>
    </row>
    <row r="1539" spans="1:11" s="29" customFormat="1" ht="25.5" hidden="1" customHeight="1" x14ac:dyDescent="0.25">
      <c r="A1539" s="37"/>
      <c r="B1539" s="35"/>
      <c r="C1539" s="29">
        <f>IFERROR(VLOOKUP(B1539,специалист!$B$3:$C$45,2,FALSE),)</f>
        <v>0</v>
      </c>
      <c r="D1539" s="37"/>
      <c r="E1539" s="30" t="str">
        <f>IFERROR(VLOOKUP(D1539,'движение ДВС'!B1538:C5543,2,FALSE),"")</f>
        <v/>
      </c>
      <c r="F1539" s="35"/>
      <c r="G1539" s="30" t="str">
        <f>IFERROR(VLOOKUP(F1539,нормативы!G1539:H1578,2,FALSE),"")</f>
        <v/>
      </c>
      <c r="H1539" s="30" t="str">
        <f>IF(ISBLANK(D1539),"",нормативы!$H$2)</f>
        <v/>
      </c>
      <c r="I1539" s="35"/>
      <c r="J1539" s="36" t="str">
        <f>IFERROR(VLOOKUP(D1539,'движение ДВС'!B1538:K5543,9,FALSE),"")</f>
        <v/>
      </c>
      <c r="K1539" s="29" t="str">
        <f>IFERROR(INDEX('движение ДВС'!B:P,MATCH('наряд-задание'!D1539,'движение ДВС'!P:P,0),1),"")</f>
        <v/>
      </c>
    </row>
    <row r="1540" spans="1:11" s="29" customFormat="1" ht="25.5" hidden="1" customHeight="1" x14ac:dyDescent="0.25">
      <c r="A1540" s="37"/>
      <c r="B1540" s="35"/>
      <c r="C1540" s="29">
        <f>IFERROR(VLOOKUP(B1540,специалист!$B$3:$C$45,2,FALSE),)</f>
        <v>0</v>
      </c>
      <c r="D1540" s="37"/>
      <c r="E1540" s="30" t="str">
        <f>IFERROR(VLOOKUP(D1540,'движение ДВС'!B1539:C5544,2,FALSE),"")</f>
        <v/>
      </c>
      <c r="F1540" s="35"/>
      <c r="G1540" s="30" t="str">
        <f>IFERROR(VLOOKUP(F1540,нормативы!G1540:H1579,2,FALSE),"")</f>
        <v/>
      </c>
      <c r="H1540" s="30" t="str">
        <f>IF(ISBLANK(D1540),"",нормативы!$H$2)</f>
        <v/>
      </c>
      <c r="I1540" s="35"/>
      <c r="J1540" s="36" t="str">
        <f>IFERROR(VLOOKUP(D1540,'движение ДВС'!B1539:K5544,9,FALSE),"")</f>
        <v/>
      </c>
      <c r="K1540" s="29" t="str">
        <f>IFERROR(INDEX('движение ДВС'!B:P,MATCH('наряд-задание'!D1540,'движение ДВС'!P:P,0),1),"")</f>
        <v/>
      </c>
    </row>
    <row r="1541" spans="1:11" s="29" customFormat="1" ht="25.5" hidden="1" customHeight="1" x14ac:dyDescent="0.25">
      <c r="A1541" s="37"/>
      <c r="B1541" s="35"/>
      <c r="C1541" s="29">
        <f>IFERROR(VLOOKUP(B1541,специалист!$B$3:$C$45,2,FALSE),)</f>
        <v>0</v>
      </c>
      <c r="D1541" s="37"/>
      <c r="E1541" s="30" t="str">
        <f>IFERROR(VLOOKUP(D1541,'движение ДВС'!B1540:C5545,2,FALSE),"")</f>
        <v/>
      </c>
      <c r="F1541" s="35"/>
      <c r="G1541" s="30" t="str">
        <f>IFERROR(VLOOKUP(F1541,нормативы!G1541:H1580,2,FALSE),"")</f>
        <v/>
      </c>
      <c r="H1541" s="30" t="str">
        <f>IF(ISBLANK(D1541),"",нормативы!$H$2)</f>
        <v/>
      </c>
      <c r="I1541" s="35"/>
      <c r="J1541" s="36" t="str">
        <f>IFERROR(VLOOKUP(D1541,'движение ДВС'!B1540:K5545,9,FALSE),"")</f>
        <v/>
      </c>
      <c r="K1541" s="29" t="str">
        <f>IFERROR(INDEX('движение ДВС'!B:P,MATCH('наряд-задание'!D1541,'движение ДВС'!P:P,0),1),"")</f>
        <v/>
      </c>
    </row>
    <row r="1542" spans="1:11" s="29" customFormat="1" ht="25.5" hidden="1" customHeight="1" x14ac:dyDescent="0.25">
      <c r="A1542" s="37"/>
      <c r="B1542" s="35"/>
      <c r="C1542" s="29">
        <f>IFERROR(VLOOKUP(B1542,специалист!$B$3:$C$45,2,FALSE),)</f>
        <v>0</v>
      </c>
      <c r="D1542" s="37"/>
      <c r="E1542" s="30" t="str">
        <f>IFERROR(VLOOKUP(D1542,'движение ДВС'!B1541:C5546,2,FALSE),"")</f>
        <v/>
      </c>
      <c r="F1542" s="35"/>
      <c r="G1542" s="30" t="str">
        <f>IFERROR(VLOOKUP(F1542,нормативы!G1542:H1581,2,FALSE),"")</f>
        <v/>
      </c>
      <c r="H1542" s="30" t="str">
        <f>IF(ISBLANK(D1542),"",нормативы!$H$2)</f>
        <v/>
      </c>
      <c r="I1542" s="35"/>
      <c r="J1542" s="36" t="str">
        <f>IFERROR(VLOOKUP(D1542,'движение ДВС'!B1541:K5546,9,FALSE),"")</f>
        <v/>
      </c>
      <c r="K1542" s="29" t="str">
        <f>IFERROR(INDEX('движение ДВС'!B:P,MATCH('наряд-задание'!D1542,'движение ДВС'!P:P,0),1),"")</f>
        <v/>
      </c>
    </row>
    <row r="1543" spans="1:11" s="29" customFormat="1" ht="25.5" hidden="1" customHeight="1" x14ac:dyDescent="0.25">
      <c r="A1543" s="37"/>
      <c r="B1543" s="35"/>
      <c r="C1543" s="29">
        <f>IFERROR(VLOOKUP(B1543,специалист!$B$3:$C$45,2,FALSE),)</f>
        <v>0</v>
      </c>
      <c r="D1543" s="37"/>
      <c r="E1543" s="30" t="str">
        <f>IFERROR(VLOOKUP(D1543,'движение ДВС'!B1542:C5547,2,FALSE),"")</f>
        <v/>
      </c>
      <c r="F1543" s="35"/>
      <c r="G1543" s="30" t="str">
        <f>IFERROR(VLOOKUP(F1543,нормативы!G1543:H1582,2,FALSE),"")</f>
        <v/>
      </c>
      <c r="H1543" s="30" t="str">
        <f>IF(ISBLANK(D1543),"",нормативы!$H$2)</f>
        <v/>
      </c>
      <c r="I1543" s="35"/>
      <c r="J1543" s="36" t="str">
        <f>IFERROR(VLOOKUP(D1543,'движение ДВС'!B1542:K5547,9,FALSE),"")</f>
        <v/>
      </c>
      <c r="K1543" s="29" t="str">
        <f>IFERROR(INDEX('движение ДВС'!B:P,MATCH('наряд-задание'!D1543,'движение ДВС'!P:P,0),1),"")</f>
        <v/>
      </c>
    </row>
    <row r="1544" spans="1:11" s="29" customFormat="1" ht="25.5" hidden="1" customHeight="1" x14ac:dyDescent="0.25">
      <c r="A1544" s="37"/>
      <c r="B1544" s="35"/>
      <c r="C1544" s="29">
        <f>IFERROR(VLOOKUP(B1544,специалист!$B$3:$C$45,2,FALSE),)</f>
        <v>0</v>
      </c>
      <c r="D1544" s="37"/>
      <c r="E1544" s="30" t="str">
        <f>IFERROR(VLOOKUP(D1544,'движение ДВС'!B1543:C5548,2,FALSE),"")</f>
        <v/>
      </c>
      <c r="F1544" s="35"/>
      <c r="G1544" s="30" t="str">
        <f>IFERROR(VLOOKUP(F1544,нормативы!G1544:H1583,2,FALSE),"")</f>
        <v/>
      </c>
      <c r="H1544" s="30" t="str">
        <f>IF(ISBLANK(D1544),"",нормативы!$H$2)</f>
        <v/>
      </c>
      <c r="I1544" s="35"/>
      <c r="J1544" s="36" t="str">
        <f>IFERROR(VLOOKUP(D1544,'движение ДВС'!B1543:K5548,9,FALSE),"")</f>
        <v/>
      </c>
      <c r="K1544" s="29" t="str">
        <f>IFERROR(INDEX('движение ДВС'!B:P,MATCH('наряд-задание'!D1544,'движение ДВС'!P:P,0),1),"")</f>
        <v/>
      </c>
    </row>
    <row r="1545" spans="1:11" s="29" customFormat="1" ht="25.5" hidden="1" customHeight="1" x14ac:dyDescent="0.25">
      <c r="A1545" s="37"/>
      <c r="B1545" s="35"/>
      <c r="C1545" s="29">
        <f>IFERROR(VLOOKUP(B1545,специалист!$B$3:$C$45,2,FALSE),)</f>
        <v>0</v>
      </c>
      <c r="D1545" s="37"/>
      <c r="E1545" s="30" t="str">
        <f>IFERROR(VLOOKUP(D1545,'движение ДВС'!B1544:C5549,2,FALSE),"")</f>
        <v/>
      </c>
      <c r="F1545" s="35"/>
      <c r="G1545" s="30" t="str">
        <f>IFERROR(VLOOKUP(F1545,нормативы!G1545:H1584,2,FALSE),"")</f>
        <v/>
      </c>
      <c r="H1545" s="30" t="str">
        <f>IF(ISBLANK(D1545),"",нормативы!$H$2)</f>
        <v/>
      </c>
      <c r="I1545" s="35"/>
      <c r="J1545" s="36" t="str">
        <f>IFERROR(VLOOKUP(D1545,'движение ДВС'!B1544:K5549,9,FALSE),"")</f>
        <v/>
      </c>
      <c r="K1545" s="29" t="str">
        <f>IFERROR(INDEX('движение ДВС'!B:P,MATCH('наряд-задание'!D1545,'движение ДВС'!P:P,0),1),"")</f>
        <v/>
      </c>
    </row>
    <row r="1546" spans="1:11" s="29" customFormat="1" ht="25.5" hidden="1" customHeight="1" x14ac:dyDescent="0.25">
      <c r="A1546" s="37"/>
      <c r="B1546" s="35"/>
      <c r="C1546" s="29">
        <f>IFERROR(VLOOKUP(B1546,специалист!$B$3:$C$45,2,FALSE),)</f>
        <v>0</v>
      </c>
      <c r="D1546" s="37"/>
      <c r="E1546" s="30" t="str">
        <f>IFERROR(VLOOKUP(D1546,'движение ДВС'!B1545:C5550,2,FALSE),"")</f>
        <v/>
      </c>
      <c r="F1546" s="35"/>
      <c r="G1546" s="30" t="str">
        <f>IFERROR(VLOOKUP(F1546,нормативы!G1546:H1585,2,FALSE),"")</f>
        <v/>
      </c>
      <c r="H1546" s="30" t="str">
        <f>IF(ISBLANK(D1546),"",нормативы!$H$2)</f>
        <v/>
      </c>
      <c r="I1546" s="35"/>
      <c r="J1546" s="36" t="str">
        <f>IFERROR(VLOOKUP(D1546,'движение ДВС'!B1545:K5550,9,FALSE),"")</f>
        <v/>
      </c>
      <c r="K1546" s="29" t="str">
        <f>IFERROR(INDEX('движение ДВС'!B:P,MATCH('наряд-задание'!D1546,'движение ДВС'!P:P,0),1),"")</f>
        <v/>
      </c>
    </row>
    <row r="1547" spans="1:11" s="29" customFormat="1" ht="25.5" hidden="1" customHeight="1" x14ac:dyDescent="0.25">
      <c r="A1547" s="37"/>
      <c r="B1547" s="35"/>
      <c r="C1547" s="29">
        <f>IFERROR(VLOOKUP(B1547,специалист!$B$3:$C$45,2,FALSE),)</f>
        <v>0</v>
      </c>
      <c r="D1547" s="37"/>
      <c r="E1547" s="30" t="str">
        <f>IFERROR(VLOOKUP(D1547,'движение ДВС'!B1546:C5551,2,FALSE),"")</f>
        <v/>
      </c>
      <c r="F1547" s="35"/>
      <c r="G1547" s="30" t="str">
        <f>IFERROR(VLOOKUP(F1547,нормативы!G1547:H1586,2,FALSE),"")</f>
        <v/>
      </c>
      <c r="H1547" s="30" t="str">
        <f>IF(ISBLANK(D1547),"",нормативы!$H$2)</f>
        <v/>
      </c>
      <c r="I1547" s="35"/>
      <c r="J1547" s="36" t="str">
        <f>IFERROR(VLOOKUP(D1547,'движение ДВС'!B1546:K5551,9,FALSE),"")</f>
        <v/>
      </c>
      <c r="K1547" s="29" t="str">
        <f>IFERROR(INDEX('движение ДВС'!B:P,MATCH('наряд-задание'!D1547,'движение ДВС'!P:P,0),1),"")</f>
        <v/>
      </c>
    </row>
    <row r="1548" spans="1:11" s="29" customFormat="1" ht="25.5" hidden="1" customHeight="1" x14ac:dyDescent="0.25">
      <c r="A1548" s="37"/>
      <c r="B1548" s="35"/>
      <c r="C1548" s="29">
        <f>IFERROR(VLOOKUP(B1548,специалист!$B$3:$C$45,2,FALSE),)</f>
        <v>0</v>
      </c>
      <c r="D1548" s="37"/>
      <c r="E1548" s="30" t="str">
        <f>IFERROR(VLOOKUP(D1548,'движение ДВС'!B1547:C5552,2,FALSE),"")</f>
        <v/>
      </c>
      <c r="F1548" s="35"/>
      <c r="G1548" s="30" t="str">
        <f>IFERROR(VLOOKUP(F1548,нормативы!G1548:H1587,2,FALSE),"")</f>
        <v/>
      </c>
      <c r="H1548" s="30" t="str">
        <f>IF(ISBLANK(D1548),"",нормативы!$H$2)</f>
        <v/>
      </c>
      <c r="I1548" s="35"/>
      <c r="J1548" s="36" t="str">
        <f>IFERROR(VLOOKUP(D1548,'движение ДВС'!B1547:K5552,9,FALSE),"")</f>
        <v/>
      </c>
      <c r="K1548" s="29" t="str">
        <f>IFERROR(INDEX('движение ДВС'!B:P,MATCH('наряд-задание'!D1548,'движение ДВС'!P:P,0),1),"")</f>
        <v/>
      </c>
    </row>
    <row r="1549" spans="1:11" s="29" customFormat="1" ht="25.5" hidden="1" customHeight="1" x14ac:dyDescent="0.25">
      <c r="A1549" s="37"/>
      <c r="B1549" s="35"/>
      <c r="C1549" s="29">
        <f>IFERROR(VLOOKUP(B1549,специалист!$B$3:$C$45,2,FALSE),)</f>
        <v>0</v>
      </c>
      <c r="D1549" s="37"/>
      <c r="E1549" s="30" t="str">
        <f>IFERROR(VLOOKUP(D1549,'движение ДВС'!B1548:C5553,2,FALSE),"")</f>
        <v/>
      </c>
      <c r="F1549" s="35"/>
      <c r="G1549" s="30" t="str">
        <f>IFERROR(VLOOKUP(F1549,нормативы!G1549:H1588,2,FALSE),"")</f>
        <v/>
      </c>
      <c r="H1549" s="30" t="str">
        <f>IF(ISBLANK(D1549),"",нормативы!$H$2)</f>
        <v/>
      </c>
      <c r="I1549" s="35"/>
      <c r="J1549" s="36" t="str">
        <f>IFERROR(VLOOKUP(D1549,'движение ДВС'!B1548:K5553,9,FALSE),"")</f>
        <v/>
      </c>
      <c r="K1549" s="29" t="str">
        <f>IFERROR(INDEX('движение ДВС'!B:P,MATCH('наряд-задание'!D1549,'движение ДВС'!P:P,0),1),"")</f>
        <v/>
      </c>
    </row>
    <row r="1550" spans="1:11" s="29" customFormat="1" ht="25.5" hidden="1" customHeight="1" x14ac:dyDescent="0.25">
      <c r="A1550" s="37"/>
      <c r="B1550" s="35"/>
      <c r="C1550" s="29">
        <f>IFERROR(VLOOKUP(B1550,специалист!$B$3:$C$45,2,FALSE),)</f>
        <v>0</v>
      </c>
      <c r="D1550" s="37"/>
      <c r="E1550" s="30" t="str">
        <f>IFERROR(VLOOKUP(D1550,'движение ДВС'!B1549:C5554,2,FALSE),"")</f>
        <v/>
      </c>
      <c r="F1550" s="35"/>
      <c r="G1550" s="30" t="str">
        <f>IFERROR(VLOOKUP(F1550,нормативы!G1550:H1589,2,FALSE),"")</f>
        <v/>
      </c>
      <c r="H1550" s="30" t="str">
        <f>IF(ISBLANK(D1550),"",нормативы!$H$2)</f>
        <v/>
      </c>
      <c r="I1550" s="35"/>
      <c r="J1550" s="36" t="str">
        <f>IFERROR(VLOOKUP(D1550,'движение ДВС'!B1549:K5554,9,FALSE),"")</f>
        <v/>
      </c>
      <c r="K1550" s="29" t="str">
        <f>IFERROR(INDEX('движение ДВС'!B:P,MATCH('наряд-задание'!D1550,'движение ДВС'!P:P,0),1),"")</f>
        <v/>
      </c>
    </row>
    <row r="1551" spans="1:11" s="29" customFormat="1" ht="25.5" hidden="1" customHeight="1" x14ac:dyDescent="0.25">
      <c r="A1551" s="37"/>
      <c r="B1551" s="35"/>
      <c r="C1551" s="29">
        <f>IFERROR(VLOOKUP(B1551,специалист!$B$3:$C$45,2,FALSE),)</f>
        <v>0</v>
      </c>
      <c r="D1551" s="37"/>
      <c r="E1551" s="30" t="str">
        <f>IFERROR(VLOOKUP(D1551,'движение ДВС'!B1550:C5555,2,FALSE),"")</f>
        <v/>
      </c>
      <c r="F1551" s="35"/>
      <c r="G1551" s="30" t="str">
        <f>IFERROR(VLOOKUP(F1551,нормативы!G1551:H1590,2,FALSE),"")</f>
        <v/>
      </c>
      <c r="H1551" s="30" t="str">
        <f>IF(ISBLANK(D1551),"",нормативы!$H$2)</f>
        <v/>
      </c>
      <c r="I1551" s="35"/>
      <c r="J1551" s="36" t="str">
        <f>IFERROR(VLOOKUP(D1551,'движение ДВС'!B1550:K5555,9,FALSE),"")</f>
        <v/>
      </c>
      <c r="K1551" s="29" t="str">
        <f>IFERROR(INDEX('движение ДВС'!B:P,MATCH('наряд-задание'!D1551,'движение ДВС'!P:P,0),1),"")</f>
        <v/>
      </c>
    </row>
    <row r="1552" spans="1:11" s="29" customFormat="1" ht="25.5" hidden="1" customHeight="1" x14ac:dyDescent="0.25">
      <c r="A1552" s="37"/>
      <c r="B1552" s="35"/>
      <c r="C1552" s="29">
        <f>IFERROR(VLOOKUP(B1552,специалист!$B$3:$C$45,2,FALSE),)</f>
        <v>0</v>
      </c>
      <c r="D1552" s="37"/>
      <c r="E1552" s="30" t="str">
        <f>IFERROR(VLOOKUP(D1552,'движение ДВС'!B1551:C5556,2,FALSE),"")</f>
        <v/>
      </c>
      <c r="F1552" s="35"/>
      <c r="G1552" s="30" t="str">
        <f>IFERROR(VLOOKUP(F1552,нормативы!G1552:H1591,2,FALSE),"")</f>
        <v/>
      </c>
      <c r="H1552" s="30" t="str">
        <f>IF(ISBLANK(D1552),"",нормативы!$H$2)</f>
        <v/>
      </c>
      <c r="I1552" s="35"/>
      <c r="J1552" s="36" t="str">
        <f>IFERROR(VLOOKUP(D1552,'движение ДВС'!B1551:K5556,9,FALSE),"")</f>
        <v/>
      </c>
      <c r="K1552" s="29" t="str">
        <f>IFERROR(INDEX('движение ДВС'!B:P,MATCH('наряд-задание'!D1552,'движение ДВС'!P:P,0),1),"")</f>
        <v/>
      </c>
    </row>
    <row r="1553" spans="1:11" s="29" customFormat="1" ht="25.5" hidden="1" customHeight="1" x14ac:dyDescent="0.25">
      <c r="A1553" s="37"/>
      <c r="B1553" s="35"/>
      <c r="C1553" s="29">
        <f>IFERROR(VLOOKUP(B1553,специалист!$B$3:$C$45,2,FALSE),)</f>
        <v>0</v>
      </c>
      <c r="D1553" s="37"/>
      <c r="E1553" s="30" t="str">
        <f>IFERROR(VLOOKUP(D1553,'движение ДВС'!B1552:C5557,2,FALSE),"")</f>
        <v/>
      </c>
      <c r="F1553" s="35"/>
      <c r="G1553" s="30" t="str">
        <f>IFERROR(VLOOKUP(F1553,нормативы!G1553:H1592,2,FALSE),"")</f>
        <v/>
      </c>
      <c r="H1553" s="30" t="str">
        <f>IF(ISBLANK(D1553),"",нормативы!$H$2)</f>
        <v/>
      </c>
      <c r="I1553" s="35"/>
      <c r="J1553" s="36" t="str">
        <f>IFERROR(VLOOKUP(D1553,'движение ДВС'!B1552:K5557,9,FALSE),"")</f>
        <v/>
      </c>
      <c r="K1553" s="29" t="str">
        <f>IFERROR(INDEX('движение ДВС'!B:P,MATCH('наряд-задание'!D1553,'движение ДВС'!P:P,0),1),"")</f>
        <v/>
      </c>
    </row>
    <row r="1554" spans="1:11" s="29" customFormat="1" ht="25.5" hidden="1" customHeight="1" x14ac:dyDescent="0.25">
      <c r="A1554" s="37"/>
      <c r="B1554" s="35"/>
      <c r="C1554" s="29">
        <f>IFERROR(VLOOKUP(B1554,специалист!$B$3:$C$45,2,FALSE),)</f>
        <v>0</v>
      </c>
      <c r="D1554" s="37"/>
      <c r="E1554" s="30" t="str">
        <f>IFERROR(VLOOKUP(D1554,'движение ДВС'!B1553:C5558,2,FALSE),"")</f>
        <v/>
      </c>
      <c r="F1554" s="35"/>
      <c r="G1554" s="30" t="str">
        <f>IFERROR(VLOOKUP(F1554,нормативы!G1554:H1593,2,FALSE),"")</f>
        <v/>
      </c>
      <c r="H1554" s="30" t="str">
        <f>IF(ISBLANK(D1554),"",нормативы!$H$2)</f>
        <v/>
      </c>
      <c r="I1554" s="35"/>
      <c r="J1554" s="36" t="str">
        <f>IFERROR(VLOOKUP(D1554,'движение ДВС'!B1553:K5558,9,FALSE),"")</f>
        <v/>
      </c>
      <c r="K1554" s="29" t="str">
        <f>IFERROR(INDEX('движение ДВС'!B:P,MATCH('наряд-задание'!D1554,'движение ДВС'!P:P,0),1),"")</f>
        <v/>
      </c>
    </row>
    <row r="1555" spans="1:11" s="29" customFormat="1" ht="25.5" hidden="1" customHeight="1" x14ac:dyDescent="0.25">
      <c r="A1555" s="37"/>
      <c r="B1555" s="35"/>
      <c r="C1555" s="29">
        <f>IFERROR(VLOOKUP(B1555,специалист!$B$3:$C$45,2,FALSE),)</f>
        <v>0</v>
      </c>
      <c r="D1555" s="37"/>
      <c r="E1555" s="30" t="str">
        <f>IFERROR(VLOOKUP(D1555,'движение ДВС'!B1554:C5559,2,FALSE),"")</f>
        <v/>
      </c>
      <c r="F1555" s="35"/>
      <c r="G1555" s="30" t="str">
        <f>IFERROR(VLOOKUP(F1555,нормативы!G1555:H1594,2,FALSE),"")</f>
        <v/>
      </c>
      <c r="H1555" s="30" t="str">
        <f>IF(ISBLANK(D1555),"",нормативы!$H$2)</f>
        <v/>
      </c>
      <c r="I1555" s="35"/>
      <c r="J1555" s="36" t="str">
        <f>IFERROR(VLOOKUP(D1555,'движение ДВС'!B1554:K5559,9,FALSE),"")</f>
        <v/>
      </c>
      <c r="K1555" s="29" t="str">
        <f>IFERROR(INDEX('движение ДВС'!B:P,MATCH('наряд-задание'!D1555,'движение ДВС'!P:P,0),1),"")</f>
        <v/>
      </c>
    </row>
    <row r="1556" spans="1:11" s="29" customFormat="1" ht="25.5" hidden="1" customHeight="1" x14ac:dyDescent="0.25">
      <c r="A1556" s="37"/>
      <c r="B1556" s="35"/>
      <c r="C1556" s="29">
        <f>IFERROR(VLOOKUP(B1556,специалист!$B$3:$C$45,2,FALSE),)</f>
        <v>0</v>
      </c>
      <c r="D1556" s="37"/>
      <c r="E1556" s="30" t="str">
        <f>IFERROR(VLOOKUP(D1556,'движение ДВС'!B1555:C5560,2,FALSE),"")</f>
        <v/>
      </c>
      <c r="F1556" s="35"/>
      <c r="G1556" s="30" t="str">
        <f>IFERROR(VLOOKUP(F1556,нормативы!G1556:H1595,2,FALSE),"")</f>
        <v/>
      </c>
      <c r="H1556" s="30" t="str">
        <f>IF(ISBLANK(D1556),"",нормативы!$H$2)</f>
        <v/>
      </c>
      <c r="I1556" s="35"/>
      <c r="J1556" s="36" t="str">
        <f>IFERROR(VLOOKUP(D1556,'движение ДВС'!B1555:K5560,9,FALSE),"")</f>
        <v/>
      </c>
      <c r="K1556" s="29" t="str">
        <f>IFERROR(INDEX('движение ДВС'!B:P,MATCH('наряд-задание'!D1556,'движение ДВС'!P:P,0),1),"")</f>
        <v/>
      </c>
    </row>
    <row r="1557" spans="1:11" s="29" customFormat="1" ht="25.5" hidden="1" customHeight="1" x14ac:dyDescent="0.25">
      <c r="A1557" s="37"/>
      <c r="B1557" s="35"/>
      <c r="C1557" s="29">
        <f>IFERROR(VLOOKUP(B1557,специалист!$B$3:$C$45,2,FALSE),)</f>
        <v>0</v>
      </c>
      <c r="D1557" s="37"/>
      <c r="E1557" s="30" t="str">
        <f>IFERROR(VLOOKUP(D1557,'движение ДВС'!B1556:C5561,2,FALSE),"")</f>
        <v/>
      </c>
      <c r="F1557" s="35"/>
      <c r="G1557" s="30" t="str">
        <f>IFERROR(VLOOKUP(F1557,нормативы!G1557:H1596,2,FALSE),"")</f>
        <v/>
      </c>
      <c r="H1557" s="30" t="str">
        <f>IF(ISBLANK(D1557),"",нормативы!$H$2)</f>
        <v/>
      </c>
      <c r="I1557" s="35"/>
      <c r="J1557" s="36" t="str">
        <f>IFERROR(VLOOKUP(D1557,'движение ДВС'!B1556:K5561,9,FALSE),"")</f>
        <v/>
      </c>
      <c r="K1557" s="29" t="str">
        <f>IFERROR(INDEX('движение ДВС'!B:P,MATCH('наряд-задание'!D1557,'движение ДВС'!P:P,0),1),"")</f>
        <v/>
      </c>
    </row>
    <row r="1558" spans="1:11" s="29" customFormat="1" ht="25.5" hidden="1" customHeight="1" x14ac:dyDescent="0.25">
      <c r="A1558" s="37"/>
      <c r="B1558" s="35"/>
      <c r="C1558" s="29">
        <f>IFERROR(VLOOKUP(B1558,специалист!$B$3:$C$45,2,FALSE),)</f>
        <v>0</v>
      </c>
      <c r="D1558" s="37"/>
      <c r="E1558" s="30" t="str">
        <f>IFERROR(VLOOKUP(D1558,'движение ДВС'!B1557:C5562,2,FALSE),"")</f>
        <v/>
      </c>
      <c r="F1558" s="35"/>
      <c r="G1558" s="30" t="str">
        <f>IFERROR(VLOOKUP(F1558,нормативы!G1558:H1597,2,FALSE),"")</f>
        <v/>
      </c>
      <c r="H1558" s="30" t="str">
        <f>IF(ISBLANK(D1558),"",нормативы!$H$2)</f>
        <v/>
      </c>
      <c r="I1558" s="35"/>
      <c r="J1558" s="36" t="str">
        <f>IFERROR(VLOOKUP(D1558,'движение ДВС'!B1557:K5562,9,FALSE),"")</f>
        <v/>
      </c>
      <c r="K1558" s="29" t="str">
        <f>IFERROR(INDEX('движение ДВС'!B:P,MATCH('наряд-задание'!D1558,'движение ДВС'!P:P,0),1),"")</f>
        <v/>
      </c>
    </row>
    <row r="1559" spans="1:11" s="29" customFormat="1" ht="25.5" hidden="1" customHeight="1" x14ac:dyDescent="0.25">
      <c r="A1559" s="37"/>
      <c r="B1559" s="35"/>
      <c r="C1559" s="29">
        <f>IFERROR(VLOOKUP(B1559,специалист!$B$3:$C$45,2,FALSE),)</f>
        <v>0</v>
      </c>
      <c r="D1559" s="37"/>
      <c r="E1559" s="30" t="str">
        <f>IFERROR(VLOOKUP(D1559,'движение ДВС'!B1558:C5563,2,FALSE),"")</f>
        <v/>
      </c>
      <c r="F1559" s="35"/>
      <c r="G1559" s="30" t="str">
        <f>IFERROR(VLOOKUP(F1559,нормативы!G1559:H1598,2,FALSE),"")</f>
        <v/>
      </c>
      <c r="H1559" s="30" t="str">
        <f>IF(ISBLANK(D1559),"",нормативы!$H$2)</f>
        <v/>
      </c>
      <c r="I1559" s="35"/>
      <c r="J1559" s="36" t="str">
        <f>IFERROR(VLOOKUP(D1559,'движение ДВС'!B1558:K5563,9,FALSE),"")</f>
        <v/>
      </c>
      <c r="K1559" s="29" t="str">
        <f>IFERROR(INDEX('движение ДВС'!B:P,MATCH('наряд-задание'!D1559,'движение ДВС'!P:P,0),1),"")</f>
        <v/>
      </c>
    </row>
    <row r="1560" spans="1:11" s="29" customFormat="1" ht="25.5" hidden="1" customHeight="1" x14ac:dyDescent="0.25">
      <c r="A1560" s="37"/>
      <c r="B1560" s="35"/>
      <c r="C1560" s="29">
        <f>IFERROR(VLOOKUP(B1560,специалист!$B$3:$C$45,2,FALSE),)</f>
        <v>0</v>
      </c>
      <c r="D1560" s="37"/>
      <c r="E1560" s="30" t="str">
        <f>IFERROR(VLOOKUP(D1560,'движение ДВС'!B1559:C5564,2,FALSE),"")</f>
        <v/>
      </c>
      <c r="F1560" s="35"/>
      <c r="G1560" s="30" t="str">
        <f>IFERROR(VLOOKUP(F1560,нормативы!G1560:H1599,2,FALSE),"")</f>
        <v/>
      </c>
      <c r="H1560" s="30" t="str">
        <f>IF(ISBLANK(D1560),"",нормативы!$H$2)</f>
        <v/>
      </c>
      <c r="I1560" s="35"/>
      <c r="J1560" s="36" t="str">
        <f>IFERROR(VLOOKUP(D1560,'движение ДВС'!B1559:K5564,9,FALSE),"")</f>
        <v/>
      </c>
      <c r="K1560" s="29" t="str">
        <f>IFERROR(INDEX('движение ДВС'!B:P,MATCH('наряд-задание'!D1560,'движение ДВС'!P:P,0),1),"")</f>
        <v/>
      </c>
    </row>
    <row r="1561" spans="1:11" s="29" customFormat="1" ht="25.5" hidden="1" customHeight="1" x14ac:dyDescent="0.25">
      <c r="A1561" s="37"/>
      <c r="B1561" s="35"/>
      <c r="C1561" s="29">
        <f>IFERROR(VLOOKUP(B1561,специалист!$B$3:$C$45,2,FALSE),)</f>
        <v>0</v>
      </c>
      <c r="D1561" s="37"/>
      <c r="E1561" s="30" t="str">
        <f>IFERROR(VLOOKUP(D1561,'движение ДВС'!B1560:C5565,2,FALSE),"")</f>
        <v/>
      </c>
      <c r="F1561" s="35"/>
      <c r="G1561" s="30" t="str">
        <f>IFERROR(VLOOKUP(F1561,нормативы!G1561:H1600,2,FALSE),"")</f>
        <v/>
      </c>
      <c r="H1561" s="30" t="str">
        <f>IF(ISBLANK(D1561),"",нормативы!$H$2)</f>
        <v/>
      </c>
      <c r="I1561" s="35"/>
      <c r="J1561" s="36" t="str">
        <f>IFERROR(VLOOKUP(D1561,'движение ДВС'!B1560:K5565,9,FALSE),"")</f>
        <v/>
      </c>
      <c r="K1561" s="29" t="str">
        <f>IFERROR(INDEX('движение ДВС'!B:P,MATCH('наряд-задание'!D1561,'движение ДВС'!P:P,0),1),"")</f>
        <v/>
      </c>
    </row>
    <row r="1562" spans="1:11" s="29" customFormat="1" ht="25.5" hidden="1" customHeight="1" x14ac:dyDescent="0.25">
      <c r="A1562" s="37"/>
      <c r="B1562" s="35"/>
      <c r="C1562" s="29">
        <f>IFERROR(VLOOKUP(B1562,специалист!$B$3:$C$45,2,FALSE),)</f>
        <v>0</v>
      </c>
      <c r="D1562" s="37"/>
      <c r="E1562" s="30" t="str">
        <f>IFERROR(VLOOKUP(D1562,'движение ДВС'!B1561:C5566,2,FALSE),"")</f>
        <v/>
      </c>
      <c r="F1562" s="35"/>
      <c r="G1562" s="30" t="str">
        <f>IFERROR(VLOOKUP(F1562,нормативы!G1562:H1601,2,FALSE),"")</f>
        <v/>
      </c>
      <c r="H1562" s="30" t="str">
        <f>IF(ISBLANK(D1562),"",нормативы!$H$2)</f>
        <v/>
      </c>
      <c r="I1562" s="35"/>
      <c r="J1562" s="36" t="str">
        <f>IFERROR(VLOOKUP(D1562,'движение ДВС'!B1561:K5566,9,FALSE),"")</f>
        <v/>
      </c>
      <c r="K1562" s="29" t="str">
        <f>IFERROR(INDEX('движение ДВС'!B:P,MATCH('наряд-задание'!D1562,'движение ДВС'!P:P,0),1),"")</f>
        <v/>
      </c>
    </row>
    <row r="1563" spans="1:11" s="29" customFormat="1" ht="25.5" hidden="1" customHeight="1" x14ac:dyDescent="0.25">
      <c r="A1563" s="37"/>
      <c r="B1563" s="35"/>
      <c r="C1563" s="29">
        <f>IFERROR(VLOOKUP(B1563,специалист!$B$3:$C$45,2,FALSE),)</f>
        <v>0</v>
      </c>
      <c r="D1563" s="37"/>
      <c r="E1563" s="30" t="str">
        <f>IFERROR(VLOOKUP(D1563,'движение ДВС'!B1562:C5567,2,FALSE),"")</f>
        <v/>
      </c>
      <c r="F1563" s="35"/>
      <c r="G1563" s="30" t="str">
        <f>IFERROR(VLOOKUP(F1563,нормативы!G1563:H1602,2,FALSE),"")</f>
        <v/>
      </c>
      <c r="H1563" s="30" t="str">
        <f>IF(ISBLANK(D1563),"",нормативы!$H$2)</f>
        <v/>
      </c>
      <c r="I1563" s="35"/>
      <c r="J1563" s="36" t="str">
        <f>IFERROR(VLOOKUP(D1563,'движение ДВС'!B1562:K5567,9,FALSE),"")</f>
        <v/>
      </c>
      <c r="K1563" s="29" t="str">
        <f>IFERROR(INDEX('движение ДВС'!B:P,MATCH('наряд-задание'!D1563,'движение ДВС'!P:P,0),1),"")</f>
        <v/>
      </c>
    </row>
    <row r="1564" spans="1:11" s="29" customFormat="1" ht="25.5" hidden="1" customHeight="1" x14ac:dyDescent="0.25">
      <c r="A1564" s="37"/>
      <c r="B1564" s="35"/>
      <c r="C1564" s="29">
        <f>IFERROR(VLOOKUP(B1564,специалист!$B$3:$C$45,2,FALSE),)</f>
        <v>0</v>
      </c>
      <c r="D1564" s="37"/>
      <c r="E1564" s="30" t="str">
        <f>IFERROR(VLOOKUP(D1564,'движение ДВС'!B1563:C5568,2,FALSE),"")</f>
        <v/>
      </c>
      <c r="F1564" s="35"/>
      <c r="G1564" s="30" t="str">
        <f>IFERROR(VLOOKUP(F1564,нормативы!G1564:H1603,2,FALSE),"")</f>
        <v/>
      </c>
      <c r="H1564" s="30" t="str">
        <f>IF(ISBLANK(D1564),"",нормативы!$H$2)</f>
        <v/>
      </c>
      <c r="I1564" s="35"/>
      <c r="J1564" s="36" t="str">
        <f>IFERROR(VLOOKUP(D1564,'движение ДВС'!B1563:K5568,9,FALSE),"")</f>
        <v/>
      </c>
      <c r="K1564" s="29" t="str">
        <f>IFERROR(INDEX('движение ДВС'!B:P,MATCH('наряд-задание'!D1564,'движение ДВС'!P:P,0),1),"")</f>
        <v/>
      </c>
    </row>
    <row r="1565" spans="1:11" s="29" customFormat="1" ht="25.5" hidden="1" customHeight="1" x14ac:dyDescent="0.25">
      <c r="A1565" s="37"/>
      <c r="B1565" s="35"/>
      <c r="C1565" s="29">
        <f>IFERROR(VLOOKUP(B1565,специалист!$B$3:$C$45,2,FALSE),)</f>
        <v>0</v>
      </c>
      <c r="D1565" s="37"/>
      <c r="E1565" s="30" t="str">
        <f>IFERROR(VLOOKUP(D1565,'движение ДВС'!B1564:C5569,2,FALSE),"")</f>
        <v/>
      </c>
      <c r="F1565" s="35"/>
      <c r="G1565" s="30" t="str">
        <f>IFERROR(VLOOKUP(F1565,нормативы!G1565:H1604,2,FALSE),"")</f>
        <v/>
      </c>
      <c r="H1565" s="30" t="str">
        <f>IF(ISBLANK(D1565),"",нормативы!$H$2)</f>
        <v/>
      </c>
      <c r="I1565" s="35"/>
      <c r="J1565" s="36" t="str">
        <f>IFERROR(VLOOKUP(D1565,'движение ДВС'!B1564:K5569,9,FALSE),"")</f>
        <v/>
      </c>
      <c r="K1565" s="29" t="str">
        <f>IFERROR(INDEX('движение ДВС'!B:P,MATCH('наряд-задание'!D1565,'движение ДВС'!P:P,0),1),"")</f>
        <v/>
      </c>
    </row>
    <row r="1566" spans="1:11" s="29" customFormat="1" ht="25.5" hidden="1" customHeight="1" x14ac:dyDescent="0.25">
      <c r="A1566" s="37"/>
      <c r="B1566" s="35"/>
      <c r="C1566" s="29">
        <f>IFERROR(VLOOKUP(B1566,специалист!$B$3:$C$45,2,FALSE),)</f>
        <v>0</v>
      </c>
      <c r="D1566" s="37"/>
      <c r="E1566" s="30" t="str">
        <f>IFERROR(VLOOKUP(D1566,'движение ДВС'!B1565:C5570,2,FALSE),"")</f>
        <v/>
      </c>
      <c r="F1566" s="35"/>
      <c r="G1566" s="30" t="str">
        <f>IFERROR(VLOOKUP(F1566,нормативы!G1566:H1605,2,FALSE),"")</f>
        <v/>
      </c>
      <c r="H1566" s="30" t="str">
        <f>IF(ISBLANK(D1566),"",нормативы!$H$2)</f>
        <v/>
      </c>
      <c r="I1566" s="35"/>
      <c r="J1566" s="36" t="str">
        <f>IFERROR(VLOOKUP(D1566,'движение ДВС'!B1565:K5570,9,FALSE),"")</f>
        <v/>
      </c>
      <c r="K1566" s="29" t="str">
        <f>IFERROR(INDEX('движение ДВС'!B:P,MATCH('наряд-задание'!D1566,'движение ДВС'!P:P,0),1),"")</f>
        <v/>
      </c>
    </row>
    <row r="1567" spans="1:11" s="29" customFormat="1" ht="25.5" hidden="1" customHeight="1" x14ac:dyDescent="0.25">
      <c r="A1567" s="37"/>
      <c r="B1567" s="35"/>
      <c r="C1567" s="29">
        <f>IFERROR(VLOOKUP(B1567,специалист!$B$3:$C$45,2,FALSE),)</f>
        <v>0</v>
      </c>
      <c r="D1567" s="37"/>
      <c r="E1567" s="30" t="str">
        <f>IFERROR(VLOOKUP(D1567,'движение ДВС'!B1566:C5571,2,FALSE),"")</f>
        <v/>
      </c>
      <c r="F1567" s="35"/>
      <c r="G1567" s="30" t="str">
        <f>IFERROR(VLOOKUP(F1567,нормативы!G1567:H1606,2,FALSE),"")</f>
        <v/>
      </c>
      <c r="H1567" s="30" t="str">
        <f>IF(ISBLANK(D1567),"",нормативы!$H$2)</f>
        <v/>
      </c>
      <c r="I1567" s="35"/>
      <c r="J1567" s="36" t="str">
        <f>IFERROR(VLOOKUP(D1567,'движение ДВС'!B1566:K5571,9,FALSE),"")</f>
        <v/>
      </c>
      <c r="K1567" s="29" t="str">
        <f>IFERROR(INDEX('движение ДВС'!B:P,MATCH('наряд-задание'!D1567,'движение ДВС'!P:P,0),1),"")</f>
        <v/>
      </c>
    </row>
    <row r="1568" spans="1:11" s="29" customFormat="1" ht="25.5" hidden="1" customHeight="1" x14ac:dyDescent="0.25">
      <c r="A1568" s="37"/>
      <c r="B1568" s="35"/>
      <c r="C1568" s="29">
        <f>IFERROR(VLOOKUP(B1568,специалист!$B$3:$C$45,2,FALSE),)</f>
        <v>0</v>
      </c>
      <c r="D1568" s="37"/>
      <c r="E1568" s="30" t="str">
        <f>IFERROR(VLOOKUP(D1568,'движение ДВС'!B1567:C5572,2,FALSE),"")</f>
        <v/>
      </c>
      <c r="F1568" s="35"/>
      <c r="G1568" s="30" t="str">
        <f>IFERROR(VLOOKUP(F1568,нормативы!G1568:H1607,2,FALSE),"")</f>
        <v/>
      </c>
      <c r="H1568" s="30" t="str">
        <f>IF(ISBLANK(D1568),"",нормативы!$H$2)</f>
        <v/>
      </c>
      <c r="I1568" s="35"/>
      <c r="J1568" s="36" t="str">
        <f>IFERROR(VLOOKUP(D1568,'движение ДВС'!B1567:K5572,9,FALSE),"")</f>
        <v/>
      </c>
      <c r="K1568" s="29" t="str">
        <f>IFERROR(INDEX('движение ДВС'!B:P,MATCH('наряд-задание'!D1568,'движение ДВС'!P:P,0),1),"")</f>
        <v/>
      </c>
    </row>
    <row r="1569" spans="1:11" s="29" customFormat="1" ht="25.5" hidden="1" customHeight="1" x14ac:dyDescent="0.25">
      <c r="A1569" s="37"/>
      <c r="B1569" s="35"/>
      <c r="C1569" s="29">
        <f>IFERROR(VLOOKUP(B1569,специалист!$B$3:$C$45,2,FALSE),)</f>
        <v>0</v>
      </c>
      <c r="D1569" s="37"/>
      <c r="E1569" s="30" t="str">
        <f>IFERROR(VLOOKUP(D1569,'движение ДВС'!B1568:C5573,2,FALSE),"")</f>
        <v/>
      </c>
      <c r="F1569" s="35"/>
      <c r="G1569" s="30" t="str">
        <f>IFERROR(VLOOKUP(F1569,нормативы!G1569:H1608,2,FALSE),"")</f>
        <v/>
      </c>
      <c r="H1569" s="30" t="str">
        <f>IF(ISBLANK(D1569),"",нормативы!$H$2)</f>
        <v/>
      </c>
      <c r="I1569" s="35"/>
      <c r="J1569" s="36" t="str">
        <f>IFERROR(VLOOKUP(D1569,'движение ДВС'!B1568:K5573,9,FALSE),"")</f>
        <v/>
      </c>
      <c r="K1569" s="29" t="str">
        <f>IFERROR(INDEX('движение ДВС'!B:P,MATCH('наряд-задание'!D1569,'движение ДВС'!P:P,0),1),"")</f>
        <v/>
      </c>
    </row>
    <row r="1570" spans="1:11" s="29" customFormat="1" ht="25.5" hidden="1" customHeight="1" x14ac:dyDescent="0.25">
      <c r="A1570" s="37"/>
      <c r="B1570" s="35"/>
      <c r="C1570" s="29">
        <f>IFERROR(VLOOKUP(B1570,специалист!$B$3:$C$45,2,FALSE),)</f>
        <v>0</v>
      </c>
      <c r="D1570" s="37"/>
      <c r="E1570" s="30" t="str">
        <f>IFERROR(VLOOKUP(D1570,'движение ДВС'!B1569:C5574,2,FALSE),"")</f>
        <v/>
      </c>
      <c r="F1570" s="35"/>
      <c r="G1570" s="30" t="str">
        <f>IFERROR(VLOOKUP(F1570,нормативы!G1570:H1609,2,FALSE),"")</f>
        <v/>
      </c>
      <c r="H1570" s="30" t="str">
        <f>IF(ISBLANK(D1570),"",нормативы!$H$2)</f>
        <v/>
      </c>
      <c r="I1570" s="35"/>
      <c r="J1570" s="36" t="str">
        <f>IFERROR(VLOOKUP(D1570,'движение ДВС'!B1569:K5574,9,FALSE),"")</f>
        <v/>
      </c>
      <c r="K1570" s="29" t="str">
        <f>IFERROR(INDEX('движение ДВС'!B:P,MATCH('наряд-задание'!D1570,'движение ДВС'!P:P,0),1),"")</f>
        <v/>
      </c>
    </row>
    <row r="1571" spans="1:11" s="29" customFormat="1" ht="25.5" hidden="1" customHeight="1" x14ac:dyDescent="0.25">
      <c r="A1571" s="37"/>
      <c r="B1571" s="35"/>
      <c r="C1571" s="29">
        <f>IFERROR(VLOOKUP(B1571,специалист!$B$3:$C$45,2,FALSE),)</f>
        <v>0</v>
      </c>
      <c r="D1571" s="37"/>
      <c r="E1571" s="30" t="str">
        <f>IFERROR(VLOOKUP(D1571,'движение ДВС'!B1570:C5575,2,FALSE),"")</f>
        <v/>
      </c>
      <c r="F1571" s="35"/>
      <c r="G1571" s="30" t="str">
        <f>IFERROR(VLOOKUP(F1571,нормативы!G1571:H1610,2,FALSE),"")</f>
        <v/>
      </c>
      <c r="H1571" s="30" t="str">
        <f>IF(ISBLANK(D1571),"",нормативы!$H$2)</f>
        <v/>
      </c>
      <c r="I1571" s="35"/>
      <c r="J1571" s="36" t="str">
        <f>IFERROR(VLOOKUP(D1571,'движение ДВС'!B1570:K5575,9,FALSE),"")</f>
        <v/>
      </c>
      <c r="K1571" s="29" t="str">
        <f>IFERROR(INDEX('движение ДВС'!B:P,MATCH('наряд-задание'!D1571,'движение ДВС'!P:P,0),1),"")</f>
        <v/>
      </c>
    </row>
    <row r="1572" spans="1:11" s="29" customFormat="1" ht="25.5" hidden="1" customHeight="1" x14ac:dyDescent="0.25">
      <c r="A1572" s="37"/>
      <c r="B1572" s="35"/>
      <c r="C1572" s="29">
        <f>IFERROR(VLOOKUP(B1572,специалист!$B$3:$C$45,2,FALSE),)</f>
        <v>0</v>
      </c>
      <c r="D1572" s="37"/>
      <c r="E1572" s="30" t="str">
        <f>IFERROR(VLOOKUP(D1572,'движение ДВС'!B1571:C5576,2,FALSE),"")</f>
        <v/>
      </c>
      <c r="F1572" s="35"/>
      <c r="G1572" s="30" t="str">
        <f>IFERROR(VLOOKUP(F1572,нормативы!G1572:H1611,2,FALSE),"")</f>
        <v/>
      </c>
      <c r="H1572" s="30" t="str">
        <f>IF(ISBLANK(D1572),"",нормативы!$H$2)</f>
        <v/>
      </c>
      <c r="I1572" s="35"/>
      <c r="J1572" s="36" t="str">
        <f>IFERROR(VLOOKUP(D1572,'движение ДВС'!B1571:K5576,9,FALSE),"")</f>
        <v/>
      </c>
      <c r="K1572" s="29" t="str">
        <f>IFERROR(INDEX('движение ДВС'!B:P,MATCH('наряд-задание'!D1572,'движение ДВС'!P:P,0),1),"")</f>
        <v/>
      </c>
    </row>
    <row r="1573" spans="1:11" s="29" customFormat="1" ht="25.5" hidden="1" customHeight="1" x14ac:dyDescent="0.25">
      <c r="A1573" s="37"/>
      <c r="B1573" s="35"/>
      <c r="C1573" s="29">
        <f>IFERROR(VLOOKUP(B1573,специалист!$B$3:$C$45,2,FALSE),)</f>
        <v>0</v>
      </c>
      <c r="D1573" s="37"/>
      <c r="E1573" s="30" t="str">
        <f>IFERROR(VLOOKUP(D1573,'движение ДВС'!B1572:C5577,2,FALSE),"")</f>
        <v/>
      </c>
      <c r="F1573" s="35"/>
      <c r="G1573" s="30" t="str">
        <f>IFERROR(VLOOKUP(F1573,нормативы!G1573:H1612,2,FALSE),"")</f>
        <v/>
      </c>
      <c r="H1573" s="30" t="str">
        <f>IF(ISBLANK(D1573),"",нормативы!$H$2)</f>
        <v/>
      </c>
      <c r="I1573" s="35"/>
      <c r="J1573" s="36" t="str">
        <f>IFERROR(VLOOKUP(D1573,'движение ДВС'!B1572:K5577,9,FALSE),"")</f>
        <v/>
      </c>
      <c r="K1573" s="29" t="str">
        <f>IFERROR(INDEX('движение ДВС'!B:P,MATCH('наряд-задание'!D1573,'движение ДВС'!P:P,0),1),"")</f>
        <v/>
      </c>
    </row>
    <row r="1574" spans="1:11" s="29" customFormat="1" ht="25.5" hidden="1" customHeight="1" x14ac:dyDescent="0.25">
      <c r="A1574" s="37"/>
      <c r="B1574" s="35"/>
      <c r="C1574" s="29">
        <f>IFERROR(VLOOKUP(B1574,специалист!$B$3:$C$45,2,FALSE),)</f>
        <v>0</v>
      </c>
      <c r="D1574" s="37"/>
      <c r="E1574" s="30" t="str">
        <f>IFERROR(VLOOKUP(D1574,'движение ДВС'!B1573:C5578,2,FALSE),"")</f>
        <v/>
      </c>
      <c r="F1574" s="35"/>
      <c r="G1574" s="30" t="str">
        <f>IFERROR(VLOOKUP(F1574,нормативы!G1574:H1613,2,FALSE),"")</f>
        <v/>
      </c>
      <c r="H1574" s="30" t="str">
        <f>IF(ISBLANK(D1574),"",нормативы!$H$2)</f>
        <v/>
      </c>
      <c r="I1574" s="35"/>
      <c r="J1574" s="36" t="str">
        <f>IFERROR(VLOOKUP(D1574,'движение ДВС'!B1573:K5578,9,FALSE),"")</f>
        <v/>
      </c>
      <c r="K1574" s="29" t="str">
        <f>IFERROR(INDEX('движение ДВС'!B:P,MATCH('наряд-задание'!D1574,'движение ДВС'!P:P,0),1),"")</f>
        <v/>
      </c>
    </row>
    <row r="1575" spans="1:11" s="29" customFormat="1" ht="25.5" hidden="1" customHeight="1" x14ac:dyDescent="0.25">
      <c r="A1575" s="37"/>
      <c r="B1575" s="35"/>
      <c r="C1575" s="29">
        <f>IFERROR(VLOOKUP(B1575,специалист!$B$3:$C$45,2,FALSE),)</f>
        <v>0</v>
      </c>
      <c r="D1575" s="37"/>
      <c r="E1575" s="30" t="str">
        <f>IFERROR(VLOOKUP(D1575,'движение ДВС'!B1574:C5579,2,FALSE),"")</f>
        <v/>
      </c>
      <c r="F1575" s="35"/>
      <c r="G1575" s="30" t="str">
        <f>IFERROR(VLOOKUP(F1575,нормативы!G1575:H1614,2,FALSE),"")</f>
        <v/>
      </c>
      <c r="H1575" s="30" t="str">
        <f>IF(ISBLANK(D1575),"",нормативы!$H$2)</f>
        <v/>
      </c>
      <c r="I1575" s="35"/>
      <c r="J1575" s="36" t="str">
        <f>IFERROR(VLOOKUP(D1575,'движение ДВС'!B1574:K5579,9,FALSE),"")</f>
        <v/>
      </c>
      <c r="K1575" s="29" t="str">
        <f>IFERROR(INDEX('движение ДВС'!B:P,MATCH('наряд-задание'!D1575,'движение ДВС'!P:P,0),1),"")</f>
        <v/>
      </c>
    </row>
    <row r="1576" spans="1:11" s="29" customFormat="1" ht="25.5" hidden="1" customHeight="1" x14ac:dyDescent="0.25">
      <c r="A1576" s="37"/>
      <c r="B1576" s="35"/>
      <c r="C1576" s="29">
        <f>IFERROR(VLOOKUP(B1576,специалист!$B$3:$C$45,2,FALSE),)</f>
        <v>0</v>
      </c>
      <c r="D1576" s="37"/>
      <c r="E1576" s="30" t="str">
        <f>IFERROR(VLOOKUP(D1576,'движение ДВС'!B1575:C5580,2,FALSE),"")</f>
        <v/>
      </c>
      <c r="F1576" s="35"/>
      <c r="G1576" s="30" t="str">
        <f>IFERROR(VLOOKUP(F1576,нормативы!G1576:H1615,2,FALSE),"")</f>
        <v/>
      </c>
      <c r="H1576" s="30" t="str">
        <f>IF(ISBLANK(D1576),"",нормативы!$H$2)</f>
        <v/>
      </c>
      <c r="I1576" s="35"/>
      <c r="J1576" s="36" t="str">
        <f>IFERROR(VLOOKUP(D1576,'движение ДВС'!B1575:K5580,9,FALSE),"")</f>
        <v/>
      </c>
      <c r="K1576" s="29" t="str">
        <f>IFERROR(INDEX('движение ДВС'!B:P,MATCH('наряд-задание'!D1576,'движение ДВС'!P:P,0),1),"")</f>
        <v/>
      </c>
    </row>
    <row r="1577" spans="1:11" s="29" customFormat="1" ht="25.5" hidden="1" customHeight="1" x14ac:dyDescent="0.25">
      <c r="A1577" s="37"/>
      <c r="B1577" s="35"/>
      <c r="C1577" s="29">
        <f>IFERROR(VLOOKUP(B1577,специалист!$B$3:$C$45,2,FALSE),)</f>
        <v>0</v>
      </c>
      <c r="D1577" s="37"/>
      <c r="E1577" s="30" t="str">
        <f>IFERROR(VLOOKUP(D1577,'движение ДВС'!B1576:C5581,2,FALSE),"")</f>
        <v/>
      </c>
      <c r="F1577" s="35"/>
      <c r="G1577" s="30" t="str">
        <f>IFERROR(VLOOKUP(F1577,нормативы!G1577:H1616,2,FALSE),"")</f>
        <v/>
      </c>
      <c r="H1577" s="30" t="str">
        <f>IF(ISBLANK(D1577),"",нормативы!$H$2)</f>
        <v/>
      </c>
      <c r="I1577" s="35"/>
      <c r="J1577" s="36" t="str">
        <f>IFERROR(VLOOKUP(D1577,'движение ДВС'!B1576:K5581,9,FALSE),"")</f>
        <v/>
      </c>
      <c r="K1577" s="29" t="str">
        <f>IFERROR(INDEX('движение ДВС'!B:P,MATCH('наряд-задание'!D1577,'движение ДВС'!P:P,0),1),"")</f>
        <v/>
      </c>
    </row>
    <row r="1578" spans="1:11" s="29" customFormat="1" ht="25.5" hidden="1" customHeight="1" x14ac:dyDescent="0.25">
      <c r="A1578" s="37"/>
      <c r="B1578" s="35"/>
      <c r="C1578" s="29">
        <f>IFERROR(VLOOKUP(B1578,специалист!$B$3:$C$45,2,FALSE),)</f>
        <v>0</v>
      </c>
      <c r="D1578" s="37"/>
      <c r="E1578" s="30" t="str">
        <f>IFERROR(VLOOKUP(D1578,'движение ДВС'!B1577:C5582,2,FALSE),"")</f>
        <v/>
      </c>
      <c r="F1578" s="35"/>
      <c r="G1578" s="30" t="str">
        <f>IFERROR(VLOOKUP(F1578,нормативы!G1578:H1617,2,FALSE),"")</f>
        <v/>
      </c>
      <c r="H1578" s="30" t="str">
        <f>IF(ISBLANK(D1578),"",нормативы!$H$2)</f>
        <v/>
      </c>
      <c r="I1578" s="35"/>
      <c r="J1578" s="36" t="str">
        <f>IFERROR(VLOOKUP(D1578,'движение ДВС'!B1577:K5582,9,FALSE),"")</f>
        <v/>
      </c>
      <c r="K1578" s="29" t="str">
        <f>IFERROR(INDEX('движение ДВС'!B:P,MATCH('наряд-задание'!D1578,'движение ДВС'!P:P,0),1),"")</f>
        <v/>
      </c>
    </row>
    <row r="1579" spans="1:11" s="29" customFormat="1" ht="25.5" hidden="1" customHeight="1" x14ac:dyDescent="0.25">
      <c r="A1579" s="37"/>
      <c r="B1579" s="35"/>
      <c r="C1579" s="29">
        <f>IFERROR(VLOOKUP(B1579,специалист!$B$3:$C$45,2,FALSE),)</f>
        <v>0</v>
      </c>
      <c r="D1579" s="37"/>
      <c r="E1579" s="30" t="str">
        <f>IFERROR(VLOOKUP(D1579,'движение ДВС'!B1578:C5583,2,FALSE),"")</f>
        <v/>
      </c>
      <c r="F1579" s="35"/>
      <c r="G1579" s="30" t="str">
        <f>IFERROR(VLOOKUP(F1579,нормативы!G1579:H1618,2,FALSE),"")</f>
        <v/>
      </c>
      <c r="H1579" s="30" t="str">
        <f>IF(ISBLANK(D1579),"",нормативы!$H$2)</f>
        <v/>
      </c>
      <c r="I1579" s="35"/>
      <c r="J1579" s="36" t="str">
        <f>IFERROR(VLOOKUP(D1579,'движение ДВС'!B1578:K5583,9,FALSE),"")</f>
        <v/>
      </c>
      <c r="K1579" s="29" t="str">
        <f>IFERROR(INDEX('движение ДВС'!B:P,MATCH('наряд-задание'!D1579,'движение ДВС'!P:P,0),1),"")</f>
        <v/>
      </c>
    </row>
    <row r="1580" spans="1:11" s="29" customFormat="1" ht="25.5" hidden="1" customHeight="1" x14ac:dyDescent="0.25">
      <c r="A1580" s="37"/>
      <c r="B1580" s="35"/>
      <c r="C1580" s="29">
        <f>IFERROR(VLOOKUP(B1580,специалист!$B$3:$C$45,2,FALSE),)</f>
        <v>0</v>
      </c>
      <c r="D1580" s="37"/>
      <c r="E1580" s="30" t="str">
        <f>IFERROR(VLOOKUP(D1580,'движение ДВС'!B1579:C5584,2,FALSE),"")</f>
        <v/>
      </c>
      <c r="F1580" s="35"/>
      <c r="G1580" s="30" t="str">
        <f>IFERROR(VLOOKUP(F1580,нормативы!G1580:H1619,2,FALSE),"")</f>
        <v/>
      </c>
      <c r="H1580" s="30" t="str">
        <f>IF(ISBLANK(D1580),"",нормативы!$H$2)</f>
        <v/>
      </c>
      <c r="I1580" s="35"/>
      <c r="J1580" s="36" t="str">
        <f>IFERROR(VLOOKUP(D1580,'движение ДВС'!B1579:K5584,9,FALSE),"")</f>
        <v/>
      </c>
      <c r="K1580" s="29" t="str">
        <f>IFERROR(INDEX('движение ДВС'!B:P,MATCH('наряд-задание'!D1580,'движение ДВС'!P:P,0),1),"")</f>
        <v/>
      </c>
    </row>
    <row r="1581" spans="1:11" s="29" customFormat="1" ht="25.5" hidden="1" customHeight="1" x14ac:dyDescent="0.25">
      <c r="A1581" s="37"/>
      <c r="B1581" s="35"/>
      <c r="C1581" s="29">
        <f>IFERROR(VLOOKUP(B1581,специалист!$B$3:$C$45,2,FALSE),)</f>
        <v>0</v>
      </c>
      <c r="D1581" s="37"/>
      <c r="E1581" s="30" t="str">
        <f>IFERROR(VLOOKUP(D1581,'движение ДВС'!B1580:C5585,2,FALSE),"")</f>
        <v/>
      </c>
      <c r="F1581" s="35"/>
      <c r="G1581" s="30" t="str">
        <f>IFERROR(VLOOKUP(F1581,нормативы!G1581:H1620,2,FALSE),"")</f>
        <v/>
      </c>
      <c r="H1581" s="30" t="str">
        <f>IF(ISBLANK(D1581),"",нормативы!$H$2)</f>
        <v/>
      </c>
      <c r="I1581" s="35"/>
      <c r="J1581" s="36" t="str">
        <f>IFERROR(VLOOKUP(D1581,'движение ДВС'!B1580:K5585,9,FALSE),"")</f>
        <v/>
      </c>
      <c r="K1581" s="29" t="str">
        <f>IFERROR(INDEX('движение ДВС'!B:P,MATCH('наряд-задание'!D1581,'движение ДВС'!P:P,0),1),"")</f>
        <v/>
      </c>
    </row>
    <row r="1582" spans="1:11" s="29" customFormat="1" ht="25.5" hidden="1" customHeight="1" x14ac:dyDescent="0.25">
      <c r="A1582" s="37"/>
      <c r="B1582" s="35"/>
      <c r="C1582" s="29">
        <f>IFERROR(VLOOKUP(B1582,специалист!$B$3:$C$45,2,FALSE),)</f>
        <v>0</v>
      </c>
      <c r="D1582" s="37"/>
      <c r="E1582" s="30" t="str">
        <f>IFERROR(VLOOKUP(D1582,'движение ДВС'!B1581:C5586,2,FALSE),"")</f>
        <v/>
      </c>
      <c r="F1582" s="35"/>
      <c r="G1582" s="30" t="str">
        <f>IFERROR(VLOOKUP(F1582,нормативы!G1582:H1621,2,FALSE),"")</f>
        <v/>
      </c>
      <c r="H1582" s="30" t="str">
        <f>IF(ISBLANK(D1582),"",нормативы!$H$2)</f>
        <v/>
      </c>
      <c r="I1582" s="35"/>
      <c r="J1582" s="36" t="str">
        <f>IFERROR(VLOOKUP(D1582,'движение ДВС'!B1581:K5586,9,FALSE),"")</f>
        <v/>
      </c>
      <c r="K1582" s="29" t="str">
        <f>IFERROR(INDEX('движение ДВС'!B:P,MATCH('наряд-задание'!D1582,'движение ДВС'!P:P,0),1),"")</f>
        <v/>
      </c>
    </row>
    <row r="1583" spans="1:11" s="29" customFormat="1" ht="25.5" hidden="1" customHeight="1" x14ac:dyDescent="0.25">
      <c r="A1583" s="37"/>
      <c r="B1583" s="35"/>
      <c r="C1583" s="29">
        <f>IFERROR(VLOOKUP(B1583,специалист!$B$3:$C$45,2,FALSE),)</f>
        <v>0</v>
      </c>
      <c r="D1583" s="37"/>
      <c r="E1583" s="30" t="str">
        <f>IFERROR(VLOOKUP(D1583,'движение ДВС'!B1582:C5587,2,FALSE),"")</f>
        <v/>
      </c>
      <c r="F1583" s="35"/>
      <c r="G1583" s="30" t="str">
        <f>IFERROR(VLOOKUP(F1583,нормативы!G1583:H1622,2,FALSE),"")</f>
        <v/>
      </c>
      <c r="H1583" s="30" t="str">
        <f>IF(ISBLANK(D1583),"",нормативы!$H$2)</f>
        <v/>
      </c>
      <c r="I1583" s="35"/>
      <c r="J1583" s="36" t="str">
        <f>IFERROR(VLOOKUP(D1583,'движение ДВС'!B1582:K5587,9,FALSE),"")</f>
        <v/>
      </c>
      <c r="K1583" s="29" t="str">
        <f>IFERROR(INDEX('движение ДВС'!B:P,MATCH('наряд-задание'!D1583,'движение ДВС'!P:P,0),1),"")</f>
        <v/>
      </c>
    </row>
    <row r="1584" spans="1:11" s="29" customFormat="1" ht="25.5" hidden="1" customHeight="1" x14ac:dyDescent="0.25">
      <c r="A1584" s="37"/>
      <c r="B1584" s="35"/>
      <c r="C1584" s="29">
        <f>IFERROR(VLOOKUP(B1584,специалист!$B$3:$C$45,2,FALSE),)</f>
        <v>0</v>
      </c>
      <c r="D1584" s="37"/>
      <c r="E1584" s="30" t="str">
        <f>IFERROR(VLOOKUP(D1584,'движение ДВС'!B1583:C5588,2,FALSE),"")</f>
        <v/>
      </c>
      <c r="F1584" s="35"/>
      <c r="G1584" s="30" t="str">
        <f>IFERROR(VLOOKUP(F1584,нормативы!G1584:H1623,2,FALSE),"")</f>
        <v/>
      </c>
      <c r="H1584" s="30" t="str">
        <f>IF(ISBLANK(D1584),"",нормативы!$H$2)</f>
        <v/>
      </c>
      <c r="I1584" s="35"/>
      <c r="J1584" s="36" t="str">
        <f>IFERROR(VLOOKUP(D1584,'движение ДВС'!B1583:K5588,9,FALSE),"")</f>
        <v/>
      </c>
      <c r="K1584" s="29" t="str">
        <f>IFERROR(INDEX('движение ДВС'!B:P,MATCH('наряд-задание'!D1584,'движение ДВС'!P:P,0),1),"")</f>
        <v/>
      </c>
    </row>
    <row r="1585" spans="1:11" s="29" customFormat="1" ht="25.5" hidden="1" customHeight="1" x14ac:dyDescent="0.25">
      <c r="A1585" s="37"/>
      <c r="B1585" s="35"/>
      <c r="C1585" s="29">
        <f>IFERROR(VLOOKUP(B1585,специалист!$B$3:$C$45,2,FALSE),)</f>
        <v>0</v>
      </c>
      <c r="D1585" s="37"/>
      <c r="E1585" s="30" t="str">
        <f>IFERROR(VLOOKUP(D1585,'движение ДВС'!B1584:C5589,2,FALSE),"")</f>
        <v/>
      </c>
      <c r="F1585" s="35"/>
      <c r="G1585" s="30" t="str">
        <f>IFERROR(VLOOKUP(F1585,нормативы!G1585:H1624,2,FALSE),"")</f>
        <v/>
      </c>
      <c r="H1585" s="30" t="str">
        <f>IF(ISBLANK(D1585),"",нормативы!$H$2)</f>
        <v/>
      </c>
      <c r="I1585" s="35"/>
      <c r="J1585" s="36" t="str">
        <f>IFERROR(VLOOKUP(D1585,'движение ДВС'!B1584:K5589,9,FALSE),"")</f>
        <v/>
      </c>
      <c r="K1585" s="29" t="str">
        <f>IFERROR(INDEX('движение ДВС'!B:P,MATCH('наряд-задание'!D1585,'движение ДВС'!P:P,0),1),"")</f>
        <v/>
      </c>
    </row>
    <row r="1586" spans="1:11" s="29" customFormat="1" ht="25.5" hidden="1" customHeight="1" x14ac:dyDescent="0.25">
      <c r="A1586" s="37"/>
      <c r="B1586" s="35"/>
      <c r="C1586" s="29">
        <f>IFERROR(VLOOKUP(B1586,специалист!$B$3:$C$45,2,FALSE),)</f>
        <v>0</v>
      </c>
      <c r="D1586" s="37"/>
      <c r="E1586" s="30" t="str">
        <f>IFERROR(VLOOKUP(D1586,'движение ДВС'!B1585:C5590,2,FALSE),"")</f>
        <v/>
      </c>
      <c r="F1586" s="35"/>
      <c r="G1586" s="30" t="str">
        <f>IFERROR(VLOOKUP(F1586,нормативы!G1586:H1625,2,FALSE),"")</f>
        <v/>
      </c>
      <c r="H1586" s="30" t="str">
        <f>IF(ISBLANK(D1586),"",нормативы!$H$2)</f>
        <v/>
      </c>
      <c r="I1586" s="35"/>
      <c r="J1586" s="36" t="str">
        <f>IFERROR(VLOOKUP(D1586,'движение ДВС'!B1585:K5590,9,FALSE),"")</f>
        <v/>
      </c>
      <c r="K1586" s="29" t="str">
        <f>IFERROR(INDEX('движение ДВС'!B:P,MATCH('наряд-задание'!D1586,'движение ДВС'!P:P,0),1),"")</f>
        <v/>
      </c>
    </row>
    <row r="1587" spans="1:11" s="29" customFormat="1" ht="25.5" hidden="1" customHeight="1" x14ac:dyDescent="0.25">
      <c r="A1587" s="37"/>
      <c r="B1587" s="35"/>
      <c r="C1587" s="29">
        <f>IFERROR(VLOOKUP(B1587,специалист!$B$3:$C$45,2,FALSE),)</f>
        <v>0</v>
      </c>
      <c r="D1587" s="37"/>
      <c r="E1587" s="30" t="str">
        <f>IFERROR(VLOOKUP(D1587,'движение ДВС'!B1586:C5591,2,FALSE),"")</f>
        <v/>
      </c>
      <c r="F1587" s="35"/>
      <c r="G1587" s="30" t="str">
        <f>IFERROR(VLOOKUP(F1587,нормативы!G1587:H1626,2,FALSE),"")</f>
        <v/>
      </c>
      <c r="H1587" s="30" t="str">
        <f>IF(ISBLANK(D1587),"",нормативы!$H$2)</f>
        <v/>
      </c>
      <c r="I1587" s="35"/>
      <c r="J1587" s="36" t="str">
        <f>IFERROR(VLOOKUP(D1587,'движение ДВС'!B1586:K5591,9,FALSE),"")</f>
        <v/>
      </c>
      <c r="K1587" s="29" t="str">
        <f>IFERROR(INDEX('движение ДВС'!B:P,MATCH('наряд-задание'!D1587,'движение ДВС'!P:P,0),1),"")</f>
        <v/>
      </c>
    </row>
    <row r="1588" spans="1:11" s="29" customFormat="1" ht="25.5" hidden="1" customHeight="1" x14ac:dyDescent="0.25">
      <c r="A1588" s="37"/>
      <c r="B1588" s="35"/>
      <c r="C1588" s="29">
        <f>IFERROR(VLOOKUP(B1588,специалист!$B$3:$C$45,2,FALSE),)</f>
        <v>0</v>
      </c>
      <c r="D1588" s="37"/>
      <c r="E1588" s="30" t="str">
        <f>IFERROR(VLOOKUP(D1588,'движение ДВС'!B1587:C5592,2,FALSE),"")</f>
        <v/>
      </c>
      <c r="F1588" s="35"/>
      <c r="G1588" s="30" t="str">
        <f>IFERROR(VLOOKUP(F1588,нормативы!G1588:H1627,2,FALSE),"")</f>
        <v/>
      </c>
      <c r="H1588" s="30" t="str">
        <f>IF(ISBLANK(D1588),"",нормативы!$H$2)</f>
        <v/>
      </c>
      <c r="I1588" s="35"/>
      <c r="J1588" s="36" t="str">
        <f>IFERROR(VLOOKUP(D1588,'движение ДВС'!B1587:K5592,9,FALSE),"")</f>
        <v/>
      </c>
      <c r="K1588" s="29" t="str">
        <f>IFERROR(INDEX('движение ДВС'!B:P,MATCH('наряд-задание'!D1588,'движение ДВС'!P:P,0),1),"")</f>
        <v/>
      </c>
    </row>
    <row r="1589" spans="1:11" s="29" customFormat="1" ht="25.5" hidden="1" customHeight="1" x14ac:dyDescent="0.25">
      <c r="A1589" s="37"/>
      <c r="B1589" s="35"/>
      <c r="C1589" s="29">
        <f>IFERROR(VLOOKUP(B1589,специалист!$B$3:$C$45,2,FALSE),)</f>
        <v>0</v>
      </c>
      <c r="D1589" s="37"/>
      <c r="E1589" s="30" t="str">
        <f>IFERROR(VLOOKUP(D1589,'движение ДВС'!B1588:C5593,2,FALSE),"")</f>
        <v/>
      </c>
      <c r="F1589" s="35"/>
      <c r="G1589" s="30" t="str">
        <f>IFERROR(VLOOKUP(F1589,нормативы!G1589:H1628,2,FALSE),"")</f>
        <v/>
      </c>
      <c r="H1589" s="30" t="str">
        <f>IF(ISBLANK(D1589),"",нормативы!$H$2)</f>
        <v/>
      </c>
      <c r="I1589" s="35"/>
      <c r="J1589" s="36" t="str">
        <f>IFERROR(VLOOKUP(D1589,'движение ДВС'!B1588:K5593,9,FALSE),"")</f>
        <v/>
      </c>
      <c r="K1589" s="29" t="str">
        <f>IFERROR(INDEX('движение ДВС'!B:P,MATCH('наряд-задание'!D1589,'движение ДВС'!P:P,0),1),"")</f>
        <v/>
      </c>
    </row>
    <row r="1590" spans="1:11" s="29" customFormat="1" ht="25.5" hidden="1" customHeight="1" x14ac:dyDescent="0.25">
      <c r="A1590" s="37"/>
      <c r="B1590" s="35"/>
      <c r="C1590" s="29">
        <f>IFERROR(VLOOKUP(B1590,специалист!$B$3:$C$45,2,FALSE),)</f>
        <v>0</v>
      </c>
      <c r="D1590" s="37"/>
      <c r="E1590" s="30" t="str">
        <f>IFERROR(VLOOKUP(D1590,'движение ДВС'!B1589:C5594,2,FALSE),"")</f>
        <v/>
      </c>
      <c r="F1590" s="35"/>
      <c r="G1590" s="30" t="str">
        <f>IFERROR(VLOOKUP(F1590,нормативы!G1590:H1629,2,FALSE),"")</f>
        <v/>
      </c>
      <c r="H1590" s="30" t="str">
        <f>IF(ISBLANK(D1590),"",нормативы!$H$2)</f>
        <v/>
      </c>
      <c r="I1590" s="35"/>
      <c r="J1590" s="36" t="str">
        <f>IFERROR(VLOOKUP(D1590,'движение ДВС'!B1589:K5594,9,FALSE),"")</f>
        <v/>
      </c>
      <c r="K1590" s="29" t="str">
        <f>IFERROR(INDEX('движение ДВС'!B:P,MATCH('наряд-задание'!D1590,'движение ДВС'!P:P,0),1),"")</f>
        <v/>
      </c>
    </row>
    <row r="1591" spans="1:11" s="29" customFormat="1" ht="25.5" hidden="1" customHeight="1" x14ac:dyDescent="0.25">
      <c r="A1591" s="37"/>
      <c r="B1591" s="35"/>
      <c r="C1591" s="29">
        <f>IFERROR(VLOOKUP(B1591,специалист!$B$3:$C$45,2,FALSE),)</f>
        <v>0</v>
      </c>
      <c r="D1591" s="37"/>
      <c r="E1591" s="30" t="str">
        <f>IFERROR(VLOOKUP(D1591,'движение ДВС'!B1590:C5595,2,FALSE),"")</f>
        <v/>
      </c>
      <c r="F1591" s="35"/>
      <c r="G1591" s="30" t="str">
        <f>IFERROR(VLOOKUP(F1591,нормативы!G1591:H1630,2,FALSE),"")</f>
        <v/>
      </c>
      <c r="H1591" s="30" t="str">
        <f>IF(ISBLANK(D1591),"",нормативы!$H$2)</f>
        <v/>
      </c>
      <c r="I1591" s="35"/>
      <c r="J1591" s="36" t="str">
        <f>IFERROR(VLOOKUP(D1591,'движение ДВС'!B1590:K5595,9,FALSE),"")</f>
        <v/>
      </c>
      <c r="K1591" s="29" t="str">
        <f>IFERROR(INDEX('движение ДВС'!B:P,MATCH('наряд-задание'!D1591,'движение ДВС'!P:P,0),1),"")</f>
        <v/>
      </c>
    </row>
    <row r="1592" spans="1:11" s="29" customFormat="1" ht="25.5" hidden="1" customHeight="1" x14ac:dyDescent="0.25">
      <c r="A1592" s="37"/>
      <c r="B1592" s="35"/>
      <c r="C1592" s="29">
        <f>IFERROR(VLOOKUP(B1592,специалист!$B$3:$C$45,2,FALSE),)</f>
        <v>0</v>
      </c>
      <c r="D1592" s="37"/>
      <c r="E1592" s="30" t="str">
        <f>IFERROR(VLOOKUP(D1592,'движение ДВС'!B1591:C5596,2,FALSE),"")</f>
        <v/>
      </c>
      <c r="F1592" s="35"/>
      <c r="G1592" s="30" t="str">
        <f>IFERROR(VLOOKUP(F1592,нормативы!G1592:H1631,2,FALSE),"")</f>
        <v/>
      </c>
      <c r="H1592" s="30" t="str">
        <f>IF(ISBLANK(D1592),"",нормативы!$H$2)</f>
        <v/>
      </c>
      <c r="I1592" s="35"/>
      <c r="J1592" s="36" t="str">
        <f>IFERROR(VLOOKUP(D1592,'движение ДВС'!B1591:K5596,9,FALSE),"")</f>
        <v/>
      </c>
      <c r="K1592" s="29" t="str">
        <f>IFERROR(INDEX('движение ДВС'!B:P,MATCH('наряд-задание'!D1592,'движение ДВС'!P:P,0),1),"")</f>
        <v/>
      </c>
    </row>
    <row r="1593" spans="1:11" s="29" customFormat="1" ht="25.5" hidden="1" customHeight="1" x14ac:dyDescent="0.25">
      <c r="A1593" s="37"/>
      <c r="B1593" s="35"/>
      <c r="C1593" s="29">
        <f>IFERROR(VLOOKUP(B1593,специалист!$B$3:$C$45,2,FALSE),)</f>
        <v>0</v>
      </c>
      <c r="D1593" s="37"/>
      <c r="E1593" s="30" t="str">
        <f>IFERROR(VLOOKUP(D1593,'движение ДВС'!B1592:C5597,2,FALSE),"")</f>
        <v/>
      </c>
      <c r="F1593" s="35"/>
      <c r="G1593" s="30" t="str">
        <f>IFERROR(VLOOKUP(F1593,нормативы!G1593:H1632,2,FALSE),"")</f>
        <v/>
      </c>
      <c r="H1593" s="30" t="str">
        <f>IF(ISBLANK(D1593),"",нормативы!$H$2)</f>
        <v/>
      </c>
      <c r="I1593" s="35"/>
      <c r="J1593" s="36" t="str">
        <f>IFERROR(VLOOKUP(D1593,'движение ДВС'!B1592:K5597,9,FALSE),"")</f>
        <v/>
      </c>
      <c r="K1593" s="29" t="str">
        <f>IFERROR(INDEX('движение ДВС'!B:P,MATCH('наряд-задание'!D1593,'движение ДВС'!P:P,0),1),"")</f>
        <v/>
      </c>
    </row>
    <row r="1594" spans="1:11" s="29" customFormat="1" ht="25.5" hidden="1" customHeight="1" x14ac:dyDescent="0.25">
      <c r="A1594" s="37"/>
      <c r="B1594" s="35"/>
      <c r="C1594" s="29">
        <f>IFERROR(VLOOKUP(B1594,специалист!$B$3:$C$45,2,FALSE),)</f>
        <v>0</v>
      </c>
      <c r="D1594" s="37"/>
      <c r="E1594" s="30" t="str">
        <f>IFERROR(VLOOKUP(D1594,'движение ДВС'!B1593:C5598,2,FALSE),"")</f>
        <v/>
      </c>
      <c r="F1594" s="35"/>
      <c r="G1594" s="30" t="str">
        <f>IFERROR(VLOOKUP(F1594,нормативы!G1594:H1633,2,FALSE),"")</f>
        <v/>
      </c>
      <c r="H1594" s="30" t="str">
        <f>IF(ISBLANK(D1594),"",нормативы!$H$2)</f>
        <v/>
      </c>
      <c r="I1594" s="35"/>
      <c r="J1594" s="36" t="str">
        <f>IFERROR(VLOOKUP(D1594,'движение ДВС'!B1593:K5598,9,FALSE),"")</f>
        <v/>
      </c>
      <c r="K1594" s="29" t="str">
        <f>IFERROR(INDEX('движение ДВС'!B:P,MATCH('наряд-задание'!D1594,'движение ДВС'!P:P,0),1),"")</f>
        <v/>
      </c>
    </row>
    <row r="1595" spans="1:11" s="29" customFormat="1" ht="25.5" hidden="1" customHeight="1" x14ac:dyDescent="0.25">
      <c r="A1595" s="37"/>
      <c r="B1595" s="35"/>
      <c r="C1595" s="29">
        <f>IFERROR(VLOOKUP(B1595,специалист!$B$3:$C$45,2,FALSE),)</f>
        <v>0</v>
      </c>
      <c r="D1595" s="37"/>
      <c r="E1595" s="30" t="str">
        <f>IFERROR(VLOOKUP(D1595,'движение ДВС'!B1594:C5599,2,FALSE),"")</f>
        <v/>
      </c>
      <c r="F1595" s="35"/>
      <c r="G1595" s="30" t="str">
        <f>IFERROR(VLOOKUP(F1595,нормативы!G1595:H1634,2,FALSE),"")</f>
        <v/>
      </c>
      <c r="H1595" s="30" t="str">
        <f>IF(ISBLANK(D1595),"",нормативы!$H$2)</f>
        <v/>
      </c>
      <c r="I1595" s="35"/>
      <c r="J1595" s="36" t="str">
        <f>IFERROR(VLOOKUP(D1595,'движение ДВС'!B1594:K5599,9,FALSE),"")</f>
        <v/>
      </c>
      <c r="K1595" s="29" t="str">
        <f>IFERROR(INDEX('движение ДВС'!B:P,MATCH('наряд-задание'!D1595,'движение ДВС'!P:P,0),1),"")</f>
        <v/>
      </c>
    </row>
    <row r="1596" spans="1:11" s="29" customFormat="1" ht="25.5" hidden="1" customHeight="1" x14ac:dyDescent="0.25">
      <c r="A1596" s="37"/>
      <c r="B1596" s="35"/>
      <c r="C1596" s="29">
        <f>IFERROR(VLOOKUP(B1596,специалист!$B$3:$C$45,2,FALSE),)</f>
        <v>0</v>
      </c>
      <c r="D1596" s="37"/>
      <c r="E1596" s="30" t="str">
        <f>IFERROR(VLOOKUP(D1596,'движение ДВС'!B1595:C5600,2,FALSE),"")</f>
        <v/>
      </c>
      <c r="F1596" s="35"/>
      <c r="G1596" s="30" t="str">
        <f>IFERROR(VLOOKUP(F1596,нормативы!G1596:H1635,2,FALSE),"")</f>
        <v/>
      </c>
      <c r="H1596" s="30" t="str">
        <f>IF(ISBLANK(D1596),"",нормативы!$H$2)</f>
        <v/>
      </c>
      <c r="I1596" s="35"/>
      <c r="J1596" s="36" t="str">
        <f>IFERROR(VLOOKUP(D1596,'движение ДВС'!B1595:K5600,9,FALSE),"")</f>
        <v/>
      </c>
      <c r="K1596" s="29" t="str">
        <f>IFERROR(INDEX('движение ДВС'!B:P,MATCH('наряд-задание'!D1596,'движение ДВС'!P:P,0),1),"")</f>
        <v/>
      </c>
    </row>
    <row r="1597" spans="1:11" s="29" customFormat="1" ht="25.5" hidden="1" customHeight="1" x14ac:dyDescent="0.25">
      <c r="A1597" s="37"/>
      <c r="B1597" s="35"/>
      <c r="C1597" s="29">
        <f>IFERROR(VLOOKUP(B1597,специалист!$B$3:$C$45,2,FALSE),)</f>
        <v>0</v>
      </c>
      <c r="D1597" s="37"/>
      <c r="E1597" s="30" t="str">
        <f>IFERROR(VLOOKUP(D1597,'движение ДВС'!B1596:C5601,2,FALSE),"")</f>
        <v/>
      </c>
      <c r="F1597" s="35"/>
      <c r="G1597" s="30" t="str">
        <f>IFERROR(VLOOKUP(F1597,нормативы!G1597:H1636,2,FALSE),"")</f>
        <v/>
      </c>
      <c r="H1597" s="30" t="str">
        <f>IF(ISBLANK(D1597),"",нормативы!$H$2)</f>
        <v/>
      </c>
      <c r="I1597" s="35"/>
      <c r="J1597" s="36" t="str">
        <f>IFERROR(VLOOKUP(D1597,'движение ДВС'!B1596:K5601,9,FALSE),"")</f>
        <v/>
      </c>
      <c r="K1597" s="29" t="str">
        <f>IFERROR(INDEX('движение ДВС'!B:P,MATCH('наряд-задание'!D1597,'движение ДВС'!P:P,0),1),"")</f>
        <v/>
      </c>
    </row>
    <row r="1598" spans="1:11" s="29" customFormat="1" ht="25.5" hidden="1" customHeight="1" x14ac:dyDescent="0.25">
      <c r="A1598" s="37"/>
      <c r="B1598" s="35"/>
      <c r="C1598" s="29">
        <f>IFERROR(VLOOKUP(B1598,специалист!$B$3:$C$45,2,FALSE),)</f>
        <v>0</v>
      </c>
      <c r="D1598" s="37"/>
      <c r="E1598" s="30" t="str">
        <f>IFERROR(VLOOKUP(D1598,'движение ДВС'!B1597:C5602,2,FALSE),"")</f>
        <v/>
      </c>
      <c r="F1598" s="35"/>
      <c r="G1598" s="30" t="str">
        <f>IFERROR(VLOOKUP(F1598,нормативы!G1598:H1637,2,FALSE),"")</f>
        <v/>
      </c>
      <c r="H1598" s="30" t="str">
        <f>IF(ISBLANK(D1598),"",нормативы!$H$2)</f>
        <v/>
      </c>
      <c r="I1598" s="35"/>
      <c r="J1598" s="36" t="str">
        <f>IFERROR(VLOOKUP(D1598,'движение ДВС'!B1597:K5602,9,FALSE),"")</f>
        <v/>
      </c>
      <c r="K1598" s="29" t="str">
        <f>IFERROR(INDEX('движение ДВС'!B:P,MATCH('наряд-задание'!D1598,'движение ДВС'!P:P,0),1),"")</f>
        <v/>
      </c>
    </row>
    <row r="1599" spans="1:11" s="29" customFormat="1" ht="25.5" hidden="1" customHeight="1" x14ac:dyDescent="0.25">
      <c r="A1599" s="37"/>
      <c r="B1599" s="35"/>
      <c r="C1599" s="29">
        <f>IFERROR(VLOOKUP(B1599,специалист!$B$3:$C$45,2,FALSE),)</f>
        <v>0</v>
      </c>
      <c r="D1599" s="37"/>
      <c r="E1599" s="30" t="str">
        <f>IFERROR(VLOOKUP(D1599,'движение ДВС'!B1598:C5603,2,FALSE),"")</f>
        <v/>
      </c>
      <c r="F1599" s="35"/>
      <c r="G1599" s="30" t="str">
        <f>IFERROR(VLOOKUP(F1599,нормативы!G1599:H1638,2,FALSE),"")</f>
        <v/>
      </c>
      <c r="H1599" s="30" t="str">
        <f>IF(ISBLANK(D1599),"",нормативы!$H$2)</f>
        <v/>
      </c>
      <c r="I1599" s="35"/>
      <c r="J1599" s="36" t="str">
        <f>IFERROR(VLOOKUP(D1599,'движение ДВС'!B1598:K5603,9,FALSE),"")</f>
        <v/>
      </c>
      <c r="K1599" s="29" t="str">
        <f>IFERROR(INDEX('движение ДВС'!B:P,MATCH('наряд-задание'!D1599,'движение ДВС'!P:P,0),1),"")</f>
        <v/>
      </c>
    </row>
    <row r="1600" spans="1:11" s="29" customFormat="1" ht="25.5" hidden="1" customHeight="1" x14ac:dyDescent="0.25">
      <c r="A1600" s="37"/>
      <c r="B1600" s="35"/>
      <c r="C1600" s="29">
        <f>IFERROR(VLOOKUP(B1600,специалист!$B$3:$C$45,2,FALSE),)</f>
        <v>0</v>
      </c>
      <c r="D1600" s="37"/>
      <c r="E1600" s="30" t="str">
        <f>IFERROR(VLOOKUP(D1600,'движение ДВС'!B1599:C5604,2,FALSE),"")</f>
        <v/>
      </c>
      <c r="F1600" s="35"/>
      <c r="G1600" s="30" t="str">
        <f>IFERROR(VLOOKUP(F1600,нормативы!G1600:H1639,2,FALSE),"")</f>
        <v/>
      </c>
      <c r="H1600" s="30" t="str">
        <f>IF(ISBLANK(D1600),"",нормативы!$H$2)</f>
        <v/>
      </c>
      <c r="I1600" s="35"/>
      <c r="J1600" s="36" t="str">
        <f>IFERROR(VLOOKUP(D1600,'движение ДВС'!B1599:K5604,9,FALSE),"")</f>
        <v/>
      </c>
      <c r="K1600" s="29" t="str">
        <f>IFERROR(INDEX('движение ДВС'!B:P,MATCH('наряд-задание'!D1600,'движение ДВС'!P:P,0),1),"")</f>
        <v/>
      </c>
    </row>
    <row r="1601" spans="1:11" s="29" customFormat="1" ht="25.5" hidden="1" customHeight="1" x14ac:dyDescent="0.25">
      <c r="A1601" s="37"/>
      <c r="B1601" s="35"/>
      <c r="C1601" s="29">
        <f>IFERROR(VLOOKUP(B1601,специалист!$B$3:$C$45,2,FALSE),)</f>
        <v>0</v>
      </c>
      <c r="D1601" s="37"/>
      <c r="E1601" s="30" t="str">
        <f>IFERROR(VLOOKUP(D1601,'движение ДВС'!B1600:C5605,2,FALSE),"")</f>
        <v/>
      </c>
      <c r="F1601" s="35"/>
      <c r="G1601" s="30" t="str">
        <f>IFERROR(VLOOKUP(F1601,нормативы!G1601:H1640,2,FALSE),"")</f>
        <v/>
      </c>
      <c r="H1601" s="30" t="str">
        <f>IF(ISBLANK(D1601),"",нормативы!$H$2)</f>
        <v/>
      </c>
      <c r="I1601" s="35"/>
      <c r="J1601" s="36" t="str">
        <f>IFERROR(VLOOKUP(D1601,'движение ДВС'!B1600:K5605,9,FALSE),"")</f>
        <v/>
      </c>
      <c r="K1601" s="29" t="str">
        <f>IFERROR(INDEX('движение ДВС'!B:P,MATCH('наряд-задание'!D1601,'движение ДВС'!P:P,0),1),"")</f>
        <v/>
      </c>
    </row>
    <row r="1602" spans="1:11" s="29" customFormat="1" ht="25.5" hidden="1" customHeight="1" x14ac:dyDescent="0.25">
      <c r="A1602" s="37"/>
      <c r="B1602" s="35"/>
      <c r="C1602" s="29">
        <f>IFERROR(VLOOKUP(B1602,специалист!$B$3:$C$45,2,FALSE),)</f>
        <v>0</v>
      </c>
      <c r="D1602" s="37"/>
      <c r="E1602" s="30" t="str">
        <f>IFERROR(VLOOKUP(D1602,'движение ДВС'!B1601:C5606,2,FALSE),"")</f>
        <v/>
      </c>
      <c r="F1602" s="35"/>
      <c r="G1602" s="30" t="str">
        <f>IFERROR(VLOOKUP(F1602,нормативы!G1602:H1641,2,FALSE),"")</f>
        <v/>
      </c>
      <c r="H1602" s="30" t="str">
        <f>IF(ISBLANK(D1602),"",нормативы!$H$2)</f>
        <v/>
      </c>
      <c r="I1602" s="35"/>
      <c r="J1602" s="36" t="str">
        <f>IFERROR(VLOOKUP(D1602,'движение ДВС'!B1601:K5606,9,FALSE),"")</f>
        <v/>
      </c>
      <c r="K1602" s="29" t="str">
        <f>IFERROR(INDEX('движение ДВС'!B:P,MATCH('наряд-задание'!D1602,'движение ДВС'!P:P,0),1),"")</f>
        <v/>
      </c>
    </row>
    <row r="1603" spans="1:11" s="29" customFormat="1" ht="25.5" hidden="1" customHeight="1" x14ac:dyDescent="0.25">
      <c r="A1603" s="37"/>
      <c r="B1603" s="35"/>
      <c r="C1603" s="29">
        <f>IFERROR(VLOOKUP(B1603,специалист!$B$3:$C$45,2,FALSE),)</f>
        <v>0</v>
      </c>
      <c r="D1603" s="37"/>
      <c r="E1603" s="30" t="str">
        <f>IFERROR(VLOOKUP(D1603,'движение ДВС'!B1602:C5607,2,FALSE),"")</f>
        <v/>
      </c>
      <c r="F1603" s="35"/>
      <c r="G1603" s="30" t="str">
        <f>IFERROR(VLOOKUP(F1603,нормативы!G1603:H1642,2,FALSE),"")</f>
        <v/>
      </c>
      <c r="H1603" s="30" t="str">
        <f>IF(ISBLANK(D1603),"",нормативы!$H$2)</f>
        <v/>
      </c>
      <c r="I1603" s="35"/>
      <c r="J1603" s="36" t="str">
        <f>IFERROR(VLOOKUP(D1603,'движение ДВС'!B1602:K5607,9,FALSE),"")</f>
        <v/>
      </c>
      <c r="K1603" s="29" t="str">
        <f>IFERROR(INDEX('движение ДВС'!B:P,MATCH('наряд-задание'!D1603,'движение ДВС'!P:P,0),1),"")</f>
        <v/>
      </c>
    </row>
    <row r="1604" spans="1:11" s="29" customFormat="1" ht="25.5" hidden="1" customHeight="1" x14ac:dyDescent="0.25">
      <c r="A1604" s="37"/>
      <c r="B1604" s="35"/>
      <c r="C1604" s="29">
        <f>IFERROR(VLOOKUP(B1604,специалист!$B$3:$C$45,2,FALSE),)</f>
        <v>0</v>
      </c>
      <c r="D1604" s="37"/>
      <c r="E1604" s="30" t="str">
        <f>IFERROR(VLOOKUP(D1604,'движение ДВС'!B1603:C5608,2,FALSE),"")</f>
        <v/>
      </c>
      <c r="F1604" s="35"/>
      <c r="G1604" s="30" t="str">
        <f>IFERROR(VLOOKUP(F1604,нормативы!G1604:H1643,2,FALSE),"")</f>
        <v/>
      </c>
      <c r="H1604" s="30" t="str">
        <f>IF(ISBLANK(D1604),"",нормативы!$H$2)</f>
        <v/>
      </c>
      <c r="I1604" s="35"/>
      <c r="J1604" s="36" t="str">
        <f>IFERROR(VLOOKUP(D1604,'движение ДВС'!B1603:K5608,9,FALSE),"")</f>
        <v/>
      </c>
      <c r="K1604" s="29" t="str">
        <f>IFERROR(INDEX('движение ДВС'!B:P,MATCH('наряд-задание'!D1604,'движение ДВС'!P:P,0),1),"")</f>
        <v/>
      </c>
    </row>
    <row r="1605" spans="1:11" s="29" customFormat="1" ht="25.5" hidden="1" customHeight="1" x14ac:dyDescent="0.25">
      <c r="A1605" s="37"/>
      <c r="B1605" s="35"/>
      <c r="C1605" s="29">
        <f>IFERROR(VLOOKUP(B1605,специалист!$B$3:$C$45,2,FALSE),)</f>
        <v>0</v>
      </c>
      <c r="D1605" s="37"/>
      <c r="E1605" s="30" t="str">
        <f>IFERROR(VLOOKUP(D1605,'движение ДВС'!B1604:C5609,2,FALSE),"")</f>
        <v/>
      </c>
      <c r="F1605" s="35"/>
      <c r="G1605" s="30" t="str">
        <f>IFERROR(VLOOKUP(F1605,нормативы!G1605:H1644,2,FALSE),"")</f>
        <v/>
      </c>
      <c r="H1605" s="30" t="str">
        <f>IF(ISBLANK(D1605),"",нормативы!$H$2)</f>
        <v/>
      </c>
      <c r="I1605" s="35"/>
      <c r="J1605" s="36" t="str">
        <f>IFERROR(VLOOKUP(D1605,'движение ДВС'!B1604:K5609,9,FALSE),"")</f>
        <v/>
      </c>
      <c r="K1605" s="29" t="str">
        <f>IFERROR(INDEX('движение ДВС'!B:P,MATCH('наряд-задание'!D1605,'движение ДВС'!P:P,0),1),"")</f>
        <v/>
      </c>
    </row>
    <row r="1606" spans="1:11" s="29" customFormat="1" ht="25.5" hidden="1" customHeight="1" x14ac:dyDescent="0.25">
      <c r="A1606" s="37"/>
      <c r="B1606" s="35"/>
      <c r="C1606" s="29">
        <f>IFERROR(VLOOKUP(B1606,специалист!$B$3:$C$45,2,FALSE),)</f>
        <v>0</v>
      </c>
      <c r="D1606" s="37"/>
      <c r="E1606" s="30" t="str">
        <f>IFERROR(VLOOKUP(D1606,'движение ДВС'!B1605:C5610,2,FALSE),"")</f>
        <v/>
      </c>
      <c r="F1606" s="35"/>
      <c r="G1606" s="30" t="str">
        <f>IFERROR(VLOOKUP(F1606,нормативы!G1606:H1645,2,FALSE),"")</f>
        <v/>
      </c>
      <c r="H1606" s="30" t="str">
        <f>IF(ISBLANK(D1606),"",нормативы!$H$2)</f>
        <v/>
      </c>
      <c r="I1606" s="35"/>
      <c r="J1606" s="36" t="str">
        <f>IFERROR(VLOOKUP(D1606,'движение ДВС'!B1605:K5610,9,FALSE),"")</f>
        <v/>
      </c>
      <c r="K1606" s="29" t="str">
        <f>IFERROR(INDEX('движение ДВС'!B:P,MATCH('наряд-задание'!D1606,'движение ДВС'!P:P,0),1),"")</f>
        <v/>
      </c>
    </row>
    <row r="1607" spans="1:11" s="29" customFormat="1" ht="25.5" hidden="1" customHeight="1" x14ac:dyDescent="0.25">
      <c r="A1607" s="37"/>
      <c r="B1607" s="35"/>
      <c r="C1607" s="29">
        <f>IFERROR(VLOOKUP(B1607,специалист!$B$3:$C$45,2,FALSE),)</f>
        <v>0</v>
      </c>
      <c r="D1607" s="37"/>
      <c r="E1607" s="30" t="str">
        <f>IFERROR(VLOOKUP(D1607,'движение ДВС'!B1606:C5611,2,FALSE),"")</f>
        <v/>
      </c>
      <c r="F1607" s="35"/>
      <c r="G1607" s="30" t="str">
        <f>IFERROR(VLOOKUP(F1607,нормативы!G1607:H1646,2,FALSE),"")</f>
        <v/>
      </c>
      <c r="H1607" s="30" t="str">
        <f>IF(ISBLANK(D1607),"",нормативы!$H$2)</f>
        <v/>
      </c>
      <c r="I1607" s="35"/>
      <c r="J1607" s="36" t="str">
        <f>IFERROR(VLOOKUP(D1607,'движение ДВС'!B1606:K5611,9,FALSE),"")</f>
        <v/>
      </c>
      <c r="K1607" s="29" t="str">
        <f>IFERROR(INDEX('движение ДВС'!B:P,MATCH('наряд-задание'!D1607,'движение ДВС'!P:P,0),1),"")</f>
        <v/>
      </c>
    </row>
    <row r="1608" spans="1:11" s="29" customFormat="1" ht="25.5" hidden="1" customHeight="1" x14ac:dyDescent="0.25">
      <c r="A1608" s="37"/>
      <c r="B1608" s="35"/>
      <c r="C1608" s="29">
        <f>IFERROR(VLOOKUP(B1608,специалист!$B$3:$C$45,2,FALSE),)</f>
        <v>0</v>
      </c>
      <c r="D1608" s="37"/>
      <c r="E1608" s="30" t="str">
        <f>IFERROR(VLOOKUP(D1608,'движение ДВС'!B1607:C5612,2,FALSE),"")</f>
        <v/>
      </c>
      <c r="F1608" s="35"/>
      <c r="G1608" s="30" t="str">
        <f>IFERROR(VLOOKUP(F1608,нормативы!G1608:H1647,2,FALSE),"")</f>
        <v/>
      </c>
      <c r="H1608" s="30" t="str">
        <f>IF(ISBLANK(D1608),"",нормативы!$H$2)</f>
        <v/>
      </c>
      <c r="I1608" s="35"/>
      <c r="J1608" s="36" t="str">
        <f>IFERROR(VLOOKUP(D1608,'движение ДВС'!B1607:K5612,9,FALSE),"")</f>
        <v/>
      </c>
      <c r="K1608" s="29" t="str">
        <f>IFERROR(INDEX('движение ДВС'!B:P,MATCH('наряд-задание'!D1608,'движение ДВС'!P:P,0),1),"")</f>
        <v/>
      </c>
    </row>
    <row r="1609" spans="1:11" s="29" customFormat="1" ht="25.5" hidden="1" customHeight="1" x14ac:dyDescent="0.25">
      <c r="A1609" s="37"/>
      <c r="B1609" s="35"/>
      <c r="C1609" s="29">
        <f>IFERROR(VLOOKUP(B1609,специалист!$B$3:$C$45,2,FALSE),)</f>
        <v>0</v>
      </c>
      <c r="D1609" s="37"/>
      <c r="E1609" s="30" t="str">
        <f>IFERROR(VLOOKUP(D1609,'движение ДВС'!B1608:C5613,2,FALSE),"")</f>
        <v/>
      </c>
      <c r="F1609" s="35"/>
      <c r="G1609" s="30" t="str">
        <f>IFERROR(VLOOKUP(F1609,нормативы!G1609:H1648,2,FALSE),"")</f>
        <v/>
      </c>
      <c r="H1609" s="30" t="str">
        <f>IF(ISBLANK(D1609),"",нормативы!$H$2)</f>
        <v/>
      </c>
      <c r="I1609" s="35"/>
      <c r="J1609" s="36" t="str">
        <f>IFERROR(VLOOKUP(D1609,'движение ДВС'!B1608:K5613,9,FALSE),"")</f>
        <v/>
      </c>
      <c r="K1609" s="29" t="str">
        <f>IFERROR(INDEX('движение ДВС'!B:P,MATCH('наряд-задание'!D1609,'движение ДВС'!P:P,0),1),"")</f>
        <v/>
      </c>
    </row>
    <row r="1610" spans="1:11" s="29" customFormat="1" ht="25.5" hidden="1" customHeight="1" x14ac:dyDescent="0.25">
      <c r="A1610" s="37"/>
      <c r="B1610" s="35"/>
      <c r="C1610" s="29">
        <f>IFERROR(VLOOKUP(B1610,специалист!$B$3:$C$45,2,FALSE),)</f>
        <v>0</v>
      </c>
      <c r="D1610" s="37"/>
      <c r="E1610" s="30" t="str">
        <f>IFERROR(VLOOKUP(D1610,'движение ДВС'!B1609:C5614,2,FALSE),"")</f>
        <v/>
      </c>
      <c r="F1610" s="35"/>
      <c r="G1610" s="30" t="str">
        <f>IFERROR(VLOOKUP(F1610,нормативы!G1610:H1649,2,FALSE),"")</f>
        <v/>
      </c>
      <c r="H1610" s="30" t="str">
        <f>IF(ISBLANK(D1610),"",нормативы!$H$2)</f>
        <v/>
      </c>
      <c r="I1610" s="35"/>
      <c r="J1610" s="36" t="str">
        <f>IFERROR(VLOOKUP(D1610,'движение ДВС'!B1609:K5614,9,FALSE),"")</f>
        <v/>
      </c>
      <c r="K1610" s="29" t="str">
        <f>IFERROR(INDEX('движение ДВС'!B:P,MATCH('наряд-задание'!D1610,'движение ДВС'!P:P,0),1),"")</f>
        <v/>
      </c>
    </row>
    <row r="1611" spans="1:11" s="29" customFormat="1" ht="25.5" hidden="1" customHeight="1" x14ac:dyDescent="0.25">
      <c r="A1611" s="37"/>
      <c r="B1611" s="35"/>
      <c r="C1611" s="29">
        <f>IFERROR(VLOOKUP(B1611,специалист!$B$3:$C$45,2,FALSE),)</f>
        <v>0</v>
      </c>
      <c r="D1611" s="37"/>
      <c r="E1611" s="30" t="str">
        <f>IFERROR(VLOOKUP(D1611,'движение ДВС'!B1610:C5615,2,FALSE),"")</f>
        <v/>
      </c>
      <c r="F1611" s="35"/>
      <c r="G1611" s="30" t="str">
        <f>IFERROR(VLOOKUP(F1611,нормативы!G1611:H1650,2,FALSE),"")</f>
        <v/>
      </c>
      <c r="H1611" s="30" t="str">
        <f>IF(ISBLANK(D1611),"",нормативы!$H$2)</f>
        <v/>
      </c>
      <c r="I1611" s="35"/>
      <c r="J1611" s="36" t="str">
        <f>IFERROR(VLOOKUP(D1611,'движение ДВС'!B1610:K5615,9,FALSE),"")</f>
        <v/>
      </c>
      <c r="K1611" s="29" t="str">
        <f>IFERROR(INDEX('движение ДВС'!B:P,MATCH('наряд-задание'!D1611,'движение ДВС'!P:P,0),1),"")</f>
        <v/>
      </c>
    </row>
    <row r="1612" spans="1:11" s="29" customFormat="1" ht="25.5" hidden="1" customHeight="1" x14ac:dyDescent="0.25">
      <c r="A1612" s="37"/>
      <c r="B1612" s="35"/>
      <c r="C1612" s="29">
        <f>IFERROR(VLOOKUP(B1612,специалист!$B$3:$C$45,2,FALSE),)</f>
        <v>0</v>
      </c>
      <c r="D1612" s="37"/>
      <c r="E1612" s="30" t="str">
        <f>IFERROR(VLOOKUP(D1612,'движение ДВС'!B1611:C5616,2,FALSE),"")</f>
        <v/>
      </c>
      <c r="F1612" s="35"/>
      <c r="G1612" s="30" t="str">
        <f>IFERROR(VLOOKUP(F1612,нормативы!G1612:H1651,2,FALSE),"")</f>
        <v/>
      </c>
      <c r="H1612" s="30" t="str">
        <f>IF(ISBLANK(D1612),"",нормативы!$H$2)</f>
        <v/>
      </c>
      <c r="I1612" s="35"/>
      <c r="J1612" s="36" t="str">
        <f>IFERROR(VLOOKUP(D1612,'движение ДВС'!B1611:K5616,9,FALSE),"")</f>
        <v/>
      </c>
      <c r="K1612" s="29" t="str">
        <f>IFERROR(INDEX('движение ДВС'!B:P,MATCH('наряд-задание'!D1612,'движение ДВС'!P:P,0),1),"")</f>
        <v/>
      </c>
    </row>
    <row r="1613" spans="1:11" s="29" customFormat="1" ht="25.5" hidden="1" customHeight="1" x14ac:dyDescent="0.25">
      <c r="A1613" s="37"/>
      <c r="B1613" s="35"/>
      <c r="C1613" s="29">
        <f>IFERROR(VLOOKUP(B1613,специалист!$B$3:$C$45,2,FALSE),)</f>
        <v>0</v>
      </c>
      <c r="D1613" s="37"/>
      <c r="E1613" s="30" t="str">
        <f>IFERROR(VLOOKUP(D1613,'движение ДВС'!B1612:C5617,2,FALSE),"")</f>
        <v/>
      </c>
      <c r="F1613" s="35"/>
      <c r="G1613" s="30" t="str">
        <f>IFERROR(VLOOKUP(F1613,нормативы!G1613:H1652,2,FALSE),"")</f>
        <v/>
      </c>
      <c r="H1613" s="30" t="str">
        <f>IF(ISBLANK(D1613),"",нормативы!$H$2)</f>
        <v/>
      </c>
      <c r="I1613" s="35"/>
      <c r="J1613" s="36" t="str">
        <f>IFERROR(VLOOKUP(D1613,'движение ДВС'!B1612:K5617,9,FALSE),"")</f>
        <v/>
      </c>
      <c r="K1613" s="29" t="str">
        <f>IFERROR(INDEX('движение ДВС'!B:P,MATCH('наряд-задание'!D1613,'движение ДВС'!P:P,0),1),"")</f>
        <v/>
      </c>
    </row>
    <row r="1614" spans="1:11" s="29" customFormat="1" ht="25.5" hidden="1" customHeight="1" x14ac:dyDescent="0.25">
      <c r="A1614" s="37"/>
      <c r="B1614" s="35"/>
      <c r="C1614" s="29">
        <f>IFERROR(VLOOKUP(B1614,специалист!$B$3:$C$45,2,FALSE),)</f>
        <v>0</v>
      </c>
      <c r="D1614" s="37"/>
      <c r="E1614" s="30" t="str">
        <f>IFERROR(VLOOKUP(D1614,'движение ДВС'!B1613:C5618,2,FALSE),"")</f>
        <v/>
      </c>
      <c r="F1614" s="35"/>
      <c r="G1614" s="30" t="str">
        <f>IFERROR(VLOOKUP(F1614,нормативы!G1614:H1653,2,FALSE),"")</f>
        <v/>
      </c>
      <c r="H1614" s="30" t="str">
        <f>IF(ISBLANK(D1614),"",нормативы!$H$2)</f>
        <v/>
      </c>
      <c r="I1614" s="35"/>
      <c r="J1614" s="36" t="str">
        <f>IFERROR(VLOOKUP(D1614,'движение ДВС'!B1613:K5618,9,FALSE),"")</f>
        <v/>
      </c>
      <c r="K1614" s="29" t="str">
        <f>IFERROR(INDEX('движение ДВС'!B:P,MATCH('наряд-задание'!D1614,'движение ДВС'!P:P,0),1),"")</f>
        <v/>
      </c>
    </row>
    <row r="1615" spans="1:11" s="29" customFormat="1" ht="25.5" hidden="1" customHeight="1" x14ac:dyDescent="0.25">
      <c r="A1615" s="37"/>
      <c r="B1615" s="35"/>
      <c r="C1615" s="29">
        <f>IFERROR(VLOOKUP(B1615,специалист!$B$3:$C$45,2,FALSE),)</f>
        <v>0</v>
      </c>
      <c r="D1615" s="37"/>
      <c r="E1615" s="30" t="str">
        <f>IFERROR(VLOOKUP(D1615,'движение ДВС'!B1614:C5619,2,FALSE),"")</f>
        <v/>
      </c>
      <c r="F1615" s="35"/>
      <c r="G1615" s="30" t="str">
        <f>IFERROR(VLOOKUP(F1615,нормативы!G1615:H1654,2,FALSE),"")</f>
        <v/>
      </c>
      <c r="H1615" s="30" t="str">
        <f>IF(ISBLANK(D1615),"",нормативы!$H$2)</f>
        <v/>
      </c>
      <c r="I1615" s="35"/>
      <c r="J1615" s="36" t="str">
        <f>IFERROR(VLOOKUP(D1615,'движение ДВС'!B1614:K5619,9,FALSE),"")</f>
        <v/>
      </c>
      <c r="K1615" s="29" t="str">
        <f>IFERROR(INDEX('движение ДВС'!B:P,MATCH('наряд-задание'!D1615,'движение ДВС'!P:P,0),1),"")</f>
        <v/>
      </c>
    </row>
    <row r="1616" spans="1:11" s="29" customFormat="1" ht="25.5" hidden="1" customHeight="1" x14ac:dyDescent="0.25">
      <c r="A1616" s="37"/>
      <c r="B1616" s="35"/>
      <c r="C1616" s="29">
        <f>IFERROR(VLOOKUP(B1616,специалист!$B$3:$C$45,2,FALSE),)</f>
        <v>0</v>
      </c>
      <c r="D1616" s="37"/>
      <c r="E1616" s="30" t="str">
        <f>IFERROR(VLOOKUP(D1616,'движение ДВС'!B1615:C5620,2,FALSE),"")</f>
        <v/>
      </c>
      <c r="F1616" s="35"/>
      <c r="G1616" s="30" t="str">
        <f>IFERROR(VLOOKUP(F1616,нормативы!G1616:H1655,2,FALSE),"")</f>
        <v/>
      </c>
      <c r="H1616" s="30" t="str">
        <f>IF(ISBLANK(D1616),"",нормативы!$H$2)</f>
        <v/>
      </c>
      <c r="I1616" s="35"/>
      <c r="J1616" s="36" t="str">
        <f>IFERROR(VLOOKUP(D1616,'движение ДВС'!B1615:K5620,9,FALSE),"")</f>
        <v/>
      </c>
      <c r="K1616" s="29" t="str">
        <f>IFERROR(INDEX('движение ДВС'!B:P,MATCH('наряд-задание'!D1616,'движение ДВС'!P:P,0),1),"")</f>
        <v/>
      </c>
    </row>
    <row r="1617" spans="1:11" s="29" customFormat="1" ht="25.5" hidden="1" customHeight="1" x14ac:dyDescent="0.25">
      <c r="A1617" s="37"/>
      <c r="B1617" s="35"/>
      <c r="C1617" s="29">
        <f>IFERROR(VLOOKUP(B1617,специалист!$B$3:$C$45,2,FALSE),)</f>
        <v>0</v>
      </c>
      <c r="D1617" s="37"/>
      <c r="E1617" s="30" t="str">
        <f>IFERROR(VLOOKUP(D1617,'движение ДВС'!B1616:C5621,2,FALSE),"")</f>
        <v/>
      </c>
      <c r="F1617" s="35"/>
      <c r="G1617" s="30" t="str">
        <f>IFERROR(VLOOKUP(F1617,нормативы!G1617:H1656,2,FALSE),"")</f>
        <v/>
      </c>
      <c r="H1617" s="30" t="str">
        <f>IF(ISBLANK(D1617),"",нормативы!$H$2)</f>
        <v/>
      </c>
      <c r="I1617" s="35"/>
      <c r="J1617" s="36" t="str">
        <f>IFERROR(VLOOKUP(D1617,'движение ДВС'!B1616:K5621,9,FALSE),"")</f>
        <v/>
      </c>
      <c r="K1617" s="29" t="str">
        <f>IFERROR(INDEX('движение ДВС'!B:P,MATCH('наряд-задание'!D1617,'движение ДВС'!P:P,0),1),"")</f>
        <v/>
      </c>
    </row>
    <row r="1618" spans="1:11" s="29" customFormat="1" ht="25.5" hidden="1" customHeight="1" x14ac:dyDescent="0.25">
      <c r="A1618" s="37"/>
      <c r="B1618" s="35"/>
      <c r="C1618" s="29">
        <f>IFERROR(VLOOKUP(B1618,специалист!$B$3:$C$45,2,FALSE),)</f>
        <v>0</v>
      </c>
      <c r="D1618" s="37"/>
      <c r="E1618" s="30" t="str">
        <f>IFERROR(VLOOKUP(D1618,'движение ДВС'!B1617:C5622,2,FALSE),"")</f>
        <v/>
      </c>
      <c r="F1618" s="35"/>
      <c r="G1618" s="30" t="str">
        <f>IFERROR(VLOOKUP(F1618,нормативы!G1618:H1657,2,FALSE),"")</f>
        <v/>
      </c>
      <c r="H1618" s="30" t="str">
        <f>IF(ISBLANK(D1618),"",нормативы!$H$2)</f>
        <v/>
      </c>
      <c r="I1618" s="35"/>
      <c r="J1618" s="36" t="str">
        <f>IFERROR(VLOOKUP(D1618,'движение ДВС'!B1617:K5622,9,FALSE),"")</f>
        <v/>
      </c>
      <c r="K1618" s="29" t="str">
        <f>IFERROR(INDEX('движение ДВС'!B:P,MATCH('наряд-задание'!D1618,'движение ДВС'!P:P,0),1),"")</f>
        <v/>
      </c>
    </row>
    <row r="1619" spans="1:11" s="29" customFormat="1" ht="25.5" hidden="1" customHeight="1" x14ac:dyDescent="0.25">
      <c r="A1619" s="37"/>
      <c r="B1619" s="35"/>
      <c r="C1619" s="29">
        <f>IFERROR(VLOOKUP(B1619,специалист!$B$3:$C$45,2,FALSE),)</f>
        <v>0</v>
      </c>
      <c r="D1619" s="37"/>
      <c r="E1619" s="30" t="str">
        <f>IFERROR(VLOOKUP(D1619,'движение ДВС'!B1618:C5623,2,FALSE),"")</f>
        <v/>
      </c>
      <c r="F1619" s="35"/>
      <c r="G1619" s="30" t="str">
        <f>IFERROR(VLOOKUP(F1619,нормативы!G1619:H1658,2,FALSE),"")</f>
        <v/>
      </c>
      <c r="H1619" s="30" t="str">
        <f>IF(ISBLANK(D1619),"",нормативы!$H$2)</f>
        <v/>
      </c>
      <c r="I1619" s="35"/>
      <c r="J1619" s="36" t="str">
        <f>IFERROR(VLOOKUP(D1619,'движение ДВС'!B1618:K5623,9,FALSE),"")</f>
        <v/>
      </c>
      <c r="K1619" s="29" t="str">
        <f>IFERROR(INDEX('движение ДВС'!B:P,MATCH('наряд-задание'!D1619,'движение ДВС'!P:P,0),1),"")</f>
        <v/>
      </c>
    </row>
    <row r="1620" spans="1:11" s="29" customFormat="1" ht="25.5" hidden="1" customHeight="1" x14ac:dyDescent="0.25">
      <c r="A1620" s="37"/>
      <c r="B1620" s="35"/>
      <c r="C1620" s="29">
        <f>IFERROR(VLOOKUP(B1620,специалист!$B$3:$C$45,2,FALSE),)</f>
        <v>0</v>
      </c>
      <c r="D1620" s="37"/>
      <c r="E1620" s="30" t="str">
        <f>IFERROR(VLOOKUP(D1620,'движение ДВС'!B1619:C5624,2,FALSE),"")</f>
        <v/>
      </c>
      <c r="F1620" s="35"/>
      <c r="G1620" s="30" t="str">
        <f>IFERROR(VLOOKUP(F1620,нормативы!G1620:H1659,2,FALSE),"")</f>
        <v/>
      </c>
      <c r="H1620" s="30" t="str">
        <f>IF(ISBLANK(D1620),"",нормативы!$H$2)</f>
        <v/>
      </c>
      <c r="I1620" s="35"/>
      <c r="J1620" s="36" t="str">
        <f>IFERROR(VLOOKUP(D1620,'движение ДВС'!B1619:K5624,9,FALSE),"")</f>
        <v/>
      </c>
      <c r="K1620" s="29" t="str">
        <f>IFERROR(INDEX('движение ДВС'!B:P,MATCH('наряд-задание'!D1620,'движение ДВС'!P:P,0),1),"")</f>
        <v/>
      </c>
    </row>
    <row r="1621" spans="1:11" s="29" customFormat="1" ht="25.5" hidden="1" customHeight="1" x14ac:dyDescent="0.25">
      <c r="A1621" s="37"/>
      <c r="B1621" s="35"/>
      <c r="C1621" s="29">
        <f>IFERROR(VLOOKUP(B1621,специалист!$B$3:$C$45,2,FALSE),)</f>
        <v>0</v>
      </c>
      <c r="D1621" s="37"/>
      <c r="E1621" s="30" t="str">
        <f>IFERROR(VLOOKUP(D1621,'движение ДВС'!B1620:C5625,2,FALSE),"")</f>
        <v/>
      </c>
      <c r="F1621" s="35"/>
      <c r="G1621" s="30" t="str">
        <f>IFERROR(VLOOKUP(F1621,нормативы!G1621:H1660,2,FALSE),"")</f>
        <v/>
      </c>
      <c r="H1621" s="30" t="str">
        <f>IF(ISBLANK(D1621),"",нормативы!$H$2)</f>
        <v/>
      </c>
      <c r="I1621" s="35"/>
      <c r="J1621" s="36" t="str">
        <f>IFERROR(VLOOKUP(D1621,'движение ДВС'!B1620:K5625,9,FALSE),"")</f>
        <v/>
      </c>
      <c r="K1621" s="29" t="str">
        <f>IFERROR(INDEX('движение ДВС'!B:P,MATCH('наряд-задание'!D1621,'движение ДВС'!P:P,0),1),"")</f>
        <v/>
      </c>
    </row>
    <row r="1622" spans="1:11" s="29" customFormat="1" ht="25.5" hidden="1" customHeight="1" x14ac:dyDescent="0.25">
      <c r="A1622" s="37"/>
      <c r="B1622" s="35"/>
      <c r="C1622" s="29">
        <f>IFERROR(VLOOKUP(B1622,специалист!$B$3:$C$45,2,FALSE),)</f>
        <v>0</v>
      </c>
      <c r="D1622" s="37"/>
      <c r="E1622" s="30" t="str">
        <f>IFERROR(VLOOKUP(D1622,'движение ДВС'!B1621:C5626,2,FALSE),"")</f>
        <v/>
      </c>
      <c r="F1622" s="35"/>
      <c r="G1622" s="30" t="str">
        <f>IFERROR(VLOOKUP(F1622,нормативы!G1622:H1661,2,FALSE),"")</f>
        <v/>
      </c>
      <c r="H1622" s="30" t="str">
        <f>IF(ISBLANK(D1622),"",нормативы!$H$2)</f>
        <v/>
      </c>
      <c r="I1622" s="35"/>
      <c r="J1622" s="36" t="str">
        <f>IFERROR(VLOOKUP(D1622,'движение ДВС'!B1621:K5626,9,FALSE),"")</f>
        <v/>
      </c>
      <c r="K1622" s="29" t="str">
        <f>IFERROR(INDEX('движение ДВС'!B:P,MATCH('наряд-задание'!D1622,'движение ДВС'!P:P,0),1),"")</f>
        <v/>
      </c>
    </row>
    <row r="1623" spans="1:11" s="29" customFormat="1" ht="25.5" hidden="1" customHeight="1" x14ac:dyDescent="0.25">
      <c r="A1623" s="37"/>
      <c r="B1623" s="35"/>
      <c r="C1623" s="29">
        <f>IFERROR(VLOOKUP(B1623,специалист!$B$3:$C$45,2,FALSE),)</f>
        <v>0</v>
      </c>
      <c r="D1623" s="37"/>
      <c r="E1623" s="30" t="str">
        <f>IFERROR(VLOOKUP(D1623,'движение ДВС'!B1622:C5627,2,FALSE),"")</f>
        <v/>
      </c>
      <c r="F1623" s="35"/>
      <c r="G1623" s="30" t="str">
        <f>IFERROR(VLOOKUP(F1623,нормативы!G1623:H1662,2,FALSE),"")</f>
        <v/>
      </c>
      <c r="H1623" s="30" t="str">
        <f>IF(ISBLANK(D1623),"",нормативы!$H$2)</f>
        <v/>
      </c>
      <c r="I1623" s="35"/>
      <c r="J1623" s="36" t="str">
        <f>IFERROR(VLOOKUP(D1623,'движение ДВС'!B1622:K5627,9,FALSE),"")</f>
        <v/>
      </c>
      <c r="K1623" s="29" t="str">
        <f>IFERROR(INDEX('движение ДВС'!B:P,MATCH('наряд-задание'!D1623,'движение ДВС'!P:P,0),1),"")</f>
        <v/>
      </c>
    </row>
    <row r="1624" spans="1:11" s="29" customFormat="1" ht="25.5" hidden="1" customHeight="1" x14ac:dyDescent="0.25">
      <c r="A1624" s="37"/>
      <c r="B1624" s="35"/>
      <c r="C1624" s="29">
        <f>IFERROR(VLOOKUP(B1624,специалист!$B$3:$C$45,2,FALSE),)</f>
        <v>0</v>
      </c>
      <c r="D1624" s="37"/>
      <c r="E1624" s="30" t="str">
        <f>IFERROR(VLOOKUP(D1624,'движение ДВС'!B1623:C5628,2,FALSE),"")</f>
        <v/>
      </c>
      <c r="F1624" s="35"/>
      <c r="G1624" s="30" t="str">
        <f>IFERROR(VLOOKUP(F1624,нормативы!G1624:H1663,2,FALSE),"")</f>
        <v/>
      </c>
      <c r="H1624" s="30" t="str">
        <f>IF(ISBLANK(D1624),"",нормативы!$H$2)</f>
        <v/>
      </c>
      <c r="I1624" s="35"/>
      <c r="J1624" s="36" t="str">
        <f>IFERROR(VLOOKUP(D1624,'движение ДВС'!B1623:K5628,9,FALSE),"")</f>
        <v/>
      </c>
      <c r="K1624" s="29" t="str">
        <f>IFERROR(INDEX('движение ДВС'!B:P,MATCH('наряд-задание'!D1624,'движение ДВС'!P:P,0),1),"")</f>
        <v/>
      </c>
    </row>
    <row r="1625" spans="1:11" s="29" customFormat="1" ht="25.5" hidden="1" customHeight="1" x14ac:dyDescent="0.25">
      <c r="A1625" s="37"/>
      <c r="B1625" s="35"/>
      <c r="C1625" s="29">
        <f>IFERROR(VLOOKUP(B1625,специалист!$B$3:$C$45,2,FALSE),)</f>
        <v>0</v>
      </c>
      <c r="D1625" s="37"/>
      <c r="E1625" s="30" t="str">
        <f>IFERROR(VLOOKUP(D1625,'движение ДВС'!B1624:C5629,2,FALSE),"")</f>
        <v/>
      </c>
      <c r="F1625" s="35"/>
      <c r="G1625" s="30" t="str">
        <f>IFERROR(VLOOKUP(F1625,нормативы!G1625:H1664,2,FALSE),"")</f>
        <v/>
      </c>
      <c r="H1625" s="30" t="str">
        <f>IF(ISBLANK(D1625),"",нормативы!$H$2)</f>
        <v/>
      </c>
      <c r="I1625" s="35"/>
      <c r="J1625" s="36" t="str">
        <f>IFERROR(VLOOKUP(D1625,'движение ДВС'!B1624:K5629,9,FALSE),"")</f>
        <v/>
      </c>
      <c r="K1625" s="29" t="str">
        <f>IFERROR(INDEX('движение ДВС'!B:P,MATCH('наряд-задание'!D1625,'движение ДВС'!P:P,0),1),"")</f>
        <v/>
      </c>
    </row>
    <row r="1626" spans="1:11" s="29" customFormat="1" ht="25.5" hidden="1" customHeight="1" x14ac:dyDescent="0.25">
      <c r="A1626" s="37"/>
      <c r="B1626" s="35"/>
      <c r="C1626" s="29">
        <f>IFERROR(VLOOKUP(B1626,специалист!$B$3:$C$45,2,FALSE),)</f>
        <v>0</v>
      </c>
      <c r="D1626" s="37"/>
      <c r="E1626" s="30" t="str">
        <f>IFERROR(VLOOKUP(D1626,'движение ДВС'!B1625:C5630,2,FALSE),"")</f>
        <v/>
      </c>
      <c r="F1626" s="35"/>
      <c r="G1626" s="30" t="str">
        <f>IFERROR(VLOOKUP(F1626,нормативы!G1626:H1665,2,FALSE),"")</f>
        <v/>
      </c>
      <c r="H1626" s="30" t="str">
        <f>IF(ISBLANK(D1626),"",нормативы!$H$2)</f>
        <v/>
      </c>
      <c r="I1626" s="35"/>
      <c r="J1626" s="36" t="str">
        <f>IFERROR(VLOOKUP(D1626,'движение ДВС'!B1625:K5630,9,FALSE),"")</f>
        <v/>
      </c>
      <c r="K1626" s="29" t="str">
        <f>IFERROR(INDEX('движение ДВС'!B:P,MATCH('наряд-задание'!D1626,'движение ДВС'!P:P,0),1),"")</f>
        <v/>
      </c>
    </row>
    <row r="1627" spans="1:11" s="29" customFormat="1" ht="25.5" hidden="1" customHeight="1" x14ac:dyDescent="0.25">
      <c r="A1627" s="37"/>
      <c r="B1627" s="35"/>
      <c r="C1627" s="29">
        <f>IFERROR(VLOOKUP(B1627,специалист!$B$3:$C$45,2,FALSE),)</f>
        <v>0</v>
      </c>
      <c r="D1627" s="37"/>
      <c r="E1627" s="30" t="str">
        <f>IFERROR(VLOOKUP(D1627,'движение ДВС'!B1626:C5631,2,FALSE),"")</f>
        <v/>
      </c>
      <c r="F1627" s="35"/>
      <c r="G1627" s="30" t="str">
        <f>IFERROR(VLOOKUP(F1627,нормативы!G1627:H1666,2,FALSE),"")</f>
        <v/>
      </c>
      <c r="H1627" s="30" t="str">
        <f>IF(ISBLANK(D1627),"",нормативы!$H$2)</f>
        <v/>
      </c>
      <c r="I1627" s="35"/>
      <c r="J1627" s="36" t="str">
        <f>IFERROR(VLOOKUP(D1627,'движение ДВС'!B1626:K5631,9,FALSE),"")</f>
        <v/>
      </c>
      <c r="K1627" s="29" t="str">
        <f>IFERROR(INDEX('движение ДВС'!B:P,MATCH('наряд-задание'!D1627,'движение ДВС'!P:P,0),1),"")</f>
        <v/>
      </c>
    </row>
    <row r="1628" spans="1:11" s="29" customFormat="1" ht="25.5" hidden="1" customHeight="1" x14ac:dyDescent="0.25">
      <c r="A1628" s="37"/>
      <c r="B1628" s="35"/>
      <c r="C1628" s="29">
        <f>IFERROR(VLOOKUP(B1628,специалист!$B$3:$C$45,2,FALSE),)</f>
        <v>0</v>
      </c>
      <c r="D1628" s="37"/>
      <c r="E1628" s="30" t="str">
        <f>IFERROR(VLOOKUP(D1628,'движение ДВС'!B1627:C5632,2,FALSE),"")</f>
        <v/>
      </c>
      <c r="F1628" s="35"/>
      <c r="G1628" s="30" t="str">
        <f>IFERROR(VLOOKUP(F1628,нормативы!G1628:H1667,2,FALSE),"")</f>
        <v/>
      </c>
      <c r="H1628" s="30" t="str">
        <f>IF(ISBLANK(D1628),"",нормативы!$H$2)</f>
        <v/>
      </c>
      <c r="I1628" s="35"/>
      <c r="J1628" s="36" t="str">
        <f>IFERROR(VLOOKUP(D1628,'движение ДВС'!B1627:K5632,9,FALSE),"")</f>
        <v/>
      </c>
      <c r="K1628" s="29" t="str">
        <f>IFERROR(INDEX('движение ДВС'!B:P,MATCH('наряд-задание'!D1628,'движение ДВС'!P:P,0),1),"")</f>
        <v/>
      </c>
    </row>
    <row r="1629" spans="1:11" s="29" customFormat="1" ht="25.5" hidden="1" customHeight="1" x14ac:dyDescent="0.25">
      <c r="A1629" s="37"/>
      <c r="B1629" s="35"/>
      <c r="C1629" s="29">
        <f>IFERROR(VLOOKUP(B1629,специалист!$B$3:$C$45,2,FALSE),)</f>
        <v>0</v>
      </c>
      <c r="D1629" s="37"/>
      <c r="E1629" s="30" t="str">
        <f>IFERROR(VLOOKUP(D1629,'движение ДВС'!B1628:C5633,2,FALSE),"")</f>
        <v/>
      </c>
      <c r="F1629" s="35"/>
      <c r="G1629" s="30" t="str">
        <f>IFERROR(VLOOKUP(F1629,нормативы!G1629:H1668,2,FALSE),"")</f>
        <v/>
      </c>
      <c r="H1629" s="30" t="str">
        <f>IF(ISBLANK(D1629),"",нормативы!$H$2)</f>
        <v/>
      </c>
      <c r="I1629" s="35"/>
      <c r="J1629" s="36" t="str">
        <f>IFERROR(VLOOKUP(D1629,'движение ДВС'!B1628:K5633,9,FALSE),"")</f>
        <v/>
      </c>
      <c r="K1629" s="29" t="str">
        <f>IFERROR(INDEX('движение ДВС'!B:P,MATCH('наряд-задание'!D1629,'движение ДВС'!P:P,0),1),"")</f>
        <v/>
      </c>
    </row>
    <row r="1630" spans="1:11" s="29" customFormat="1" ht="25.5" hidden="1" customHeight="1" x14ac:dyDescent="0.25">
      <c r="A1630" s="37"/>
      <c r="B1630" s="35"/>
      <c r="C1630" s="29">
        <f>IFERROR(VLOOKUP(B1630,специалист!$B$3:$C$45,2,FALSE),)</f>
        <v>0</v>
      </c>
      <c r="D1630" s="37"/>
      <c r="E1630" s="30" t="str">
        <f>IFERROR(VLOOKUP(D1630,'движение ДВС'!B1629:C5634,2,FALSE),"")</f>
        <v/>
      </c>
      <c r="F1630" s="35"/>
      <c r="G1630" s="30" t="str">
        <f>IFERROR(VLOOKUP(F1630,нормативы!G1630:H1669,2,FALSE),"")</f>
        <v/>
      </c>
      <c r="H1630" s="30" t="str">
        <f>IF(ISBLANK(D1630),"",нормативы!$H$2)</f>
        <v/>
      </c>
      <c r="I1630" s="35"/>
      <c r="J1630" s="36" t="str">
        <f>IFERROR(VLOOKUP(D1630,'движение ДВС'!B1629:K5634,9,FALSE),"")</f>
        <v/>
      </c>
      <c r="K1630" s="29" t="str">
        <f>IFERROR(INDEX('движение ДВС'!B:P,MATCH('наряд-задание'!D1630,'движение ДВС'!P:P,0),1),"")</f>
        <v/>
      </c>
    </row>
    <row r="1631" spans="1:11" s="29" customFormat="1" ht="25.5" hidden="1" customHeight="1" x14ac:dyDescent="0.25">
      <c r="A1631" s="37"/>
      <c r="B1631" s="35"/>
      <c r="C1631" s="29">
        <f>IFERROR(VLOOKUP(B1631,специалист!$B$3:$C$45,2,FALSE),)</f>
        <v>0</v>
      </c>
      <c r="D1631" s="37"/>
      <c r="E1631" s="30" t="str">
        <f>IFERROR(VLOOKUP(D1631,'движение ДВС'!B1630:C5635,2,FALSE),"")</f>
        <v/>
      </c>
      <c r="F1631" s="35"/>
      <c r="G1631" s="30" t="str">
        <f>IFERROR(VLOOKUP(F1631,нормативы!G1631:H1670,2,FALSE),"")</f>
        <v/>
      </c>
      <c r="H1631" s="30" t="str">
        <f>IF(ISBLANK(D1631),"",нормативы!$H$2)</f>
        <v/>
      </c>
      <c r="I1631" s="35"/>
      <c r="J1631" s="36" t="str">
        <f>IFERROR(VLOOKUP(D1631,'движение ДВС'!B1630:K5635,9,FALSE),"")</f>
        <v/>
      </c>
      <c r="K1631" s="29" t="str">
        <f>IFERROR(INDEX('движение ДВС'!B:P,MATCH('наряд-задание'!D1631,'движение ДВС'!P:P,0),1),"")</f>
        <v/>
      </c>
    </row>
    <row r="1632" spans="1:11" s="29" customFormat="1" ht="25.5" hidden="1" customHeight="1" x14ac:dyDescent="0.25">
      <c r="A1632" s="37"/>
      <c r="B1632" s="35"/>
      <c r="C1632" s="29">
        <f>IFERROR(VLOOKUP(B1632,специалист!$B$3:$C$45,2,FALSE),)</f>
        <v>0</v>
      </c>
      <c r="D1632" s="37"/>
      <c r="E1632" s="30" t="str">
        <f>IFERROR(VLOOKUP(D1632,'движение ДВС'!B1631:C5636,2,FALSE),"")</f>
        <v/>
      </c>
      <c r="F1632" s="35"/>
      <c r="G1632" s="30" t="str">
        <f>IFERROR(VLOOKUP(F1632,нормативы!G1632:H1671,2,FALSE),"")</f>
        <v/>
      </c>
      <c r="H1632" s="30" t="str">
        <f>IF(ISBLANK(D1632),"",нормативы!$H$2)</f>
        <v/>
      </c>
      <c r="I1632" s="35"/>
      <c r="J1632" s="36" t="str">
        <f>IFERROR(VLOOKUP(D1632,'движение ДВС'!B1631:K5636,9,FALSE),"")</f>
        <v/>
      </c>
      <c r="K1632" s="29" t="str">
        <f>IFERROR(INDEX('движение ДВС'!B:P,MATCH('наряд-задание'!D1632,'движение ДВС'!P:P,0),1),"")</f>
        <v/>
      </c>
    </row>
    <row r="1633" spans="1:11" s="29" customFormat="1" ht="25.5" hidden="1" customHeight="1" x14ac:dyDescent="0.25">
      <c r="A1633" s="37"/>
      <c r="B1633" s="35"/>
      <c r="C1633" s="29">
        <f>IFERROR(VLOOKUP(B1633,специалист!$B$3:$C$45,2,FALSE),)</f>
        <v>0</v>
      </c>
      <c r="D1633" s="37"/>
      <c r="E1633" s="30" t="str">
        <f>IFERROR(VLOOKUP(D1633,'движение ДВС'!B1632:C5637,2,FALSE),"")</f>
        <v/>
      </c>
      <c r="F1633" s="35"/>
      <c r="G1633" s="30" t="str">
        <f>IFERROR(VLOOKUP(F1633,нормативы!G1633:H1672,2,FALSE),"")</f>
        <v/>
      </c>
      <c r="H1633" s="30" t="str">
        <f>IF(ISBLANK(D1633),"",нормативы!$H$2)</f>
        <v/>
      </c>
      <c r="I1633" s="35"/>
      <c r="J1633" s="36" t="str">
        <f>IFERROR(VLOOKUP(D1633,'движение ДВС'!B1632:K5637,9,FALSE),"")</f>
        <v/>
      </c>
      <c r="K1633" s="29" t="str">
        <f>IFERROR(INDEX('движение ДВС'!B:P,MATCH('наряд-задание'!D1633,'движение ДВС'!P:P,0),1),"")</f>
        <v/>
      </c>
    </row>
    <row r="1634" spans="1:11" s="29" customFormat="1" ht="25.5" hidden="1" customHeight="1" x14ac:dyDescent="0.25">
      <c r="A1634" s="37"/>
      <c r="B1634" s="35"/>
      <c r="C1634" s="29">
        <f>IFERROR(VLOOKUP(B1634,специалист!$B$3:$C$45,2,FALSE),)</f>
        <v>0</v>
      </c>
      <c r="D1634" s="37"/>
      <c r="E1634" s="30" t="str">
        <f>IFERROR(VLOOKUP(D1634,'движение ДВС'!B1633:C5638,2,FALSE),"")</f>
        <v/>
      </c>
      <c r="F1634" s="35"/>
      <c r="G1634" s="30" t="str">
        <f>IFERROR(VLOOKUP(F1634,нормативы!G1634:H1673,2,FALSE),"")</f>
        <v/>
      </c>
      <c r="H1634" s="30" t="str">
        <f>IF(ISBLANK(D1634),"",нормативы!$H$2)</f>
        <v/>
      </c>
      <c r="I1634" s="35"/>
      <c r="J1634" s="36" t="str">
        <f>IFERROR(VLOOKUP(D1634,'движение ДВС'!B1633:K5638,9,FALSE),"")</f>
        <v/>
      </c>
      <c r="K1634" s="29" t="str">
        <f>IFERROR(INDEX('движение ДВС'!B:P,MATCH('наряд-задание'!D1634,'движение ДВС'!P:P,0),1),"")</f>
        <v/>
      </c>
    </row>
    <row r="1635" spans="1:11" s="29" customFormat="1" ht="25.5" hidden="1" customHeight="1" x14ac:dyDescent="0.25">
      <c r="A1635" s="37"/>
      <c r="B1635" s="35"/>
      <c r="C1635" s="29">
        <f>IFERROR(VLOOKUP(B1635,специалист!$B$3:$C$45,2,FALSE),)</f>
        <v>0</v>
      </c>
      <c r="D1635" s="37"/>
      <c r="E1635" s="30" t="str">
        <f>IFERROR(VLOOKUP(D1635,'движение ДВС'!B1634:C5639,2,FALSE),"")</f>
        <v/>
      </c>
      <c r="F1635" s="35"/>
      <c r="G1635" s="30" t="str">
        <f>IFERROR(VLOOKUP(F1635,нормативы!G1635:H1674,2,FALSE),"")</f>
        <v/>
      </c>
      <c r="H1635" s="30" t="str">
        <f>IF(ISBLANK(D1635),"",нормативы!$H$2)</f>
        <v/>
      </c>
      <c r="I1635" s="35"/>
      <c r="J1635" s="36" t="str">
        <f>IFERROR(VLOOKUP(D1635,'движение ДВС'!B1634:K5639,9,FALSE),"")</f>
        <v/>
      </c>
      <c r="K1635" s="29" t="str">
        <f>IFERROR(INDEX('движение ДВС'!B:P,MATCH('наряд-задание'!D1635,'движение ДВС'!P:P,0),1),"")</f>
        <v/>
      </c>
    </row>
    <row r="1636" spans="1:11" s="29" customFormat="1" ht="25.5" hidden="1" customHeight="1" x14ac:dyDescent="0.25">
      <c r="A1636" s="37"/>
      <c r="B1636" s="35"/>
      <c r="C1636" s="29">
        <f>IFERROR(VLOOKUP(B1636,специалист!$B$3:$C$45,2,FALSE),)</f>
        <v>0</v>
      </c>
      <c r="D1636" s="37"/>
      <c r="E1636" s="30" t="str">
        <f>IFERROR(VLOOKUP(D1636,'движение ДВС'!B1635:C5640,2,FALSE),"")</f>
        <v/>
      </c>
      <c r="F1636" s="35"/>
      <c r="G1636" s="30" t="str">
        <f>IFERROR(VLOOKUP(F1636,нормативы!G1636:H1675,2,FALSE),"")</f>
        <v/>
      </c>
      <c r="H1636" s="30" t="str">
        <f>IF(ISBLANK(D1636),"",нормативы!$H$2)</f>
        <v/>
      </c>
      <c r="I1636" s="35"/>
      <c r="J1636" s="36" t="str">
        <f>IFERROR(VLOOKUP(D1636,'движение ДВС'!B1635:K5640,9,FALSE),"")</f>
        <v/>
      </c>
      <c r="K1636" s="29" t="str">
        <f>IFERROR(INDEX('движение ДВС'!B:P,MATCH('наряд-задание'!D1636,'движение ДВС'!P:P,0),1),"")</f>
        <v/>
      </c>
    </row>
    <row r="1637" spans="1:11" s="29" customFormat="1" ht="25.5" hidden="1" customHeight="1" x14ac:dyDescent="0.25">
      <c r="A1637" s="37"/>
      <c r="B1637" s="35"/>
      <c r="C1637" s="29">
        <f>IFERROR(VLOOKUP(B1637,специалист!$B$3:$C$45,2,FALSE),)</f>
        <v>0</v>
      </c>
      <c r="D1637" s="37"/>
      <c r="E1637" s="30" t="str">
        <f>IFERROR(VLOOKUP(D1637,'движение ДВС'!B1636:C5641,2,FALSE),"")</f>
        <v/>
      </c>
      <c r="F1637" s="35"/>
      <c r="G1637" s="30" t="str">
        <f>IFERROR(VLOOKUP(F1637,нормативы!G1637:H1676,2,FALSE),"")</f>
        <v/>
      </c>
      <c r="H1637" s="30" t="str">
        <f>IF(ISBLANK(D1637),"",нормативы!$H$2)</f>
        <v/>
      </c>
      <c r="I1637" s="35"/>
      <c r="J1637" s="36" t="str">
        <f>IFERROR(VLOOKUP(D1637,'движение ДВС'!B1636:K5641,9,FALSE),"")</f>
        <v/>
      </c>
      <c r="K1637" s="29" t="str">
        <f>IFERROR(INDEX('движение ДВС'!B:P,MATCH('наряд-задание'!D1637,'движение ДВС'!P:P,0),1),"")</f>
        <v/>
      </c>
    </row>
    <row r="1638" spans="1:11" s="29" customFormat="1" ht="25.5" hidden="1" customHeight="1" x14ac:dyDescent="0.25">
      <c r="A1638" s="37"/>
      <c r="B1638" s="35"/>
      <c r="C1638" s="29">
        <f>IFERROR(VLOOKUP(B1638,специалист!$B$3:$C$45,2,FALSE),)</f>
        <v>0</v>
      </c>
      <c r="D1638" s="37"/>
      <c r="E1638" s="30" t="str">
        <f>IFERROR(VLOOKUP(D1638,'движение ДВС'!B1637:C5642,2,FALSE),"")</f>
        <v/>
      </c>
      <c r="F1638" s="35"/>
      <c r="G1638" s="30" t="str">
        <f>IFERROR(VLOOKUP(F1638,нормативы!G1638:H1677,2,FALSE),"")</f>
        <v/>
      </c>
      <c r="H1638" s="30" t="str">
        <f>IF(ISBLANK(D1638),"",нормативы!$H$2)</f>
        <v/>
      </c>
      <c r="I1638" s="35"/>
      <c r="J1638" s="36" t="str">
        <f>IFERROR(VLOOKUP(D1638,'движение ДВС'!B1637:K5642,9,FALSE),"")</f>
        <v/>
      </c>
      <c r="K1638" s="29" t="str">
        <f>IFERROR(INDEX('движение ДВС'!B:P,MATCH('наряд-задание'!D1638,'движение ДВС'!P:P,0),1),"")</f>
        <v/>
      </c>
    </row>
    <row r="1639" spans="1:11" s="29" customFormat="1" ht="25.5" hidden="1" customHeight="1" x14ac:dyDescent="0.25">
      <c r="A1639" s="37"/>
      <c r="B1639" s="35"/>
      <c r="C1639" s="29">
        <f>IFERROR(VLOOKUP(B1639,специалист!$B$3:$C$45,2,FALSE),)</f>
        <v>0</v>
      </c>
      <c r="D1639" s="37"/>
      <c r="E1639" s="30" t="str">
        <f>IFERROR(VLOOKUP(D1639,'движение ДВС'!B1638:C5643,2,FALSE),"")</f>
        <v/>
      </c>
      <c r="F1639" s="35"/>
      <c r="G1639" s="30" t="str">
        <f>IFERROR(VLOOKUP(F1639,нормативы!G1639:H1678,2,FALSE),"")</f>
        <v/>
      </c>
      <c r="H1639" s="30" t="str">
        <f>IF(ISBLANK(D1639),"",нормативы!$H$2)</f>
        <v/>
      </c>
      <c r="I1639" s="35"/>
      <c r="J1639" s="36" t="str">
        <f>IFERROR(VLOOKUP(D1639,'движение ДВС'!B1638:K5643,9,FALSE),"")</f>
        <v/>
      </c>
      <c r="K1639" s="29" t="str">
        <f>IFERROR(INDEX('движение ДВС'!B:P,MATCH('наряд-задание'!D1639,'движение ДВС'!P:P,0),1),"")</f>
        <v/>
      </c>
    </row>
    <row r="1640" spans="1:11" s="29" customFormat="1" ht="25.5" hidden="1" customHeight="1" x14ac:dyDescent="0.25">
      <c r="A1640" s="37"/>
      <c r="B1640" s="35"/>
      <c r="C1640" s="29">
        <f>IFERROR(VLOOKUP(B1640,специалист!$B$3:$C$45,2,FALSE),)</f>
        <v>0</v>
      </c>
      <c r="D1640" s="37"/>
      <c r="E1640" s="30" t="str">
        <f>IFERROR(VLOOKUP(D1640,'движение ДВС'!B1639:C5644,2,FALSE),"")</f>
        <v/>
      </c>
      <c r="F1640" s="35"/>
      <c r="G1640" s="30" t="str">
        <f>IFERROR(VLOOKUP(F1640,нормативы!G1640:H1679,2,FALSE),"")</f>
        <v/>
      </c>
      <c r="H1640" s="30" t="str">
        <f>IF(ISBLANK(D1640),"",нормативы!$H$2)</f>
        <v/>
      </c>
      <c r="I1640" s="35"/>
      <c r="J1640" s="36" t="str">
        <f>IFERROR(VLOOKUP(D1640,'движение ДВС'!B1639:K5644,9,FALSE),"")</f>
        <v/>
      </c>
      <c r="K1640" s="29" t="str">
        <f>IFERROR(INDEX('движение ДВС'!B:P,MATCH('наряд-задание'!D1640,'движение ДВС'!P:P,0),1),"")</f>
        <v/>
      </c>
    </row>
    <row r="1641" spans="1:11" s="29" customFormat="1" ht="25.5" hidden="1" customHeight="1" x14ac:dyDescent="0.25">
      <c r="A1641" s="37"/>
      <c r="B1641" s="35"/>
      <c r="C1641" s="29">
        <f>IFERROR(VLOOKUP(B1641,специалист!$B$3:$C$45,2,FALSE),)</f>
        <v>0</v>
      </c>
      <c r="D1641" s="37"/>
      <c r="E1641" s="30" t="str">
        <f>IFERROR(VLOOKUP(D1641,'движение ДВС'!B1640:C5645,2,FALSE),"")</f>
        <v/>
      </c>
      <c r="F1641" s="35"/>
      <c r="G1641" s="30" t="str">
        <f>IFERROR(VLOOKUP(F1641,нормативы!G1641:H1680,2,FALSE),"")</f>
        <v/>
      </c>
      <c r="H1641" s="30" t="str">
        <f>IF(ISBLANK(D1641),"",нормативы!$H$2)</f>
        <v/>
      </c>
      <c r="I1641" s="35"/>
      <c r="J1641" s="36" t="str">
        <f>IFERROR(VLOOKUP(D1641,'движение ДВС'!B1640:K5645,9,FALSE),"")</f>
        <v/>
      </c>
      <c r="K1641" s="29" t="str">
        <f>IFERROR(INDEX('движение ДВС'!B:P,MATCH('наряд-задание'!D1641,'движение ДВС'!P:P,0),1),"")</f>
        <v/>
      </c>
    </row>
    <row r="1642" spans="1:11" s="29" customFormat="1" ht="25.5" hidden="1" customHeight="1" x14ac:dyDescent="0.25">
      <c r="A1642" s="37"/>
      <c r="B1642" s="35"/>
      <c r="C1642" s="29">
        <f>IFERROR(VLOOKUP(B1642,специалист!$B$3:$C$45,2,FALSE),)</f>
        <v>0</v>
      </c>
      <c r="D1642" s="37"/>
      <c r="E1642" s="30" t="str">
        <f>IFERROR(VLOOKUP(D1642,'движение ДВС'!B1641:C5646,2,FALSE),"")</f>
        <v/>
      </c>
      <c r="F1642" s="35"/>
      <c r="G1642" s="30" t="str">
        <f>IFERROR(VLOOKUP(F1642,нормативы!G1642:H1681,2,FALSE),"")</f>
        <v/>
      </c>
      <c r="H1642" s="30" t="str">
        <f>IF(ISBLANK(D1642),"",нормативы!$H$2)</f>
        <v/>
      </c>
      <c r="I1642" s="35"/>
      <c r="J1642" s="36" t="str">
        <f>IFERROR(VLOOKUP(D1642,'движение ДВС'!B1641:K5646,9,FALSE),"")</f>
        <v/>
      </c>
      <c r="K1642" s="29" t="str">
        <f>IFERROR(INDEX('движение ДВС'!B:P,MATCH('наряд-задание'!D1642,'движение ДВС'!P:P,0),1),"")</f>
        <v/>
      </c>
    </row>
    <row r="1643" spans="1:11" s="29" customFormat="1" ht="25.5" hidden="1" customHeight="1" x14ac:dyDescent="0.25">
      <c r="A1643" s="37"/>
      <c r="B1643" s="35"/>
      <c r="C1643" s="29">
        <f>IFERROR(VLOOKUP(B1643,специалист!$B$3:$C$45,2,FALSE),)</f>
        <v>0</v>
      </c>
      <c r="D1643" s="37"/>
      <c r="E1643" s="30" t="str">
        <f>IFERROR(VLOOKUP(D1643,'движение ДВС'!B1642:C5647,2,FALSE),"")</f>
        <v/>
      </c>
      <c r="F1643" s="35"/>
      <c r="G1643" s="30" t="str">
        <f>IFERROR(VLOOKUP(F1643,нормативы!G1643:H1682,2,FALSE),"")</f>
        <v/>
      </c>
      <c r="H1643" s="30" t="str">
        <f>IF(ISBLANK(D1643),"",нормативы!$H$2)</f>
        <v/>
      </c>
      <c r="I1643" s="35"/>
      <c r="J1643" s="36" t="str">
        <f>IFERROR(VLOOKUP(D1643,'движение ДВС'!B1642:K5647,9,FALSE),"")</f>
        <v/>
      </c>
      <c r="K1643" s="29" t="str">
        <f>IFERROR(INDEX('движение ДВС'!B:P,MATCH('наряд-задание'!D1643,'движение ДВС'!P:P,0),1),"")</f>
        <v/>
      </c>
    </row>
    <row r="1644" spans="1:11" s="29" customFormat="1" ht="25.5" hidden="1" customHeight="1" x14ac:dyDescent="0.25">
      <c r="A1644" s="37"/>
      <c r="B1644" s="35"/>
      <c r="C1644" s="29">
        <f>IFERROR(VLOOKUP(B1644,специалист!$B$3:$C$45,2,FALSE),)</f>
        <v>0</v>
      </c>
      <c r="D1644" s="37"/>
      <c r="E1644" s="30" t="str">
        <f>IFERROR(VLOOKUP(D1644,'движение ДВС'!B1643:C5648,2,FALSE),"")</f>
        <v/>
      </c>
      <c r="F1644" s="35"/>
      <c r="G1644" s="30" t="str">
        <f>IFERROR(VLOOKUP(F1644,нормативы!G1644:H1683,2,FALSE),"")</f>
        <v/>
      </c>
      <c r="H1644" s="30" t="str">
        <f>IF(ISBLANK(D1644),"",нормативы!$H$2)</f>
        <v/>
      </c>
      <c r="I1644" s="35"/>
      <c r="J1644" s="36" t="str">
        <f>IFERROR(VLOOKUP(D1644,'движение ДВС'!B1643:K5648,9,FALSE),"")</f>
        <v/>
      </c>
      <c r="K1644" s="29" t="str">
        <f>IFERROR(INDEX('движение ДВС'!B:P,MATCH('наряд-задание'!D1644,'движение ДВС'!P:P,0),1),"")</f>
        <v/>
      </c>
    </row>
    <row r="1645" spans="1:11" s="29" customFormat="1" ht="25.5" hidden="1" customHeight="1" x14ac:dyDescent="0.25">
      <c r="A1645" s="37"/>
      <c r="B1645" s="35"/>
      <c r="C1645" s="29">
        <f>IFERROR(VLOOKUP(B1645,специалист!$B$3:$C$45,2,FALSE),)</f>
        <v>0</v>
      </c>
      <c r="D1645" s="37"/>
      <c r="E1645" s="30" t="str">
        <f>IFERROR(VLOOKUP(D1645,'движение ДВС'!B1644:C5649,2,FALSE),"")</f>
        <v/>
      </c>
      <c r="F1645" s="35"/>
      <c r="G1645" s="30" t="str">
        <f>IFERROR(VLOOKUP(F1645,нормативы!G1645:H1684,2,FALSE),"")</f>
        <v/>
      </c>
      <c r="H1645" s="30" t="str">
        <f>IF(ISBLANK(D1645),"",нормативы!$H$2)</f>
        <v/>
      </c>
      <c r="I1645" s="35"/>
      <c r="J1645" s="36" t="str">
        <f>IFERROR(VLOOKUP(D1645,'движение ДВС'!B1644:K5649,9,FALSE),"")</f>
        <v/>
      </c>
      <c r="K1645" s="29" t="str">
        <f>IFERROR(INDEX('движение ДВС'!B:P,MATCH('наряд-задание'!D1645,'движение ДВС'!P:P,0),1),"")</f>
        <v/>
      </c>
    </row>
    <row r="1646" spans="1:11" s="29" customFormat="1" ht="25.5" hidden="1" customHeight="1" x14ac:dyDescent="0.25">
      <c r="A1646" s="37"/>
      <c r="B1646" s="35"/>
      <c r="C1646" s="29">
        <f>IFERROR(VLOOKUP(B1646,специалист!$B$3:$C$45,2,FALSE),)</f>
        <v>0</v>
      </c>
      <c r="D1646" s="37"/>
      <c r="E1646" s="30" t="str">
        <f>IFERROR(VLOOKUP(D1646,'движение ДВС'!B1645:C5650,2,FALSE),"")</f>
        <v/>
      </c>
      <c r="F1646" s="35"/>
      <c r="G1646" s="30" t="str">
        <f>IFERROR(VLOOKUP(F1646,нормативы!G1646:H1685,2,FALSE),"")</f>
        <v/>
      </c>
      <c r="H1646" s="30" t="str">
        <f>IF(ISBLANK(D1646),"",нормативы!$H$2)</f>
        <v/>
      </c>
      <c r="I1646" s="35"/>
      <c r="J1646" s="36" t="str">
        <f>IFERROR(VLOOKUP(D1646,'движение ДВС'!B1645:K5650,9,FALSE),"")</f>
        <v/>
      </c>
      <c r="K1646" s="29" t="str">
        <f>IFERROR(INDEX('движение ДВС'!B:P,MATCH('наряд-задание'!D1646,'движение ДВС'!P:P,0),1),"")</f>
        <v/>
      </c>
    </row>
    <row r="1647" spans="1:11" s="29" customFormat="1" ht="25.5" hidden="1" customHeight="1" x14ac:dyDescent="0.25">
      <c r="A1647" s="37"/>
      <c r="B1647" s="35"/>
      <c r="C1647" s="29">
        <f>IFERROR(VLOOKUP(B1647,специалист!$B$3:$C$45,2,FALSE),)</f>
        <v>0</v>
      </c>
      <c r="D1647" s="37"/>
      <c r="E1647" s="30" t="str">
        <f>IFERROR(VLOOKUP(D1647,'движение ДВС'!B1646:C5651,2,FALSE),"")</f>
        <v/>
      </c>
      <c r="F1647" s="35"/>
      <c r="G1647" s="30" t="str">
        <f>IFERROR(VLOOKUP(F1647,нормативы!G1647:H1686,2,FALSE),"")</f>
        <v/>
      </c>
      <c r="H1647" s="30" t="str">
        <f>IF(ISBLANK(D1647),"",нормативы!$H$2)</f>
        <v/>
      </c>
      <c r="I1647" s="35"/>
      <c r="J1647" s="36" t="str">
        <f>IFERROR(VLOOKUP(D1647,'движение ДВС'!B1646:K5651,9,FALSE),"")</f>
        <v/>
      </c>
      <c r="K1647" s="29" t="str">
        <f>IFERROR(INDEX('движение ДВС'!B:P,MATCH('наряд-задание'!D1647,'движение ДВС'!P:P,0),1),"")</f>
        <v/>
      </c>
    </row>
    <row r="1648" spans="1:11" s="29" customFormat="1" ht="25.5" hidden="1" customHeight="1" x14ac:dyDescent="0.25">
      <c r="A1648" s="37"/>
      <c r="B1648" s="35"/>
      <c r="C1648" s="29">
        <f>IFERROR(VLOOKUP(B1648,специалист!$B$3:$C$45,2,FALSE),)</f>
        <v>0</v>
      </c>
      <c r="D1648" s="37"/>
      <c r="E1648" s="30" t="str">
        <f>IFERROR(VLOOKUP(D1648,'движение ДВС'!B1647:C5652,2,FALSE),"")</f>
        <v/>
      </c>
      <c r="F1648" s="35"/>
      <c r="G1648" s="30" t="str">
        <f>IFERROR(VLOOKUP(F1648,нормативы!G1648:H1687,2,FALSE),"")</f>
        <v/>
      </c>
      <c r="H1648" s="30" t="str">
        <f>IF(ISBLANK(D1648),"",нормативы!$H$2)</f>
        <v/>
      </c>
      <c r="I1648" s="35"/>
      <c r="J1648" s="36" t="str">
        <f>IFERROR(VLOOKUP(D1648,'движение ДВС'!B1647:K5652,9,FALSE),"")</f>
        <v/>
      </c>
      <c r="K1648" s="29" t="str">
        <f>IFERROR(INDEX('движение ДВС'!B:P,MATCH('наряд-задание'!D1648,'движение ДВС'!P:P,0),1),"")</f>
        <v/>
      </c>
    </row>
    <row r="1649" spans="1:11" s="29" customFormat="1" ht="25.5" hidden="1" customHeight="1" x14ac:dyDescent="0.25">
      <c r="A1649" s="37"/>
      <c r="B1649" s="35"/>
      <c r="C1649" s="29">
        <f>IFERROR(VLOOKUP(B1649,специалист!$B$3:$C$45,2,FALSE),)</f>
        <v>0</v>
      </c>
      <c r="D1649" s="37"/>
      <c r="E1649" s="30" t="str">
        <f>IFERROR(VLOOKUP(D1649,'движение ДВС'!B1648:C5653,2,FALSE),"")</f>
        <v/>
      </c>
      <c r="F1649" s="35"/>
      <c r="G1649" s="30" t="str">
        <f>IFERROR(VLOOKUP(F1649,нормативы!G1649:H1688,2,FALSE),"")</f>
        <v/>
      </c>
      <c r="H1649" s="30" t="str">
        <f>IF(ISBLANK(D1649),"",нормативы!$H$2)</f>
        <v/>
      </c>
      <c r="I1649" s="35"/>
      <c r="J1649" s="36" t="str">
        <f>IFERROR(VLOOKUP(D1649,'движение ДВС'!B1648:K5653,9,FALSE),"")</f>
        <v/>
      </c>
      <c r="K1649" s="29" t="str">
        <f>IFERROR(INDEX('движение ДВС'!B:P,MATCH('наряд-задание'!D1649,'движение ДВС'!P:P,0),1),"")</f>
        <v/>
      </c>
    </row>
    <row r="1650" spans="1:11" s="29" customFormat="1" ht="25.5" hidden="1" customHeight="1" x14ac:dyDescent="0.25">
      <c r="A1650" s="37"/>
      <c r="B1650" s="35"/>
      <c r="C1650" s="29">
        <f>IFERROR(VLOOKUP(B1650,специалист!$B$3:$C$45,2,FALSE),)</f>
        <v>0</v>
      </c>
      <c r="D1650" s="37"/>
      <c r="E1650" s="30" t="str">
        <f>IFERROR(VLOOKUP(D1650,'движение ДВС'!B1649:C5654,2,FALSE),"")</f>
        <v/>
      </c>
      <c r="F1650" s="35"/>
      <c r="G1650" s="30" t="str">
        <f>IFERROR(VLOOKUP(F1650,нормативы!G1650:H1689,2,FALSE),"")</f>
        <v/>
      </c>
      <c r="H1650" s="30" t="str">
        <f>IF(ISBLANK(D1650),"",нормативы!$H$2)</f>
        <v/>
      </c>
      <c r="I1650" s="35"/>
      <c r="J1650" s="36" t="str">
        <f>IFERROR(VLOOKUP(D1650,'движение ДВС'!B1649:K5654,9,FALSE),"")</f>
        <v/>
      </c>
      <c r="K1650" s="29" t="str">
        <f>IFERROR(INDEX('движение ДВС'!B:P,MATCH('наряд-задание'!D1650,'движение ДВС'!P:P,0),1),"")</f>
        <v/>
      </c>
    </row>
    <row r="1651" spans="1:11" s="29" customFormat="1" ht="25.5" hidden="1" customHeight="1" x14ac:dyDescent="0.25">
      <c r="A1651" s="37"/>
      <c r="B1651" s="35"/>
      <c r="C1651" s="29">
        <f>IFERROR(VLOOKUP(B1651,специалист!$B$3:$C$45,2,FALSE),)</f>
        <v>0</v>
      </c>
      <c r="D1651" s="37"/>
      <c r="E1651" s="30" t="str">
        <f>IFERROR(VLOOKUP(D1651,'движение ДВС'!B1650:C5655,2,FALSE),"")</f>
        <v/>
      </c>
      <c r="F1651" s="35"/>
      <c r="G1651" s="30" t="str">
        <f>IFERROR(VLOOKUP(F1651,нормативы!G1651:H1690,2,FALSE),"")</f>
        <v/>
      </c>
      <c r="H1651" s="30" t="str">
        <f>IF(ISBLANK(D1651),"",нормативы!$H$2)</f>
        <v/>
      </c>
      <c r="I1651" s="35"/>
      <c r="J1651" s="36" t="str">
        <f>IFERROR(VLOOKUP(D1651,'движение ДВС'!B1650:K5655,9,FALSE),"")</f>
        <v/>
      </c>
      <c r="K1651" s="29" t="str">
        <f>IFERROR(INDEX('движение ДВС'!B:P,MATCH('наряд-задание'!D1651,'движение ДВС'!P:P,0),1),"")</f>
        <v/>
      </c>
    </row>
    <row r="1652" spans="1:11" s="29" customFormat="1" ht="25.5" hidden="1" customHeight="1" x14ac:dyDescent="0.25">
      <c r="A1652" s="37"/>
      <c r="B1652" s="35"/>
      <c r="C1652" s="29">
        <f>IFERROR(VLOOKUP(B1652,специалист!$B$3:$C$45,2,FALSE),)</f>
        <v>0</v>
      </c>
      <c r="D1652" s="37"/>
      <c r="E1652" s="30" t="str">
        <f>IFERROR(VLOOKUP(D1652,'движение ДВС'!B1651:C5656,2,FALSE),"")</f>
        <v/>
      </c>
      <c r="F1652" s="35"/>
      <c r="G1652" s="30" t="str">
        <f>IFERROR(VLOOKUP(F1652,нормативы!G1652:H1691,2,FALSE),"")</f>
        <v/>
      </c>
      <c r="H1652" s="30" t="str">
        <f>IF(ISBLANK(D1652),"",нормативы!$H$2)</f>
        <v/>
      </c>
      <c r="I1652" s="35"/>
      <c r="J1652" s="36" t="str">
        <f>IFERROR(VLOOKUP(D1652,'движение ДВС'!B1651:K5656,9,FALSE),"")</f>
        <v/>
      </c>
      <c r="K1652" s="29" t="str">
        <f>IFERROR(INDEX('движение ДВС'!B:P,MATCH('наряд-задание'!D1652,'движение ДВС'!P:P,0),1),"")</f>
        <v/>
      </c>
    </row>
    <row r="1653" spans="1:11" s="29" customFormat="1" ht="25.5" hidden="1" customHeight="1" x14ac:dyDescent="0.25">
      <c r="A1653" s="37"/>
      <c r="B1653" s="35"/>
      <c r="C1653" s="29">
        <f>IFERROR(VLOOKUP(B1653,специалист!$B$3:$C$45,2,FALSE),)</f>
        <v>0</v>
      </c>
      <c r="D1653" s="37"/>
      <c r="E1653" s="30" t="str">
        <f>IFERROR(VLOOKUP(D1653,'движение ДВС'!B1652:C5657,2,FALSE),"")</f>
        <v/>
      </c>
      <c r="F1653" s="35"/>
      <c r="G1653" s="30" t="str">
        <f>IFERROR(VLOOKUP(F1653,нормативы!G1653:H1692,2,FALSE),"")</f>
        <v/>
      </c>
      <c r="H1653" s="30" t="str">
        <f>IF(ISBLANK(D1653),"",нормативы!$H$2)</f>
        <v/>
      </c>
      <c r="I1653" s="35"/>
      <c r="J1653" s="36" t="str">
        <f>IFERROR(VLOOKUP(D1653,'движение ДВС'!B1652:K5657,9,FALSE),"")</f>
        <v/>
      </c>
      <c r="K1653" s="29" t="str">
        <f>IFERROR(INDEX('движение ДВС'!B:P,MATCH('наряд-задание'!D1653,'движение ДВС'!P:P,0),1),"")</f>
        <v/>
      </c>
    </row>
    <row r="1654" spans="1:11" s="29" customFormat="1" ht="25.5" hidden="1" customHeight="1" x14ac:dyDescent="0.25">
      <c r="A1654" s="37"/>
      <c r="B1654" s="35"/>
      <c r="C1654" s="29">
        <f>IFERROR(VLOOKUP(B1654,специалист!$B$3:$C$45,2,FALSE),)</f>
        <v>0</v>
      </c>
      <c r="D1654" s="37"/>
      <c r="E1654" s="30" t="str">
        <f>IFERROR(VLOOKUP(D1654,'движение ДВС'!B1653:C5658,2,FALSE),"")</f>
        <v/>
      </c>
      <c r="F1654" s="35"/>
      <c r="G1654" s="30" t="str">
        <f>IFERROR(VLOOKUP(F1654,нормативы!G1654:H1693,2,FALSE),"")</f>
        <v/>
      </c>
      <c r="H1654" s="30" t="str">
        <f>IF(ISBLANK(D1654),"",нормативы!$H$2)</f>
        <v/>
      </c>
      <c r="I1654" s="35"/>
      <c r="J1654" s="36" t="str">
        <f>IFERROR(VLOOKUP(D1654,'движение ДВС'!B1653:K5658,9,FALSE),"")</f>
        <v/>
      </c>
      <c r="K1654" s="29" t="str">
        <f>IFERROR(INDEX('движение ДВС'!B:P,MATCH('наряд-задание'!D1654,'движение ДВС'!P:P,0),1),"")</f>
        <v/>
      </c>
    </row>
    <row r="1655" spans="1:11" s="29" customFormat="1" ht="25.5" hidden="1" customHeight="1" x14ac:dyDescent="0.25">
      <c r="A1655" s="37"/>
      <c r="B1655" s="35"/>
      <c r="C1655" s="29">
        <f>IFERROR(VLOOKUP(B1655,специалист!$B$3:$C$45,2,FALSE),)</f>
        <v>0</v>
      </c>
      <c r="D1655" s="37"/>
      <c r="E1655" s="30" t="str">
        <f>IFERROR(VLOOKUP(D1655,'движение ДВС'!B1654:C5659,2,FALSE),"")</f>
        <v/>
      </c>
      <c r="F1655" s="35"/>
      <c r="G1655" s="30" t="str">
        <f>IFERROR(VLOOKUP(F1655,нормативы!G1655:H1694,2,FALSE),"")</f>
        <v/>
      </c>
      <c r="H1655" s="30" t="str">
        <f>IF(ISBLANK(D1655),"",нормативы!$H$2)</f>
        <v/>
      </c>
      <c r="I1655" s="35"/>
      <c r="J1655" s="36" t="str">
        <f>IFERROR(VLOOKUP(D1655,'движение ДВС'!B1654:K5659,9,FALSE),"")</f>
        <v/>
      </c>
      <c r="K1655" s="29" t="str">
        <f>IFERROR(INDEX('движение ДВС'!B:P,MATCH('наряд-задание'!D1655,'движение ДВС'!P:P,0),1),"")</f>
        <v/>
      </c>
    </row>
    <row r="1656" spans="1:11" s="29" customFormat="1" ht="25.5" hidden="1" customHeight="1" x14ac:dyDescent="0.25">
      <c r="A1656" s="37"/>
      <c r="B1656" s="35"/>
      <c r="C1656" s="29">
        <f>IFERROR(VLOOKUP(B1656,специалист!$B$3:$C$45,2,FALSE),)</f>
        <v>0</v>
      </c>
      <c r="D1656" s="37"/>
      <c r="E1656" s="30" t="str">
        <f>IFERROR(VLOOKUP(D1656,'движение ДВС'!B1655:C5660,2,FALSE),"")</f>
        <v/>
      </c>
      <c r="F1656" s="35"/>
      <c r="G1656" s="30" t="str">
        <f>IFERROR(VLOOKUP(F1656,нормативы!G1656:H1695,2,FALSE),"")</f>
        <v/>
      </c>
      <c r="H1656" s="30" t="str">
        <f>IF(ISBLANK(D1656),"",нормативы!$H$2)</f>
        <v/>
      </c>
      <c r="I1656" s="35"/>
      <c r="J1656" s="36" t="str">
        <f>IFERROR(VLOOKUP(D1656,'движение ДВС'!B1655:K5660,9,FALSE),"")</f>
        <v/>
      </c>
      <c r="K1656" s="29" t="str">
        <f>IFERROR(INDEX('движение ДВС'!B:P,MATCH('наряд-задание'!D1656,'движение ДВС'!P:P,0),1),"")</f>
        <v/>
      </c>
    </row>
    <row r="1657" spans="1:11" s="29" customFormat="1" ht="25.5" hidden="1" customHeight="1" x14ac:dyDescent="0.25">
      <c r="A1657" s="37"/>
      <c r="B1657" s="35"/>
      <c r="C1657" s="29">
        <f>IFERROR(VLOOKUP(B1657,специалист!$B$3:$C$45,2,FALSE),)</f>
        <v>0</v>
      </c>
      <c r="D1657" s="37"/>
      <c r="E1657" s="30" t="str">
        <f>IFERROR(VLOOKUP(D1657,'движение ДВС'!B1656:C5661,2,FALSE),"")</f>
        <v/>
      </c>
      <c r="F1657" s="35"/>
      <c r="G1657" s="30" t="str">
        <f>IFERROR(VLOOKUP(F1657,нормативы!G1657:H1696,2,FALSE),"")</f>
        <v/>
      </c>
      <c r="H1657" s="30" t="str">
        <f>IF(ISBLANK(D1657),"",нормативы!$H$2)</f>
        <v/>
      </c>
      <c r="I1657" s="35"/>
      <c r="J1657" s="36" t="str">
        <f>IFERROR(VLOOKUP(D1657,'движение ДВС'!B1656:K5661,9,FALSE),"")</f>
        <v/>
      </c>
      <c r="K1657" s="29" t="str">
        <f>IFERROR(INDEX('движение ДВС'!B:P,MATCH('наряд-задание'!D1657,'движение ДВС'!P:P,0),1),"")</f>
        <v/>
      </c>
    </row>
    <row r="1658" spans="1:11" s="29" customFormat="1" ht="25.5" hidden="1" customHeight="1" x14ac:dyDescent="0.25">
      <c r="A1658" s="37"/>
      <c r="B1658" s="35"/>
      <c r="C1658" s="29">
        <f>IFERROR(VLOOKUP(B1658,специалист!$B$3:$C$45,2,FALSE),)</f>
        <v>0</v>
      </c>
      <c r="D1658" s="37"/>
      <c r="E1658" s="30" t="str">
        <f>IFERROR(VLOOKUP(D1658,'движение ДВС'!B1657:C5662,2,FALSE),"")</f>
        <v/>
      </c>
      <c r="F1658" s="35"/>
      <c r="G1658" s="30" t="str">
        <f>IFERROR(VLOOKUP(F1658,нормативы!G1658:H1697,2,FALSE),"")</f>
        <v/>
      </c>
      <c r="H1658" s="30" t="str">
        <f>IF(ISBLANK(D1658),"",нормативы!$H$2)</f>
        <v/>
      </c>
      <c r="I1658" s="35"/>
      <c r="J1658" s="36" t="str">
        <f>IFERROR(VLOOKUP(D1658,'движение ДВС'!B1657:K5662,9,FALSE),"")</f>
        <v/>
      </c>
      <c r="K1658" s="29" t="str">
        <f>IFERROR(INDEX('движение ДВС'!B:P,MATCH('наряд-задание'!D1658,'движение ДВС'!P:P,0),1),"")</f>
        <v/>
      </c>
    </row>
    <row r="1659" spans="1:11" s="29" customFormat="1" ht="25.5" hidden="1" customHeight="1" x14ac:dyDescent="0.25">
      <c r="A1659" s="37"/>
      <c r="B1659" s="35"/>
      <c r="C1659" s="29">
        <f>IFERROR(VLOOKUP(B1659,специалист!$B$3:$C$45,2,FALSE),)</f>
        <v>0</v>
      </c>
      <c r="D1659" s="37"/>
      <c r="E1659" s="30" t="str">
        <f>IFERROR(VLOOKUP(D1659,'движение ДВС'!B1658:C5663,2,FALSE),"")</f>
        <v/>
      </c>
      <c r="F1659" s="35"/>
      <c r="G1659" s="30" t="str">
        <f>IFERROR(VLOOKUP(F1659,нормативы!G1659:H1698,2,FALSE),"")</f>
        <v/>
      </c>
      <c r="H1659" s="30" t="str">
        <f>IF(ISBLANK(D1659),"",нормативы!$H$2)</f>
        <v/>
      </c>
      <c r="I1659" s="35"/>
      <c r="J1659" s="36" t="str">
        <f>IFERROR(VLOOKUP(D1659,'движение ДВС'!B1658:K5663,9,FALSE),"")</f>
        <v/>
      </c>
      <c r="K1659" s="29" t="str">
        <f>IFERROR(INDEX('движение ДВС'!B:P,MATCH('наряд-задание'!D1659,'движение ДВС'!P:P,0),1),"")</f>
        <v/>
      </c>
    </row>
    <row r="1660" spans="1:11" s="29" customFormat="1" ht="25.5" hidden="1" customHeight="1" x14ac:dyDescent="0.25">
      <c r="A1660" s="37"/>
      <c r="B1660" s="35"/>
      <c r="C1660" s="29">
        <f>IFERROR(VLOOKUP(B1660,специалист!$B$3:$C$45,2,FALSE),)</f>
        <v>0</v>
      </c>
      <c r="D1660" s="37"/>
      <c r="E1660" s="30" t="str">
        <f>IFERROR(VLOOKUP(D1660,'движение ДВС'!B1659:C5664,2,FALSE),"")</f>
        <v/>
      </c>
      <c r="F1660" s="35"/>
      <c r="G1660" s="30" t="str">
        <f>IFERROR(VLOOKUP(F1660,нормативы!G1660:H1699,2,FALSE),"")</f>
        <v/>
      </c>
      <c r="H1660" s="30" t="str">
        <f>IF(ISBLANK(D1660),"",нормативы!$H$2)</f>
        <v/>
      </c>
      <c r="I1660" s="35"/>
      <c r="J1660" s="36" t="str">
        <f>IFERROR(VLOOKUP(D1660,'движение ДВС'!B1659:K5664,9,FALSE),"")</f>
        <v/>
      </c>
      <c r="K1660" s="29" t="str">
        <f>IFERROR(INDEX('движение ДВС'!B:P,MATCH('наряд-задание'!D1660,'движение ДВС'!P:P,0),1),"")</f>
        <v/>
      </c>
    </row>
    <row r="1661" spans="1:11" s="29" customFormat="1" ht="25.5" hidden="1" customHeight="1" x14ac:dyDescent="0.25">
      <c r="A1661" s="37"/>
      <c r="B1661" s="35"/>
      <c r="C1661" s="29">
        <f>IFERROR(VLOOKUP(B1661,специалист!$B$3:$C$45,2,FALSE),)</f>
        <v>0</v>
      </c>
      <c r="D1661" s="37"/>
      <c r="E1661" s="30" t="str">
        <f>IFERROR(VLOOKUP(D1661,'движение ДВС'!B1660:C5665,2,FALSE),"")</f>
        <v/>
      </c>
      <c r="F1661" s="35"/>
      <c r="G1661" s="30" t="str">
        <f>IFERROR(VLOOKUP(F1661,нормативы!G1661:H1700,2,FALSE),"")</f>
        <v/>
      </c>
      <c r="H1661" s="30" t="str">
        <f>IF(ISBLANK(D1661),"",нормативы!$H$2)</f>
        <v/>
      </c>
      <c r="I1661" s="35"/>
      <c r="J1661" s="36" t="str">
        <f>IFERROR(VLOOKUP(D1661,'движение ДВС'!B1660:K5665,9,FALSE),"")</f>
        <v/>
      </c>
      <c r="K1661" s="29" t="str">
        <f>IFERROR(INDEX('движение ДВС'!B:P,MATCH('наряд-задание'!D1661,'движение ДВС'!P:P,0),1),"")</f>
        <v/>
      </c>
    </row>
    <row r="1662" spans="1:11" s="29" customFormat="1" ht="25.5" hidden="1" customHeight="1" x14ac:dyDescent="0.25">
      <c r="A1662" s="37"/>
      <c r="B1662" s="35"/>
      <c r="C1662" s="29">
        <f>IFERROR(VLOOKUP(B1662,специалист!$B$3:$C$45,2,FALSE),)</f>
        <v>0</v>
      </c>
      <c r="D1662" s="37"/>
      <c r="E1662" s="30" t="str">
        <f>IFERROR(VLOOKUP(D1662,'движение ДВС'!B1661:C5666,2,FALSE),"")</f>
        <v/>
      </c>
      <c r="F1662" s="35"/>
      <c r="G1662" s="30" t="str">
        <f>IFERROR(VLOOKUP(F1662,нормативы!G1662:H1701,2,FALSE),"")</f>
        <v/>
      </c>
      <c r="H1662" s="30" t="str">
        <f>IF(ISBLANK(D1662),"",нормативы!$H$2)</f>
        <v/>
      </c>
      <c r="I1662" s="35"/>
      <c r="J1662" s="36" t="str">
        <f>IFERROR(VLOOKUP(D1662,'движение ДВС'!B1661:K5666,9,FALSE),"")</f>
        <v/>
      </c>
      <c r="K1662" s="29" t="str">
        <f>IFERROR(INDEX('движение ДВС'!B:P,MATCH('наряд-задание'!D1662,'движение ДВС'!P:P,0),1),"")</f>
        <v/>
      </c>
    </row>
    <row r="1663" spans="1:11" s="29" customFormat="1" ht="25.5" hidden="1" customHeight="1" x14ac:dyDescent="0.25">
      <c r="A1663" s="37"/>
      <c r="B1663" s="35"/>
      <c r="C1663" s="29">
        <f>IFERROR(VLOOKUP(B1663,специалист!$B$3:$C$45,2,FALSE),)</f>
        <v>0</v>
      </c>
      <c r="D1663" s="37"/>
      <c r="E1663" s="30" t="str">
        <f>IFERROR(VLOOKUP(D1663,'движение ДВС'!B1662:C5667,2,FALSE),"")</f>
        <v/>
      </c>
      <c r="F1663" s="35"/>
      <c r="G1663" s="30" t="str">
        <f>IFERROR(VLOOKUP(F1663,нормативы!G1663:H1702,2,FALSE),"")</f>
        <v/>
      </c>
      <c r="H1663" s="30" t="str">
        <f>IF(ISBLANK(D1663),"",нормативы!$H$2)</f>
        <v/>
      </c>
      <c r="I1663" s="35"/>
      <c r="J1663" s="36" t="str">
        <f>IFERROR(VLOOKUP(D1663,'движение ДВС'!B1662:K5667,9,FALSE),"")</f>
        <v/>
      </c>
      <c r="K1663" s="29" t="str">
        <f>IFERROR(INDEX('движение ДВС'!B:P,MATCH('наряд-задание'!D1663,'движение ДВС'!P:P,0),1),"")</f>
        <v/>
      </c>
    </row>
    <row r="1664" spans="1:11" s="29" customFormat="1" ht="25.5" hidden="1" customHeight="1" x14ac:dyDescent="0.25">
      <c r="A1664" s="37"/>
      <c r="B1664" s="35"/>
      <c r="C1664" s="29">
        <f>IFERROR(VLOOKUP(B1664,специалист!$B$3:$C$45,2,FALSE),)</f>
        <v>0</v>
      </c>
      <c r="D1664" s="37"/>
      <c r="E1664" s="30" t="str">
        <f>IFERROR(VLOOKUP(D1664,'движение ДВС'!B1663:C5668,2,FALSE),"")</f>
        <v/>
      </c>
      <c r="F1664" s="35"/>
      <c r="G1664" s="30" t="str">
        <f>IFERROR(VLOOKUP(F1664,нормативы!G1664:H1703,2,FALSE),"")</f>
        <v/>
      </c>
      <c r="H1664" s="30" t="str">
        <f>IF(ISBLANK(D1664),"",нормативы!$H$2)</f>
        <v/>
      </c>
      <c r="I1664" s="35"/>
      <c r="J1664" s="36" t="str">
        <f>IFERROR(VLOOKUP(D1664,'движение ДВС'!B1663:K5668,9,FALSE),"")</f>
        <v/>
      </c>
      <c r="K1664" s="29" t="str">
        <f>IFERROR(INDEX('движение ДВС'!B:P,MATCH('наряд-задание'!D1664,'движение ДВС'!P:P,0),1),"")</f>
        <v/>
      </c>
    </row>
    <row r="1665" spans="1:11" s="29" customFormat="1" ht="25.5" hidden="1" customHeight="1" x14ac:dyDescent="0.25">
      <c r="A1665" s="37"/>
      <c r="B1665" s="35"/>
      <c r="C1665" s="29">
        <f>IFERROR(VLOOKUP(B1665,специалист!$B$3:$C$45,2,FALSE),)</f>
        <v>0</v>
      </c>
      <c r="D1665" s="37"/>
      <c r="E1665" s="30" t="str">
        <f>IFERROR(VLOOKUP(D1665,'движение ДВС'!B1664:C5669,2,FALSE),"")</f>
        <v/>
      </c>
      <c r="F1665" s="35"/>
      <c r="G1665" s="30" t="str">
        <f>IFERROR(VLOOKUP(F1665,нормативы!G1665:H1704,2,FALSE),"")</f>
        <v/>
      </c>
      <c r="H1665" s="30" t="str">
        <f>IF(ISBLANK(D1665),"",нормативы!$H$2)</f>
        <v/>
      </c>
      <c r="I1665" s="35"/>
      <c r="J1665" s="36" t="str">
        <f>IFERROR(VLOOKUP(D1665,'движение ДВС'!B1664:K5669,9,FALSE),"")</f>
        <v/>
      </c>
      <c r="K1665" s="29" t="str">
        <f>IFERROR(INDEX('движение ДВС'!B:P,MATCH('наряд-задание'!D1665,'движение ДВС'!P:P,0),1),"")</f>
        <v/>
      </c>
    </row>
    <row r="1666" spans="1:11" s="29" customFormat="1" ht="25.5" hidden="1" customHeight="1" x14ac:dyDescent="0.25">
      <c r="A1666" s="37"/>
      <c r="B1666" s="35"/>
      <c r="C1666" s="29">
        <f>IFERROR(VLOOKUP(B1666,специалист!$B$3:$C$45,2,FALSE),)</f>
        <v>0</v>
      </c>
      <c r="D1666" s="37"/>
      <c r="E1666" s="30" t="str">
        <f>IFERROR(VLOOKUP(D1666,'движение ДВС'!B1665:C5670,2,FALSE),"")</f>
        <v/>
      </c>
      <c r="F1666" s="35"/>
      <c r="G1666" s="30" t="str">
        <f>IFERROR(VLOOKUP(F1666,нормативы!G1666:H1705,2,FALSE),"")</f>
        <v/>
      </c>
      <c r="H1666" s="30" t="str">
        <f>IF(ISBLANK(D1666),"",нормативы!$H$2)</f>
        <v/>
      </c>
      <c r="I1666" s="35"/>
      <c r="J1666" s="36" t="str">
        <f>IFERROR(VLOOKUP(D1666,'движение ДВС'!B1665:K5670,9,FALSE),"")</f>
        <v/>
      </c>
      <c r="K1666" s="29" t="str">
        <f>IFERROR(INDEX('движение ДВС'!B:P,MATCH('наряд-задание'!D1666,'движение ДВС'!P:P,0),1),"")</f>
        <v/>
      </c>
    </row>
    <row r="1667" spans="1:11" s="29" customFormat="1" ht="25.5" hidden="1" customHeight="1" x14ac:dyDescent="0.25">
      <c r="A1667" s="37"/>
      <c r="B1667" s="35"/>
      <c r="C1667" s="29">
        <f>IFERROR(VLOOKUP(B1667,специалист!$B$3:$C$45,2,FALSE),)</f>
        <v>0</v>
      </c>
      <c r="D1667" s="37"/>
      <c r="E1667" s="30" t="str">
        <f>IFERROR(VLOOKUP(D1667,'движение ДВС'!B1666:C5671,2,FALSE),"")</f>
        <v/>
      </c>
      <c r="F1667" s="35"/>
      <c r="G1667" s="30" t="str">
        <f>IFERROR(VLOOKUP(F1667,нормативы!G1667:H1706,2,FALSE),"")</f>
        <v/>
      </c>
      <c r="H1667" s="30" t="str">
        <f>IF(ISBLANK(D1667),"",нормативы!$H$2)</f>
        <v/>
      </c>
      <c r="I1667" s="35"/>
      <c r="J1667" s="36" t="str">
        <f>IFERROR(VLOOKUP(D1667,'движение ДВС'!B1666:K5671,9,FALSE),"")</f>
        <v/>
      </c>
      <c r="K1667" s="29" t="str">
        <f>IFERROR(INDEX('движение ДВС'!B:P,MATCH('наряд-задание'!D1667,'движение ДВС'!P:P,0),1),"")</f>
        <v/>
      </c>
    </row>
    <row r="1668" spans="1:11" s="29" customFormat="1" ht="25.5" hidden="1" customHeight="1" x14ac:dyDescent="0.25">
      <c r="A1668" s="37"/>
      <c r="B1668" s="35"/>
      <c r="C1668" s="29">
        <f>IFERROR(VLOOKUP(B1668,специалист!$B$3:$C$45,2,FALSE),)</f>
        <v>0</v>
      </c>
      <c r="D1668" s="37"/>
      <c r="E1668" s="30" t="str">
        <f>IFERROR(VLOOKUP(D1668,'движение ДВС'!B1667:C5672,2,FALSE),"")</f>
        <v/>
      </c>
      <c r="F1668" s="35"/>
      <c r="G1668" s="30" t="str">
        <f>IFERROR(VLOOKUP(F1668,нормативы!G1668:H1707,2,FALSE),"")</f>
        <v/>
      </c>
      <c r="H1668" s="30" t="str">
        <f>IF(ISBLANK(D1668),"",нормативы!$H$2)</f>
        <v/>
      </c>
      <c r="I1668" s="35"/>
      <c r="J1668" s="36" t="str">
        <f>IFERROR(VLOOKUP(D1668,'движение ДВС'!B1667:K5672,9,FALSE),"")</f>
        <v/>
      </c>
      <c r="K1668" s="29" t="str">
        <f>IFERROR(INDEX('движение ДВС'!B:P,MATCH('наряд-задание'!D1668,'движение ДВС'!P:P,0),1),"")</f>
        <v/>
      </c>
    </row>
    <row r="1669" spans="1:11" s="29" customFormat="1" ht="25.5" hidden="1" customHeight="1" x14ac:dyDescent="0.25">
      <c r="A1669" s="37"/>
      <c r="B1669" s="35"/>
      <c r="C1669" s="29">
        <f>IFERROR(VLOOKUP(B1669,специалист!$B$3:$C$45,2,FALSE),)</f>
        <v>0</v>
      </c>
      <c r="D1669" s="37"/>
      <c r="E1669" s="30" t="str">
        <f>IFERROR(VLOOKUP(D1669,'движение ДВС'!B1668:C5673,2,FALSE),"")</f>
        <v/>
      </c>
      <c r="F1669" s="35"/>
      <c r="G1669" s="30" t="str">
        <f>IFERROR(VLOOKUP(F1669,нормативы!G1669:H1708,2,FALSE),"")</f>
        <v/>
      </c>
      <c r="H1669" s="30" t="str">
        <f>IF(ISBLANK(D1669),"",нормативы!$H$2)</f>
        <v/>
      </c>
      <c r="I1669" s="35"/>
      <c r="J1669" s="36" t="str">
        <f>IFERROR(VLOOKUP(D1669,'движение ДВС'!B1668:K5673,9,FALSE),"")</f>
        <v/>
      </c>
      <c r="K1669" s="29" t="str">
        <f>IFERROR(INDEX('движение ДВС'!B:P,MATCH('наряд-задание'!D1669,'движение ДВС'!P:P,0),1),"")</f>
        <v/>
      </c>
    </row>
    <row r="1670" spans="1:11" s="29" customFormat="1" ht="25.5" hidden="1" customHeight="1" x14ac:dyDescent="0.25">
      <c r="A1670" s="37"/>
      <c r="B1670" s="35"/>
      <c r="C1670" s="29">
        <f>IFERROR(VLOOKUP(B1670,специалист!$B$3:$C$45,2,FALSE),)</f>
        <v>0</v>
      </c>
      <c r="D1670" s="37"/>
      <c r="E1670" s="30" t="str">
        <f>IFERROR(VLOOKUP(D1670,'движение ДВС'!B1669:C5674,2,FALSE),"")</f>
        <v/>
      </c>
      <c r="F1670" s="35"/>
      <c r="G1670" s="30" t="str">
        <f>IFERROR(VLOOKUP(F1670,нормативы!G1670:H1709,2,FALSE),"")</f>
        <v/>
      </c>
      <c r="H1670" s="30" t="str">
        <f>IF(ISBLANK(D1670),"",нормативы!$H$2)</f>
        <v/>
      </c>
      <c r="I1670" s="35"/>
      <c r="J1670" s="36" t="str">
        <f>IFERROR(VLOOKUP(D1670,'движение ДВС'!B1669:K5674,9,FALSE),"")</f>
        <v/>
      </c>
      <c r="K1670" s="29" t="str">
        <f>IFERROR(INDEX('движение ДВС'!B:P,MATCH('наряд-задание'!D1670,'движение ДВС'!P:P,0),1),"")</f>
        <v/>
      </c>
    </row>
    <row r="1671" spans="1:11" s="29" customFormat="1" ht="25.5" hidden="1" customHeight="1" x14ac:dyDescent="0.25">
      <c r="A1671" s="37"/>
      <c r="B1671" s="35"/>
      <c r="C1671" s="29">
        <f>IFERROR(VLOOKUP(B1671,специалист!$B$3:$C$45,2,FALSE),)</f>
        <v>0</v>
      </c>
      <c r="D1671" s="37"/>
      <c r="E1671" s="30" t="str">
        <f>IFERROR(VLOOKUP(D1671,'движение ДВС'!B1670:C5675,2,FALSE),"")</f>
        <v/>
      </c>
      <c r="F1671" s="35"/>
      <c r="G1671" s="30" t="str">
        <f>IFERROR(VLOOKUP(F1671,нормативы!G1671:H1710,2,FALSE),"")</f>
        <v/>
      </c>
      <c r="H1671" s="30" t="str">
        <f>IF(ISBLANK(D1671),"",нормативы!$H$2)</f>
        <v/>
      </c>
      <c r="I1671" s="35"/>
      <c r="J1671" s="36" t="str">
        <f>IFERROR(VLOOKUP(D1671,'движение ДВС'!B1670:K5675,9,FALSE),"")</f>
        <v/>
      </c>
      <c r="K1671" s="29" t="str">
        <f>IFERROR(INDEX('движение ДВС'!B:P,MATCH('наряд-задание'!D1671,'движение ДВС'!P:P,0),1),"")</f>
        <v/>
      </c>
    </row>
    <row r="1672" spans="1:11" s="29" customFormat="1" ht="25.5" hidden="1" customHeight="1" x14ac:dyDescent="0.25">
      <c r="A1672" s="37"/>
      <c r="B1672" s="35"/>
      <c r="C1672" s="29">
        <f>IFERROR(VLOOKUP(B1672,специалист!$B$3:$C$45,2,FALSE),)</f>
        <v>0</v>
      </c>
      <c r="D1672" s="37"/>
      <c r="E1672" s="30" t="str">
        <f>IFERROR(VLOOKUP(D1672,'движение ДВС'!B1671:C5676,2,FALSE),"")</f>
        <v/>
      </c>
      <c r="F1672" s="35"/>
      <c r="G1672" s="30" t="str">
        <f>IFERROR(VLOOKUP(F1672,нормативы!G1672:H1711,2,FALSE),"")</f>
        <v/>
      </c>
      <c r="H1672" s="30" t="str">
        <f>IF(ISBLANK(D1672),"",нормативы!$H$2)</f>
        <v/>
      </c>
      <c r="I1672" s="35"/>
      <c r="J1672" s="36" t="str">
        <f>IFERROR(VLOOKUP(D1672,'движение ДВС'!B1671:K5676,9,FALSE),"")</f>
        <v/>
      </c>
      <c r="K1672" s="29" t="str">
        <f>IFERROR(INDEX('движение ДВС'!B:P,MATCH('наряд-задание'!D1672,'движение ДВС'!P:P,0),1),"")</f>
        <v/>
      </c>
    </row>
    <row r="1673" spans="1:11" s="29" customFormat="1" ht="25.5" hidden="1" customHeight="1" x14ac:dyDescent="0.25">
      <c r="A1673" s="37"/>
      <c r="B1673" s="35"/>
      <c r="C1673" s="29">
        <f>IFERROR(VLOOKUP(B1673,специалист!$B$3:$C$45,2,FALSE),)</f>
        <v>0</v>
      </c>
      <c r="D1673" s="37"/>
      <c r="E1673" s="30" t="str">
        <f>IFERROR(VLOOKUP(D1673,'движение ДВС'!B1672:C5677,2,FALSE),"")</f>
        <v/>
      </c>
      <c r="F1673" s="35"/>
      <c r="G1673" s="30" t="str">
        <f>IFERROR(VLOOKUP(F1673,нормативы!G1673:H1712,2,FALSE),"")</f>
        <v/>
      </c>
      <c r="H1673" s="30" t="str">
        <f>IF(ISBLANK(D1673),"",нормативы!$H$2)</f>
        <v/>
      </c>
      <c r="I1673" s="35"/>
      <c r="J1673" s="36" t="str">
        <f>IFERROR(VLOOKUP(D1673,'движение ДВС'!B1672:K5677,9,FALSE),"")</f>
        <v/>
      </c>
      <c r="K1673" s="29" t="str">
        <f>IFERROR(INDEX('движение ДВС'!B:P,MATCH('наряд-задание'!D1673,'движение ДВС'!P:P,0),1),"")</f>
        <v/>
      </c>
    </row>
    <row r="1674" spans="1:11" s="29" customFormat="1" ht="25.5" hidden="1" customHeight="1" x14ac:dyDescent="0.25">
      <c r="A1674" s="37"/>
      <c r="B1674" s="35"/>
      <c r="C1674" s="29">
        <f>IFERROR(VLOOKUP(B1674,специалист!$B$3:$C$45,2,FALSE),)</f>
        <v>0</v>
      </c>
      <c r="D1674" s="37"/>
      <c r="E1674" s="30" t="str">
        <f>IFERROR(VLOOKUP(D1674,'движение ДВС'!B1673:C5678,2,FALSE),"")</f>
        <v/>
      </c>
      <c r="F1674" s="35"/>
      <c r="G1674" s="30" t="str">
        <f>IFERROR(VLOOKUP(F1674,нормативы!G1674:H1713,2,FALSE),"")</f>
        <v/>
      </c>
      <c r="H1674" s="30" t="str">
        <f>IF(ISBLANK(D1674),"",нормативы!$H$2)</f>
        <v/>
      </c>
      <c r="I1674" s="35"/>
      <c r="J1674" s="36" t="str">
        <f>IFERROR(VLOOKUP(D1674,'движение ДВС'!B1673:K5678,9,FALSE),"")</f>
        <v/>
      </c>
      <c r="K1674" s="29" t="str">
        <f>IFERROR(INDEX('движение ДВС'!B:P,MATCH('наряд-задание'!D1674,'движение ДВС'!P:P,0),1),"")</f>
        <v/>
      </c>
    </row>
    <row r="1675" spans="1:11" s="29" customFormat="1" ht="25.5" hidden="1" customHeight="1" x14ac:dyDescent="0.25">
      <c r="A1675" s="37"/>
      <c r="B1675" s="35"/>
      <c r="C1675" s="29">
        <f>IFERROR(VLOOKUP(B1675,специалист!$B$3:$C$45,2,FALSE),)</f>
        <v>0</v>
      </c>
      <c r="D1675" s="37"/>
      <c r="E1675" s="30" t="str">
        <f>IFERROR(VLOOKUP(D1675,'движение ДВС'!B1674:C5679,2,FALSE),"")</f>
        <v/>
      </c>
      <c r="F1675" s="35"/>
      <c r="G1675" s="30" t="str">
        <f>IFERROR(VLOOKUP(F1675,нормативы!G1675:H1714,2,FALSE),"")</f>
        <v/>
      </c>
      <c r="H1675" s="30" t="str">
        <f>IF(ISBLANK(D1675),"",нормативы!$H$2)</f>
        <v/>
      </c>
      <c r="I1675" s="35"/>
      <c r="J1675" s="36" t="str">
        <f>IFERROR(VLOOKUP(D1675,'движение ДВС'!B1674:K5679,9,FALSE),"")</f>
        <v/>
      </c>
      <c r="K1675" s="29" t="str">
        <f>IFERROR(INDEX('движение ДВС'!B:P,MATCH('наряд-задание'!D1675,'движение ДВС'!P:P,0),1),"")</f>
        <v/>
      </c>
    </row>
    <row r="1676" spans="1:11" s="29" customFormat="1" ht="25.5" hidden="1" customHeight="1" x14ac:dyDescent="0.25">
      <c r="A1676" s="37"/>
      <c r="B1676" s="35"/>
      <c r="C1676" s="29">
        <f>IFERROR(VLOOKUP(B1676,специалист!$B$3:$C$45,2,FALSE),)</f>
        <v>0</v>
      </c>
      <c r="D1676" s="37"/>
      <c r="E1676" s="30" t="str">
        <f>IFERROR(VLOOKUP(D1676,'движение ДВС'!B1675:C5680,2,FALSE),"")</f>
        <v/>
      </c>
      <c r="F1676" s="35"/>
      <c r="G1676" s="30" t="str">
        <f>IFERROR(VLOOKUP(F1676,нормативы!G1676:H1715,2,FALSE),"")</f>
        <v/>
      </c>
      <c r="H1676" s="30" t="str">
        <f>IF(ISBLANK(D1676),"",нормативы!$H$2)</f>
        <v/>
      </c>
      <c r="I1676" s="35"/>
      <c r="J1676" s="36" t="str">
        <f>IFERROR(VLOOKUP(D1676,'движение ДВС'!B1675:K5680,9,FALSE),"")</f>
        <v/>
      </c>
      <c r="K1676" s="29" t="str">
        <f>IFERROR(INDEX('движение ДВС'!B:P,MATCH('наряд-задание'!D1676,'движение ДВС'!P:P,0),1),"")</f>
        <v/>
      </c>
    </row>
    <row r="1677" spans="1:11" s="29" customFormat="1" ht="25.5" hidden="1" customHeight="1" x14ac:dyDescent="0.25">
      <c r="A1677" s="37"/>
      <c r="B1677" s="35"/>
      <c r="C1677" s="29">
        <f>IFERROR(VLOOKUP(B1677,специалист!$B$3:$C$45,2,FALSE),)</f>
        <v>0</v>
      </c>
      <c r="D1677" s="37"/>
      <c r="E1677" s="30" t="str">
        <f>IFERROR(VLOOKUP(D1677,'движение ДВС'!B1676:C5681,2,FALSE),"")</f>
        <v/>
      </c>
      <c r="F1677" s="35"/>
      <c r="G1677" s="30" t="str">
        <f>IFERROR(VLOOKUP(F1677,нормативы!G1677:H1716,2,FALSE),"")</f>
        <v/>
      </c>
      <c r="H1677" s="30" t="str">
        <f>IF(ISBLANK(D1677),"",нормативы!$H$2)</f>
        <v/>
      </c>
      <c r="I1677" s="35"/>
      <c r="J1677" s="36" t="str">
        <f>IFERROR(VLOOKUP(D1677,'движение ДВС'!B1676:K5681,9,FALSE),"")</f>
        <v/>
      </c>
      <c r="K1677" s="29" t="str">
        <f>IFERROR(INDEX('движение ДВС'!B:P,MATCH('наряд-задание'!D1677,'движение ДВС'!P:P,0),1),"")</f>
        <v/>
      </c>
    </row>
    <row r="1678" spans="1:11" s="29" customFormat="1" ht="25.5" hidden="1" customHeight="1" x14ac:dyDescent="0.25">
      <c r="A1678" s="37"/>
      <c r="B1678" s="35"/>
      <c r="C1678" s="29">
        <f>IFERROR(VLOOKUP(B1678,специалист!$B$3:$C$45,2,FALSE),)</f>
        <v>0</v>
      </c>
      <c r="D1678" s="37"/>
      <c r="E1678" s="30" t="str">
        <f>IFERROR(VLOOKUP(D1678,'движение ДВС'!B1677:C5682,2,FALSE),"")</f>
        <v/>
      </c>
      <c r="F1678" s="35"/>
      <c r="G1678" s="30" t="str">
        <f>IFERROR(VLOOKUP(F1678,нормативы!G1678:H1717,2,FALSE),"")</f>
        <v/>
      </c>
      <c r="H1678" s="30" t="str">
        <f>IF(ISBLANK(D1678),"",нормативы!$H$2)</f>
        <v/>
      </c>
      <c r="I1678" s="35"/>
      <c r="J1678" s="36" t="str">
        <f>IFERROR(VLOOKUP(D1678,'движение ДВС'!B1677:K5682,9,FALSE),"")</f>
        <v/>
      </c>
      <c r="K1678" s="29" t="str">
        <f>IFERROR(INDEX('движение ДВС'!B:P,MATCH('наряд-задание'!D1678,'движение ДВС'!P:P,0),1),"")</f>
        <v/>
      </c>
    </row>
    <row r="1679" spans="1:11" s="29" customFormat="1" ht="25.5" hidden="1" customHeight="1" x14ac:dyDescent="0.25">
      <c r="A1679" s="37"/>
      <c r="B1679" s="35"/>
      <c r="C1679" s="29">
        <f>IFERROR(VLOOKUP(B1679,специалист!$B$3:$C$45,2,FALSE),)</f>
        <v>0</v>
      </c>
      <c r="D1679" s="37"/>
      <c r="E1679" s="30" t="str">
        <f>IFERROR(VLOOKUP(D1679,'движение ДВС'!B1678:C5683,2,FALSE),"")</f>
        <v/>
      </c>
      <c r="F1679" s="35"/>
      <c r="G1679" s="30" t="str">
        <f>IFERROR(VLOOKUP(F1679,нормативы!G1679:H1718,2,FALSE),"")</f>
        <v/>
      </c>
      <c r="H1679" s="30" t="str">
        <f>IF(ISBLANK(D1679),"",нормативы!$H$2)</f>
        <v/>
      </c>
      <c r="I1679" s="35"/>
      <c r="J1679" s="36" t="str">
        <f>IFERROR(VLOOKUP(D1679,'движение ДВС'!B1678:K5683,9,FALSE),"")</f>
        <v/>
      </c>
      <c r="K1679" s="29" t="str">
        <f>IFERROR(INDEX('движение ДВС'!B:P,MATCH('наряд-задание'!D1679,'движение ДВС'!P:P,0),1),"")</f>
        <v/>
      </c>
    </row>
    <row r="1680" spans="1:11" s="29" customFormat="1" ht="25.5" hidden="1" customHeight="1" x14ac:dyDescent="0.25">
      <c r="A1680" s="37"/>
      <c r="B1680" s="35"/>
      <c r="C1680" s="29">
        <f>IFERROR(VLOOKUP(B1680,специалист!$B$3:$C$45,2,FALSE),)</f>
        <v>0</v>
      </c>
      <c r="D1680" s="37"/>
      <c r="E1680" s="30" t="str">
        <f>IFERROR(VLOOKUP(D1680,'движение ДВС'!B1679:C5684,2,FALSE),"")</f>
        <v/>
      </c>
      <c r="F1680" s="35"/>
      <c r="G1680" s="30" t="str">
        <f>IFERROR(VLOOKUP(F1680,нормативы!G1680:H1719,2,FALSE),"")</f>
        <v/>
      </c>
      <c r="H1680" s="30" t="str">
        <f>IF(ISBLANK(D1680),"",нормативы!$H$2)</f>
        <v/>
      </c>
      <c r="I1680" s="35"/>
      <c r="J1680" s="36" t="str">
        <f>IFERROR(VLOOKUP(D1680,'движение ДВС'!B1679:K5684,9,FALSE),"")</f>
        <v/>
      </c>
      <c r="K1680" s="29" t="str">
        <f>IFERROR(INDEX('движение ДВС'!B:P,MATCH('наряд-задание'!D1680,'движение ДВС'!P:P,0),1),"")</f>
        <v/>
      </c>
    </row>
    <row r="1681" spans="1:11" s="29" customFormat="1" ht="25.5" hidden="1" customHeight="1" x14ac:dyDescent="0.25">
      <c r="A1681" s="37"/>
      <c r="B1681" s="35"/>
      <c r="C1681" s="29">
        <f>IFERROR(VLOOKUP(B1681,специалист!$B$3:$C$45,2,FALSE),)</f>
        <v>0</v>
      </c>
      <c r="D1681" s="37"/>
      <c r="E1681" s="30" t="str">
        <f>IFERROR(VLOOKUP(D1681,'движение ДВС'!B1680:C5685,2,FALSE),"")</f>
        <v/>
      </c>
      <c r="F1681" s="35"/>
      <c r="G1681" s="30" t="str">
        <f>IFERROR(VLOOKUP(F1681,нормативы!G1681:H1720,2,FALSE),"")</f>
        <v/>
      </c>
      <c r="H1681" s="30" t="str">
        <f>IF(ISBLANK(D1681),"",нормативы!$H$2)</f>
        <v/>
      </c>
      <c r="I1681" s="35"/>
      <c r="J1681" s="36" t="str">
        <f>IFERROR(VLOOKUP(D1681,'движение ДВС'!B1680:K5685,9,FALSE),"")</f>
        <v/>
      </c>
      <c r="K1681" s="29" t="str">
        <f>IFERROR(INDEX('движение ДВС'!B:P,MATCH('наряд-задание'!D1681,'движение ДВС'!P:P,0),1),"")</f>
        <v/>
      </c>
    </row>
    <row r="1682" spans="1:11" s="29" customFormat="1" ht="25.5" hidden="1" customHeight="1" x14ac:dyDescent="0.25">
      <c r="A1682" s="37"/>
      <c r="B1682" s="35"/>
      <c r="C1682" s="29">
        <f>IFERROR(VLOOKUP(B1682,специалист!$B$3:$C$45,2,FALSE),)</f>
        <v>0</v>
      </c>
      <c r="D1682" s="37"/>
      <c r="E1682" s="30" t="str">
        <f>IFERROR(VLOOKUP(D1682,'движение ДВС'!B1681:C5686,2,FALSE),"")</f>
        <v/>
      </c>
      <c r="F1682" s="35"/>
      <c r="G1682" s="30" t="str">
        <f>IFERROR(VLOOKUP(F1682,нормативы!G1682:H1721,2,FALSE),"")</f>
        <v/>
      </c>
      <c r="H1682" s="30" t="str">
        <f>IF(ISBLANK(D1682),"",нормативы!$H$2)</f>
        <v/>
      </c>
      <c r="I1682" s="35"/>
      <c r="J1682" s="36" t="str">
        <f>IFERROR(VLOOKUP(D1682,'движение ДВС'!B1681:K5686,9,FALSE),"")</f>
        <v/>
      </c>
      <c r="K1682" s="29" t="str">
        <f>IFERROR(INDEX('движение ДВС'!B:P,MATCH('наряд-задание'!D1682,'движение ДВС'!P:P,0),1),"")</f>
        <v/>
      </c>
    </row>
    <row r="1683" spans="1:11" s="29" customFormat="1" ht="25.5" hidden="1" customHeight="1" x14ac:dyDescent="0.25">
      <c r="A1683" s="37"/>
      <c r="B1683" s="35"/>
      <c r="C1683" s="29">
        <f>IFERROR(VLOOKUP(B1683,специалист!$B$3:$C$45,2,FALSE),)</f>
        <v>0</v>
      </c>
      <c r="D1683" s="37"/>
      <c r="E1683" s="30" t="str">
        <f>IFERROR(VLOOKUP(D1683,'движение ДВС'!B1682:C5687,2,FALSE),"")</f>
        <v/>
      </c>
      <c r="F1683" s="35"/>
      <c r="G1683" s="30" t="str">
        <f>IFERROR(VLOOKUP(F1683,нормативы!G1683:H1722,2,FALSE),"")</f>
        <v/>
      </c>
      <c r="H1683" s="30" t="str">
        <f>IF(ISBLANK(D1683),"",нормативы!$H$2)</f>
        <v/>
      </c>
      <c r="I1683" s="35"/>
      <c r="J1683" s="36" t="str">
        <f>IFERROR(VLOOKUP(D1683,'движение ДВС'!B1682:K5687,9,FALSE),"")</f>
        <v/>
      </c>
      <c r="K1683" s="29" t="str">
        <f>IFERROR(INDEX('движение ДВС'!B:P,MATCH('наряд-задание'!D1683,'движение ДВС'!P:P,0),1),"")</f>
        <v/>
      </c>
    </row>
    <row r="1684" spans="1:11" s="29" customFormat="1" ht="25.5" hidden="1" customHeight="1" x14ac:dyDescent="0.25">
      <c r="A1684" s="37"/>
      <c r="B1684" s="35"/>
      <c r="C1684" s="29">
        <f>IFERROR(VLOOKUP(B1684,специалист!$B$3:$C$45,2,FALSE),)</f>
        <v>0</v>
      </c>
      <c r="D1684" s="37"/>
      <c r="E1684" s="30" t="str">
        <f>IFERROR(VLOOKUP(D1684,'движение ДВС'!B1683:C5688,2,FALSE),"")</f>
        <v/>
      </c>
      <c r="F1684" s="35"/>
      <c r="G1684" s="30" t="str">
        <f>IFERROR(VLOOKUP(F1684,нормативы!G1684:H1723,2,FALSE),"")</f>
        <v/>
      </c>
      <c r="H1684" s="30" t="str">
        <f>IF(ISBLANK(D1684),"",нормативы!$H$2)</f>
        <v/>
      </c>
      <c r="I1684" s="35"/>
      <c r="J1684" s="36" t="str">
        <f>IFERROR(VLOOKUP(D1684,'движение ДВС'!B1683:K5688,9,FALSE),"")</f>
        <v/>
      </c>
      <c r="K1684" s="29" t="str">
        <f>IFERROR(INDEX('движение ДВС'!B:P,MATCH('наряд-задание'!D1684,'движение ДВС'!P:P,0),1),"")</f>
        <v/>
      </c>
    </row>
    <row r="1685" spans="1:11" s="29" customFormat="1" ht="25.5" hidden="1" customHeight="1" x14ac:dyDescent="0.25">
      <c r="A1685" s="37"/>
      <c r="B1685" s="35"/>
      <c r="C1685" s="29">
        <f>IFERROR(VLOOKUP(B1685,специалист!$B$3:$C$45,2,FALSE),)</f>
        <v>0</v>
      </c>
      <c r="D1685" s="37"/>
      <c r="E1685" s="30" t="str">
        <f>IFERROR(VLOOKUP(D1685,'движение ДВС'!B1684:C5689,2,FALSE),"")</f>
        <v/>
      </c>
      <c r="F1685" s="35"/>
      <c r="G1685" s="30" t="str">
        <f>IFERROR(VLOOKUP(F1685,нормативы!G1685:H1724,2,FALSE),"")</f>
        <v/>
      </c>
      <c r="H1685" s="30" t="str">
        <f>IF(ISBLANK(D1685),"",нормативы!$H$2)</f>
        <v/>
      </c>
      <c r="I1685" s="35"/>
      <c r="J1685" s="36" t="str">
        <f>IFERROR(VLOOKUP(D1685,'движение ДВС'!B1684:K5689,9,FALSE),"")</f>
        <v/>
      </c>
      <c r="K1685" s="29" t="str">
        <f>IFERROR(INDEX('движение ДВС'!B:P,MATCH('наряд-задание'!D1685,'движение ДВС'!P:P,0),1),"")</f>
        <v/>
      </c>
    </row>
    <row r="1686" spans="1:11" s="29" customFormat="1" ht="25.5" hidden="1" customHeight="1" x14ac:dyDescent="0.25">
      <c r="A1686" s="37"/>
      <c r="B1686" s="35"/>
      <c r="C1686" s="29">
        <f>IFERROR(VLOOKUP(B1686,специалист!$B$3:$C$45,2,FALSE),)</f>
        <v>0</v>
      </c>
      <c r="D1686" s="37"/>
      <c r="E1686" s="30" t="str">
        <f>IFERROR(VLOOKUP(D1686,'движение ДВС'!B1685:C5690,2,FALSE),"")</f>
        <v/>
      </c>
      <c r="F1686" s="35"/>
      <c r="G1686" s="30" t="str">
        <f>IFERROR(VLOOKUP(F1686,нормативы!G1686:H1725,2,FALSE),"")</f>
        <v/>
      </c>
      <c r="H1686" s="30" t="str">
        <f>IF(ISBLANK(D1686),"",нормативы!$H$2)</f>
        <v/>
      </c>
      <c r="I1686" s="35"/>
      <c r="J1686" s="36" t="str">
        <f>IFERROR(VLOOKUP(D1686,'движение ДВС'!B1685:K5690,9,FALSE),"")</f>
        <v/>
      </c>
      <c r="K1686" s="29" t="str">
        <f>IFERROR(INDEX('движение ДВС'!B:P,MATCH('наряд-задание'!D1686,'движение ДВС'!P:P,0),1),"")</f>
        <v/>
      </c>
    </row>
    <row r="1687" spans="1:11" s="29" customFormat="1" ht="25.5" hidden="1" customHeight="1" x14ac:dyDescent="0.25">
      <c r="A1687" s="37"/>
      <c r="B1687" s="35"/>
      <c r="C1687" s="29">
        <f>IFERROR(VLOOKUP(B1687,специалист!$B$3:$C$45,2,FALSE),)</f>
        <v>0</v>
      </c>
      <c r="D1687" s="37"/>
      <c r="E1687" s="30" t="str">
        <f>IFERROR(VLOOKUP(D1687,'движение ДВС'!B1686:C5691,2,FALSE),"")</f>
        <v/>
      </c>
      <c r="F1687" s="35"/>
      <c r="G1687" s="30" t="str">
        <f>IFERROR(VLOOKUP(F1687,нормативы!G1687:H1726,2,FALSE),"")</f>
        <v/>
      </c>
      <c r="H1687" s="30" t="str">
        <f>IF(ISBLANK(D1687),"",нормативы!$H$2)</f>
        <v/>
      </c>
      <c r="I1687" s="35"/>
      <c r="J1687" s="36" t="str">
        <f>IFERROR(VLOOKUP(D1687,'движение ДВС'!B1686:K5691,9,FALSE),"")</f>
        <v/>
      </c>
      <c r="K1687" s="29" t="str">
        <f>IFERROR(INDEX('движение ДВС'!B:P,MATCH('наряд-задание'!D1687,'движение ДВС'!P:P,0),1),"")</f>
        <v/>
      </c>
    </row>
    <row r="1688" spans="1:11" s="29" customFormat="1" ht="25.5" hidden="1" customHeight="1" x14ac:dyDescent="0.25">
      <c r="A1688" s="37"/>
      <c r="B1688" s="35"/>
      <c r="C1688" s="29">
        <f>IFERROR(VLOOKUP(B1688,специалист!$B$3:$C$45,2,FALSE),)</f>
        <v>0</v>
      </c>
      <c r="D1688" s="37"/>
      <c r="E1688" s="30" t="str">
        <f>IFERROR(VLOOKUP(D1688,'движение ДВС'!B1687:C5692,2,FALSE),"")</f>
        <v/>
      </c>
      <c r="F1688" s="35"/>
      <c r="G1688" s="30" t="str">
        <f>IFERROR(VLOOKUP(F1688,нормативы!G1688:H1727,2,FALSE),"")</f>
        <v/>
      </c>
      <c r="H1688" s="30" t="str">
        <f>IF(ISBLANK(D1688),"",нормативы!$H$2)</f>
        <v/>
      </c>
      <c r="I1688" s="35"/>
      <c r="J1688" s="36" t="str">
        <f>IFERROR(VLOOKUP(D1688,'движение ДВС'!B1687:K5692,9,FALSE),"")</f>
        <v/>
      </c>
      <c r="K1688" s="29" t="str">
        <f>IFERROR(INDEX('движение ДВС'!B:P,MATCH('наряд-задание'!D1688,'движение ДВС'!P:P,0),1),"")</f>
        <v/>
      </c>
    </row>
    <row r="1689" spans="1:11" s="29" customFormat="1" ht="25.5" hidden="1" customHeight="1" x14ac:dyDescent="0.25">
      <c r="A1689" s="37"/>
      <c r="B1689" s="35"/>
      <c r="C1689" s="29">
        <f>IFERROR(VLOOKUP(B1689,специалист!$B$3:$C$45,2,FALSE),)</f>
        <v>0</v>
      </c>
      <c r="D1689" s="37"/>
      <c r="E1689" s="30" t="str">
        <f>IFERROR(VLOOKUP(D1689,'движение ДВС'!B1688:C5693,2,FALSE),"")</f>
        <v/>
      </c>
      <c r="F1689" s="35"/>
      <c r="G1689" s="30" t="str">
        <f>IFERROR(VLOOKUP(F1689,нормативы!G1689:H1728,2,FALSE),"")</f>
        <v/>
      </c>
      <c r="H1689" s="30" t="str">
        <f>IF(ISBLANK(D1689),"",нормативы!$H$2)</f>
        <v/>
      </c>
      <c r="I1689" s="35"/>
      <c r="J1689" s="36" t="str">
        <f>IFERROR(VLOOKUP(D1689,'движение ДВС'!B1688:K5693,9,FALSE),"")</f>
        <v/>
      </c>
      <c r="K1689" s="29" t="str">
        <f>IFERROR(INDEX('движение ДВС'!B:P,MATCH('наряд-задание'!D1689,'движение ДВС'!P:P,0),1),"")</f>
        <v/>
      </c>
    </row>
    <row r="1690" spans="1:11" s="29" customFormat="1" ht="25.5" hidden="1" customHeight="1" x14ac:dyDescent="0.25">
      <c r="A1690" s="37"/>
      <c r="B1690" s="35"/>
      <c r="C1690" s="29">
        <f>IFERROR(VLOOKUP(B1690,специалист!$B$3:$C$45,2,FALSE),)</f>
        <v>0</v>
      </c>
      <c r="D1690" s="37"/>
      <c r="E1690" s="30" t="str">
        <f>IFERROR(VLOOKUP(D1690,'движение ДВС'!B1689:C5694,2,FALSE),"")</f>
        <v/>
      </c>
      <c r="F1690" s="35"/>
      <c r="G1690" s="30" t="str">
        <f>IFERROR(VLOOKUP(F1690,нормативы!G1690:H1729,2,FALSE),"")</f>
        <v/>
      </c>
      <c r="H1690" s="30" t="str">
        <f>IF(ISBLANK(D1690),"",нормативы!$H$2)</f>
        <v/>
      </c>
      <c r="I1690" s="35"/>
      <c r="J1690" s="36" t="str">
        <f>IFERROR(VLOOKUP(D1690,'движение ДВС'!B1689:K5694,9,FALSE),"")</f>
        <v/>
      </c>
      <c r="K1690" s="29" t="str">
        <f>IFERROR(INDEX('движение ДВС'!B:P,MATCH('наряд-задание'!D1690,'движение ДВС'!P:P,0),1),"")</f>
        <v/>
      </c>
    </row>
    <row r="1691" spans="1:11" s="29" customFormat="1" ht="25.5" hidden="1" customHeight="1" x14ac:dyDescent="0.25">
      <c r="A1691" s="37"/>
      <c r="B1691" s="35"/>
      <c r="C1691" s="29">
        <f>IFERROR(VLOOKUP(B1691,специалист!$B$3:$C$45,2,FALSE),)</f>
        <v>0</v>
      </c>
      <c r="D1691" s="37"/>
      <c r="E1691" s="30" t="str">
        <f>IFERROR(VLOOKUP(D1691,'движение ДВС'!B1690:C5695,2,FALSE),"")</f>
        <v/>
      </c>
      <c r="F1691" s="35"/>
      <c r="G1691" s="30" t="str">
        <f>IFERROR(VLOOKUP(F1691,нормативы!G1691:H1730,2,FALSE),"")</f>
        <v/>
      </c>
      <c r="H1691" s="30" t="str">
        <f>IF(ISBLANK(D1691),"",нормативы!$H$2)</f>
        <v/>
      </c>
      <c r="I1691" s="35"/>
      <c r="J1691" s="36" t="str">
        <f>IFERROR(VLOOKUP(D1691,'движение ДВС'!B1690:K5695,9,FALSE),"")</f>
        <v/>
      </c>
      <c r="K1691" s="29" t="str">
        <f>IFERROR(INDEX('движение ДВС'!B:P,MATCH('наряд-задание'!D1691,'движение ДВС'!P:P,0),1),"")</f>
        <v/>
      </c>
    </row>
    <row r="1692" spans="1:11" s="29" customFormat="1" ht="25.5" hidden="1" customHeight="1" x14ac:dyDescent="0.25">
      <c r="A1692" s="37"/>
      <c r="B1692" s="35"/>
      <c r="C1692" s="29">
        <f>IFERROR(VLOOKUP(B1692,специалист!$B$3:$C$45,2,FALSE),)</f>
        <v>0</v>
      </c>
      <c r="D1692" s="37"/>
      <c r="E1692" s="30" t="str">
        <f>IFERROR(VLOOKUP(D1692,'движение ДВС'!B1691:C5696,2,FALSE),"")</f>
        <v/>
      </c>
      <c r="F1692" s="35"/>
      <c r="G1692" s="30" t="str">
        <f>IFERROR(VLOOKUP(F1692,нормативы!G1692:H1731,2,FALSE),"")</f>
        <v/>
      </c>
      <c r="H1692" s="30" t="str">
        <f>IF(ISBLANK(D1692),"",нормативы!$H$2)</f>
        <v/>
      </c>
      <c r="I1692" s="35"/>
      <c r="J1692" s="36" t="str">
        <f>IFERROR(VLOOKUP(D1692,'движение ДВС'!B1691:K5696,9,FALSE),"")</f>
        <v/>
      </c>
      <c r="K1692" s="29" t="str">
        <f>IFERROR(INDEX('движение ДВС'!B:P,MATCH('наряд-задание'!D1692,'движение ДВС'!P:P,0),1),"")</f>
        <v/>
      </c>
    </row>
    <row r="1693" spans="1:11" s="29" customFormat="1" ht="25.5" hidden="1" customHeight="1" x14ac:dyDescent="0.25">
      <c r="A1693" s="37"/>
      <c r="B1693" s="35"/>
      <c r="C1693" s="29">
        <f>IFERROR(VLOOKUP(B1693,специалист!$B$3:$C$45,2,FALSE),)</f>
        <v>0</v>
      </c>
      <c r="D1693" s="37"/>
      <c r="E1693" s="30" t="str">
        <f>IFERROR(VLOOKUP(D1693,'движение ДВС'!B1692:C5697,2,FALSE),"")</f>
        <v/>
      </c>
      <c r="F1693" s="35"/>
      <c r="G1693" s="30" t="str">
        <f>IFERROR(VLOOKUP(F1693,нормативы!G1693:H1732,2,FALSE),"")</f>
        <v/>
      </c>
      <c r="H1693" s="30" t="str">
        <f>IF(ISBLANK(D1693),"",нормативы!$H$2)</f>
        <v/>
      </c>
      <c r="I1693" s="35"/>
      <c r="J1693" s="36" t="str">
        <f>IFERROR(VLOOKUP(D1693,'движение ДВС'!B1692:K5697,9,FALSE),"")</f>
        <v/>
      </c>
      <c r="K1693" s="29" t="str">
        <f>IFERROR(INDEX('движение ДВС'!B:P,MATCH('наряд-задание'!D1693,'движение ДВС'!P:P,0),1),"")</f>
        <v/>
      </c>
    </row>
    <row r="1694" spans="1:11" s="29" customFormat="1" ht="25.5" hidden="1" customHeight="1" x14ac:dyDescent="0.25">
      <c r="A1694" s="37"/>
      <c r="B1694" s="35"/>
      <c r="C1694" s="29">
        <f>IFERROR(VLOOKUP(B1694,специалист!$B$3:$C$45,2,FALSE),)</f>
        <v>0</v>
      </c>
      <c r="D1694" s="37"/>
      <c r="E1694" s="30" t="str">
        <f>IFERROR(VLOOKUP(D1694,'движение ДВС'!B1693:C5698,2,FALSE),"")</f>
        <v/>
      </c>
      <c r="F1694" s="35"/>
      <c r="G1694" s="30" t="str">
        <f>IFERROR(VLOOKUP(F1694,нормативы!G1694:H1733,2,FALSE),"")</f>
        <v/>
      </c>
      <c r="H1694" s="30" t="str">
        <f>IF(ISBLANK(D1694),"",нормативы!$H$2)</f>
        <v/>
      </c>
      <c r="I1694" s="35"/>
      <c r="J1694" s="36" t="str">
        <f>IFERROR(VLOOKUP(D1694,'движение ДВС'!B1693:K5698,9,FALSE),"")</f>
        <v/>
      </c>
      <c r="K1694" s="29" t="str">
        <f>IFERROR(INDEX('движение ДВС'!B:P,MATCH('наряд-задание'!D1694,'движение ДВС'!P:P,0),1),"")</f>
        <v/>
      </c>
    </row>
    <row r="1695" spans="1:11" s="29" customFormat="1" ht="25.5" hidden="1" customHeight="1" x14ac:dyDescent="0.25">
      <c r="A1695" s="37"/>
      <c r="B1695" s="35"/>
      <c r="C1695" s="29">
        <f>IFERROR(VLOOKUP(B1695,специалист!$B$3:$C$45,2,FALSE),)</f>
        <v>0</v>
      </c>
      <c r="D1695" s="37"/>
      <c r="E1695" s="30" t="str">
        <f>IFERROR(VLOOKUP(D1695,'движение ДВС'!B1694:C5699,2,FALSE),"")</f>
        <v/>
      </c>
      <c r="F1695" s="35"/>
      <c r="G1695" s="30" t="str">
        <f>IFERROR(VLOOKUP(F1695,нормативы!G1695:H1734,2,FALSE),"")</f>
        <v/>
      </c>
      <c r="H1695" s="30" t="str">
        <f>IF(ISBLANK(D1695),"",нормативы!$H$2)</f>
        <v/>
      </c>
      <c r="I1695" s="35"/>
      <c r="J1695" s="36" t="str">
        <f>IFERROR(VLOOKUP(D1695,'движение ДВС'!B1694:K5699,9,FALSE),"")</f>
        <v/>
      </c>
      <c r="K1695" s="29" t="str">
        <f>IFERROR(INDEX('движение ДВС'!B:P,MATCH('наряд-задание'!D1695,'движение ДВС'!P:P,0),1),"")</f>
        <v/>
      </c>
    </row>
    <row r="1696" spans="1:11" s="29" customFormat="1" ht="25.5" hidden="1" customHeight="1" x14ac:dyDescent="0.25">
      <c r="A1696" s="37"/>
      <c r="B1696" s="35"/>
      <c r="C1696" s="29">
        <f>IFERROR(VLOOKUP(B1696,специалист!$B$3:$C$45,2,FALSE),)</f>
        <v>0</v>
      </c>
      <c r="D1696" s="37"/>
      <c r="E1696" s="30" t="str">
        <f>IFERROR(VLOOKUP(D1696,'движение ДВС'!B1695:C5700,2,FALSE),"")</f>
        <v/>
      </c>
      <c r="F1696" s="35"/>
      <c r="G1696" s="30" t="str">
        <f>IFERROR(VLOOKUP(F1696,нормативы!G1696:H1735,2,FALSE),"")</f>
        <v/>
      </c>
      <c r="H1696" s="30" t="str">
        <f>IF(ISBLANK(D1696),"",нормативы!$H$2)</f>
        <v/>
      </c>
      <c r="I1696" s="35"/>
      <c r="J1696" s="36" t="str">
        <f>IFERROR(VLOOKUP(D1696,'движение ДВС'!B1695:K5700,9,FALSE),"")</f>
        <v/>
      </c>
      <c r="K1696" s="29" t="str">
        <f>IFERROR(INDEX('движение ДВС'!B:P,MATCH('наряд-задание'!D1696,'движение ДВС'!P:P,0),1),"")</f>
        <v/>
      </c>
    </row>
    <row r="1697" spans="1:11" s="29" customFormat="1" ht="25.5" hidden="1" customHeight="1" x14ac:dyDescent="0.25">
      <c r="A1697" s="37"/>
      <c r="B1697" s="35"/>
      <c r="C1697" s="29">
        <f>IFERROR(VLOOKUP(B1697,специалист!$B$3:$C$45,2,FALSE),)</f>
        <v>0</v>
      </c>
      <c r="D1697" s="37"/>
      <c r="E1697" s="30" t="str">
        <f>IFERROR(VLOOKUP(D1697,'движение ДВС'!B1696:C5701,2,FALSE),"")</f>
        <v/>
      </c>
      <c r="F1697" s="35"/>
      <c r="G1697" s="30" t="str">
        <f>IFERROR(VLOOKUP(F1697,нормативы!G1697:H1736,2,FALSE),"")</f>
        <v/>
      </c>
      <c r="H1697" s="30" t="str">
        <f>IF(ISBLANK(D1697),"",нормативы!$H$2)</f>
        <v/>
      </c>
      <c r="I1697" s="35"/>
      <c r="J1697" s="36" t="str">
        <f>IFERROR(VLOOKUP(D1697,'движение ДВС'!B1696:K5701,9,FALSE),"")</f>
        <v/>
      </c>
      <c r="K1697" s="29" t="str">
        <f>IFERROR(INDEX('движение ДВС'!B:P,MATCH('наряд-задание'!D1697,'движение ДВС'!P:P,0),1),"")</f>
        <v/>
      </c>
    </row>
    <row r="1698" spans="1:11" s="29" customFormat="1" ht="25.5" hidden="1" customHeight="1" x14ac:dyDescent="0.25">
      <c r="A1698" s="37"/>
      <c r="B1698" s="35"/>
      <c r="C1698" s="29">
        <f>IFERROR(VLOOKUP(B1698,специалист!$B$3:$C$45,2,FALSE),)</f>
        <v>0</v>
      </c>
      <c r="D1698" s="37"/>
      <c r="E1698" s="30" t="str">
        <f>IFERROR(VLOOKUP(D1698,'движение ДВС'!B1697:C5702,2,FALSE),"")</f>
        <v/>
      </c>
      <c r="F1698" s="35"/>
      <c r="G1698" s="30" t="str">
        <f>IFERROR(VLOOKUP(F1698,нормативы!G1698:H1737,2,FALSE),"")</f>
        <v/>
      </c>
      <c r="H1698" s="30" t="str">
        <f>IF(ISBLANK(D1698),"",нормативы!$H$2)</f>
        <v/>
      </c>
      <c r="I1698" s="35"/>
      <c r="J1698" s="36" t="str">
        <f>IFERROR(VLOOKUP(D1698,'движение ДВС'!B1697:K5702,9,FALSE),"")</f>
        <v/>
      </c>
      <c r="K1698" s="29" t="str">
        <f>IFERROR(INDEX('движение ДВС'!B:P,MATCH('наряд-задание'!D1698,'движение ДВС'!P:P,0),1),"")</f>
        <v/>
      </c>
    </row>
    <row r="1699" spans="1:11" s="29" customFormat="1" ht="25.5" hidden="1" customHeight="1" x14ac:dyDescent="0.25">
      <c r="A1699" s="37"/>
      <c r="B1699" s="35"/>
      <c r="C1699" s="29">
        <f>IFERROR(VLOOKUP(B1699,специалист!$B$3:$C$45,2,FALSE),)</f>
        <v>0</v>
      </c>
      <c r="D1699" s="37"/>
      <c r="E1699" s="30" t="str">
        <f>IFERROR(VLOOKUP(D1699,'движение ДВС'!B1698:C5703,2,FALSE),"")</f>
        <v/>
      </c>
      <c r="F1699" s="35"/>
      <c r="G1699" s="30" t="str">
        <f>IFERROR(VLOOKUP(F1699,нормативы!G1699:H1738,2,FALSE),"")</f>
        <v/>
      </c>
      <c r="H1699" s="30" t="str">
        <f>IF(ISBLANK(D1699),"",нормативы!$H$2)</f>
        <v/>
      </c>
      <c r="I1699" s="35"/>
      <c r="J1699" s="36" t="str">
        <f>IFERROR(VLOOKUP(D1699,'движение ДВС'!B1698:K5703,9,FALSE),"")</f>
        <v/>
      </c>
      <c r="K1699" s="29" t="str">
        <f>IFERROR(INDEX('движение ДВС'!B:P,MATCH('наряд-задание'!D1699,'движение ДВС'!P:P,0),1),"")</f>
        <v/>
      </c>
    </row>
    <row r="1700" spans="1:11" s="29" customFormat="1" ht="25.5" hidden="1" customHeight="1" x14ac:dyDescent="0.25">
      <c r="A1700" s="37"/>
      <c r="B1700" s="35"/>
      <c r="C1700" s="29">
        <f>IFERROR(VLOOKUP(B1700,специалист!$B$3:$C$45,2,FALSE),)</f>
        <v>0</v>
      </c>
      <c r="D1700" s="37"/>
      <c r="E1700" s="30" t="str">
        <f>IFERROR(VLOOKUP(D1700,'движение ДВС'!B1699:C5704,2,FALSE),"")</f>
        <v/>
      </c>
      <c r="F1700" s="35"/>
      <c r="G1700" s="30" t="str">
        <f>IFERROR(VLOOKUP(F1700,нормативы!G1700:H1739,2,FALSE),"")</f>
        <v/>
      </c>
      <c r="H1700" s="30" t="str">
        <f>IF(ISBLANK(D1700),"",нормативы!$H$2)</f>
        <v/>
      </c>
      <c r="I1700" s="35"/>
      <c r="J1700" s="36" t="str">
        <f>IFERROR(VLOOKUP(D1700,'движение ДВС'!B1699:K5704,9,FALSE),"")</f>
        <v/>
      </c>
      <c r="K1700" s="29" t="str">
        <f>IFERROR(INDEX('движение ДВС'!B:P,MATCH('наряд-задание'!D1700,'движение ДВС'!P:P,0),1),"")</f>
        <v/>
      </c>
    </row>
    <row r="1701" spans="1:11" s="29" customFormat="1" ht="25.5" hidden="1" customHeight="1" x14ac:dyDescent="0.25">
      <c r="A1701" s="37"/>
      <c r="B1701" s="35"/>
      <c r="C1701" s="29">
        <f>IFERROR(VLOOKUP(B1701,специалист!$B$3:$C$45,2,FALSE),)</f>
        <v>0</v>
      </c>
      <c r="D1701" s="37"/>
      <c r="E1701" s="30" t="str">
        <f>IFERROR(VLOOKUP(D1701,'движение ДВС'!B1700:C5705,2,FALSE),"")</f>
        <v/>
      </c>
      <c r="F1701" s="35"/>
      <c r="G1701" s="30" t="str">
        <f>IFERROR(VLOOKUP(F1701,нормативы!G1701:H1740,2,FALSE),"")</f>
        <v/>
      </c>
      <c r="H1701" s="30" t="str">
        <f>IF(ISBLANK(D1701),"",нормативы!$H$2)</f>
        <v/>
      </c>
      <c r="I1701" s="35"/>
      <c r="J1701" s="36" t="str">
        <f>IFERROR(VLOOKUP(D1701,'движение ДВС'!B1700:K5705,9,FALSE),"")</f>
        <v/>
      </c>
      <c r="K1701" s="29" t="str">
        <f>IFERROR(INDEX('движение ДВС'!B:P,MATCH('наряд-задание'!D1701,'движение ДВС'!P:P,0),1),"")</f>
        <v/>
      </c>
    </row>
    <row r="1702" spans="1:11" s="29" customFormat="1" ht="25.5" hidden="1" customHeight="1" x14ac:dyDescent="0.25">
      <c r="A1702" s="37"/>
      <c r="B1702" s="35"/>
      <c r="C1702" s="29">
        <f>IFERROR(VLOOKUP(B1702,специалист!$B$3:$C$45,2,FALSE),)</f>
        <v>0</v>
      </c>
      <c r="D1702" s="37"/>
      <c r="E1702" s="30" t="str">
        <f>IFERROR(VLOOKUP(D1702,'движение ДВС'!B1701:C5706,2,FALSE),"")</f>
        <v/>
      </c>
      <c r="F1702" s="35"/>
      <c r="G1702" s="30" t="str">
        <f>IFERROR(VLOOKUP(F1702,нормативы!G1702:H1741,2,FALSE),"")</f>
        <v/>
      </c>
      <c r="H1702" s="30" t="str">
        <f>IF(ISBLANK(D1702),"",нормативы!$H$2)</f>
        <v/>
      </c>
      <c r="I1702" s="35"/>
      <c r="J1702" s="36" t="str">
        <f>IFERROR(VLOOKUP(D1702,'движение ДВС'!B1701:K5706,9,FALSE),"")</f>
        <v/>
      </c>
      <c r="K1702" s="29" t="str">
        <f>IFERROR(INDEX('движение ДВС'!B:P,MATCH('наряд-задание'!D1702,'движение ДВС'!P:P,0),1),"")</f>
        <v/>
      </c>
    </row>
    <row r="1703" spans="1:11" s="29" customFormat="1" ht="25.5" hidden="1" customHeight="1" x14ac:dyDescent="0.25">
      <c r="A1703" s="37"/>
      <c r="B1703" s="35"/>
      <c r="C1703" s="29">
        <f>IFERROR(VLOOKUP(B1703,специалист!$B$3:$C$45,2,FALSE),)</f>
        <v>0</v>
      </c>
      <c r="D1703" s="37"/>
      <c r="E1703" s="30" t="str">
        <f>IFERROR(VLOOKUP(D1703,'движение ДВС'!B1702:C5707,2,FALSE),"")</f>
        <v/>
      </c>
      <c r="F1703" s="35"/>
      <c r="G1703" s="30" t="str">
        <f>IFERROR(VLOOKUP(F1703,нормативы!G1703:H1742,2,FALSE),"")</f>
        <v/>
      </c>
      <c r="H1703" s="30" t="str">
        <f>IF(ISBLANK(D1703),"",нормативы!$H$2)</f>
        <v/>
      </c>
      <c r="I1703" s="35"/>
      <c r="J1703" s="36" t="str">
        <f>IFERROR(VLOOKUP(D1703,'движение ДВС'!B1702:K5707,9,FALSE),"")</f>
        <v/>
      </c>
      <c r="K1703" s="29" t="str">
        <f>IFERROR(INDEX('движение ДВС'!B:P,MATCH('наряд-задание'!D1703,'движение ДВС'!P:P,0),1),"")</f>
        <v/>
      </c>
    </row>
    <row r="1704" spans="1:11" s="29" customFormat="1" ht="25.5" hidden="1" customHeight="1" x14ac:dyDescent="0.25">
      <c r="A1704" s="37"/>
      <c r="B1704" s="35"/>
      <c r="C1704" s="29">
        <f>IFERROR(VLOOKUP(B1704,специалист!$B$3:$C$45,2,FALSE),)</f>
        <v>0</v>
      </c>
      <c r="D1704" s="37"/>
      <c r="E1704" s="30" t="str">
        <f>IFERROR(VLOOKUP(D1704,'движение ДВС'!B1703:C5708,2,FALSE),"")</f>
        <v/>
      </c>
      <c r="F1704" s="35"/>
      <c r="G1704" s="30" t="str">
        <f>IFERROR(VLOOKUP(F1704,нормативы!G1704:H1743,2,FALSE),"")</f>
        <v/>
      </c>
      <c r="H1704" s="30" t="str">
        <f>IF(ISBLANK(D1704),"",нормативы!$H$2)</f>
        <v/>
      </c>
      <c r="I1704" s="35"/>
      <c r="J1704" s="36" t="str">
        <f>IFERROR(VLOOKUP(D1704,'движение ДВС'!B1703:K5708,9,FALSE),"")</f>
        <v/>
      </c>
      <c r="K1704" s="29" t="str">
        <f>IFERROR(INDEX('движение ДВС'!B:P,MATCH('наряд-задание'!D1704,'движение ДВС'!P:P,0),1),"")</f>
        <v/>
      </c>
    </row>
    <row r="1705" spans="1:11" s="29" customFormat="1" ht="25.5" hidden="1" customHeight="1" x14ac:dyDescent="0.25">
      <c r="A1705" s="37"/>
      <c r="B1705" s="35"/>
      <c r="C1705" s="29">
        <f>IFERROR(VLOOKUP(B1705,специалист!$B$3:$C$45,2,FALSE),)</f>
        <v>0</v>
      </c>
      <c r="D1705" s="37"/>
      <c r="E1705" s="30" t="str">
        <f>IFERROR(VLOOKUP(D1705,'движение ДВС'!B1704:C5709,2,FALSE),"")</f>
        <v/>
      </c>
      <c r="F1705" s="35"/>
      <c r="G1705" s="30" t="str">
        <f>IFERROR(VLOOKUP(F1705,нормативы!G1705:H1744,2,FALSE),"")</f>
        <v/>
      </c>
      <c r="H1705" s="30" t="str">
        <f>IF(ISBLANK(D1705),"",нормативы!$H$2)</f>
        <v/>
      </c>
      <c r="I1705" s="35"/>
      <c r="J1705" s="36" t="str">
        <f>IFERROR(VLOOKUP(D1705,'движение ДВС'!B1704:K5709,9,FALSE),"")</f>
        <v/>
      </c>
      <c r="K1705" s="29" t="str">
        <f>IFERROR(INDEX('движение ДВС'!B:P,MATCH('наряд-задание'!D1705,'движение ДВС'!P:P,0),1),"")</f>
        <v/>
      </c>
    </row>
    <row r="1706" spans="1:11" s="29" customFormat="1" ht="25.5" hidden="1" customHeight="1" x14ac:dyDescent="0.25">
      <c r="A1706" s="37"/>
      <c r="B1706" s="35"/>
      <c r="C1706" s="29">
        <f>IFERROR(VLOOKUP(B1706,специалист!$B$3:$C$45,2,FALSE),)</f>
        <v>0</v>
      </c>
      <c r="D1706" s="37"/>
      <c r="E1706" s="30" t="str">
        <f>IFERROR(VLOOKUP(D1706,'движение ДВС'!B1705:C5710,2,FALSE),"")</f>
        <v/>
      </c>
      <c r="F1706" s="35"/>
      <c r="G1706" s="30" t="str">
        <f>IFERROR(VLOOKUP(F1706,нормативы!G1706:H1745,2,FALSE),"")</f>
        <v/>
      </c>
      <c r="H1706" s="30" t="str">
        <f>IF(ISBLANK(D1706),"",нормативы!$H$2)</f>
        <v/>
      </c>
      <c r="I1706" s="35"/>
      <c r="J1706" s="36" t="str">
        <f>IFERROR(VLOOKUP(D1706,'движение ДВС'!B1705:K5710,9,FALSE),"")</f>
        <v/>
      </c>
      <c r="K1706" s="29" t="str">
        <f>IFERROR(INDEX('движение ДВС'!B:P,MATCH('наряд-задание'!D1706,'движение ДВС'!P:P,0),1),"")</f>
        <v/>
      </c>
    </row>
    <row r="1707" spans="1:11" s="29" customFormat="1" ht="25.5" hidden="1" customHeight="1" x14ac:dyDescent="0.25">
      <c r="A1707" s="37"/>
      <c r="B1707" s="35"/>
      <c r="C1707" s="29">
        <f>IFERROR(VLOOKUP(B1707,специалист!$B$3:$C$45,2,FALSE),)</f>
        <v>0</v>
      </c>
      <c r="D1707" s="37"/>
      <c r="E1707" s="30" t="str">
        <f>IFERROR(VLOOKUP(D1707,'движение ДВС'!B1706:C5711,2,FALSE),"")</f>
        <v/>
      </c>
      <c r="F1707" s="35"/>
      <c r="G1707" s="30" t="str">
        <f>IFERROR(VLOOKUP(F1707,нормативы!G1707:H1746,2,FALSE),"")</f>
        <v/>
      </c>
      <c r="H1707" s="30" t="str">
        <f>IF(ISBLANK(D1707),"",нормативы!$H$2)</f>
        <v/>
      </c>
      <c r="I1707" s="35"/>
      <c r="J1707" s="36" t="str">
        <f>IFERROR(VLOOKUP(D1707,'движение ДВС'!B1706:K5711,9,FALSE),"")</f>
        <v/>
      </c>
      <c r="K1707" s="29" t="str">
        <f>IFERROR(INDEX('движение ДВС'!B:P,MATCH('наряд-задание'!D1707,'движение ДВС'!P:P,0),1),"")</f>
        <v/>
      </c>
    </row>
    <row r="1708" spans="1:11" s="29" customFormat="1" ht="25.5" hidden="1" customHeight="1" x14ac:dyDescent="0.25">
      <c r="A1708" s="37"/>
      <c r="B1708" s="35"/>
      <c r="C1708" s="29">
        <f>IFERROR(VLOOKUP(B1708,специалист!$B$3:$C$45,2,FALSE),)</f>
        <v>0</v>
      </c>
      <c r="D1708" s="37"/>
      <c r="E1708" s="30" t="str">
        <f>IFERROR(VLOOKUP(D1708,'движение ДВС'!B1707:C5712,2,FALSE),"")</f>
        <v/>
      </c>
      <c r="F1708" s="35"/>
      <c r="G1708" s="30" t="str">
        <f>IFERROR(VLOOKUP(F1708,нормативы!G1708:H1747,2,FALSE),"")</f>
        <v/>
      </c>
      <c r="H1708" s="30" t="str">
        <f>IF(ISBLANK(D1708),"",нормативы!$H$2)</f>
        <v/>
      </c>
      <c r="I1708" s="35"/>
      <c r="J1708" s="36" t="str">
        <f>IFERROR(VLOOKUP(D1708,'движение ДВС'!B1707:K5712,9,FALSE),"")</f>
        <v/>
      </c>
      <c r="K1708" s="29" t="str">
        <f>IFERROR(INDEX('движение ДВС'!B:P,MATCH('наряд-задание'!D1708,'движение ДВС'!P:P,0),1),"")</f>
        <v/>
      </c>
    </row>
    <row r="1709" spans="1:11" s="29" customFormat="1" ht="25.5" hidden="1" customHeight="1" x14ac:dyDescent="0.25">
      <c r="A1709" s="37"/>
      <c r="B1709" s="35"/>
      <c r="C1709" s="29">
        <f>IFERROR(VLOOKUP(B1709,специалист!$B$3:$C$45,2,FALSE),)</f>
        <v>0</v>
      </c>
      <c r="D1709" s="37"/>
      <c r="E1709" s="30" t="str">
        <f>IFERROR(VLOOKUP(D1709,'движение ДВС'!B1708:C5713,2,FALSE),"")</f>
        <v/>
      </c>
      <c r="F1709" s="35"/>
      <c r="G1709" s="30" t="str">
        <f>IFERROR(VLOOKUP(F1709,нормативы!G1709:H1748,2,FALSE),"")</f>
        <v/>
      </c>
      <c r="H1709" s="30" t="str">
        <f>IF(ISBLANK(D1709),"",нормативы!$H$2)</f>
        <v/>
      </c>
      <c r="I1709" s="35"/>
      <c r="J1709" s="36" t="str">
        <f>IFERROR(VLOOKUP(D1709,'движение ДВС'!B1708:K5713,9,FALSE),"")</f>
        <v/>
      </c>
      <c r="K1709" s="29" t="str">
        <f>IFERROR(INDEX('движение ДВС'!B:P,MATCH('наряд-задание'!D1709,'движение ДВС'!P:P,0),1),"")</f>
        <v/>
      </c>
    </row>
    <row r="1710" spans="1:11" s="29" customFormat="1" ht="25.5" hidden="1" customHeight="1" x14ac:dyDescent="0.25">
      <c r="A1710" s="37"/>
      <c r="B1710" s="35"/>
      <c r="C1710" s="29">
        <f>IFERROR(VLOOKUP(B1710,специалист!$B$3:$C$45,2,FALSE),)</f>
        <v>0</v>
      </c>
      <c r="D1710" s="37"/>
      <c r="E1710" s="30" t="str">
        <f>IFERROR(VLOOKUP(D1710,'движение ДВС'!B1709:C5714,2,FALSE),"")</f>
        <v/>
      </c>
      <c r="F1710" s="35"/>
      <c r="G1710" s="30" t="str">
        <f>IFERROR(VLOOKUP(F1710,нормативы!G1710:H1749,2,FALSE),"")</f>
        <v/>
      </c>
      <c r="H1710" s="30" t="str">
        <f>IF(ISBLANK(D1710),"",нормативы!$H$2)</f>
        <v/>
      </c>
      <c r="I1710" s="35"/>
      <c r="J1710" s="36" t="str">
        <f>IFERROR(VLOOKUP(D1710,'движение ДВС'!B1709:K5714,9,FALSE),"")</f>
        <v/>
      </c>
      <c r="K1710" s="29" t="str">
        <f>IFERROR(INDEX('движение ДВС'!B:P,MATCH('наряд-задание'!D1710,'движение ДВС'!P:P,0),1),"")</f>
        <v/>
      </c>
    </row>
    <row r="1711" spans="1:11" s="29" customFormat="1" ht="25.5" hidden="1" customHeight="1" x14ac:dyDescent="0.25">
      <c r="A1711" s="37"/>
      <c r="B1711" s="35"/>
      <c r="C1711" s="29">
        <f>IFERROR(VLOOKUP(B1711,специалист!$B$3:$C$45,2,FALSE),)</f>
        <v>0</v>
      </c>
      <c r="D1711" s="37"/>
      <c r="E1711" s="30" t="str">
        <f>IFERROR(VLOOKUP(D1711,'движение ДВС'!B1710:C5715,2,FALSE),"")</f>
        <v/>
      </c>
      <c r="F1711" s="35"/>
      <c r="G1711" s="30" t="str">
        <f>IFERROR(VLOOKUP(F1711,нормативы!G1711:H1750,2,FALSE),"")</f>
        <v/>
      </c>
      <c r="H1711" s="30" t="str">
        <f>IF(ISBLANK(D1711),"",нормативы!$H$2)</f>
        <v/>
      </c>
      <c r="I1711" s="35"/>
      <c r="J1711" s="36" t="str">
        <f>IFERROR(VLOOKUP(D1711,'движение ДВС'!B1710:K5715,9,FALSE),"")</f>
        <v/>
      </c>
      <c r="K1711" s="29" t="str">
        <f>IFERROR(INDEX('движение ДВС'!B:P,MATCH('наряд-задание'!D1711,'движение ДВС'!P:P,0),1),"")</f>
        <v/>
      </c>
    </row>
    <row r="1712" spans="1:11" s="29" customFormat="1" ht="25.5" hidden="1" customHeight="1" x14ac:dyDescent="0.25">
      <c r="A1712" s="37"/>
      <c r="B1712" s="35"/>
      <c r="C1712" s="29">
        <f>IFERROR(VLOOKUP(B1712,специалист!$B$3:$C$45,2,FALSE),)</f>
        <v>0</v>
      </c>
      <c r="D1712" s="37"/>
      <c r="E1712" s="30" t="str">
        <f>IFERROR(VLOOKUP(D1712,'движение ДВС'!B1711:C5716,2,FALSE),"")</f>
        <v/>
      </c>
      <c r="F1712" s="35"/>
      <c r="G1712" s="30" t="str">
        <f>IFERROR(VLOOKUP(F1712,нормативы!G1712:H1751,2,FALSE),"")</f>
        <v/>
      </c>
      <c r="H1712" s="30" t="str">
        <f>IF(ISBLANK(D1712),"",нормативы!$H$2)</f>
        <v/>
      </c>
      <c r="I1712" s="35"/>
      <c r="J1712" s="36" t="str">
        <f>IFERROR(VLOOKUP(D1712,'движение ДВС'!B1711:K5716,9,FALSE),"")</f>
        <v/>
      </c>
      <c r="K1712" s="29" t="str">
        <f>IFERROR(INDEX('движение ДВС'!B:P,MATCH('наряд-задание'!D1712,'движение ДВС'!P:P,0),1),"")</f>
        <v/>
      </c>
    </row>
    <row r="1713" spans="1:11" s="29" customFormat="1" ht="25.5" hidden="1" customHeight="1" x14ac:dyDescent="0.25">
      <c r="A1713" s="37"/>
      <c r="B1713" s="35"/>
      <c r="C1713" s="29">
        <f>IFERROR(VLOOKUP(B1713,специалист!$B$3:$C$45,2,FALSE),)</f>
        <v>0</v>
      </c>
      <c r="D1713" s="37"/>
      <c r="E1713" s="30" t="str">
        <f>IFERROR(VLOOKUP(D1713,'движение ДВС'!B1712:C5717,2,FALSE),"")</f>
        <v/>
      </c>
      <c r="F1713" s="35"/>
      <c r="G1713" s="30" t="str">
        <f>IFERROR(VLOOKUP(F1713,нормативы!G1713:H1752,2,FALSE),"")</f>
        <v/>
      </c>
      <c r="H1713" s="30" t="str">
        <f>IF(ISBLANK(D1713),"",нормативы!$H$2)</f>
        <v/>
      </c>
      <c r="I1713" s="35"/>
      <c r="J1713" s="36" t="str">
        <f>IFERROR(VLOOKUP(D1713,'движение ДВС'!B1712:K5717,9,FALSE),"")</f>
        <v/>
      </c>
      <c r="K1713" s="29" t="str">
        <f>IFERROR(INDEX('движение ДВС'!B:P,MATCH('наряд-задание'!D1713,'движение ДВС'!P:P,0),1),"")</f>
        <v/>
      </c>
    </row>
    <row r="1714" spans="1:11" s="29" customFormat="1" ht="25.5" hidden="1" customHeight="1" x14ac:dyDescent="0.25">
      <c r="A1714" s="37"/>
      <c r="B1714" s="35"/>
      <c r="C1714" s="29">
        <f>IFERROR(VLOOKUP(B1714,специалист!$B$3:$C$45,2,FALSE),)</f>
        <v>0</v>
      </c>
      <c r="D1714" s="37"/>
      <c r="E1714" s="30" t="str">
        <f>IFERROR(VLOOKUP(D1714,'движение ДВС'!B1713:C5718,2,FALSE),"")</f>
        <v/>
      </c>
      <c r="F1714" s="35"/>
      <c r="G1714" s="30" t="str">
        <f>IFERROR(VLOOKUP(F1714,нормативы!G1714:H1753,2,FALSE),"")</f>
        <v/>
      </c>
      <c r="H1714" s="30" t="str">
        <f>IF(ISBLANK(D1714),"",нормативы!$H$2)</f>
        <v/>
      </c>
      <c r="I1714" s="35"/>
      <c r="J1714" s="36" t="str">
        <f>IFERROR(VLOOKUP(D1714,'движение ДВС'!B1713:K5718,9,FALSE),"")</f>
        <v/>
      </c>
      <c r="K1714" s="29" t="str">
        <f>IFERROR(INDEX('движение ДВС'!B:P,MATCH('наряд-задание'!D1714,'движение ДВС'!P:P,0),1),"")</f>
        <v/>
      </c>
    </row>
    <row r="1715" spans="1:11" s="29" customFormat="1" ht="25.5" hidden="1" customHeight="1" x14ac:dyDescent="0.25">
      <c r="A1715" s="37"/>
      <c r="B1715" s="35"/>
      <c r="C1715" s="29">
        <f>IFERROR(VLOOKUP(B1715,специалист!$B$3:$C$45,2,FALSE),)</f>
        <v>0</v>
      </c>
      <c r="D1715" s="37"/>
      <c r="E1715" s="30" t="str">
        <f>IFERROR(VLOOKUP(D1715,'движение ДВС'!B1714:C5719,2,FALSE),"")</f>
        <v/>
      </c>
      <c r="F1715" s="35"/>
      <c r="G1715" s="30" t="str">
        <f>IFERROR(VLOOKUP(F1715,нормативы!G1715:H1754,2,FALSE),"")</f>
        <v/>
      </c>
      <c r="H1715" s="30" t="str">
        <f>IF(ISBLANK(D1715),"",нормативы!$H$2)</f>
        <v/>
      </c>
      <c r="I1715" s="35"/>
      <c r="J1715" s="36" t="str">
        <f>IFERROR(VLOOKUP(D1715,'движение ДВС'!B1714:K5719,9,FALSE),"")</f>
        <v/>
      </c>
      <c r="K1715" s="29" t="str">
        <f>IFERROR(INDEX('движение ДВС'!B:P,MATCH('наряд-задание'!D1715,'движение ДВС'!P:P,0),1),"")</f>
        <v/>
      </c>
    </row>
    <row r="1716" spans="1:11" s="29" customFormat="1" ht="25.5" hidden="1" customHeight="1" x14ac:dyDescent="0.25">
      <c r="A1716" s="37"/>
      <c r="B1716" s="35"/>
      <c r="C1716" s="29">
        <f>IFERROR(VLOOKUP(B1716,специалист!$B$3:$C$45,2,FALSE),)</f>
        <v>0</v>
      </c>
      <c r="D1716" s="37"/>
      <c r="E1716" s="30" t="str">
        <f>IFERROR(VLOOKUP(D1716,'движение ДВС'!B1715:C5720,2,FALSE),"")</f>
        <v/>
      </c>
      <c r="F1716" s="35"/>
      <c r="G1716" s="30" t="str">
        <f>IFERROR(VLOOKUP(F1716,нормативы!G1716:H1755,2,FALSE),"")</f>
        <v/>
      </c>
      <c r="H1716" s="30" t="str">
        <f>IF(ISBLANK(D1716),"",нормативы!$H$2)</f>
        <v/>
      </c>
      <c r="I1716" s="35"/>
      <c r="J1716" s="36" t="str">
        <f>IFERROR(VLOOKUP(D1716,'движение ДВС'!B1715:K5720,9,FALSE),"")</f>
        <v/>
      </c>
      <c r="K1716" s="29" t="str">
        <f>IFERROR(INDEX('движение ДВС'!B:P,MATCH('наряд-задание'!D1716,'движение ДВС'!P:P,0),1),"")</f>
        <v/>
      </c>
    </row>
    <row r="1717" spans="1:11" s="29" customFormat="1" ht="25.5" hidden="1" customHeight="1" x14ac:dyDescent="0.25">
      <c r="A1717" s="37"/>
      <c r="B1717" s="35"/>
      <c r="C1717" s="29">
        <f>IFERROR(VLOOKUP(B1717,специалист!$B$3:$C$45,2,FALSE),)</f>
        <v>0</v>
      </c>
      <c r="D1717" s="37"/>
      <c r="E1717" s="30" t="str">
        <f>IFERROR(VLOOKUP(D1717,'движение ДВС'!B1716:C5721,2,FALSE),"")</f>
        <v/>
      </c>
      <c r="F1717" s="35"/>
      <c r="G1717" s="30" t="str">
        <f>IFERROR(VLOOKUP(F1717,нормативы!G1717:H1756,2,FALSE),"")</f>
        <v/>
      </c>
      <c r="H1717" s="30" t="str">
        <f>IF(ISBLANK(D1717),"",нормативы!$H$2)</f>
        <v/>
      </c>
      <c r="I1717" s="35"/>
      <c r="J1717" s="36" t="str">
        <f>IFERROR(VLOOKUP(D1717,'движение ДВС'!B1716:K5721,9,FALSE),"")</f>
        <v/>
      </c>
      <c r="K1717" s="29" t="str">
        <f>IFERROR(INDEX('движение ДВС'!B:P,MATCH('наряд-задание'!D1717,'движение ДВС'!P:P,0),1),"")</f>
        <v/>
      </c>
    </row>
    <row r="1718" spans="1:11" s="29" customFormat="1" ht="25.5" hidden="1" customHeight="1" x14ac:dyDescent="0.25">
      <c r="A1718" s="37"/>
      <c r="B1718" s="35"/>
      <c r="C1718" s="29">
        <f>IFERROR(VLOOKUP(B1718,специалист!$B$3:$C$45,2,FALSE),)</f>
        <v>0</v>
      </c>
      <c r="D1718" s="37"/>
      <c r="E1718" s="30" t="str">
        <f>IFERROR(VLOOKUP(D1718,'движение ДВС'!B1717:C5722,2,FALSE),"")</f>
        <v/>
      </c>
      <c r="F1718" s="35"/>
      <c r="G1718" s="30" t="str">
        <f>IFERROR(VLOOKUP(F1718,нормативы!G1718:H1757,2,FALSE),"")</f>
        <v/>
      </c>
      <c r="H1718" s="30" t="str">
        <f>IF(ISBLANK(D1718),"",нормативы!$H$2)</f>
        <v/>
      </c>
      <c r="I1718" s="35"/>
      <c r="J1718" s="36" t="str">
        <f>IFERROR(VLOOKUP(D1718,'движение ДВС'!B1717:K5722,9,FALSE),"")</f>
        <v/>
      </c>
      <c r="K1718" s="29" t="str">
        <f>IFERROR(INDEX('движение ДВС'!B:P,MATCH('наряд-задание'!D1718,'движение ДВС'!P:P,0),1),"")</f>
        <v/>
      </c>
    </row>
    <row r="1719" spans="1:11" s="29" customFormat="1" ht="25.5" hidden="1" customHeight="1" x14ac:dyDescent="0.25">
      <c r="A1719" s="37"/>
      <c r="B1719" s="35"/>
      <c r="C1719" s="29">
        <f>IFERROR(VLOOKUP(B1719,специалист!$B$3:$C$45,2,FALSE),)</f>
        <v>0</v>
      </c>
      <c r="D1719" s="37"/>
      <c r="E1719" s="30" t="str">
        <f>IFERROR(VLOOKUP(D1719,'движение ДВС'!B1718:C5723,2,FALSE),"")</f>
        <v/>
      </c>
      <c r="F1719" s="35"/>
      <c r="G1719" s="30" t="str">
        <f>IFERROR(VLOOKUP(F1719,нормативы!G1719:H1758,2,FALSE),"")</f>
        <v/>
      </c>
      <c r="H1719" s="30" t="str">
        <f>IF(ISBLANK(D1719),"",нормативы!$H$2)</f>
        <v/>
      </c>
      <c r="I1719" s="35"/>
      <c r="J1719" s="36" t="str">
        <f>IFERROR(VLOOKUP(D1719,'движение ДВС'!B1718:K5723,9,FALSE),"")</f>
        <v/>
      </c>
      <c r="K1719" s="29" t="str">
        <f>IFERROR(INDEX('движение ДВС'!B:P,MATCH('наряд-задание'!D1719,'движение ДВС'!P:P,0),1),"")</f>
        <v/>
      </c>
    </row>
    <row r="1720" spans="1:11" s="29" customFormat="1" ht="25.5" hidden="1" customHeight="1" x14ac:dyDescent="0.25">
      <c r="A1720" s="37"/>
      <c r="B1720" s="35"/>
      <c r="C1720" s="29">
        <f>IFERROR(VLOOKUP(B1720,специалист!$B$3:$C$45,2,FALSE),)</f>
        <v>0</v>
      </c>
      <c r="D1720" s="37"/>
      <c r="E1720" s="30" t="str">
        <f>IFERROR(VLOOKUP(D1720,'движение ДВС'!B1719:C5724,2,FALSE),"")</f>
        <v/>
      </c>
      <c r="F1720" s="35"/>
      <c r="G1720" s="30" t="str">
        <f>IFERROR(VLOOKUP(F1720,нормативы!G1720:H1759,2,FALSE),"")</f>
        <v/>
      </c>
      <c r="H1720" s="30" t="str">
        <f>IF(ISBLANK(D1720),"",нормативы!$H$2)</f>
        <v/>
      </c>
      <c r="I1720" s="35"/>
      <c r="J1720" s="36" t="str">
        <f>IFERROR(VLOOKUP(D1720,'движение ДВС'!B1719:K5724,9,FALSE),"")</f>
        <v/>
      </c>
      <c r="K1720" s="29" t="str">
        <f>IFERROR(INDEX('движение ДВС'!B:P,MATCH('наряд-задание'!D1720,'движение ДВС'!P:P,0),1),"")</f>
        <v/>
      </c>
    </row>
    <row r="1721" spans="1:11" s="29" customFormat="1" ht="25.5" hidden="1" customHeight="1" x14ac:dyDescent="0.25">
      <c r="A1721" s="37"/>
      <c r="B1721" s="35"/>
      <c r="C1721" s="29">
        <f>IFERROR(VLOOKUP(B1721,специалист!$B$3:$C$45,2,FALSE),)</f>
        <v>0</v>
      </c>
      <c r="D1721" s="37"/>
      <c r="E1721" s="30" t="str">
        <f>IFERROR(VLOOKUP(D1721,'движение ДВС'!B1720:C5725,2,FALSE),"")</f>
        <v/>
      </c>
      <c r="F1721" s="35"/>
      <c r="G1721" s="30" t="str">
        <f>IFERROR(VLOOKUP(F1721,нормативы!G1721:H1760,2,FALSE),"")</f>
        <v/>
      </c>
      <c r="H1721" s="30" t="str">
        <f>IF(ISBLANK(D1721),"",нормативы!$H$2)</f>
        <v/>
      </c>
      <c r="I1721" s="35"/>
      <c r="J1721" s="36" t="str">
        <f>IFERROR(VLOOKUP(D1721,'движение ДВС'!B1720:K5725,9,FALSE),"")</f>
        <v/>
      </c>
      <c r="K1721" s="29" t="str">
        <f>IFERROR(INDEX('движение ДВС'!B:P,MATCH('наряд-задание'!D1721,'движение ДВС'!P:P,0),1),"")</f>
        <v/>
      </c>
    </row>
    <row r="1722" spans="1:11" s="29" customFormat="1" ht="25.5" hidden="1" customHeight="1" x14ac:dyDescent="0.25">
      <c r="A1722" s="37"/>
      <c r="B1722" s="35"/>
      <c r="C1722" s="29">
        <f>IFERROR(VLOOKUP(B1722,специалист!$B$3:$C$45,2,FALSE),)</f>
        <v>0</v>
      </c>
      <c r="D1722" s="37"/>
      <c r="E1722" s="30" t="str">
        <f>IFERROR(VLOOKUP(D1722,'движение ДВС'!B1721:C5726,2,FALSE),"")</f>
        <v/>
      </c>
      <c r="F1722" s="35"/>
      <c r="G1722" s="30" t="str">
        <f>IFERROR(VLOOKUP(F1722,нормативы!G1722:H1761,2,FALSE),"")</f>
        <v/>
      </c>
      <c r="H1722" s="30" t="str">
        <f>IF(ISBLANK(D1722),"",нормативы!$H$2)</f>
        <v/>
      </c>
      <c r="I1722" s="35"/>
      <c r="J1722" s="36" t="str">
        <f>IFERROR(VLOOKUP(D1722,'движение ДВС'!B1721:K5726,9,FALSE),"")</f>
        <v/>
      </c>
      <c r="K1722" s="29" t="str">
        <f>IFERROR(INDEX('движение ДВС'!B:P,MATCH('наряд-задание'!D1722,'движение ДВС'!P:P,0),1),"")</f>
        <v/>
      </c>
    </row>
    <row r="1723" spans="1:11" s="29" customFormat="1" ht="25.5" hidden="1" customHeight="1" x14ac:dyDescent="0.25">
      <c r="A1723" s="37"/>
      <c r="B1723" s="35"/>
      <c r="C1723" s="29">
        <f>IFERROR(VLOOKUP(B1723,специалист!$B$3:$C$45,2,FALSE),)</f>
        <v>0</v>
      </c>
      <c r="D1723" s="37"/>
      <c r="E1723" s="30" t="str">
        <f>IFERROR(VLOOKUP(D1723,'движение ДВС'!B1722:C5727,2,FALSE),"")</f>
        <v/>
      </c>
      <c r="F1723" s="35"/>
      <c r="G1723" s="30" t="str">
        <f>IFERROR(VLOOKUP(F1723,нормативы!G1723:H1762,2,FALSE),"")</f>
        <v/>
      </c>
      <c r="H1723" s="30" t="str">
        <f>IF(ISBLANK(D1723),"",нормативы!$H$2)</f>
        <v/>
      </c>
      <c r="I1723" s="35"/>
      <c r="J1723" s="36" t="str">
        <f>IFERROR(VLOOKUP(D1723,'движение ДВС'!B1722:K5727,9,FALSE),"")</f>
        <v/>
      </c>
      <c r="K1723" s="29" t="str">
        <f>IFERROR(INDEX('движение ДВС'!B:P,MATCH('наряд-задание'!D1723,'движение ДВС'!P:P,0),1),"")</f>
        <v/>
      </c>
    </row>
    <row r="1724" spans="1:11" s="29" customFormat="1" ht="25.5" hidden="1" customHeight="1" x14ac:dyDescent="0.25">
      <c r="A1724" s="37"/>
      <c r="B1724" s="35"/>
      <c r="C1724" s="29">
        <f>IFERROR(VLOOKUP(B1724,специалист!$B$3:$C$45,2,FALSE),)</f>
        <v>0</v>
      </c>
      <c r="D1724" s="37"/>
      <c r="E1724" s="30" t="str">
        <f>IFERROR(VLOOKUP(D1724,'движение ДВС'!B1723:C5728,2,FALSE),"")</f>
        <v/>
      </c>
      <c r="F1724" s="35"/>
      <c r="G1724" s="30" t="str">
        <f>IFERROR(VLOOKUP(F1724,нормативы!G1724:H1763,2,FALSE),"")</f>
        <v/>
      </c>
      <c r="H1724" s="30" t="str">
        <f>IF(ISBLANK(D1724),"",нормативы!$H$2)</f>
        <v/>
      </c>
      <c r="I1724" s="35"/>
      <c r="J1724" s="36" t="str">
        <f>IFERROR(VLOOKUP(D1724,'движение ДВС'!B1723:K5728,9,FALSE),"")</f>
        <v/>
      </c>
      <c r="K1724" s="29" t="str">
        <f>IFERROR(INDEX('движение ДВС'!B:P,MATCH('наряд-задание'!D1724,'движение ДВС'!P:P,0),1),"")</f>
        <v/>
      </c>
    </row>
    <row r="1725" spans="1:11" s="29" customFormat="1" ht="25.5" hidden="1" customHeight="1" x14ac:dyDescent="0.25">
      <c r="A1725" s="37"/>
      <c r="B1725" s="35"/>
      <c r="C1725" s="29">
        <f>IFERROR(VLOOKUP(B1725,специалист!$B$3:$C$45,2,FALSE),)</f>
        <v>0</v>
      </c>
      <c r="D1725" s="37"/>
      <c r="E1725" s="30" t="str">
        <f>IFERROR(VLOOKUP(D1725,'движение ДВС'!B1724:C5729,2,FALSE),"")</f>
        <v/>
      </c>
      <c r="F1725" s="35"/>
      <c r="G1725" s="30" t="str">
        <f>IFERROR(VLOOKUP(F1725,нормативы!G1725:H1764,2,FALSE),"")</f>
        <v/>
      </c>
      <c r="H1725" s="30" t="str">
        <f>IF(ISBLANK(D1725),"",нормативы!$H$2)</f>
        <v/>
      </c>
      <c r="I1725" s="35"/>
      <c r="J1725" s="36" t="str">
        <f>IFERROR(VLOOKUP(D1725,'движение ДВС'!B1724:K5729,9,FALSE),"")</f>
        <v/>
      </c>
      <c r="K1725" s="29" t="str">
        <f>IFERROR(INDEX('движение ДВС'!B:P,MATCH('наряд-задание'!D1725,'движение ДВС'!P:P,0),1),"")</f>
        <v/>
      </c>
    </row>
    <row r="1726" spans="1:11" s="29" customFormat="1" ht="25.5" hidden="1" customHeight="1" x14ac:dyDescent="0.25">
      <c r="A1726" s="37"/>
      <c r="B1726" s="35"/>
      <c r="C1726" s="29">
        <f>IFERROR(VLOOKUP(B1726,специалист!$B$3:$C$45,2,FALSE),)</f>
        <v>0</v>
      </c>
      <c r="D1726" s="37"/>
      <c r="E1726" s="30" t="str">
        <f>IFERROR(VLOOKUP(D1726,'движение ДВС'!B1725:C5730,2,FALSE),"")</f>
        <v/>
      </c>
      <c r="F1726" s="35"/>
      <c r="G1726" s="30" t="str">
        <f>IFERROR(VLOOKUP(F1726,нормативы!G1726:H1765,2,FALSE),"")</f>
        <v/>
      </c>
      <c r="H1726" s="30" t="str">
        <f>IF(ISBLANK(D1726),"",нормативы!$H$2)</f>
        <v/>
      </c>
      <c r="I1726" s="35"/>
      <c r="J1726" s="36" t="str">
        <f>IFERROR(VLOOKUP(D1726,'движение ДВС'!B1725:K5730,9,FALSE),"")</f>
        <v/>
      </c>
      <c r="K1726" s="29" t="str">
        <f>IFERROR(INDEX('движение ДВС'!B:P,MATCH('наряд-задание'!D1726,'движение ДВС'!P:P,0),1),"")</f>
        <v/>
      </c>
    </row>
    <row r="1727" spans="1:11" s="29" customFormat="1" ht="25.5" hidden="1" customHeight="1" x14ac:dyDescent="0.25">
      <c r="A1727" s="37"/>
      <c r="B1727" s="35"/>
      <c r="C1727" s="29">
        <f>IFERROR(VLOOKUP(B1727,специалист!$B$3:$C$45,2,FALSE),)</f>
        <v>0</v>
      </c>
      <c r="D1727" s="37"/>
      <c r="E1727" s="30" t="str">
        <f>IFERROR(VLOOKUP(D1727,'движение ДВС'!B1726:C5731,2,FALSE),"")</f>
        <v/>
      </c>
      <c r="F1727" s="35"/>
      <c r="G1727" s="30" t="str">
        <f>IFERROR(VLOOKUP(F1727,нормативы!G1727:H1766,2,FALSE),"")</f>
        <v/>
      </c>
      <c r="H1727" s="30" t="str">
        <f>IF(ISBLANK(D1727),"",нормативы!$H$2)</f>
        <v/>
      </c>
      <c r="I1727" s="35"/>
      <c r="J1727" s="36" t="str">
        <f>IFERROR(VLOOKUP(D1727,'движение ДВС'!B1726:K5731,9,FALSE),"")</f>
        <v/>
      </c>
      <c r="K1727" s="29" t="str">
        <f>IFERROR(INDEX('движение ДВС'!B:P,MATCH('наряд-задание'!D1727,'движение ДВС'!P:P,0),1),"")</f>
        <v/>
      </c>
    </row>
    <row r="1728" spans="1:11" s="29" customFormat="1" ht="25.5" hidden="1" customHeight="1" x14ac:dyDescent="0.25">
      <c r="A1728" s="37"/>
      <c r="B1728" s="35"/>
      <c r="C1728" s="29">
        <f>IFERROR(VLOOKUP(B1728,специалист!$B$3:$C$45,2,FALSE),)</f>
        <v>0</v>
      </c>
      <c r="D1728" s="37"/>
      <c r="E1728" s="30" t="str">
        <f>IFERROR(VLOOKUP(D1728,'движение ДВС'!B1727:C5732,2,FALSE),"")</f>
        <v/>
      </c>
      <c r="F1728" s="35"/>
      <c r="G1728" s="30" t="str">
        <f>IFERROR(VLOOKUP(F1728,нормативы!G1728:H1767,2,FALSE),"")</f>
        <v/>
      </c>
      <c r="H1728" s="30" t="str">
        <f>IF(ISBLANK(D1728),"",нормативы!$H$2)</f>
        <v/>
      </c>
      <c r="I1728" s="35"/>
      <c r="J1728" s="36" t="str">
        <f>IFERROR(VLOOKUP(D1728,'движение ДВС'!B1727:K5732,9,FALSE),"")</f>
        <v/>
      </c>
      <c r="K1728" s="29" t="str">
        <f>IFERROR(INDEX('движение ДВС'!B:P,MATCH('наряд-задание'!D1728,'движение ДВС'!P:P,0),1),"")</f>
        <v/>
      </c>
    </row>
    <row r="1729" spans="1:11" s="29" customFormat="1" ht="25.5" hidden="1" customHeight="1" x14ac:dyDescent="0.25">
      <c r="A1729" s="37"/>
      <c r="B1729" s="35"/>
      <c r="C1729" s="29">
        <f>IFERROR(VLOOKUP(B1729,специалист!$B$3:$C$45,2,FALSE),)</f>
        <v>0</v>
      </c>
      <c r="D1729" s="37"/>
      <c r="E1729" s="30" t="str">
        <f>IFERROR(VLOOKUP(D1729,'движение ДВС'!B1728:C5733,2,FALSE),"")</f>
        <v/>
      </c>
      <c r="F1729" s="35"/>
      <c r="G1729" s="30" t="str">
        <f>IFERROR(VLOOKUP(F1729,нормативы!G1729:H1768,2,FALSE),"")</f>
        <v/>
      </c>
      <c r="H1729" s="30" t="str">
        <f>IF(ISBLANK(D1729),"",нормативы!$H$2)</f>
        <v/>
      </c>
      <c r="I1729" s="35"/>
      <c r="J1729" s="36" t="str">
        <f>IFERROR(VLOOKUP(D1729,'движение ДВС'!B1728:K5733,9,FALSE),"")</f>
        <v/>
      </c>
      <c r="K1729" s="29" t="str">
        <f>IFERROR(INDEX('движение ДВС'!B:P,MATCH('наряд-задание'!D1729,'движение ДВС'!P:P,0),1),"")</f>
        <v/>
      </c>
    </row>
    <row r="1730" spans="1:11" s="29" customFormat="1" ht="25.5" hidden="1" customHeight="1" x14ac:dyDescent="0.25">
      <c r="A1730" s="37"/>
      <c r="B1730" s="35"/>
      <c r="C1730" s="29">
        <f>IFERROR(VLOOKUP(B1730,специалист!$B$3:$C$45,2,FALSE),)</f>
        <v>0</v>
      </c>
      <c r="D1730" s="37"/>
      <c r="E1730" s="30" t="str">
        <f>IFERROR(VLOOKUP(D1730,'движение ДВС'!B1729:C5734,2,FALSE),"")</f>
        <v/>
      </c>
      <c r="F1730" s="35"/>
      <c r="G1730" s="30" t="str">
        <f>IFERROR(VLOOKUP(F1730,нормативы!G1730:H1769,2,FALSE),"")</f>
        <v/>
      </c>
      <c r="H1730" s="30" t="str">
        <f>IF(ISBLANK(D1730),"",нормативы!$H$2)</f>
        <v/>
      </c>
      <c r="I1730" s="35"/>
      <c r="J1730" s="36" t="str">
        <f>IFERROR(VLOOKUP(D1730,'движение ДВС'!B1729:K5734,9,FALSE),"")</f>
        <v/>
      </c>
      <c r="K1730" s="29" t="str">
        <f>IFERROR(INDEX('движение ДВС'!B:P,MATCH('наряд-задание'!D1730,'движение ДВС'!P:P,0),1),"")</f>
        <v/>
      </c>
    </row>
    <row r="1731" spans="1:11" s="29" customFormat="1" ht="25.5" hidden="1" customHeight="1" x14ac:dyDescent="0.25">
      <c r="A1731" s="37"/>
      <c r="B1731" s="35"/>
      <c r="C1731" s="29">
        <f>IFERROR(VLOOKUP(B1731,специалист!$B$3:$C$45,2,FALSE),)</f>
        <v>0</v>
      </c>
      <c r="D1731" s="37"/>
      <c r="E1731" s="30" t="str">
        <f>IFERROR(VLOOKUP(D1731,'движение ДВС'!B1730:C5735,2,FALSE),"")</f>
        <v/>
      </c>
      <c r="F1731" s="35"/>
      <c r="G1731" s="30" t="str">
        <f>IFERROR(VLOOKUP(F1731,нормативы!G1731:H1770,2,FALSE),"")</f>
        <v/>
      </c>
      <c r="H1731" s="30" t="str">
        <f>IF(ISBLANK(D1731),"",нормативы!$H$2)</f>
        <v/>
      </c>
      <c r="I1731" s="35"/>
      <c r="J1731" s="36" t="str">
        <f>IFERROR(VLOOKUP(D1731,'движение ДВС'!B1730:K5735,9,FALSE),"")</f>
        <v/>
      </c>
      <c r="K1731" s="29" t="str">
        <f>IFERROR(INDEX('движение ДВС'!B:P,MATCH('наряд-задание'!D1731,'движение ДВС'!P:P,0),1),"")</f>
        <v/>
      </c>
    </row>
    <row r="1732" spans="1:11" s="29" customFormat="1" ht="25.5" hidden="1" customHeight="1" x14ac:dyDescent="0.25">
      <c r="A1732" s="37"/>
      <c r="B1732" s="35"/>
      <c r="C1732" s="29">
        <f>IFERROR(VLOOKUP(B1732,специалист!$B$3:$C$45,2,FALSE),)</f>
        <v>0</v>
      </c>
      <c r="D1732" s="37"/>
      <c r="E1732" s="30" t="str">
        <f>IFERROR(VLOOKUP(D1732,'движение ДВС'!B1731:C5736,2,FALSE),"")</f>
        <v/>
      </c>
      <c r="F1732" s="35"/>
      <c r="G1732" s="30" t="str">
        <f>IFERROR(VLOOKUP(F1732,нормативы!G1732:H1771,2,FALSE),"")</f>
        <v/>
      </c>
      <c r="H1732" s="30" t="str">
        <f>IF(ISBLANK(D1732),"",нормативы!$H$2)</f>
        <v/>
      </c>
      <c r="I1732" s="35"/>
      <c r="J1732" s="36" t="str">
        <f>IFERROR(VLOOKUP(D1732,'движение ДВС'!B1731:K5736,9,FALSE),"")</f>
        <v/>
      </c>
      <c r="K1732" s="29" t="str">
        <f>IFERROR(INDEX('движение ДВС'!B:P,MATCH('наряд-задание'!D1732,'движение ДВС'!P:P,0),1),"")</f>
        <v/>
      </c>
    </row>
    <row r="1733" spans="1:11" s="29" customFormat="1" ht="25.5" hidden="1" customHeight="1" x14ac:dyDescent="0.25">
      <c r="A1733" s="37"/>
      <c r="B1733" s="35"/>
      <c r="C1733" s="29">
        <f>IFERROR(VLOOKUP(B1733,специалист!$B$3:$C$45,2,FALSE),)</f>
        <v>0</v>
      </c>
      <c r="D1733" s="37"/>
      <c r="E1733" s="30" t="str">
        <f>IFERROR(VLOOKUP(D1733,'движение ДВС'!B1732:C5737,2,FALSE),"")</f>
        <v/>
      </c>
      <c r="F1733" s="35"/>
      <c r="G1733" s="30" t="str">
        <f>IFERROR(VLOOKUP(F1733,нормативы!G1733:H1772,2,FALSE),"")</f>
        <v/>
      </c>
      <c r="H1733" s="30" t="str">
        <f>IF(ISBLANK(D1733),"",нормативы!$H$2)</f>
        <v/>
      </c>
      <c r="I1733" s="35"/>
      <c r="J1733" s="36" t="str">
        <f>IFERROR(VLOOKUP(D1733,'движение ДВС'!B1732:K5737,9,FALSE),"")</f>
        <v/>
      </c>
      <c r="K1733" s="29" t="str">
        <f>IFERROR(INDEX('движение ДВС'!B:P,MATCH('наряд-задание'!D1733,'движение ДВС'!P:P,0),1),"")</f>
        <v/>
      </c>
    </row>
    <row r="1734" spans="1:11" s="29" customFormat="1" ht="25.5" hidden="1" customHeight="1" x14ac:dyDescent="0.25">
      <c r="A1734" s="37"/>
      <c r="B1734" s="35"/>
      <c r="C1734" s="29">
        <f>IFERROR(VLOOKUP(B1734,специалист!$B$3:$C$45,2,FALSE),)</f>
        <v>0</v>
      </c>
      <c r="D1734" s="37"/>
      <c r="E1734" s="30" t="str">
        <f>IFERROR(VLOOKUP(D1734,'движение ДВС'!B1733:C5738,2,FALSE),"")</f>
        <v/>
      </c>
      <c r="F1734" s="35"/>
      <c r="G1734" s="30" t="str">
        <f>IFERROR(VLOOKUP(F1734,нормативы!G1734:H1773,2,FALSE),"")</f>
        <v/>
      </c>
      <c r="H1734" s="30" t="str">
        <f>IF(ISBLANK(D1734),"",нормативы!$H$2)</f>
        <v/>
      </c>
      <c r="I1734" s="35"/>
      <c r="J1734" s="36" t="str">
        <f>IFERROR(VLOOKUP(D1734,'движение ДВС'!B1733:K5738,9,FALSE),"")</f>
        <v/>
      </c>
      <c r="K1734" s="29" t="str">
        <f>IFERROR(INDEX('движение ДВС'!B:P,MATCH('наряд-задание'!D1734,'движение ДВС'!P:P,0),1),"")</f>
        <v/>
      </c>
    </row>
    <row r="1735" spans="1:11" s="29" customFormat="1" ht="25.5" hidden="1" customHeight="1" x14ac:dyDescent="0.25">
      <c r="A1735" s="37"/>
      <c r="B1735" s="35"/>
      <c r="C1735" s="29">
        <f>IFERROR(VLOOKUP(B1735,специалист!$B$3:$C$45,2,FALSE),)</f>
        <v>0</v>
      </c>
      <c r="D1735" s="37"/>
      <c r="E1735" s="30" t="str">
        <f>IFERROR(VLOOKUP(D1735,'движение ДВС'!B1734:C5739,2,FALSE),"")</f>
        <v/>
      </c>
      <c r="F1735" s="35"/>
      <c r="G1735" s="30" t="str">
        <f>IFERROR(VLOOKUP(F1735,нормативы!G1735:H1774,2,FALSE),"")</f>
        <v/>
      </c>
      <c r="H1735" s="30" t="str">
        <f>IF(ISBLANK(D1735),"",нормативы!$H$2)</f>
        <v/>
      </c>
      <c r="I1735" s="35"/>
      <c r="J1735" s="36" t="str">
        <f>IFERROR(VLOOKUP(D1735,'движение ДВС'!B1734:K5739,9,FALSE),"")</f>
        <v/>
      </c>
      <c r="K1735" s="29" t="str">
        <f>IFERROR(INDEX('движение ДВС'!B:P,MATCH('наряд-задание'!D1735,'движение ДВС'!P:P,0),1),"")</f>
        <v/>
      </c>
    </row>
    <row r="1736" spans="1:11" s="29" customFormat="1" ht="25.5" hidden="1" customHeight="1" x14ac:dyDescent="0.25">
      <c r="A1736" s="37"/>
      <c r="B1736" s="35"/>
      <c r="C1736" s="29">
        <f>IFERROR(VLOOKUP(B1736,специалист!$B$3:$C$45,2,FALSE),)</f>
        <v>0</v>
      </c>
      <c r="D1736" s="37"/>
      <c r="E1736" s="30" t="str">
        <f>IFERROR(VLOOKUP(D1736,'движение ДВС'!B1735:C5740,2,FALSE),"")</f>
        <v/>
      </c>
      <c r="F1736" s="35"/>
      <c r="G1736" s="30" t="str">
        <f>IFERROR(VLOOKUP(F1736,нормативы!G1736:H1775,2,FALSE),"")</f>
        <v/>
      </c>
      <c r="H1736" s="30" t="str">
        <f>IF(ISBLANK(D1736),"",нормативы!$H$2)</f>
        <v/>
      </c>
      <c r="I1736" s="35"/>
      <c r="J1736" s="36" t="str">
        <f>IFERROR(VLOOKUP(D1736,'движение ДВС'!B1735:K5740,9,FALSE),"")</f>
        <v/>
      </c>
      <c r="K1736" s="29" t="str">
        <f>IFERROR(INDEX('движение ДВС'!B:P,MATCH('наряд-задание'!D1736,'движение ДВС'!P:P,0),1),"")</f>
        <v/>
      </c>
    </row>
    <row r="1737" spans="1:11" s="29" customFormat="1" ht="25.5" hidden="1" customHeight="1" x14ac:dyDescent="0.25">
      <c r="A1737" s="37"/>
      <c r="B1737" s="35"/>
      <c r="C1737" s="29">
        <f>IFERROR(VLOOKUP(B1737,специалист!$B$3:$C$45,2,FALSE),)</f>
        <v>0</v>
      </c>
      <c r="D1737" s="37"/>
      <c r="E1737" s="30" t="str">
        <f>IFERROR(VLOOKUP(D1737,'движение ДВС'!B1736:C5741,2,FALSE),"")</f>
        <v/>
      </c>
      <c r="F1737" s="35"/>
      <c r="G1737" s="30" t="str">
        <f>IFERROR(VLOOKUP(F1737,нормативы!G1737:H1776,2,FALSE),"")</f>
        <v/>
      </c>
      <c r="H1737" s="30" t="str">
        <f>IF(ISBLANK(D1737),"",нормативы!$H$2)</f>
        <v/>
      </c>
      <c r="I1737" s="35"/>
      <c r="J1737" s="36" t="str">
        <f>IFERROR(VLOOKUP(D1737,'движение ДВС'!B1736:K5741,9,FALSE),"")</f>
        <v/>
      </c>
      <c r="K1737" s="29" t="str">
        <f>IFERROR(INDEX('движение ДВС'!B:P,MATCH('наряд-задание'!D1737,'движение ДВС'!P:P,0),1),"")</f>
        <v/>
      </c>
    </row>
    <row r="1738" spans="1:11" s="29" customFormat="1" ht="25.5" hidden="1" customHeight="1" x14ac:dyDescent="0.25">
      <c r="A1738" s="37"/>
      <c r="B1738" s="35"/>
      <c r="C1738" s="29">
        <f>IFERROR(VLOOKUP(B1738,специалист!$B$3:$C$45,2,FALSE),)</f>
        <v>0</v>
      </c>
      <c r="D1738" s="37"/>
      <c r="E1738" s="30" t="str">
        <f>IFERROR(VLOOKUP(D1738,'движение ДВС'!B1737:C5742,2,FALSE),"")</f>
        <v/>
      </c>
      <c r="F1738" s="35"/>
      <c r="G1738" s="30" t="str">
        <f>IFERROR(VLOOKUP(F1738,нормативы!G1738:H1777,2,FALSE),"")</f>
        <v/>
      </c>
      <c r="H1738" s="30" t="str">
        <f>IF(ISBLANK(D1738),"",нормативы!$H$2)</f>
        <v/>
      </c>
      <c r="I1738" s="35"/>
      <c r="J1738" s="36" t="str">
        <f>IFERROR(VLOOKUP(D1738,'движение ДВС'!B1737:K5742,9,FALSE),"")</f>
        <v/>
      </c>
      <c r="K1738" s="29" t="str">
        <f>IFERROR(INDEX('движение ДВС'!B:P,MATCH('наряд-задание'!D1738,'движение ДВС'!P:P,0),1),"")</f>
        <v/>
      </c>
    </row>
    <row r="1739" spans="1:11" s="29" customFormat="1" ht="25.5" hidden="1" customHeight="1" x14ac:dyDescent="0.25">
      <c r="A1739" s="37"/>
      <c r="B1739" s="35"/>
      <c r="C1739" s="29">
        <f>IFERROR(VLOOKUP(B1739,специалист!$B$3:$C$45,2,FALSE),)</f>
        <v>0</v>
      </c>
      <c r="D1739" s="37"/>
      <c r="E1739" s="30" t="str">
        <f>IFERROR(VLOOKUP(D1739,'движение ДВС'!B1738:C5743,2,FALSE),"")</f>
        <v/>
      </c>
      <c r="F1739" s="35"/>
      <c r="G1739" s="30" t="str">
        <f>IFERROR(VLOOKUP(F1739,нормативы!G1739:H1778,2,FALSE),"")</f>
        <v/>
      </c>
      <c r="H1739" s="30" t="str">
        <f>IF(ISBLANK(D1739),"",нормативы!$H$2)</f>
        <v/>
      </c>
      <c r="I1739" s="35"/>
      <c r="J1739" s="36" t="str">
        <f>IFERROR(VLOOKUP(D1739,'движение ДВС'!B1738:K5743,9,FALSE),"")</f>
        <v/>
      </c>
      <c r="K1739" s="29" t="str">
        <f>IFERROR(INDEX('движение ДВС'!B:P,MATCH('наряд-задание'!D1739,'движение ДВС'!P:P,0),1),"")</f>
        <v/>
      </c>
    </row>
    <row r="1740" spans="1:11" s="29" customFormat="1" ht="25.5" hidden="1" customHeight="1" x14ac:dyDescent="0.25">
      <c r="A1740" s="37"/>
      <c r="B1740" s="35"/>
      <c r="C1740" s="29">
        <f>IFERROR(VLOOKUP(B1740,специалист!$B$3:$C$45,2,FALSE),)</f>
        <v>0</v>
      </c>
      <c r="D1740" s="37"/>
      <c r="E1740" s="30" t="str">
        <f>IFERROR(VLOOKUP(D1740,'движение ДВС'!B1739:C5744,2,FALSE),"")</f>
        <v/>
      </c>
      <c r="F1740" s="35"/>
      <c r="G1740" s="30" t="str">
        <f>IFERROR(VLOOKUP(F1740,нормативы!G1740:H1779,2,FALSE),"")</f>
        <v/>
      </c>
      <c r="H1740" s="30" t="str">
        <f>IF(ISBLANK(D1740),"",нормативы!$H$2)</f>
        <v/>
      </c>
      <c r="I1740" s="35"/>
      <c r="J1740" s="36" t="str">
        <f>IFERROR(VLOOKUP(D1740,'движение ДВС'!B1739:K5744,9,FALSE),"")</f>
        <v/>
      </c>
      <c r="K1740" s="29" t="str">
        <f>IFERROR(INDEX('движение ДВС'!B:P,MATCH('наряд-задание'!D1740,'движение ДВС'!P:P,0),1),"")</f>
        <v/>
      </c>
    </row>
    <row r="1741" spans="1:11" s="29" customFormat="1" ht="25.5" hidden="1" customHeight="1" x14ac:dyDescent="0.25">
      <c r="A1741" s="37"/>
      <c r="B1741" s="35"/>
      <c r="C1741" s="29">
        <f>IFERROR(VLOOKUP(B1741,специалист!$B$3:$C$45,2,FALSE),)</f>
        <v>0</v>
      </c>
      <c r="D1741" s="37"/>
      <c r="E1741" s="30" t="str">
        <f>IFERROR(VLOOKUP(D1741,'движение ДВС'!B1740:C5745,2,FALSE),"")</f>
        <v/>
      </c>
      <c r="F1741" s="35"/>
      <c r="G1741" s="30" t="str">
        <f>IFERROR(VLOOKUP(F1741,нормативы!G1741:H1780,2,FALSE),"")</f>
        <v/>
      </c>
      <c r="H1741" s="30" t="str">
        <f>IF(ISBLANK(D1741),"",нормативы!$H$2)</f>
        <v/>
      </c>
      <c r="I1741" s="35"/>
      <c r="J1741" s="36" t="str">
        <f>IFERROR(VLOOKUP(D1741,'движение ДВС'!B1740:K5745,9,FALSE),"")</f>
        <v/>
      </c>
      <c r="K1741" s="29" t="str">
        <f>IFERROR(INDEX('движение ДВС'!B:P,MATCH('наряд-задание'!D1741,'движение ДВС'!P:P,0),1),"")</f>
        <v/>
      </c>
    </row>
    <row r="1742" spans="1:11" s="29" customFormat="1" ht="25.5" hidden="1" customHeight="1" x14ac:dyDescent="0.25">
      <c r="A1742" s="37"/>
      <c r="B1742" s="35"/>
      <c r="C1742" s="29">
        <f>IFERROR(VLOOKUP(B1742,специалист!$B$3:$C$45,2,FALSE),)</f>
        <v>0</v>
      </c>
      <c r="D1742" s="37"/>
      <c r="E1742" s="30" t="str">
        <f>IFERROR(VLOOKUP(D1742,'движение ДВС'!B1741:C5746,2,FALSE),"")</f>
        <v/>
      </c>
      <c r="F1742" s="35"/>
      <c r="G1742" s="30" t="str">
        <f>IFERROR(VLOOKUP(F1742,нормативы!G1742:H1781,2,FALSE),"")</f>
        <v/>
      </c>
      <c r="H1742" s="30" t="str">
        <f>IF(ISBLANK(D1742),"",нормативы!$H$2)</f>
        <v/>
      </c>
      <c r="I1742" s="35"/>
      <c r="J1742" s="36" t="str">
        <f>IFERROR(VLOOKUP(D1742,'движение ДВС'!B1741:K5746,9,FALSE),"")</f>
        <v/>
      </c>
      <c r="K1742" s="29" t="str">
        <f>IFERROR(INDEX('движение ДВС'!B:P,MATCH('наряд-задание'!D1742,'движение ДВС'!P:P,0),1),"")</f>
        <v/>
      </c>
    </row>
    <row r="1743" spans="1:11" s="29" customFormat="1" ht="25.5" hidden="1" customHeight="1" x14ac:dyDescent="0.25">
      <c r="A1743" s="37"/>
      <c r="B1743" s="35"/>
      <c r="C1743" s="29">
        <f>IFERROR(VLOOKUP(B1743,специалист!$B$3:$C$45,2,FALSE),)</f>
        <v>0</v>
      </c>
      <c r="D1743" s="37"/>
      <c r="E1743" s="30" t="str">
        <f>IFERROR(VLOOKUP(D1743,'движение ДВС'!B1742:C5747,2,FALSE),"")</f>
        <v/>
      </c>
      <c r="F1743" s="35"/>
      <c r="G1743" s="30" t="str">
        <f>IFERROR(VLOOKUP(F1743,нормативы!G1743:H1782,2,FALSE),"")</f>
        <v/>
      </c>
      <c r="H1743" s="30" t="str">
        <f>IF(ISBLANK(D1743),"",нормативы!$H$2)</f>
        <v/>
      </c>
      <c r="I1743" s="35"/>
      <c r="J1743" s="36" t="str">
        <f>IFERROR(VLOOKUP(D1743,'движение ДВС'!B1742:K5747,9,FALSE),"")</f>
        <v/>
      </c>
      <c r="K1743" s="29" t="str">
        <f>IFERROR(INDEX('движение ДВС'!B:P,MATCH('наряд-задание'!D1743,'движение ДВС'!P:P,0),1),"")</f>
        <v/>
      </c>
    </row>
    <row r="1744" spans="1:11" s="29" customFormat="1" ht="25.5" hidden="1" customHeight="1" x14ac:dyDescent="0.25">
      <c r="A1744" s="37"/>
      <c r="B1744" s="35"/>
      <c r="C1744" s="29">
        <f>IFERROR(VLOOKUP(B1744,специалист!$B$3:$C$45,2,FALSE),)</f>
        <v>0</v>
      </c>
      <c r="D1744" s="37"/>
      <c r="E1744" s="30" t="str">
        <f>IFERROR(VLOOKUP(D1744,'движение ДВС'!B1743:C5748,2,FALSE),"")</f>
        <v/>
      </c>
      <c r="F1744" s="35"/>
      <c r="G1744" s="30" t="str">
        <f>IFERROR(VLOOKUP(F1744,нормативы!G1744:H1783,2,FALSE),"")</f>
        <v/>
      </c>
      <c r="H1744" s="30" t="str">
        <f>IF(ISBLANK(D1744),"",нормативы!$H$2)</f>
        <v/>
      </c>
      <c r="I1744" s="35"/>
      <c r="J1744" s="36" t="str">
        <f>IFERROR(VLOOKUP(D1744,'движение ДВС'!B1743:K5748,9,FALSE),"")</f>
        <v/>
      </c>
      <c r="K1744" s="29" t="str">
        <f>IFERROR(INDEX('движение ДВС'!B:P,MATCH('наряд-задание'!D1744,'движение ДВС'!P:P,0),1),"")</f>
        <v/>
      </c>
    </row>
    <row r="1745" spans="1:11" s="29" customFormat="1" ht="25.5" hidden="1" customHeight="1" x14ac:dyDescent="0.25">
      <c r="A1745" s="37"/>
      <c r="B1745" s="35"/>
      <c r="C1745" s="29">
        <f>IFERROR(VLOOKUP(B1745,специалист!$B$3:$C$45,2,FALSE),)</f>
        <v>0</v>
      </c>
      <c r="D1745" s="37"/>
      <c r="E1745" s="30" t="str">
        <f>IFERROR(VLOOKUP(D1745,'движение ДВС'!B1744:C5749,2,FALSE),"")</f>
        <v/>
      </c>
      <c r="F1745" s="35"/>
      <c r="G1745" s="30" t="str">
        <f>IFERROR(VLOOKUP(F1745,нормативы!G1745:H1784,2,FALSE),"")</f>
        <v/>
      </c>
      <c r="H1745" s="30" t="str">
        <f>IF(ISBLANK(D1745),"",нормативы!$H$2)</f>
        <v/>
      </c>
      <c r="I1745" s="35"/>
      <c r="J1745" s="36" t="str">
        <f>IFERROR(VLOOKUP(D1745,'движение ДВС'!B1744:K5749,9,FALSE),"")</f>
        <v/>
      </c>
      <c r="K1745" s="29" t="str">
        <f>IFERROR(INDEX('движение ДВС'!B:P,MATCH('наряд-задание'!D1745,'движение ДВС'!P:P,0),1),"")</f>
        <v/>
      </c>
    </row>
    <row r="1746" spans="1:11" s="29" customFormat="1" ht="25.5" hidden="1" customHeight="1" x14ac:dyDescent="0.25">
      <c r="A1746" s="37"/>
      <c r="B1746" s="35"/>
      <c r="C1746" s="29">
        <f>IFERROR(VLOOKUP(B1746,специалист!$B$3:$C$45,2,FALSE),)</f>
        <v>0</v>
      </c>
      <c r="D1746" s="37"/>
      <c r="E1746" s="30" t="str">
        <f>IFERROR(VLOOKUP(D1746,'движение ДВС'!B1745:C5750,2,FALSE),"")</f>
        <v/>
      </c>
      <c r="F1746" s="35"/>
      <c r="G1746" s="30" t="str">
        <f>IFERROR(VLOOKUP(F1746,нормативы!G1746:H1785,2,FALSE),"")</f>
        <v/>
      </c>
      <c r="H1746" s="30" t="str">
        <f>IF(ISBLANK(D1746),"",нормативы!$H$2)</f>
        <v/>
      </c>
      <c r="I1746" s="35"/>
      <c r="J1746" s="36" t="str">
        <f>IFERROR(VLOOKUP(D1746,'движение ДВС'!B1745:K5750,9,FALSE),"")</f>
        <v/>
      </c>
      <c r="K1746" s="29" t="str">
        <f>IFERROR(INDEX('движение ДВС'!B:P,MATCH('наряд-задание'!D1746,'движение ДВС'!P:P,0),1),"")</f>
        <v/>
      </c>
    </row>
    <row r="1747" spans="1:11" s="29" customFormat="1" ht="25.5" hidden="1" customHeight="1" x14ac:dyDescent="0.25">
      <c r="A1747" s="37"/>
      <c r="B1747" s="35"/>
      <c r="C1747" s="29">
        <f>IFERROR(VLOOKUP(B1747,специалист!$B$3:$C$45,2,FALSE),)</f>
        <v>0</v>
      </c>
      <c r="D1747" s="37"/>
      <c r="E1747" s="30" t="str">
        <f>IFERROR(VLOOKUP(D1747,'движение ДВС'!B1746:C5751,2,FALSE),"")</f>
        <v/>
      </c>
      <c r="F1747" s="35"/>
      <c r="G1747" s="30" t="str">
        <f>IFERROR(VLOOKUP(F1747,нормативы!G1747:H1786,2,FALSE),"")</f>
        <v/>
      </c>
      <c r="H1747" s="30" t="str">
        <f>IF(ISBLANK(D1747),"",нормативы!$H$2)</f>
        <v/>
      </c>
      <c r="I1747" s="35"/>
      <c r="J1747" s="36" t="str">
        <f>IFERROR(VLOOKUP(D1747,'движение ДВС'!B1746:K5751,9,FALSE),"")</f>
        <v/>
      </c>
      <c r="K1747" s="29" t="str">
        <f>IFERROR(INDEX('движение ДВС'!B:P,MATCH('наряд-задание'!D1747,'движение ДВС'!P:P,0),1),"")</f>
        <v/>
      </c>
    </row>
    <row r="1748" spans="1:11" s="29" customFormat="1" ht="25.5" hidden="1" customHeight="1" x14ac:dyDescent="0.25">
      <c r="A1748" s="37"/>
      <c r="B1748" s="35"/>
      <c r="C1748" s="29">
        <f>IFERROR(VLOOKUP(B1748,специалист!$B$3:$C$45,2,FALSE),)</f>
        <v>0</v>
      </c>
      <c r="D1748" s="37"/>
      <c r="E1748" s="30" t="str">
        <f>IFERROR(VLOOKUP(D1748,'движение ДВС'!B1747:C5752,2,FALSE),"")</f>
        <v/>
      </c>
      <c r="F1748" s="35"/>
      <c r="G1748" s="30" t="str">
        <f>IFERROR(VLOOKUP(F1748,нормативы!G1748:H1787,2,FALSE),"")</f>
        <v/>
      </c>
      <c r="H1748" s="30" t="str">
        <f>IF(ISBLANK(D1748),"",нормативы!$H$2)</f>
        <v/>
      </c>
      <c r="I1748" s="35"/>
      <c r="J1748" s="36" t="str">
        <f>IFERROR(VLOOKUP(D1748,'движение ДВС'!B1747:K5752,9,FALSE),"")</f>
        <v/>
      </c>
      <c r="K1748" s="29" t="str">
        <f>IFERROR(INDEX('движение ДВС'!B:P,MATCH('наряд-задание'!D1748,'движение ДВС'!P:P,0),1),"")</f>
        <v/>
      </c>
    </row>
    <row r="1749" spans="1:11" s="29" customFormat="1" ht="25.5" hidden="1" customHeight="1" x14ac:dyDescent="0.25">
      <c r="A1749" s="37"/>
      <c r="B1749" s="35"/>
      <c r="C1749" s="29">
        <f>IFERROR(VLOOKUP(B1749,специалист!$B$3:$C$45,2,FALSE),)</f>
        <v>0</v>
      </c>
      <c r="D1749" s="37"/>
      <c r="E1749" s="30" t="str">
        <f>IFERROR(VLOOKUP(D1749,'движение ДВС'!B1748:C5753,2,FALSE),"")</f>
        <v/>
      </c>
      <c r="F1749" s="35"/>
      <c r="G1749" s="30" t="str">
        <f>IFERROR(VLOOKUP(F1749,нормативы!G1749:H1788,2,FALSE),"")</f>
        <v/>
      </c>
      <c r="H1749" s="30" t="str">
        <f>IF(ISBLANK(D1749),"",нормативы!$H$2)</f>
        <v/>
      </c>
      <c r="I1749" s="35"/>
      <c r="J1749" s="36" t="str">
        <f>IFERROR(VLOOKUP(D1749,'движение ДВС'!B1748:K5753,9,FALSE),"")</f>
        <v/>
      </c>
      <c r="K1749" s="29" t="str">
        <f>IFERROR(INDEX('движение ДВС'!B:P,MATCH('наряд-задание'!D1749,'движение ДВС'!P:P,0),1),"")</f>
        <v/>
      </c>
    </row>
    <row r="1750" spans="1:11" s="29" customFormat="1" ht="25.5" hidden="1" customHeight="1" x14ac:dyDescent="0.25">
      <c r="A1750" s="37"/>
      <c r="B1750" s="35"/>
      <c r="C1750" s="29">
        <f>IFERROR(VLOOKUP(B1750,специалист!$B$3:$C$45,2,FALSE),)</f>
        <v>0</v>
      </c>
      <c r="D1750" s="37"/>
      <c r="E1750" s="30" t="str">
        <f>IFERROR(VLOOKUP(D1750,'движение ДВС'!B1749:C5754,2,FALSE),"")</f>
        <v/>
      </c>
      <c r="F1750" s="35"/>
      <c r="G1750" s="30" t="str">
        <f>IFERROR(VLOOKUP(F1750,нормативы!G1750:H1789,2,FALSE),"")</f>
        <v/>
      </c>
      <c r="H1750" s="30" t="str">
        <f>IF(ISBLANK(D1750),"",нормативы!$H$2)</f>
        <v/>
      </c>
      <c r="I1750" s="35"/>
      <c r="J1750" s="36" t="str">
        <f>IFERROR(VLOOKUP(D1750,'движение ДВС'!B1749:K5754,9,FALSE),"")</f>
        <v/>
      </c>
      <c r="K1750" s="29" t="str">
        <f>IFERROR(INDEX('движение ДВС'!B:P,MATCH('наряд-задание'!D1750,'движение ДВС'!P:P,0),1),"")</f>
        <v/>
      </c>
    </row>
    <row r="1751" spans="1:11" s="29" customFormat="1" ht="25.5" hidden="1" customHeight="1" x14ac:dyDescent="0.25">
      <c r="A1751" s="37"/>
      <c r="B1751" s="35"/>
      <c r="C1751" s="29">
        <f>IFERROR(VLOOKUP(B1751,специалист!$B$3:$C$45,2,FALSE),)</f>
        <v>0</v>
      </c>
      <c r="D1751" s="37"/>
      <c r="E1751" s="30" t="str">
        <f>IFERROR(VLOOKUP(D1751,'движение ДВС'!B1750:C5755,2,FALSE),"")</f>
        <v/>
      </c>
      <c r="F1751" s="35"/>
      <c r="G1751" s="30" t="str">
        <f>IFERROR(VLOOKUP(F1751,нормативы!G1751:H1790,2,FALSE),"")</f>
        <v/>
      </c>
      <c r="H1751" s="30" t="str">
        <f>IF(ISBLANK(D1751),"",нормативы!$H$2)</f>
        <v/>
      </c>
      <c r="I1751" s="35"/>
      <c r="J1751" s="36" t="str">
        <f>IFERROR(VLOOKUP(D1751,'движение ДВС'!B1750:K5755,9,FALSE),"")</f>
        <v/>
      </c>
      <c r="K1751" s="29" t="str">
        <f>IFERROR(INDEX('движение ДВС'!B:P,MATCH('наряд-задание'!D1751,'движение ДВС'!P:P,0),1),"")</f>
        <v/>
      </c>
    </row>
    <row r="1752" spans="1:11" s="29" customFormat="1" ht="25.5" hidden="1" customHeight="1" x14ac:dyDescent="0.25">
      <c r="A1752" s="37"/>
      <c r="B1752" s="35"/>
      <c r="C1752" s="29">
        <f>IFERROR(VLOOKUP(B1752,специалист!$B$3:$C$45,2,FALSE),)</f>
        <v>0</v>
      </c>
      <c r="D1752" s="37"/>
      <c r="E1752" s="30" t="str">
        <f>IFERROR(VLOOKUP(D1752,'движение ДВС'!B1751:C5756,2,FALSE),"")</f>
        <v/>
      </c>
      <c r="F1752" s="35"/>
      <c r="G1752" s="30" t="str">
        <f>IFERROR(VLOOKUP(F1752,нормативы!G1752:H1791,2,FALSE),"")</f>
        <v/>
      </c>
      <c r="H1752" s="30" t="str">
        <f>IF(ISBLANK(D1752),"",нормативы!$H$2)</f>
        <v/>
      </c>
      <c r="I1752" s="35"/>
      <c r="J1752" s="36" t="str">
        <f>IFERROR(VLOOKUP(D1752,'движение ДВС'!B1751:K5756,9,FALSE),"")</f>
        <v/>
      </c>
      <c r="K1752" s="29" t="str">
        <f>IFERROR(INDEX('движение ДВС'!B:P,MATCH('наряд-задание'!D1752,'движение ДВС'!P:P,0),1),"")</f>
        <v/>
      </c>
    </row>
    <row r="1753" spans="1:11" s="29" customFormat="1" ht="25.5" hidden="1" customHeight="1" x14ac:dyDescent="0.25">
      <c r="A1753" s="37"/>
      <c r="B1753" s="35"/>
      <c r="C1753" s="29">
        <f>IFERROR(VLOOKUP(B1753,специалист!$B$3:$C$45,2,FALSE),)</f>
        <v>0</v>
      </c>
      <c r="D1753" s="37"/>
      <c r="E1753" s="30" t="str">
        <f>IFERROR(VLOOKUP(D1753,'движение ДВС'!B1752:C5757,2,FALSE),"")</f>
        <v/>
      </c>
      <c r="F1753" s="35"/>
      <c r="G1753" s="30" t="str">
        <f>IFERROR(VLOOKUP(F1753,нормативы!G1753:H1792,2,FALSE),"")</f>
        <v/>
      </c>
      <c r="H1753" s="30" t="str">
        <f>IF(ISBLANK(D1753),"",нормативы!$H$2)</f>
        <v/>
      </c>
      <c r="I1753" s="35"/>
      <c r="J1753" s="36" t="str">
        <f>IFERROR(VLOOKUP(D1753,'движение ДВС'!B1752:K5757,9,FALSE),"")</f>
        <v/>
      </c>
      <c r="K1753" s="29" t="str">
        <f>IFERROR(INDEX('движение ДВС'!B:P,MATCH('наряд-задание'!D1753,'движение ДВС'!P:P,0),1),"")</f>
        <v/>
      </c>
    </row>
    <row r="1754" spans="1:11" s="29" customFormat="1" ht="25.5" hidden="1" customHeight="1" x14ac:dyDescent="0.25">
      <c r="A1754" s="37"/>
      <c r="B1754" s="35"/>
      <c r="C1754" s="29">
        <f>IFERROR(VLOOKUP(B1754,специалист!$B$3:$C$45,2,FALSE),)</f>
        <v>0</v>
      </c>
      <c r="D1754" s="37"/>
      <c r="E1754" s="30" t="str">
        <f>IFERROR(VLOOKUP(D1754,'движение ДВС'!B1753:C5758,2,FALSE),"")</f>
        <v/>
      </c>
      <c r="F1754" s="35"/>
      <c r="G1754" s="30" t="str">
        <f>IFERROR(VLOOKUP(F1754,нормативы!G1754:H1793,2,FALSE),"")</f>
        <v/>
      </c>
      <c r="H1754" s="30" t="str">
        <f>IF(ISBLANK(D1754),"",нормативы!$H$2)</f>
        <v/>
      </c>
      <c r="I1754" s="35"/>
      <c r="J1754" s="36" t="str">
        <f>IFERROR(VLOOKUP(D1754,'движение ДВС'!B1753:K5758,9,FALSE),"")</f>
        <v/>
      </c>
      <c r="K1754" s="29" t="str">
        <f>IFERROR(INDEX('движение ДВС'!B:P,MATCH('наряд-задание'!D1754,'движение ДВС'!P:P,0),1),"")</f>
        <v/>
      </c>
    </row>
    <row r="1755" spans="1:11" s="29" customFormat="1" ht="25.5" hidden="1" customHeight="1" x14ac:dyDescent="0.25">
      <c r="A1755" s="37"/>
      <c r="B1755" s="35"/>
      <c r="C1755" s="29">
        <f>IFERROR(VLOOKUP(B1755,специалист!$B$3:$C$45,2,FALSE),)</f>
        <v>0</v>
      </c>
      <c r="D1755" s="37"/>
      <c r="E1755" s="30" t="str">
        <f>IFERROR(VLOOKUP(D1755,'движение ДВС'!B1754:C5759,2,FALSE),"")</f>
        <v/>
      </c>
      <c r="F1755" s="35"/>
      <c r="G1755" s="30" t="str">
        <f>IFERROR(VLOOKUP(F1755,нормативы!G1755:H1794,2,FALSE),"")</f>
        <v/>
      </c>
      <c r="H1755" s="30" t="str">
        <f>IF(ISBLANK(D1755),"",нормативы!$H$2)</f>
        <v/>
      </c>
      <c r="I1755" s="35"/>
      <c r="J1755" s="36" t="str">
        <f>IFERROR(VLOOKUP(D1755,'движение ДВС'!B1754:K5759,9,FALSE),"")</f>
        <v/>
      </c>
      <c r="K1755" s="29" t="str">
        <f>IFERROR(INDEX('движение ДВС'!B:P,MATCH('наряд-задание'!D1755,'движение ДВС'!P:P,0),1),"")</f>
        <v/>
      </c>
    </row>
    <row r="1756" spans="1:11" s="29" customFormat="1" ht="25.5" hidden="1" customHeight="1" x14ac:dyDescent="0.25">
      <c r="A1756" s="37"/>
      <c r="B1756" s="35"/>
      <c r="C1756" s="29">
        <f>IFERROR(VLOOKUP(B1756,специалист!$B$3:$C$45,2,FALSE),)</f>
        <v>0</v>
      </c>
      <c r="D1756" s="37"/>
      <c r="E1756" s="30" t="str">
        <f>IFERROR(VLOOKUP(D1756,'движение ДВС'!B1755:C5760,2,FALSE),"")</f>
        <v/>
      </c>
      <c r="F1756" s="35"/>
      <c r="G1756" s="30" t="str">
        <f>IFERROR(VLOOKUP(F1756,нормативы!G1756:H1795,2,FALSE),"")</f>
        <v/>
      </c>
      <c r="H1756" s="30" t="str">
        <f>IF(ISBLANK(D1756),"",нормативы!$H$2)</f>
        <v/>
      </c>
      <c r="I1756" s="35"/>
      <c r="J1756" s="36" t="str">
        <f>IFERROR(VLOOKUP(D1756,'движение ДВС'!B1755:K5760,9,FALSE),"")</f>
        <v/>
      </c>
      <c r="K1756" s="29" t="str">
        <f>IFERROR(INDEX('движение ДВС'!B:P,MATCH('наряд-задание'!D1756,'движение ДВС'!P:P,0),1),"")</f>
        <v/>
      </c>
    </row>
    <row r="1757" spans="1:11" s="29" customFormat="1" ht="25.5" hidden="1" customHeight="1" x14ac:dyDescent="0.25">
      <c r="A1757" s="37"/>
      <c r="B1757" s="35"/>
      <c r="C1757" s="29">
        <f>IFERROR(VLOOKUP(B1757,специалист!$B$3:$C$45,2,FALSE),)</f>
        <v>0</v>
      </c>
      <c r="D1757" s="37"/>
      <c r="E1757" s="30" t="str">
        <f>IFERROR(VLOOKUP(D1757,'движение ДВС'!B1756:C5761,2,FALSE),"")</f>
        <v/>
      </c>
      <c r="F1757" s="35"/>
      <c r="G1757" s="30" t="str">
        <f>IFERROR(VLOOKUP(F1757,нормативы!G1757:H1796,2,FALSE),"")</f>
        <v/>
      </c>
      <c r="H1757" s="30" t="str">
        <f>IF(ISBLANK(D1757),"",нормативы!$H$2)</f>
        <v/>
      </c>
      <c r="I1757" s="35"/>
      <c r="J1757" s="36" t="str">
        <f>IFERROR(VLOOKUP(D1757,'движение ДВС'!B1756:K5761,9,FALSE),"")</f>
        <v/>
      </c>
      <c r="K1757" s="29" t="str">
        <f>IFERROR(INDEX('движение ДВС'!B:P,MATCH('наряд-задание'!D1757,'движение ДВС'!P:P,0),1),"")</f>
        <v/>
      </c>
    </row>
    <row r="1758" spans="1:11" s="29" customFormat="1" ht="25.5" hidden="1" customHeight="1" x14ac:dyDescent="0.25">
      <c r="A1758" s="37"/>
      <c r="B1758" s="35"/>
      <c r="C1758" s="29">
        <f>IFERROR(VLOOKUP(B1758,специалист!$B$3:$C$45,2,FALSE),)</f>
        <v>0</v>
      </c>
      <c r="D1758" s="37"/>
      <c r="E1758" s="30" t="str">
        <f>IFERROR(VLOOKUP(D1758,'движение ДВС'!B1757:C5762,2,FALSE),"")</f>
        <v/>
      </c>
      <c r="F1758" s="35"/>
      <c r="G1758" s="30" t="str">
        <f>IFERROR(VLOOKUP(F1758,нормативы!G1758:H1797,2,FALSE),"")</f>
        <v/>
      </c>
      <c r="H1758" s="30" t="str">
        <f>IF(ISBLANK(D1758),"",нормативы!$H$2)</f>
        <v/>
      </c>
      <c r="I1758" s="35"/>
      <c r="J1758" s="36" t="str">
        <f>IFERROR(VLOOKUP(D1758,'движение ДВС'!B1757:K5762,9,FALSE),"")</f>
        <v/>
      </c>
      <c r="K1758" s="29" t="str">
        <f>IFERROR(INDEX('движение ДВС'!B:P,MATCH('наряд-задание'!D1758,'движение ДВС'!P:P,0),1),"")</f>
        <v/>
      </c>
    </row>
    <row r="1759" spans="1:11" s="29" customFormat="1" ht="25.5" hidden="1" customHeight="1" x14ac:dyDescent="0.25">
      <c r="A1759" s="37"/>
      <c r="B1759" s="35"/>
      <c r="C1759" s="29">
        <f>IFERROR(VLOOKUP(B1759,специалист!$B$3:$C$45,2,FALSE),)</f>
        <v>0</v>
      </c>
      <c r="D1759" s="37"/>
      <c r="E1759" s="30" t="str">
        <f>IFERROR(VLOOKUP(D1759,'движение ДВС'!B1758:C5763,2,FALSE),"")</f>
        <v/>
      </c>
      <c r="F1759" s="35"/>
      <c r="G1759" s="30" t="str">
        <f>IFERROR(VLOOKUP(F1759,нормативы!G1759:H1798,2,FALSE),"")</f>
        <v/>
      </c>
      <c r="H1759" s="30" t="str">
        <f>IF(ISBLANK(D1759),"",нормативы!$H$2)</f>
        <v/>
      </c>
      <c r="I1759" s="35"/>
      <c r="J1759" s="36" t="str">
        <f>IFERROR(VLOOKUP(D1759,'движение ДВС'!B1758:K5763,9,FALSE),"")</f>
        <v/>
      </c>
      <c r="K1759" s="29" t="str">
        <f>IFERROR(INDEX('движение ДВС'!B:P,MATCH('наряд-задание'!D1759,'движение ДВС'!P:P,0),1),"")</f>
        <v/>
      </c>
    </row>
    <row r="1760" spans="1:11" s="29" customFormat="1" ht="25.5" hidden="1" customHeight="1" x14ac:dyDescent="0.25">
      <c r="A1760" s="37"/>
      <c r="B1760" s="35"/>
      <c r="C1760" s="29">
        <f>IFERROR(VLOOKUP(B1760,специалист!$B$3:$C$45,2,FALSE),)</f>
        <v>0</v>
      </c>
      <c r="D1760" s="37"/>
      <c r="E1760" s="30" t="str">
        <f>IFERROR(VLOOKUP(D1760,'движение ДВС'!B1759:C5764,2,FALSE),"")</f>
        <v/>
      </c>
      <c r="F1760" s="35"/>
      <c r="G1760" s="30" t="str">
        <f>IFERROR(VLOOKUP(F1760,нормативы!G1760:H1799,2,FALSE),"")</f>
        <v/>
      </c>
      <c r="H1760" s="30" t="str">
        <f>IF(ISBLANK(D1760),"",нормативы!$H$2)</f>
        <v/>
      </c>
      <c r="I1760" s="35"/>
      <c r="J1760" s="36" t="str">
        <f>IFERROR(VLOOKUP(D1760,'движение ДВС'!B1759:K5764,9,FALSE),"")</f>
        <v/>
      </c>
      <c r="K1760" s="29" t="str">
        <f>IFERROR(INDEX('движение ДВС'!B:P,MATCH('наряд-задание'!D1760,'движение ДВС'!P:P,0),1),"")</f>
        <v/>
      </c>
    </row>
    <row r="1761" spans="1:11" s="29" customFormat="1" ht="25.5" hidden="1" customHeight="1" x14ac:dyDescent="0.25">
      <c r="A1761" s="37"/>
      <c r="B1761" s="35"/>
      <c r="C1761" s="29">
        <f>IFERROR(VLOOKUP(B1761,специалист!$B$3:$C$45,2,FALSE),)</f>
        <v>0</v>
      </c>
      <c r="D1761" s="37"/>
      <c r="E1761" s="30" t="str">
        <f>IFERROR(VLOOKUP(D1761,'движение ДВС'!B1760:C5765,2,FALSE),"")</f>
        <v/>
      </c>
      <c r="F1761" s="35"/>
      <c r="G1761" s="30" t="str">
        <f>IFERROR(VLOOKUP(F1761,нормативы!G1761:H1800,2,FALSE),"")</f>
        <v/>
      </c>
      <c r="H1761" s="30" t="str">
        <f>IF(ISBLANK(D1761),"",нормативы!$H$2)</f>
        <v/>
      </c>
      <c r="I1761" s="35"/>
      <c r="J1761" s="36" t="str">
        <f>IFERROR(VLOOKUP(D1761,'движение ДВС'!B1760:K5765,9,FALSE),"")</f>
        <v/>
      </c>
      <c r="K1761" s="29" t="str">
        <f>IFERROR(INDEX('движение ДВС'!B:P,MATCH('наряд-задание'!D1761,'движение ДВС'!P:P,0),1),"")</f>
        <v/>
      </c>
    </row>
    <row r="1762" spans="1:11" s="29" customFormat="1" ht="25.5" hidden="1" customHeight="1" x14ac:dyDescent="0.25">
      <c r="A1762" s="37"/>
      <c r="B1762" s="35"/>
      <c r="C1762" s="29">
        <f>IFERROR(VLOOKUP(B1762,специалист!$B$3:$C$45,2,FALSE),)</f>
        <v>0</v>
      </c>
      <c r="D1762" s="37"/>
      <c r="E1762" s="30" t="str">
        <f>IFERROR(VLOOKUP(D1762,'движение ДВС'!B1761:C5766,2,FALSE),"")</f>
        <v/>
      </c>
      <c r="F1762" s="35"/>
      <c r="G1762" s="30" t="str">
        <f>IFERROR(VLOOKUP(F1762,нормативы!G1762:H1801,2,FALSE),"")</f>
        <v/>
      </c>
      <c r="H1762" s="30" t="str">
        <f>IF(ISBLANK(D1762),"",нормативы!$H$2)</f>
        <v/>
      </c>
      <c r="I1762" s="35"/>
      <c r="J1762" s="36" t="str">
        <f>IFERROR(VLOOKUP(D1762,'движение ДВС'!B1761:K5766,9,FALSE),"")</f>
        <v/>
      </c>
      <c r="K1762" s="29" t="str">
        <f>IFERROR(INDEX('движение ДВС'!B:P,MATCH('наряд-задание'!D1762,'движение ДВС'!P:P,0),1),"")</f>
        <v/>
      </c>
    </row>
    <row r="1763" spans="1:11" s="29" customFormat="1" ht="25.5" hidden="1" customHeight="1" x14ac:dyDescent="0.25">
      <c r="A1763" s="37"/>
      <c r="B1763" s="35"/>
      <c r="C1763" s="29">
        <f>IFERROR(VLOOKUP(B1763,специалист!$B$3:$C$45,2,FALSE),)</f>
        <v>0</v>
      </c>
      <c r="D1763" s="37"/>
      <c r="E1763" s="30" t="str">
        <f>IFERROR(VLOOKUP(D1763,'движение ДВС'!B1762:C5767,2,FALSE),"")</f>
        <v/>
      </c>
      <c r="F1763" s="35"/>
      <c r="G1763" s="30" t="str">
        <f>IFERROR(VLOOKUP(F1763,нормативы!G1763:H1802,2,FALSE),"")</f>
        <v/>
      </c>
      <c r="H1763" s="30" t="str">
        <f>IF(ISBLANK(D1763),"",нормативы!$H$2)</f>
        <v/>
      </c>
      <c r="I1763" s="35"/>
      <c r="J1763" s="36" t="str">
        <f>IFERROR(VLOOKUP(D1763,'движение ДВС'!B1762:K5767,9,FALSE),"")</f>
        <v/>
      </c>
      <c r="K1763" s="29" t="str">
        <f>IFERROR(INDEX('движение ДВС'!B:P,MATCH('наряд-задание'!D1763,'движение ДВС'!P:P,0),1),"")</f>
        <v/>
      </c>
    </row>
    <row r="1764" spans="1:11" s="29" customFormat="1" ht="25.5" hidden="1" customHeight="1" x14ac:dyDescent="0.25">
      <c r="A1764" s="37"/>
      <c r="B1764" s="35"/>
      <c r="C1764" s="29">
        <f>IFERROR(VLOOKUP(B1764,специалист!$B$3:$C$45,2,FALSE),)</f>
        <v>0</v>
      </c>
      <c r="D1764" s="37"/>
      <c r="E1764" s="30" t="str">
        <f>IFERROR(VLOOKUP(D1764,'движение ДВС'!B1763:C5768,2,FALSE),"")</f>
        <v/>
      </c>
      <c r="F1764" s="35"/>
      <c r="G1764" s="30" t="str">
        <f>IFERROR(VLOOKUP(F1764,нормативы!G1764:H1803,2,FALSE),"")</f>
        <v/>
      </c>
      <c r="H1764" s="30" t="str">
        <f>IF(ISBLANK(D1764),"",нормативы!$H$2)</f>
        <v/>
      </c>
      <c r="I1764" s="35"/>
      <c r="J1764" s="36" t="str">
        <f>IFERROR(VLOOKUP(D1764,'движение ДВС'!B1763:K5768,9,FALSE),"")</f>
        <v/>
      </c>
      <c r="K1764" s="29" t="str">
        <f>IFERROR(INDEX('движение ДВС'!B:P,MATCH('наряд-задание'!D1764,'движение ДВС'!P:P,0),1),"")</f>
        <v/>
      </c>
    </row>
    <row r="1765" spans="1:11" s="29" customFormat="1" ht="25.5" hidden="1" customHeight="1" x14ac:dyDescent="0.25">
      <c r="A1765" s="37"/>
      <c r="B1765" s="35"/>
      <c r="C1765" s="29">
        <f>IFERROR(VLOOKUP(B1765,специалист!$B$3:$C$45,2,FALSE),)</f>
        <v>0</v>
      </c>
      <c r="D1765" s="37"/>
      <c r="E1765" s="30" t="str">
        <f>IFERROR(VLOOKUP(D1765,'движение ДВС'!B1764:C5769,2,FALSE),"")</f>
        <v/>
      </c>
      <c r="F1765" s="35"/>
      <c r="G1765" s="30" t="str">
        <f>IFERROR(VLOOKUP(F1765,нормативы!G1765:H1804,2,FALSE),"")</f>
        <v/>
      </c>
      <c r="H1765" s="30" t="str">
        <f>IF(ISBLANK(D1765),"",нормативы!$H$2)</f>
        <v/>
      </c>
      <c r="I1765" s="35"/>
      <c r="J1765" s="36" t="str">
        <f>IFERROR(VLOOKUP(D1765,'движение ДВС'!B1764:K5769,9,FALSE),"")</f>
        <v/>
      </c>
      <c r="K1765" s="29" t="str">
        <f>IFERROR(INDEX('движение ДВС'!B:P,MATCH('наряд-задание'!D1765,'движение ДВС'!P:P,0),1),"")</f>
        <v/>
      </c>
    </row>
    <row r="1766" spans="1:11" s="29" customFormat="1" ht="25.5" hidden="1" customHeight="1" x14ac:dyDescent="0.25">
      <c r="A1766" s="37"/>
      <c r="B1766" s="35"/>
      <c r="C1766" s="29">
        <f>IFERROR(VLOOKUP(B1766,специалист!$B$3:$C$45,2,FALSE),)</f>
        <v>0</v>
      </c>
      <c r="D1766" s="37"/>
      <c r="E1766" s="30" t="str">
        <f>IFERROR(VLOOKUP(D1766,'движение ДВС'!B1765:C5770,2,FALSE),"")</f>
        <v/>
      </c>
      <c r="F1766" s="35"/>
      <c r="G1766" s="30" t="str">
        <f>IFERROR(VLOOKUP(F1766,нормативы!G1766:H1805,2,FALSE),"")</f>
        <v/>
      </c>
      <c r="H1766" s="30" t="str">
        <f>IF(ISBLANK(D1766),"",нормативы!$H$2)</f>
        <v/>
      </c>
      <c r="I1766" s="35"/>
      <c r="J1766" s="36" t="str">
        <f>IFERROR(VLOOKUP(D1766,'движение ДВС'!B1765:K5770,9,FALSE),"")</f>
        <v/>
      </c>
      <c r="K1766" s="29" t="str">
        <f>IFERROR(INDEX('движение ДВС'!B:P,MATCH('наряд-задание'!D1766,'движение ДВС'!P:P,0),1),"")</f>
        <v/>
      </c>
    </row>
    <row r="1767" spans="1:11" s="29" customFormat="1" ht="25.5" hidden="1" customHeight="1" x14ac:dyDescent="0.25">
      <c r="A1767" s="37"/>
      <c r="B1767" s="35"/>
      <c r="C1767" s="29">
        <f>IFERROR(VLOOKUP(B1767,специалист!$B$3:$C$45,2,FALSE),)</f>
        <v>0</v>
      </c>
      <c r="D1767" s="37"/>
      <c r="E1767" s="30" t="str">
        <f>IFERROR(VLOOKUP(D1767,'движение ДВС'!B1766:C5771,2,FALSE),"")</f>
        <v/>
      </c>
      <c r="F1767" s="35"/>
      <c r="G1767" s="30" t="str">
        <f>IFERROR(VLOOKUP(F1767,нормативы!G1767:H1806,2,FALSE),"")</f>
        <v/>
      </c>
      <c r="H1767" s="30" t="str">
        <f>IF(ISBLANK(D1767),"",нормативы!$H$2)</f>
        <v/>
      </c>
      <c r="I1767" s="35"/>
      <c r="J1767" s="36" t="str">
        <f>IFERROR(VLOOKUP(D1767,'движение ДВС'!B1766:K5771,9,FALSE),"")</f>
        <v/>
      </c>
      <c r="K1767" s="29" t="str">
        <f>IFERROR(INDEX('движение ДВС'!B:P,MATCH('наряд-задание'!D1767,'движение ДВС'!P:P,0),1),"")</f>
        <v/>
      </c>
    </row>
    <row r="1768" spans="1:11" s="29" customFormat="1" ht="25.5" hidden="1" customHeight="1" x14ac:dyDescent="0.25">
      <c r="A1768" s="37"/>
      <c r="B1768" s="35"/>
      <c r="C1768" s="29">
        <f>IFERROR(VLOOKUP(B1768,специалист!$B$3:$C$45,2,FALSE),)</f>
        <v>0</v>
      </c>
      <c r="D1768" s="37"/>
      <c r="E1768" s="30" t="str">
        <f>IFERROR(VLOOKUP(D1768,'движение ДВС'!B1767:C5772,2,FALSE),"")</f>
        <v/>
      </c>
      <c r="F1768" s="35"/>
      <c r="G1768" s="30" t="str">
        <f>IFERROR(VLOOKUP(F1768,нормативы!G1768:H1807,2,FALSE),"")</f>
        <v/>
      </c>
      <c r="H1768" s="30" t="str">
        <f>IF(ISBLANK(D1768),"",нормативы!$H$2)</f>
        <v/>
      </c>
      <c r="I1768" s="35"/>
      <c r="J1768" s="36" t="str">
        <f>IFERROR(VLOOKUP(D1768,'движение ДВС'!B1767:K5772,9,FALSE),"")</f>
        <v/>
      </c>
      <c r="K1768" s="29" t="str">
        <f>IFERROR(INDEX('движение ДВС'!B:P,MATCH('наряд-задание'!D1768,'движение ДВС'!P:P,0),1),"")</f>
        <v/>
      </c>
    </row>
    <row r="1769" spans="1:11" s="29" customFormat="1" ht="25.5" hidden="1" customHeight="1" x14ac:dyDescent="0.25">
      <c r="A1769" s="37"/>
      <c r="B1769" s="35"/>
      <c r="C1769" s="29">
        <f>IFERROR(VLOOKUP(B1769,специалист!$B$3:$C$45,2,FALSE),)</f>
        <v>0</v>
      </c>
      <c r="D1769" s="37"/>
      <c r="E1769" s="30" t="str">
        <f>IFERROR(VLOOKUP(D1769,'движение ДВС'!B1768:C5773,2,FALSE),"")</f>
        <v/>
      </c>
      <c r="F1769" s="35"/>
      <c r="G1769" s="30" t="str">
        <f>IFERROR(VLOOKUP(F1769,нормативы!G1769:H1808,2,FALSE),"")</f>
        <v/>
      </c>
      <c r="H1769" s="30" t="str">
        <f>IF(ISBLANK(D1769),"",нормативы!$H$2)</f>
        <v/>
      </c>
      <c r="I1769" s="35"/>
      <c r="J1769" s="36" t="str">
        <f>IFERROR(VLOOKUP(D1769,'движение ДВС'!B1768:K5773,9,FALSE),"")</f>
        <v/>
      </c>
      <c r="K1769" s="29" t="str">
        <f>IFERROR(INDEX('движение ДВС'!B:P,MATCH('наряд-задание'!D1769,'движение ДВС'!P:P,0),1),"")</f>
        <v/>
      </c>
    </row>
    <row r="1770" spans="1:11" s="29" customFormat="1" ht="25.5" hidden="1" customHeight="1" x14ac:dyDescent="0.25">
      <c r="A1770" s="37"/>
      <c r="B1770" s="35"/>
      <c r="C1770" s="29">
        <f>IFERROR(VLOOKUP(B1770,специалист!$B$3:$C$45,2,FALSE),)</f>
        <v>0</v>
      </c>
      <c r="D1770" s="37"/>
      <c r="E1770" s="30" t="str">
        <f>IFERROR(VLOOKUP(D1770,'движение ДВС'!B1769:C5774,2,FALSE),"")</f>
        <v/>
      </c>
      <c r="F1770" s="35"/>
      <c r="G1770" s="30" t="str">
        <f>IFERROR(VLOOKUP(F1770,нормативы!G1770:H1809,2,FALSE),"")</f>
        <v/>
      </c>
      <c r="H1770" s="30" t="str">
        <f>IF(ISBLANK(D1770),"",нормативы!$H$2)</f>
        <v/>
      </c>
      <c r="I1770" s="35"/>
      <c r="J1770" s="36" t="str">
        <f>IFERROR(VLOOKUP(D1770,'движение ДВС'!B1769:K5774,9,FALSE),"")</f>
        <v/>
      </c>
      <c r="K1770" s="29" t="str">
        <f>IFERROR(INDEX('движение ДВС'!B:P,MATCH('наряд-задание'!D1770,'движение ДВС'!P:P,0),1),"")</f>
        <v/>
      </c>
    </row>
    <row r="1771" spans="1:11" s="29" customFormat="1" ht="25.5" hidden="1" customHeight="1" x14ac:dyDescent="0.25">
      <c r="A1771" s="37"/>
      <c r="B1771" s="35"/>
      <c r="C1771" s="29">
        <f>IFERROR(VLOOKUP(B1771,специалист!$B$3:$C$45,2,FALSE),)</f>
        <v>0</v>
      </c>
      <c r="D1771" s="37"/>
      <c r="E1771" s="30" t="str">
        <f>IFERROR(VLOOKUP(D1771,'движение ДВС'!B1770:C5775,2,FALSE),"")</f>
        <v/>
      </c>
      <c r="F1771" s="35"/>
      <c r="G1771" s="30" t="str">
        <f>IFERROR(VLOOKUP(F1771,нормативы!G1771:H1810,2,FALSE),"")</f>
        <v/>
      </c>
      <c r="H1771" s="30" t="str">
        <f>IF(ISBLANK(D1771),"",нормативы!$H$2)</f>
        <v/>
      </c>
      <c r="I1771" s="35"/>
      <c r="J1771" s="36" t="str">
        <f>IFERROR(VLOOKUP(D1771,'движение ДВС'!B1770:K5775,9,FALSE),"")</f>
        <v/>
      </c>
      <c r="K1771" s="29" t="str">
        <f>IFERROR(INDEX('движение ДВС'!B:P,MATCH('наряд-задание'!D1771,'движение ДВС'!P:P,0),1),"")</f>
        <v/>
      </c>
    </row>
    <row r="1772" spans="1:11" s="29" customFormat="1" ht="25.5" hidden="1" customHeight="1" x14ac:dyDescent="0.25">
      <c r="A1772" s="37"/>
      <c r="B1772" s="35"/>
      <c r="C1772" s="29">
        <f>IFERROR(VLOOKUP(B1772,специалист!$B$3:$C$45,2,FALSE),)</f>
        <v>0</v>
      </c>
      <c r="D1772" s="37"/>
      <c r="E1772" s="30" t="str">
        <f>IFERROR(VLOOKUP(D1772,'движение ДВС'!B1771:C5776,2,FALSE),"")</f>
        <v/>
      </c>
      <c r="F1772" s="35"/>
      <c r="G1772" s="30" t="str">
        <f>IFERROR(VLOOKUP(F1772,нормативы!G1772:H1811,2,FALSE),"")</f>
        <v/>
      </c>
      <c r="H1772" s="30" t="str">
        <f>IF(ISBLANK(D1772),"",нормативы!$H$2)</f>
        <v/>
      </c>
      <c r="I1772" s="35"/>
      <c r="J1772" s="36" t="str">
        <f>IFERROR(VLOOKUP(D1772,'движение ДВС'!B1771:K5776,9,FALSE),"")</f>
        <v/>
      </c>
      <c r="K1772" s="29" t="str">
        <f>IFERROR(INDEX('движение ДВС'!B:P,MATCH('наряд-задание'!D1772,'движение ДВС'!P:P,0),1),"")</f>
        <v/>
      </c>
    </row>
    <row r="1773" spans="1:11" s="29" customFormat="1" ht="25.5" hidden="1" customHeight="1" x14ac:dyDescent="0.25">
      <c r="A1773" s="37"/>
      <c r="B1773" s="35"/>
      <c r="C1773" s="29">
        <f>IFERROR(VLOOKUP(B1773,специалист!$B$3:$C$45,2,FALSE),)</f>
        <v>0</v>
      </c>
      <c r="D1773" s="37"/>
      <c r="E1773" s="30" t="str">
        <f>IFERROR(VLOOKUP(D1773,'движение ДВС'!B1772:C5777,2,FALSE),"")</f>
        <v/>
      </c>
      <c r="F1773" s="35"/>
      <c r="G1773" s="30" t="str">
        <f>IFERROR(VLOOKUP(F1773,нормативы!G1773:H1812,2,FALSE),"")</f>
        <v/>
      </c>
      <c r="H1773" s="30" t="str">
        <f>IF(ISBLANK(D1773),"",нормативы!$H$2)</f>
        <v/>
      </c>
      <c r="I1773" s="35"/>
      <c r="J1773" s="36" t="str">
        <f>IFERROR(VLOOKUP(D1773,'движение ДВС'!B1772:K5777,9,FALSE),"")</f>
        <v/>
      </c>
      <c r="K1773" s="29" t="str">
        <f>IFERROR(INDEX('движение ДВС'!B:P,MATCH('наряд-задание'!D1773,'движение ДВС'!P:P,0),1),"")</f>
        <v/>
      </c>
    </row>
    <row r="1774" spans="1:11" s="29" customFormat="1" ht="25.5" hidden="1" customHeight="1" x14ac:dyDescent="0.25">
      <c r="A1774" s="37"/>
      <c r="B1774" s="35"/>
      <c r="C1774" s="29">
        <f>IFERROR(VLOOKUP(B1774,специалист!$B$3:$C$45,2,FALSE),)</f>
        <v>0</v>
      </c>
      <c r="D1774" s="37"/>
      <c r="E1774" s="30" t="str">
        <f>IFERROR(VLOOKUP(D1774,'движение ДВС'!B1773:C5778,2,FALSE),"")</f>
        <v/>
      </c>
      <c r="F1774" s="35"/>
      <c r="G1774" s="30" t="str">
        <f>IFERROR(VLOOKUP(F1774,нормативы!G1774:H1813,2,FALSE),"")</f>
        <v/>
      </c>
      <c r="H1774" s="30" t="str">
        <f>IF(ISBLANK(D1774),"",нормативы!$H$2)</f>
        <v/>
      </c>
      <c r="I1774" s="35"/>
      <c r="J1774" s="36" t="str">
        <f>IFERROR(VLOOKUP(D1774,'движение ДВС'!B1773:K5778,9,FALSE),"")</f>
        <v/>
      </c>
      <c r="K1774" s="29" t="str">
        <f>IFERROR(INDEX('движение ДВС'!B:P,MATCH('наряд-задание'!D1774,'движение ДВС'!P:P,0),1),"")</f>
        <v/>
      </c>
    </row>
    <row r="1775" spans="1:11" s="29" customFormat="1" ht="25.5" hidden="1" customHeight="1" x14ac:dyDescent="0.25">
      <c r="A1775" s="37"/>
      <c r="B1775" s="35"/>
      <c r="C1775" s="29">
        <f>IFERROR(VLOOKUP(B1775,специалист!$B$3:$C$45,2,FALSE),)</f>
        <v>0</v>
      </c>
      <c r="D1775" s="37"/>
      <c r="E1775" s="30" t="str">
        <f>IFERROR(VLOOKUP(D1775,'движение ДВС'!B1774:C5779,2,FALSE),"")</f>
        <v/>
      </c>
      <c r="F1775" s="35"/>
      <c r="G1775" s="30" t="str">
        <f>IFERROR(VLOOKUP(F1775,нормативы!G1775:H1814,2,FALSE),"")</f>
        <v/>
      </c>
      <c r="H1775" s="30" t="str">
        <f>IF(ISBLANK(D1775),"",нормативы!$H$2)</f>
        <v/>
      </c>
      <c r="I1775" s="35"/>
      <c r="J1775" s="36" t="str">
        <f>IFERROR(VLOOKUP(D1775,'движение ДВС'!B1774:K5779,9,FALSE),"")</f>
        <v/>
      </c>
      <c r="K1775" s="29" t="str">
        <f>IFERROR(INDEX('движение ДВС'!B:P,MATCH('наряд-задание'!D1775,'движение ДВС'!P:P,0),1),"")</f>
        <v/>
      </c>
    </row>
    <row r="1776" spans="1:11" s="29" customFormat="1" ht="25.5" hidden="1" customHeight="1" x14ac:dyDescent="0.25">
      <c r="A1776" s="37"/>
      <c r="B1776" s="35"/>
      <c r="C1776" s="29">
        <f>IFERROR(VLOOKUP(B1776,специалист!$B$3:$C$45,2,FALSE),)</f>
        <v>0</v>
      </c>
      <c r="D1776" s="37"/>
      <c r="E1776" s="30" t="str">
        <f>IFERROR(VLOOKUP(D1776,'движение ДВС'!B1775:C5780,2,FALSE),"")</f>
        <v/>
      </c>
      <c r="F1776" s="35"/>
      <c r="G1776" s="30" t="str">
        <f>IFERROR(VLOOKUP(F1776,нормативы!G1776:H1815,2,FALSE),"")</f>
        <v/>
      </c>
      <c r="H1776" s="30" t="str">
        <f>IF(ISBLANK(D1776),"",нормативы!$H$2)</f>
        <v/>
      </c>
      <c r="I1776" s="35"/>
      <c r="J1776" s="36" t="str">
        <f>IFERROR(VLOOKUP(D1776,'движение ДВС'!B1775:K5780,9,FALSE),"")</f>
        <v/>
      </c>
      <c r="K1776" s="29" t="str">
        <f>IFERROR(INDEX('движение ДВС'!B:P,MATCH('наряд-задание'!D1776,'движение ДВС'!P:P,0),1),"")</f>
        <v/>
      </c>
    </row>
    <row r="1777" spans="1:11" s="29" customFormat="1" ht="25.5" hidden="1" customHeight="1" x14ac:dyDescent="0.25">
      <c r="A1777" s="37"/>
      <c r="B1777" s="35"/>
      <c r="C1777" s="29">
        <f>IFERROR(VLOOKUP(B1777,специалист!$B$3:$C$45,2,FALSE),)</f>
        <v>0</v>
      </c>
      <c r="D1777" s="37"/>
      <c r="E1777" s="30" t="str">
        <f>IFERROR(VLOOKUP(D1777,'движение ДВС'!B1776:C5781,2,FALSE),"")</f>
        <v/>
      </c>
      <c r="F1777" s="35"/>
      <c r="G1777" s="30" t="str">
        <f>IFERROR(VLOOKUP(F1777,нормативы!G1777:H1816,2,FALSE),"")</f>
        <v/>
      </c>
      <c r="H1777" s="30" t="str">
        <f>IF(ISBLANK(D1777),"",нормативы!$H$2)</f>
        <v/>
      </c>
      <c r="I1777" s="35"/>
      <c r="J1777" s="36" t="str">
        <f>IFERROR(VLOOKUP(D1777,'движение ДВС'!B1776:K5781,9,FALSE),"")</f>
        <v/>
      </c>
      <c r="K1777" s="29" t="str">
        <f>IFERROR(INDEX('движение ДВС'!B:P,MATCH('наряд-задание'!D1777,'движение ДВС'!P:P,0),1),"")</f>
        <v/>
      </c>
    </row>
    <row r="1778" spans="1:11" s="29" customFormat="1" ht="25.5" hidden="1" customHeight="1" x14ac:dyDescent="0.25">
      <c r="A1778" s="37"/>
      <c r="B1778" s="35"/>
      <c r="C1778" s="29">
        <f>IFERROR(VLOOKUP(B1778,специалист!$B$3:$C$45,2,FALSE),)</f>
        <v>0</v>
      </c>
      <c r="D1778" s="37"/>
      <c r="E1778" s="30" t="str">
        <f>IFERROR(VLOOKUP(D1778,'движение ДВС'!B1777:C5782,2,FALSE),"")</f>
        <v/>
      </c>
      <c r="F1778" s="35"/>
      <c r="G1778" s="30" t="str">
        <f>IFERROR(VLOOKUP(F1778,нормативы!G1778:H1817,2,FALSE),"")</f>
        <v/>
      </c>
      <c r="H1778" s="30" t="str">
        <f>IF(ISBLANK(D1778),"",нормативы!$H$2)</f>
        <v/>
      </c>
      <c r="I1778" s="35"/>
      <c r="J1778" s="36" t="str">
        <f>IFERROR(VLOOKUP(D1778,'движение ДВС'!B1777:K5782,9,FALSE),"")</f>
        <v/>
      </c>
      <c r="K1778" s="29" t="str">
        <f>IFERROR(INDEX('движение ДВС'!B:P,MATCH('наряд-задание'!D1778,'движение ДВС'!P:P,0),1),"")</f>
        <v/>
      </c>
    </row>
    <row r="1779" spans="1:11" s="29" customFormat="1" ht="25.5" hidden="1" customHeight="1" x14ac:dyDescent="0.25">
      <c r="A1779" s="37"/>
      <c r="B1779" s="35"/>
      <c r="C1779" s="29">
        <f>IFERROR(VLOOKUP(B1779,специалист!$B$3:$C$45,2,FALSE),)</f>
        <v>0</v>
      </c>
      <c r="D1779" s="37"/>
      <c r="E1779" s="30" t="str">
        <f>IFERROR(VLOOKUP(D1779,'движение ДВС'!B1778:C5783,2,FALSE),"")</f>
        <v/>
      </c>
      <c r="F1779" s="35"/>
      <c r="G1779" s="30" t="str">
        <f>IFERROR(VLOOKUP(F1779,нормативы!G1779:H1818,2,FALSE),"")</f>
        <v/>
      </c>
      <c r="H1779" s="30" t="str">
        <f>IF(ISBLANK(D1779),"",нормативы!$H$2)</f>
        <v/>
      </c>
      <c r="I1779" s="35"/>
      <c r="J1779" s="36" t="str">
        <f>IFERROR(VLOOKUP(D1779,'движение ДВС'!B1778:K5783,9,FALSE),"")</f>
        <v/>
      </c>
      <c r="K1779" s="29" t="str">
        <f>IFERROR(INDEX('движение ДВС'!B:P,MATCH('наряд-задание'!D1779,'движение ДВС'!P:P,0),1),"")</f>
        <v/>
      </c>
    </row>
    <row r="1780" spans="1:11" s="29" customFormat="1" ht="25.5" hidden="1" customHeight="1" x14ac:dyDescent="0.25">
      <c r="A1780" s="37"/>
      <c r="B1780" s="35"/>
      <c r="C1780" s="29">
        <f>IFERROR(VLOOKUP(B1780,специалист!$B$3:$C$45,2,FALSE),)</f>
        <v>0</v>
      </c>
      <c r="D1780" s="37"/>
      <c r="E1780" s="30" t="str">
        <f>IFERROR(VLOOKUP(D1780,'движение ДВС'!B1779:C5784,2,FALSE),"")</f>
        <v/>
      </c>
      <c r="F1780" s="35"/>
      <c r="G1780" s="30" t="str">
        <f>IFERROR(VLOOKUP(F1780,нормативы!G1780:H1819,2,FALSE),"")</f>
        <v/>
      </c>
      <c r="H1780" s="30" t="str">
        <f>IF(ISBLANK(D1780),"",нормативы!$H$2)</f>
        <v/>
      </c>
      <c r="I1780" s="35"/>
      <c r="J1780" s="36" t="str">
        <f>IFERROR(VLOOKUP(D1780,'движение ДВС'!B1779:K5784,9,FALSE),"")</f>
        <v/>
      </c>
      <c r="K1780" s="29" t="str">
        <f>IFERROR(INDEX('движение ДВС'!B:P,MATCH('наряд-задание'!D1780,'движение ДВС'!P:P,0),1),"")</f>
        <v/>
      </c>
    </row>
    <row r="1781" spans="1:11" s="29" customFormat="1" ht="25.5" hidden="1" customHeight="1" x14ac:dyDescent="0.25">
      <c r="A1781" s="37"/>
      <c r="B1781" s="35"/>
      <c r="C1781" s="29">
        <f>IFERROR(VLOOKUP(B1781,специалист!$B$3:$C$45,2,FALSE),)</f>
        <v>0</v>
      </c>
      <c r="D1781" s="37"/>
      <c r="E1781" s="30" t="str">
        <f>IFERROR(VLOOKUP(D1781,'движение ДВС'!B1780:C5785,2,FALSE),"")</f>
        <v/>
      </c>
      <c r="F1781" s="35"/>
      <c r="G1781" s="30" t="str">
        <f>IFERROR(VLOOKUP(F1781,нормативы!G1781:H1820,2,FALSE),"")</f>
        <v/>
      </c>
      <c r="H1781" s="30" t="str">
        <f>IF(ISBLANK(D1781),"",нормативы!$H$2)</f>
        <v/>
      </c>
      <c r="I1781" s="35"/>
      <c r="J1781" s="36" t="str">
        <f>IFERROR(VLOOKUP(D1781,'движение ДВС'!B1780:K5785,9,FALSE),"")</f>
        <v/>
      </c>
      <c r="K1781" s="29" t="str">
        <f>IFERROR(INDEX('движение ДВС'!B:P,MATCH('наряд-задание'!D1781,'движение ДВС'!P:P,0),1),"")</f>
        <v/>
      </c>
    </row>
    <row r="1782" spans="1:11" s="29" customFormat="1" ht="25.5" hidden="1" customHeight="1" x14ac:dyDescent="0.25">
      <c r="A1782" s="37"/>
      <c r="B1782" s="35"/>
      <c r="C1782" s="29">
        <f>IFERROR(VLOOKUP(B1782,специалист!$B$3:$C$45,2,FALSE),)</f>
        <v>0</v>
      </c>
      <c r="D1782" s="37"/>
      <c r="E1782" s="30" t="str">
        <f>IFERROR(VLOOKUP(D1782,'движение ДВС'!B1781:C5786,2,FALSE),"")</f>
        <v/>
      </c>
      <c r="F1782" s="35"/>
      <c r="G1782" s="30" t="str">
        <f>IFERROR(VLOOKUP(F1782,нормативы!G1782:H1821,2,FALSE),"")</f>
        <v/>
      </c>
      <c r="H1782" s="30" t="str">
        <f>IF(ISBLANK(D1782),"",нормативы!$H$2)</f>
        <v/>
      </c>
      <c r="I1782" s="35"/>
      <c r="J1782" s="36" t="str">
        <f>IFERROR(VLOOKUP(D1782,'движение ДВС'!B1781:K5786,9,FALSE),"")</f>
        <v/>
      </c>
      <c r="K1782" s="29" t="str">
        <f>IFERROR(INDEX('движение ДВС'!B:P,MATCH('наряд-задание'!D1782,'движение ДВС'!P:P,0),1),"")</f>
        <v/>
      </c>
    </row>
    <row r="1783" spans="1:11" s="29" customFormat="1" ht="25.5" hidden="1" customHeight="1" x14ac:dyDescent="0.25">
      <c r="A1783" s="37"/>
      <c r="B1783" s="35"/>
      <c r="C1783" s="29">
        <f>IFERROR(VLOOKUP(B1783,специалист!$B$3:$C$45,2,FALSE),)</f>
        <v>0</v>
      </c>
      <c r="D1783" s="37"/>
      <c r="E1783" s="30" t="str">
        <f>IFERROR(VLOOKUP(D1783,'движение ДВС'!B1782:C5787,2,FALSE),"")</f>
        <v/>
      </c>
      <c r="F1783" s="35"/>
      <c r="G1783" s="30" t="str">
        <f>IFERROR(VLOOKUP(F1783,нормативы!G1783:H1822,2,FALSE),"")</f>
        <v/>
      </c>
      <c r="H1783" s="30" t="str">
        <f>IF(ISBLANK(D1783),"",нормативы!$H$2)</f>
        <v/>
      </c>
      <c r="I1783" s="35"/>
      <c r="J1783" s="36" t="str">
        <f>IFERROR(VLOOKUP(D1783,'движение ДВС'!B1782:K5787,9,FALSE),"")</f>
        <v/>
      </c>
      <c r="K1783" s="29" t="str">
        <f>IFERROR(INDEX('движение ДВС'!B:P,MATCH('наряд-задание'!D1783,'движение ДВС'!P:P,0),1),"")</f>
        <v/>
      </c>
    </row>
    <row r="1784" spans="1:11" s="29" customFormat="1" ht="25.5" hidden="1" customHeight="1" x14ac:dyDescent="0.25">
      <c r="A1784" s="37"/>
      <c r="B1784" s="35"/>
      <c r="C1784" s="29">
        <f>IFERROR(VLOOKUP(B1784,специалист!$B$3:$C$45,2,FALSE),)</f>
        <v>0</v>
      </c>
      <c r="D1784" s="37"/>
      <c r="E1784" s="30" t="str">
        <f>IFERROR(VLOOKUP(D1784,'движение ДВС'!B1783:C5788,2,FALSE),"")</f>
        <v/>
      </c>
      <c r="F1784" s="35"/>
      <c r="G1784" s="30" t="str">
        <f>IFERROR(VLOOKUP(F1784,нормативы!G1784:H1823,2,FALSE),"")</f>
        <v/>
      </c>
      <c r="H1784" s="30" t="str">
        <f>IF(ISBLANK(D1784),"",нормативы!$H$2)</f>
        <v/>
      </c>
      <c r="I1784" s="35"/>
      <c r="J1784" s="36" t="str">
        <f>IFERROR(VLOOKUP(D1784,'движение ДВС'!B1783:K5788,9,FALSE),"")</f>
        <v/>
      </c>
      <c r="K1784" s="29" t="str">
        <f>IFERROR(INDEX('движение ДВС'!B:P,MATCH('наряд-задание'!D1784,'движение ДВС'!P:P,0),1),"")</f>
        <v/>
      </c>
    </row>
    <row r="1785" spans="1:11" s="29" customFormat="1" ht="25.5" hidden="1" customHeight="1" x14ac:dyDescent="0.25">
      <c r="A1785" s="37"/>
      <c r="B1785" s="35"/>
      <c r="C1785" s="29">
        <f>IFERROR(VLOOKUP(B1785,специалист!$B$3:$C$45,2,FALSE),)</f>
        <v>0</v>
      </c>
      <c r="D1785" s="37"/>
      <c r="E1785" s="30" t="str">
        <f>IFERROR(VLOOKUP(D1785,'движение ДВС'!B1784:C5789,2,FALSE),"")</f>
        <v/>
      </c>
      <c r="F1785" s="35"/>
      <c r="G1785" s="30" t="str">
        <f>IFERROR(VLOOKUP(F1785,нормативы!G1785:H1824,2,FALSE),"")</f>
        <v/>
      </c>
      <c r="H1785" s="30" t="str">
        <f>IF(ISBLANK(D1785),"",нормативы!$H$2)</f>
        <v/>
      </c>
      <c r="I1785" s="35"/>
      <c r="J1785" s="36" t="str">
        <f>IFERROR(VLOOKUP(D1785,'движение ДВС'!B1784:K5789,9,FALSE),"")</f>
        <v/>
      </c>
      <c r="K1785" s="29" t="str">
        <f>IFERROR(INDEX('движение ДВС'!B:P,MATCH('наряд-задание'!D1785,'движение ДВС'!P:P,0),1),"")</f>
        <v/>
      </c>
    </row>
    <row r="1786" spans="1:11" s="29" customFormat="1" ht="25.5" hidden="1" customHeight="1" x14ac:dyDescent="0.25">
      <c r="A1786" s="37"/>
      <c r="B1786" s="35"/>
      <c r="C1786" s="29">
        <f>IFERROR(VLOOKUP(B1786,специалист!$B$3:$C$45,2,FALSE),)</f>
        <v>0</v>
      </c>
      <c r="D1786" s="37"/>
      <c r="E1786" s="30" t="str">
        <f>IFERROR(VLOOKUP(D1786,'движение ДВС'!B1785:C5790,2,FALSE),"")</f>
        <v/>
      </c>
      <c r="F1786" s="35"/>
      <c r="G1786" s="30" t="str">
        <f>IFERROR(VLOOKUP(F1786,нормативы!G1786:H1825,2,FALSE),"")</f>
        <v/>
      </c>
      <c r="H1786" s="30" t="str">
        <f>IF(ISBLANK(D1786),"",нормативы!$H$2)</f>
        <v/>
      </c>
      <c r="I1786" s="35"/>
      <c r="J1786" s="36" t="str">
        <f>IFERROR(VLOOKUP(D1786,'движение ДВС'!B1785:K5790,9,FALSE),"")</f>
        <v/>
      </c>
      <c r="K1786" s="29" t="str">
        <f>IFERROR(INDEX('движение ДВС'!B:P,MATCH('наряд-задание'!D1786,'движение ДВС'!P:P,0),1),"")</f>
        <v/>
      </c>
    </row>
    <row r="1787" spans="1:11" s="29" customFormat="1" ht="25.5" hidden="1" customHeight="1" x14ac:dyDescent="0.25">
      <c r="A1787" s="37"/>
      <c r="B1787" s="35"/>
      <c r="C1787" s="29">
        <f>IFERROR(VLOOKUP(B1787,специалист!$B$3:$C$45,2,FALSE),)</f>
        <v>0</v>
      </c>
      <c r="D1787" s="37"/>
      <c r="E1787" s="30" t="str">
        <f>IFERROR(VLOOKUP(D1787,'движение ДВС'!B1786:C5791,2,FALSE),"")</f>
        <v/>
      </c>
      <c r="F1787" s="35"/>
      <c r="G1787" s="30" t="str">
        <f>IFERROR(VLOOKUP(F1787,нормативы!G1787:H1826,2,FALSE),"")</f>
        <v/>
      </c>
      <c r="H1787" s="30" t="str">
        <f>IF(ISBLANK(D1787),"",нормативы!$H$2)</f>
        <v/>
      </c>
      <c r="I1787" s="35"/>
      <c r="J1787" s="36" t="str">
        <f>IFERROR(VLOOKUP(D1787,'движение ДВС'!B1786:K5791,9,FALSE),"")</f>
        <v/>
      </c>
      <c r="K1787" s="29" t="str">
        <f>IFERROR(INDEX('движение ДВС'!B:P,MATCH('наряд-задание'!D1787,'движение ДВС'!P:P,0),1),"")</f>
        <v/>
      </c>
    </row>
    <row r="1788" spans="1:11" s="29" customFormat="1" ht="25.5" hidden="1" customHeight="1" x14ac:dyDescent="0.25">
      <c r="A1788" s="37"/>
      <c r="B1788" s="35"/>
      <c r="C1788" s="29">
        <f>IFERROR(VLOOKUP(B1788,специалист!$B$3:$C$45,2,FALSE),)</f>
        <v>0</v>
      </c>
      <c r="D1788" s="37"/>
      <c r="E1788" s="30" t="str">
        <f>IFERROR(VLOOKUP(D1788,'движение ДВС'!B1787:C5792,2,FALSE),"")</f>
        <v/>
      </c>
      <c r="F1788" s="35"/>
      <c r="G1788" s="30" t="str">
        <f>IFERROR(VLOOKUP(F1788,нормативы!G1788:H1827,2,FALSE),"")</f>
        <v/>
      </c>
      <c r="H1788" s="30" t="str">
        <f>IF(ISBLANK(D1788),"",нормативы!$H$2)</f>
        <v/>
      </c>
      <c r="I1788" s="35"/>
      <c r="J1788" s="36" t="str">
        <f>IFERROR(VLOOKUP(D1788,'движение ДВС'!B1787:K5792,9,FALSE),"")</f>
        <v/>
      </c>
      <c r="K1788" s="29" t="str">
        <f>IFERROR(INDEX('движение ДВС'!B:P,MATCH('наряд-задание'!D1788,'движение ДВС'!P:P,0),1),"")</f>
        <v/>
      </c>
    </row>
    <row r="1789" spans="1:11" s="29" customFormat="1" ht="25.5" hidden="1" customHeight="1" x14ac:dyDescent="0.25">
      <c r="A1789" s="37"/>
      <c r="B1789" s="35"/>
      <c r="C1789" s="29">
        <f>IFERROR(VLOOKUP(B1789,специалист!$B$3:$C$45,2,FALSE),)</f>
        <v>0</v>
      </c>
      <c r="D1789" s="37"/>
      <c r="E1789" s="30" t="str">
        <f>IFERROR(VLOOKUP(D1789,'движение ДВС'!B1788:C5793,2,FALSE),"")</f>
        <v/>
      </c>
      <c r="F1789" s="35"/>
      <c r="G1789" s="30" t="str">
        <f>IFERROR(VLOOKUP(F1789,нормативы!G1789:H1828,2,FALSE),"")</f>
        <v/>
      </c>
      <c r="H1789" s="30" t="str">
        <f>IF(ISBLANK(D1789),"",нормативы!$H$2)</f>
        <v/>
      </c>
      <c r="I1789" s="35"/>
      <c r="J1789" s="36" t="str">
        <f>IFERROR(VLOOKUP(D1789,'движение ДВС'!B1788:K5793,9,FALSE),"")</f>
        <v/>
      </c>
      <c r="K1789" s="29" t="str">
        <f>IFERROR(INDEX('движение ДВС'!B:P,MATCH('наряд-задание'!D1789,'движение ДВС'!P:P,0),1),"")</f>
        <v/>
      </c>
    </row>
    <row r="1790" spans="1:11" s="29" customFormat="1" ht="25.5" hidden="1" customHeight="1" x14ac:dyDescent="0.25">
      <c r="A1790" s="37"/>
      <c r="B1790" s="35"/>
      <c r="C1790" s="29">
        <f>IFERROR(VLOOKUP(B1790,специалист!$B$3:$C$45,2,FALSE),)</f>
        <v>0</v>
      </c>
      <c r="D1790" s="37"/>
      <c r="E1790" s="30" t="str">
        <f>IFERROR(VLOOKUP(D1790,'движение ДВС'!B1789:C5794,2,FALSE),"")</f>
        <v/>
      </c>
      <c r="F1790" s="35"/>
      <c r="G1790" s="30" t="str">
        <f>IFERROR(VLOOKUP(F1790,нормативы!G1790:H1829,2,FALSE),"")</f>
        <v/>
      </c>
      <c r="H1790" s="30" t="str">
        <f>IF(ISBLANK(D1790),"",нормативы!$H$2)</f>
        <v/>
      </c>
      <c r="I1790" s="35"/>
      <c r="J1790" s="36" t="str">
        <f>IFERROR(VLOOKUP(D1790,'движение ДВС'!B1789:K5794,9,FALSE),"")</f>
        <v/>
      </c>
      <c r="K1790" s="29" t="str">
        <f>IFERROR(INDEX('движение ДВС'!B:P,MATCH('наряд-задание'!D1790,'движение ДВС'!P:P,0),1),"")</f>
        <v/>
      </c>
    </row>
    <row r="1791" spans="1:11" s="29" customFormat="1" ht="25.5" hidden="1" customHeight="1" x14ac:dyDescent="0.25">
      <c r="A1791" s="37"/>
      <c r="B1791" s="35"/>
      <c r="C1791" s="29">
        <f>IFERROR(VLOOKUP(B1791,специалист!$B$3:$C$45,2,FALSE),)</f>
        <v>0</v>
      </c>
      <c r="D1791" s="37"/>
      <c r="E1791" s="30" t="str">
        <f>IFERROR(VLOOKUP(D1791,'движение ДВС'!B1790:C5795,2,FALSE),"")</f>
        <v/>
      </c>
      <c r="F1791" s="35"/>
      <c r="G1791" s="30" t="str">
        <f>IFERROR(VLOOKUP(F1791,нормативы!G1791:H1830,2,FALSE),"")</f>
        <v/>
      </c>
      <c r="H1791" s="30" t="str">
        <f>IF(ISBLANK(D1791),"",нормативы!$H$2)</f>
        <v/>
      </c>
      <c r="I1791" s="35"/>
      <c r="J1791" s="36" t="str">
        <f>IFERROR(VLOOKUP(D1791,'движение ДВС'!B1790:K5795,9,FALSE),"")</f>
        <v/>
      </c>
      <c r="K1791" s="29" t="str">
        <f>IFERROR(INDEX('движение ДВС'!B:P,MATCH('наряд-задание'!D1791,'движение ДВС'!P:P,0),1),"")</f>
        <v/>
      </c>
    </row>
    <row r="1792" spans="1:11" s="29" customFormat="1" ht="25.5" hidden="1" customHeight="1" x14ac:dyDescent="0.25">
      <c r="A1792" s="37"/>
      <c r="B1792" s="35"/>
      <c r="C1792" s="29">
        <f>IFERROR(VLOOKUP(B1792,специалист!$B$3:$C$45,2,FALSE),)</f>
        <v>0</v>
      </c>
      <c r="D1792" s="37"/>
      <c r="E1792" s="30" t="str">
        <f>IFERROR(VLOOKUP(D1792,'движение ДВС'!B1791:C5796,2,FALSE),"")</f>
        <v/>
      </c>
      <c r="F1792" s="35"/>
      <c r="G1792" s="30" t="str">
        <f>IFERROR(VLOOKUP(F1792,нормативы!G1792:H1831,2,FALSE),"")</f>
        <v/>
      </c>
      <c r="H1792" s="30" t="str">
        <f>IF(ISBLANK(D1792),"",нормативы!$H$2)</f>
        <v/>
      </c>
      <c r="I1792" s="35"/>
      <c r="J1792" s="36" t="str">
        <f>IFERROR(VLOOKUP(D1792,'движение ДВС'!B1791:K5796,9,FALSE),"")</f>
        <v/>
      </c>
      <c r="K1792" s="29" t="str">
        <f>IFERROR(INDEX('движение ДВС'!B:P,MATCH('наряд-задание'!D1792,'движение ДВС'!P:P,0),1),"")</f>
        <v/>
      </c>
    </row>
    <row r="1793" spans="1:11" s="29" customFormat="1" ht="25.5" hidden="1" customHeight="1" x14ac:dyDescent="0.25">
      <c r="A1793" s="37"/>
      <c r="B1793" s="35"/>
      <c r="C1793" s="29">
        <f>IFERROR(VLOOKUP(B1793,специалист!$B$3:$C$45,2,FALSE),)</f>
        <v>0</v>
      </c>
      <c r="D1793" s="37"/>
      <c r="E1793" s="30" t="str">
        <f>IFERROR(VLOOKUP(D1793,'движение ДВС'!B1792:C5797,2,FALSE),"")</f>
        <v/>
      </c>
      <c r="F1793" s="35"/>
      <c r="G1793" s="30" t="str">
        <f>IFERROR(VLOOKUP(F1793,нормативы!G1793:H1832,2,FALSE),"")</f>
        <v/>
      </c>
      <c r="H1793" s="30" t="str">
        <f>IF(ISBLANK(D1793),"",нормативы!$H$2)</f>
        <v/>
      </c>
      <c r="I1793" s="35"/>
      <c r="J1793" s="36" t="str">
        <f>IFERROR(VLOOKUP(D1793,'движение ДВС'!B1792:K5797,9,FALSE),"")</f>
        <v/>
      </c>
      <c r="K1793" s="29" t="str">
        <f>IFERROR(INDEX('движение ДВС'!B:P,MATCH('наряд-задание'!D1793,'движение ДВС'!P:P,0),1),"")</f>
        <v/>
      </c>
    </row>
    <row r="1794" spans="1:11" s="29" customFormat="1" ht="25.5" hidden="1" customHeight="1" x14ac:dyDescent="0.25">
      <c r="A1794" s="37"/>
      <c r="B1794" s="35"/>
      <c r="C1794" s="29">
        <f>IFERROR(VLOOKUP(B1794,специалист!$B$3:$C$45,2,FALSE),)</f>
        <v>0</v>
      </c>
      <c r="D1794" s="37"/>
      <c r="E1794" s="30" t="str">
        <f>IFERROR(VLOOKUP(D1794,'движение ДВС'!B1793:C5798,2,FALSE),"")</f>
        <v/>
      </c>
      <c r="F1794" s="35"/>
      <c r="G1794" s="30" t="str">
        <f>IFERROR(VLOOKUP(F1794,нормативы!G1794:H1833,2,FALSE),"")</f>
        <v/>
      </c>
      <c r="H1794" s="30" t="str">
        <f>IF(ISBLANK(D1794),"",нормативы!$H$2)</f>
        <v/>
      </c>
      <c r="I1794" s="35"/>
      <c r="J1794" s="36" t="str">
        <f>IFERROR(VLOOKUP(D1794,'движение ДВС'!B1793:K5798,9,FALSE),"")</f>
        <v/>
      </c>
      <c r="K1794" s="29" t="str">
        <f>IFERROR(INDEX('движение ДВС'!B:P,MATCH('наряд-задание'!D1794,'движение ДВС'!P:P,0),1),"")</f>
        <v/>
      </c>
    </row>
    <row r="1795" spans="1:11" s="29" customFormat="1" ht="25.5" hidden="1" customHeight="1" x14ac:dyDescent="0.25">
      <c r="A1795" s="37"/>
      <c r="B1795" s="35"/>
      <c r="C1795" s="29">
        <f>IFERROR(VLOOKUP(B1795,специалист!$B$3:$C$45,2,FALSE),)</f>
        <v>0</v>
      </c>
      <c r="D1795" s="37"/>
      <c r="E1795" s="30" t="str">
        <f>IFERROR(VLOOKUP(D1795,'движение ДВС'!B1794:C5799,2,FALSE),"")</f>
        <v/>
      </c>
      <c r="F1795" s="35"/>
      <c r="G1795" s="30" t="str">
        <f>IFERROR(VLOOKUP(F1795,нормативы!G1795:H1834,2,FALSE),"")</f>
        <v/>
      </c>
      <c r="H1795" s="30" t="str">
        <f>IF(ISBLANK(D1795),"",нормативы!$H$2)</f>
        <v/>
      </c>
      <c r="I1795" s="35"/>
      <c r="J1795" s="36" t="str">
        <f>IFERROR(VLOOKUP(D1795,'движение ДВС'!B1794:K5799,9,FALSE),"")</f>
        <v/>
      </c>
      <c r="K1795" s="29" t="str">
        <f>IFERROR(INDEX('движение ДВС'!B:P,MATCH('наряд-задание'!D1795,'движение ДВС'!P:P,0),1),"")</f>
        <v/>
      </c>
    </row>
    <row r="1796" spans="1:11" s="29" customFormat="1" ht="25.5" hidden="1" customHeight="1" x14ac:dyDescent="0.25">
      <c r="A1796" s="37"/>
      <c r="B1796" s="35"/>
      <c r="C1796" s="29">
        <f>IFERROR(VLOOKUP(B1796,специалист!$B$3:$C$45,2,FALSE),)</f>
        <v>0</v>
      </c>
      <c r="D1796" s="37"/>
      <c r="E1796" s="30" t="str">
        <f>IFERROR(VLOOKUP(D1796,'движение ДВС'!B1795:C5800,2,FALSE),"")</f>
        <v/>
      </c>
      <c r="F1796" s="35"/>
      <c r="G1796" s="30" t="str">
        <f>IFERROR(VLOOKUP(F1796,нормативы!G1796:H1835,2,FALSE),"")</f>
        <v/>
      </c>
      <c r="H1796" s="30" t="str">
        <f>IF(ISBLANK(D1796),"",нормативы!$H$2)</f>
        <v/>
      </c>
      <c r="I1796" s="35"/>
      <c r="J1796" s="36" t="str">
        <f>IFERROR(VLOOKUP(D1796,'движение ДВС'!B1795:K5800,9,FALSE),"")</f>
        <v/>
      </c>
      <c r="K1796" s="29" t="str">
        <f>IFERROR(INDEX('движение ДВС'!B:P,MATCH('наряд-задание'!D1796,'движение ДВС'!P:P,0),1),"")</f>
        <v/>
      </c>
    </row>
    <row r="1797" spans="1:11" s="29" customFormat="1" ht="25.5" hidden="1" customHeight="1" x14ac:dyDescent="0.25">
      <c r="A1797" s="37"/>
      <c r="B1797" s="35"/>
      <c r="C1797" s="29">
        <f>IFERROR(VLOOKUP(B1797,специалист!$B$3:$C$45,2,FALSE),)</f>
        <v>0</v>
      </c>
      <c r="D1797" s="37"/>
      <c r="E1797" s="30" t="str">
        <f>IFERROR(VLOOKUP(D1797,'движение ДВС'!B1796:C5801,2,FALSE),"")</f>
        <v/>
      </c>
      <c r="F1797" s="35"/>
      <c r="G1797" s="30" t="str">
        <f>IFERROR(VLOOKUP(F1797,нормативы!G1797:H1836,2,FALSE),"")</f>
        <v/>
      </c>
      <c r="H1797" s="30" t="str">
        <f>IF(ISBLANK(D1797),"",нормативы!$H$2)</f>
        <v/>
      </c>
      <c r="I1797" s="35"/>
      <c r="J1797" s="36" t="str">
        <f>IFERROR(VLOOKUP(D1797,'движение ДВС'!B1796:K5801,9,FALSE),"")</f>
        <v/>
      </c>
      <c r="K1797" s="29" t="str">
        <f>IFERROR(INDEX('движение ДВС'!B:P,MATCH('наряд-задание'!D1797,'движение ДВС'!P:P,0),1),"")</f>
        <v/>
      </c>
    </row>
    <row r="1798" spans="1:11" s="29" customFormat="1" ht="25.5" hidden="1" customHeight="1" x14ac:dyDescent="0.25">
      <c r="A1798" s="37"/>
      <c r="B1798" s="35"/>
      <c r="C1798" s="29">
        <f>IFERROR(VLOOKUP(B1798,специалист!$B$3:$C$45,2,FALSE),)</f>
        <v>0</v>
      </c>
      <c r="D1798" s="37"/>
      <c r="E1798" s="30" t="str">
        <f>IFERROR(VLOOKUP(D1798,'движение ДВС'!B1797:C5802,2,FALSE),"")</f>
        <v/>
      </c>
      <c r="F1798" s="35"/>
      <c r="G1798" s="30" t="str">
        <f>IFERROR(VLOOKUP(F1798,нормативы!G1798:H1837,2,FALSE),"")</f>
        <v/>
      </c>
      <c r="H1798" s="30" t="str">
        <f>IF(ISBLANK(D1798),"",нормативы!$H$2)</f>
        <v/>
      </c>
      <c r="I1798" s="35"/>
      <c r="J1798" s="36" t="str">
        <f>IFERROR(VLOOKUP(D1798,'движение ДВС'!B1797:K5802,9,FALSE),"")</f>
        <v/>
      </c>
      <c r="K1798" s="29" t="str">
        <f>IFERROR(INDEX('движение ДВС'!B:P,MATCH('наряд-задание'!D1798,'движение ДВС'!P:P,0),1),"")</f>
        <v/>
      </c>
    </row>
    <row r="1799" spans="1:11" s="29" customFormat="1" ht="25.5" hidden="1" customHeight="1" x14ac:dyDescent="0.25">
      <c r="A1799" s="37"/>
      <c r="B1799" s="35"/>
      <c r="C1799" s="29">
        <f>IFERROR(VLOOKUP(B1799,специалист!$B$3:$C$45,2,FALSE),)</f>
        <v>0</v>
      </c>
      <c r="D1799" s="37"/>
      <c r="E1799" s="30" t="str">
        <f>IFERROR(VLOOKUP(D1799,'движение ДВС'!B1798:C5803,2,FALSE),"")</f>
        <v/>
      </c>
      <c r="F1799" s="35"/>
      <c r="G1799" s="30" t="str">
        <f>IFERROR(VLOOKUP(F1799,нормативы!G1799:H1838,2,FALSE),"")</f>
        <v/>
      </c>
      <c r="H1799" s="30" t="str">
        <f>IF(ISBLANK(D1799),"",нормативы!$H$2)</f>
        <v/>
      </c>
      <c r="I1799" s="35"/>
      <c r="J1799" s="36" t="str">
        <f>IFERROR(VLOOKUP(D1799,'движение ДВС'!B1798:K5803,9,FALSE),"")</f>
        <v/>
      </c>
      <c r="K1799" s="29" t="str">
        <f>IFERROR(INDEX('движение ДВС'!B:P,MATCH('наряд-задание'!D1799,'движение ДВС'!P:P,0),1),"")</f>
        <v/>
      </c>
    </row>
    <row r="1800" spans="1:11" s="29" customFormat="1" ht="25.5" hidden="1" customHeight="1" x14ac:dyDescent="0.25">
      <c r="A1800" s="37"/>
      <c r="B1800" s="35"/>
      <c r="C1800" s="29">
        <f>IFERROR(VLOOKUP(B1800,специалист!$B$3:$C$45,2,FALSE),)</f>
        <v>0</v>
      </c>
      <c r="D1800" s="37"/>
      <c r="E1800" s="30" t="str">
        <f>IFERROR(VLOOKUP(D1800,'движение ДВС'!B1799:C5804,2,FALSE),"")</f>
        <v/>
      </c>
      <c r="F1800" s="35"/>
      <c r="G1800" s="30" t="str">
        <f>IFERROR(VLOOKUP(F1800,нормативы!G1800:H1839,2,FALSE),"")</f>
        <v/>
      </c>
      <c r="H1800" s="30" t="str">
        <f>IF(ISBLANK(D1800),"",нормативы!$H$2)</f>
        <v/>
      </c>
      <c r="I1800" s="35"/>
      <c r="J1800" s="36" t="str">
        <f>IFERROR(VLOOKUP(D1800,'движение ДВС'!B1799:K5804,9,FALSE),"")</f>
        <v/>
      </c>
      <c r="K1800" s="29" t="str">
        <f>IFERROR(INDEX('движение ДВС'!B:P,MATCH('наряд-задание'!D1800,'движение ДВС'!P:P,0),1),"")</f>
        <v/>
      </c>
    </row>
    <row r="1801" spans="1:11" s="29" customFormat="1" ht="25.5" hidden="1" customHeight="1" x14ac:dyDescent="0.25">
      <c r="A1801" s="37"/>
      <c r="B1801" s="35"/>
      <c r="C1801" s="29">
        <f>IFERROR(VLOOKUP(B1801,специалист!$B$3:$C$45,2,FALSE),)</f>
        <v>0</v>
      </c>
      <c r="D1801" s="37"/>
      <c r="E1801" s="30" t="str">
        <f>IFERROR(VLOOKUP(D1801,'движение ДВС'!B1800:C5805,2,FALSE),"")</f>
        <v/>
      </c>
      <c r="F1801" s="35"/>
      <c r="G1801" s="30" t="str">
        <f>IFERROR(VLOOKUP(F1801,нормативы!G1801:H1840,2,FALSE),"")</f>
        <v/>
      </c>
      <c r="H1801" s="30" t="str">
        <f>IF(ISBLANK(D1801),"",нормативы!$H$2)</f>
        <v/>
      </c>
      <c r="I1801" s="35"/>
      <c r="J1801" s="36" t="str">
        <f>IFERROR(VLOOKUP(D1801,'движение ДВС'!B1800:K5805,9,FALSE),"")</f>
        <v/>
      </c>
      <c r="K1801" s="29" t="str">
        <f>IFERROR(INDEX('движение ДВС'!B:P,MATCH('наряд-задание'!D1801,'движение ДВС'!P:P,0),1),"")</f>
        <v/>
      </c>
    </row>
    <row r="1802" spans="1:11" s="29" customFormat="1" ht="25.5" hidden="1" customHeight="1" x14ac:dyDescent="0.25">
      <c r="A1802" s="37"/>
      <c r="B1802" s="35"/>
      <c r="C1802" s="29">
        <f>IFERROR(VLOOKUP(B1802,специалист!$B$3:$C$45,2,FALSE),)</f>
        <v>0</v>
      </c>
      <c r="D1802" s="37"/>
      <c r="E1802" s="30" t="str">
        <f>IFERROR(VLOOKUP(D1802,'движение ДВС'!B1801:C5806,2,FALSE),"")</f>
        <v/>
      </c>
      <c r="F1802" s="35"/>
      <c r="G1802" s="30" t="str">
        <f>IFERROR(VLOOKUP(F1802,нормативы!G1802:H1841,2,FALSE),"")</f>
        <v/>
      </c>
      <c r="H1802" s="30" t="str">
        <f>IF(ISBLANK(D1802),"",нормативы!$H$2)</f>
        <v/>
      </c>
      <c r="I1802" s="35"/>
      <c r="J1802" s="36" t="str">
        <f>IFERROR(VLOOKUP(D1802,'движение ДВС'!B1801:K5806,9,FALSE),"")</f>
        <v/>
      </c>
      <c r="K1802" s="29" t="str">
        <f>IFERROR(INDEX('движение ДВС'!B:P,MATCH('наряд-задание'!D1802,'движение ДВС'!P:P,0),1),"")</f>
        <v/>
      </c>
    </row>
    <row r="1803" spans="1:11" s="29" customFormat="1" ht="25.5" hidden="1" customHeight="1" x14ac:dyDescent="0.25">
      <c r="A1803" s="37"/>
      <c r="B1803" s="35"/>
      <c r="C1803" s="29">
        <f>IFERROR(VLOOKUP(B1803,специалист!$B$3:$C$45,2,FALSE),)</f>
        <v>0</v>
      </c>
      <c r="D1803" s="37"/>
      <c r="E1803" s="30" t="str">
        <f>IFERROR(VLOOKUP(D1803,'движение ДВС'!B1802:C5807,2,FALSE),"")</f>
        <v/>
      </c>
      <c r="F1803" s="35"/>
      <c r="G1803" s="30" t="str">
        <f>IFERROR(VLOOKUP(F1803,нормативы!G1803:H1842,2,FALSE),"")</f>
        <v/>
      </c>
      <c r="H1803" s="30" t="str">
        <f>IF(ISBLANK(D1803),"",нормативы!$H$2)</f>
        <v/>
      </c>
      <c r="I1803" s="35"/>
      <c r="J1803" s="36" t="str">
        <f>IFERROR(VLOOKUP(D1803,'движение ДВС'!B1802:K5807,9,FALSE),"")</f>
        <v/>
      </c>
      <c r="K1803" s="29" t="str">
        <f>IFERROR(INDEX('движение ДВС'!B:P,MATCH('наряд-задание'!D1803,'движение ДВС'!P:P,0),1),"")</f>
        <v/>
      </c>
    </row>
    <row r="1804" spans="1:11" s="29" customFormat="1" ht="25.5" hidden="1" customHeight="1" x14ac:dyDescent="0.25">
      <c r="A1804" s="37"/>
      <c r="B1804" s="35"/>
      <c r="C1804" s="29">
        <f>IFERROR(VLOOKUP(B1804,специалист!$B$3:$C$45,2,FALSE),)</f>
        <v>0</v>
      </c>
      <c r="D1804" s="37"/>
      <c r="E1804" s="30" t="str">
        <f>IFERROR(VLOOKUP(D1804,'движение ДВС'!B1803:C5808,2,FALSE),"")</f>
        <v/>
      </c>
      <c r="F1804" s="35"/>
      <c r="G1804" s="30" t="str">
        <f>IFERROR(VLOOKUP(F1804,нормативы!G1804:H1843,2,FALSE),"")</f>
        <v/>
      </c>
      <c r="H1804" s="30" t="str">
        <f>IF(ISBLANK(D1804),"",нормативы!$H$2)</f>
        <v/>
      </c>
      <c r="I1804" s="35"/>
      <c r="J1804" s="36" t="str">
        <f>IFERROR(VLOOKUP(D1804,'движение ДВС'!B1803:K5808,9,FALSE),"")</f>
        <v/>
      </c>
      <c r="K1804" s="29" t="str">
        <f>IFERROR(INDEX('движение ДВС'!B:P,MATCH('наряд-задание'!D1804,'движение ДВС'!P:P,0),1),"")</f>
        <v/>
      </c>
    </row>
    <row r="1805" spans="1:11" s="29" customFormat="1" ht="25.5" hidden="1" customHeight="1" x14ac:dyDescent="0.25">
      <c r="A1805" s="37"/>
      <c r="B1805" s="35"/>
      <c r="C1805" s="29">
        <f>IFERROR(VLOOKUP(B1805,специалист!$B$3:$C$45,2,FALSE),)</f>
        <v>0</v>
      </c>
      <c r="D1805" s="37"/>
      <c r="E1805" s="30" t="str">
        <f>IFERROR(VLOOKUP(D1805,'движение ДВС'!B1804:C5809,2,FALSE),"")</f>
        <v/>
      </c>
      <c r="F1805" s="35"/>
      <c r="G1805" s="30" t="str">
        <f>IFERROR(VLOOKUP(F1805,нормативы!G1805:H1844,2,FALSE),"")</f>
        <v/>
      </c>
      <c r="H1805" s="30" t="str">
        <f>IF(ISBLANK(D1805),"",нормативы!$H$2)</f>
        <v/>
      </c>
      <c r="I1805" s="35"/>
      <c r="J1805" s="36" t="str">
        <f>IFERROR(VLOOKUP(D1805,'движение ДВС'!B1804:K5809,9,FALSE),"")</f>
        <v/>
      </c>
      <c r="K1805" s="29" t="str">
        <f>IFERROR(INDEX('движение ДВС'!B:P,MATCH('наряд-задание'!D1805,'движение ДВС'!P:P,0),1),"")</f>
        <v/>
      </c>
    </row>
    <row r="1806" spans="1:11" s="29" customFormat="1" ht="25.5" hidden="1" customHeight="1" x14ac:dyDescent="0.25">
      <c r="A1806" s="37"/>
      <c r="B1806" s="35"/>
      <c r="C1806" s="29">
        <f>IFERROR(VLOOKUP(B1806,специалист!$B$3:$C$45,2,FALSE),)</f>
        <v>0</v>
      </c>
      <c r="D1806" s="37"/>
      <c r="E1806" s="30" t="str">
        <f>IFERROR(VLOOKUP(D1806,'движение ДВС'!B1805:C5810,2,FALSE),"")</f>
        <v/>
      </c>
      <c r="F1806" s="35"/>
      <c r="G1806" s="30" t="str">
        <f>IFERROR(VLOOKUP(F1806,нормативы!G1806:H1845,2,FALSE),"")</f>
        <v/>
      </c>
      <c r="H1806" s="30" t="str">
        <f>IF(ISBLANK(D1806),"",нормативы!$H$2)</f>
        <v/>
      </c>
      <c r="I1806" s="35"/>
      <c r="J1806" s="36" t="str">
        <f>IFERROR(VLOOKUP(D1806,'движение ДВС'!B1805:K5810,9,FALSE),"")</f>
        <v/>
      </c>
      <c r="K1806" s="29" t="str">
        <f>IFERROR(INDEX('движение ДВС'!B:P,MATCH('наряд-задание'!D1806,'движение ДВС'!P:P,0),1),"")</f>
        <v/>
      </c>
    </row>
    <row r="1807" spans="1:11" s="29" customFormat="1" ht="25.5" hidden="1" customHeight="1" x14ac:dyDescent="0.25">
      <c r="A1807" s="37"/>
      <c r="B1807" s="35"/>
      <c r="C1807" s="29">
        <f>IFERROR(VLOOKUP(B1807,специалист!$B$3:$C$45,2,FALSE),)</f>
        <v>0</v>
      </c>
      <c r="D1807" s="37"/>
      <c r="E1807" s="30" t="str">
        <f>IFERROR(VLOOKUP(D1807,'движение ДВС'!B1806:C5811,2,FALSE),"")</f>
        <v/>
      </c>
      <c r="F1807" s="35"/>
      <c r="G1807" s="30" t="str">
        <f>IFERROR(VLOOKUP(F1807,нормативы!G1807:H1846,2,FALSE),"")</f>
        <v/>
      </c>
      <c r="H1807" s="30" t="str">
        <f>IF(ISBLANK(D1807),"",нормативы!$H$2)</f>
        <v/>
      </c>
      <c r="I1807" s="35"/>
      <c r="J1807" s="36" t="str">
        <f>IFERROR(VLOOKUP(D1807,'движение ДВС'!B1806:K5811,9,FALSE),"")</f>
        <v/>
      </c>
      <c r="K1807" s="29" t="str">
        <f>IFERROR(INDEX('движение ДВС'!B:P,MATCH('наряд-задание'!D1807,'движение ДВС'!P:P,0),1),"")</f>
        <v/>
      </c>
    </row>
    <row r="1808" spans="1:11" s="29" customFormat="1" ht="25.5" hidden="1" customHeight="1" x14ac:dyDescent="0.25">
      <c r="A1808" s="37"/>
      <c r="B1808" s="35"/>
      <c r="C1808" s="29">
        <f>IFERROR(VLOOKUP(B1808,специалист!$B$3:$C$45,2,FALSE),)</f>
        <v>0</v>
      </c>
      <c r="D1808" s="37"/>
      <c r="E1808" s="30" t="str">
        <f>IFERROR(VLOOKUP(D1808,'движение ДВС'!B1807:C5812,2,FALSE),"")</f>
        <v/>
      </c>
      <c r="F1808" s="35"/>
      <c r="G1808" s="30" t="str">
        <f>IFERROR(VLOOKUP(F1808,нормативы!G1808:H1847,2,FALSE),"")</f>
        <v/>
      </c>
      <c r="H1808" s="30" t="str">
        <f>IF(ISBLANK(D1808),"",нормативы!$H$2)</f>
        <v/>
      </c>
      <c r="I1808" s="35"/>
      <c r="J1808" s="36" t="str">
        <f>IFERROR(VLOOKUP(D1808,'движение ДВС'!B1807:K5812,9,FALSE),"")</f>
        <v/>
      </c>
      <c r="K1808" s="29" t="str">
        <f>IFERROR(INDEX('движение ДВС'!B:P,MATCH('наряд-задание'!D1808,'движение ДВС'!P:P,0),1),"")</f>
        <v/>
      </c>
    </row>
    <row r="1809" spans="1:11" s="29" customFormat="1" ht="25.5" hidden="1" customHeight="1" x14ac:dyDescent="0.25">
      <c r="A1809" s="37"/>
      <c r="B1809" s="35"/>
      <c r="C1809" s="29">
        <f>IFERROR(VLOOKUP(B1809,специалист!$B$3:$C$45,2,FALSE),)</f>
        <v>0</v>
      </c>
      <c r="D1809" s="37"/>
      <c r="E1809" s="30" t="str">
        <f>IFERROR(VLOOKUP(D1809,'движение ДВС'!B1808:C5813,2,FALSE),"")</f>
        <v/>
      </c>
      <c r="F1809" s="35"/>
      <c r="G1809" s="30" t="str">
        <f>IFERROR(VLOOKUP(F1809,нормативы!G1809:H1848,2,FALSE),"")</f>
        <v/>
      </c>
      <c r="H1809" s="30" t="str">
        <f>IF(ISBLANK(D1809),"",нормативы!$H$2)</f>
        <v/>
      </c>
      <c r="I1809" s="35"/>
      <c r="J1809" s="36" t="str">
        <f>IFERROR(VLOOKUP(D1809,'движение ДВС'!B1808:K5813,9,FALSE),"")</f>
        <v/>
      </c>
      <c r="K1809" s="29" t="str">
        <f>IFERROR(INDEX('движение ДВС'!B:P,MATCH('наряд-задание'!D1809,'движение ДВС'!P:P,0),1),"")</f>
        <v/>
      </c>
    </row>
    <row r="1810" spans="1:11" s="29" customFormat="1" ht="25.5" hidden="1" customHeight="1" x14ac:dyDescent="0.25">
      <c r="A1810" s="37"/>
      <c r="B1810" s="35"/>
      <c r="C1810" s="29">
        <f>IFERROR(VLOOKUP(B1810,специалист!$B$3:$C$45,2,FALSE),)</f>
        <v>0</v>
      </c>
      <c r="D1810" s="37"/>
      <c r="E1810" s="30" t="str">
        <f>IFERROR(VLOOKUP(D1810,'движение ДВС'!B1809:C5814,2,FALSE),"")</f>
        <v/>
      </c>
      <c r="F1810" s="35"/>
      <c r="G1810" s="30" t="str">
        <f>IFERROR(VLOOKUP(F1810,нормативы!G1810:H1849,2,FALSE),"")</f>
        <v/>
      </c>
      <c r="H1810" s="30" t="str">
        <f>IF(ISBLANK(D1810),"",нормативы!$H$2)</f>
        <v/>
      </c>
      <c r="I1810" s="35"/>
      <c r="J1810" s="36" t="str">
        <f>IFERROR(VLOOKUP(D1810,'движение ДВС'!B1809:K5814,9,FALSE),"")</f>
        <v/>
      </c>
      <c r="K1810" s="29" t="str">
        <f>IFERROR(INDEX('движение ДВС'!B:P,MATCH('наряд-задание'!D1810,'движение ДВС'!P:P,0),1),"")</f>
        <v/>
      </c>
    </row>
    <row r="1811" spans="1:11" s="29" customFormat="1" ht="25.5" hidden="1" customHeight="1" x14ac:dyDescent="0.25">
      <c r="A1811" s="37"/>
      <c r="B1811" s="35"/>
      <c r="C1811" s="29">
        <f>IFERROR(VLOOKUP(B1811,специалист!$B$3:$C$45,2,FALSE),)</f>
        <v>0</v>
      </c>
      <c r="D1811" s="37"/>
      <c r="E1811" s="30" t="str">
        <f>IFERROR(VLOOKUP(D1811,'движение ДВС'!B1810:C5815,2,FALSE),"")</f>
        <v/>
      </c>
      <c r="F1811" s="35"/>
      <c r="G1811" s="30" t="str">
        <f>IFERROR(VLOOKUP(F1811,нормативы!G1811:H1850,2,FALSE),"")</f>
        <v/>
      </c>
      <c r="H1811" s="30" t="str">
        <f>IF(ISBLANK(D1811),"",нормативы!$H$2)</f>
        <v/>
      </c>
      <c r="I1811" s="35"/>
      <c r="J1811" s="36" t="str">
        <f>IFERROR(VLOOKUP(D1811,'движение ДВС'!B1810:K5815,9,FALSE),"")</f>
        <v/>
      </c>
      <c r="K1811" s="29" t="str">
        <f>IFERROR(INDEX('движение ДВС'!B:P,MATCH('наряд-задание'!D1811,'движение ДВС'!P:P,0),1),"")</f>
        <v/>
      </c>
    </row>
    <row r="1812" spans="1:11" s="29" customFormat="1" ht="25.5" hidden="1" customHeight="1" x14ac:dyDescent="0.25">
      <c r="A1812" s="37"/>
      <c r="B1812" s="35"/>
      <c r="C1812" s="29">
        <f>IFERROR(VLOOKUP(B1812,специалист!$B$3:$C$45,2,FALSE),)</f>
        <v>0</v>
      </c>
      <c r="D1812" s="37"/>
      <c r="E1812" s="30" t="str">
        <f>IFERROR(VLOOKUP(D1812,'движение ДВС'!B1811:C5816,2,FALSE),"")</f>
        <v/>
      </c>
      <c r="F1812" s="35"/>
      <c r="G1812" s="30" t="str">
        <f>IFERROR(VLOOKUP(F1812,нормативы!G1812:H1851,2,FALSE),"")</f>
        <v/>
      </c>
      <c r="H1812" s="30" t="str">
        <f>IF(ISBLANK(D1812),"",нормативы!$H$2)</f>
        <v/>
      </c>
      <c r="I1812" s="35"/>
      <c r="J1812" s="36" t="str">
        <f>IFERROR(VLOOKUP(D1812,'движение ДВС'!B1811:K5816,9,FALSE),"")</f>
        <v/>
      </c>
      <c r="K1812" s="29" t="str">
        <f>IFERROR(INDEX('движение ДВС'!B:P,MATCH('наряд-задание'!D1812,'движение ДВС'!P:P,0),1),"")</f>
        <v/>
      </c>
    </row>
    <row r="1813" spans="1:11" s="29" customFormat="1" ht="25.5" hidden="1" customHeight="1" x14ac:dyDescent="0.25">
      <c r="A1813" s="37"/>
      <c r="B1813" s="35"/>
      <c r="C1813" s="29">
        <f>IFERROR(VLOOKUP(B1813,специалист!$B$3:$C$45,2,FALSE),)</f>
        <v>0</v>
      </c>
      <c r="D1813" s="37"/>
      <c r="E1813" s="30" t="str">
        <f>IFERROR(VLOOKUP(D1813,'движение ДВС'!B1812:C5817,2,FALSE),"")</f>
        <v/>
      </c>
      <c r="F1813" s="35"/>
      <c r="G1813" s="30" t="str">
        <f>IFERROR(VLOOKUP(F1813,нормативы!G1813:H1852,2,FALSE),"")</f>
        <v/>
      </c>
      <c r="H1813" s="30" t="str">
        <f>IF(ISBLANK(D1813),"",нормативы!$H$2)</f>
        <v/>
      </c>
      <c r="I1813" s="35"/>
      <c r="J1813" s="36" t="str">
        <f>IFERROR(VLOOKUP(D1813,'движение ДВС'!B1812:K5817,9,FALSE),"")</f>
        <v/>
      </c>
      <c r="K1813" s="29" t="str">
        <f>IFERROR(INDEX('движение ДВС'!B:P,MATCH('наряд-задание'!D1813,'движение ДВС'!P:P,0),1),"")</f>
        <v/>
      </c>
    </row>
    <row r="1814" spans="1:11" s="29" customFormat="1" ht="25.5" hidden="1" customHeight="1" x14ac:dyDescent="0.25">
      <c r="A1814" s="37"/>
      <c r="B1814" s="35"/>
      <c r="C1814" s="29">
        <f>IFERROR(VLOOKUP(B1814,специалист!$B$3:$C$45,2,FALSE),)</f>
        <v>0</v>
      </c>
      <c r="D1814" s="37"/>
      <c r="E1814" s="30" t="str">
        <f>IFERROR(VLOOKUP(D1814,'движение ДВС'!B1813:C5818,2,FALSE),"")</f>
        <v/>
      </c>
      <c r="F1814" s="35"/>
      <c r="G1814" s="30" t="str">
        <f>IFERROR(VLOOKUP(F1814,нормативы!G1814:H1853,2,FALSE),"")</f>
        <v/>
      </c>
      <c r="H1814" s="30" t="str">
        <f>IF(ISBLANK(D1814),"",нормативы!$H$2)</f>
        <v/>
      </c>
      <c r="I1814" s="35"/>
      <c r="J1814" s="36" t="str">
        <f>IFERROR(VLOOKUP(D1814,'движение ДВС'!B1813:K5818,9,FALSE),"")</f>
        <v/>
      </c>
      <c r="K1814" s="29" t="str">
        <f>IFERROR(INDEX('движение ДВС'!B:P,MATCH('наряд-задание'!D1814,'движение ДВС'!P:P,0),1),"")</f>
        <v/>
      </c>
    </row>
    <row r="1815" spans="1:11" s="29" customFormat="1" ht="25.5" hidden="1" customHeight="1" x14ac:dyDescent="0.25">
      <c r="A1815" s="37"/>
      <c r="B1815" s="35"/>
      <c r="C1815" s="29">
        <f>IFERROR(VLOOKUP(B1815,специалист!$B$3:$C$45,2,FALSE),)</f>
        <v>0</v>
      </c>
      <c r="D1815" s="37"/>
      <c r="E1815" s="30" t="str">
        <f>IFERROR(VLOOKUP(D1815,'движение ДВС'!B1814:C5819,2,FALSE),"")</f>
        <v/>
      </c>
      <c r="F1815" s="35"/>
      <c r="G1815" s="30" t="str">
        <f>IFERROR(VLOOKUP(F1815,нормативы!G1815:H1854,2,FALSE),"")</f>
        <v/>
      </c>
      <c r="H1815" s="30" t="str">
        <f>IF(ISBLANK(D1815),"",нормативы!$H$2)</f>
        <v/>
      </c>
      <c r="I1815" s="35"/>
      <c r="J1815" s="36" t="str">
        <f>IFERROR(VLOOKUP(D1815,'движение ДВС'!B1814:K5819,9,FALSE),"")</f>
        <v/>
      </c>
      <c r="K1815" s="29" t="str">
        <f>IFERROR(INDEX('движение ДВС'!B:P,MATCH('наряд-задание'!D1815,'движение ДВС'!P:P,0),1),"")</f>
        <v/>
      </c>
    </row>
    <row r="1816" spans="1:11" s="29" customFormat="1" ht="25.5" hidden="1" customHeight="1" x14ac:dyDescent="0.25">
      <c r="A1816" s="37"/>
      <c r="B1816" s="35"/>
      <c r="C1816" s="29">
        <f>IFERROR(VLOOKUP(B1816,специалист!$B$3:$C$45,2,FALSE),)</f>
        <v>0</v>
      </c>
      <c r="D1816" s="37"/>
      <c r="E1816" s="30" t="str">
        <f>IFERROR(VLOOKUP(D1816,'движение ДВС'!B1815:C5820,2,FALSE),"")</f>
        <v/>
      </c>
      <c r="F1816" s="35"/>
      <c r="G1816" s="30" t="str">
        <f>IFERROR(VLOOKUP(F1816,нормативы!G1816:H1855,2,FALSE),"")</f>
        <v/>
      </c>
      <c r="H1816" s="30" t="str">
        <f>IF(ISBLANK(D1816),"",нормативы!$H$2)</f>
        <v/>
      </c>
      <c r="I1816" s="35"/>
      <c r="J1816" s="36" t="str">
        <f>IFERROR(VLOOKUP(D1816,'движение ДВС'!B1815:K5820,9,FALSE),"")</f>
        <v/>
      </c>
      <c r="K1816" s="29" t="str">
        <f>IFERROR(INDEX('движение ДВС'!B:P,MATCH('наряд-задание'!D1816,'движение ДВС'!P:P,0),1),"")</f>
        <v/>
      </c>
    </row>
    <row r="1817" spans="1:11" s="29" customFormat="1" ht="25.5" hidden="1" customHeight="1" x14ac:dyDescent="0.25">
      <c r="A1817" s="37"/>
      <c r="B1817" s="35"/>
      <c r="C1817" s="29">
        <f>IFERROR(VLOOKUP(B1817,специалист!$B$3:$C$45,2,FALSE),)</f>
        <v>0</v>
      </c>
      <c r="D1817" s="37"/>
      <c r="E1817" s="30" t="str">
        <f>IFERROR(VLOOKUP(D1817,'движение ДВС'!B1816:C5821,2,FALSE),"")</f>
        <v/>
      </c>
      <c r="F1817" s="35"/>
      <c r="G1817" s="30" t="str">
        <f>IFERROR(VLOOKUP(F1817,нормативы!G1817:H1856,2,FALSE),"")</f>
        <v/>
      </c>
      <c r="H1817" s="30" t="str">
        <f>IF(ISBLANK(D1817),"",нормативы!$H$2)</f>
        <v/>
      </c>
      <c r="I1817" s="35"/>
      <c r="J1817" s="36" t="str">
        <f>IFERROR(VLOOKUP(D1817,'движение ДВС'!B1816:K5821,9,FALSE),"")</f>
        <v/>
      </c>
      <c r="K1817" s="29" t="str">
        <f>IFERROR(INDEX('движение ДВС'!B:P,MATCH('наряд-задание'!D1817,'движение ДВС'!P:P,0),1),"")</f>
        <v/>
      </c>
    </row>
    <row r="1818" spans="1:11" s="29" customFormat="1" ht="25.5" hidden="1" customHeight="1" x14ac:dyDescent="0.25">
      <c r="A1818" s="37"/>
      <c r="B1818" s="35"/>
      <c r="C1818" s="29">
        <f>IFERROR(VLOOKUP(B1818,специалист!$B$3:$C$45,2,FALSE),)</f>
        <v>0</v>
      </c>
      <c r="D1818" s="37"/>
      <c r="E1818" s="30" t="str">
        <f>IFERROR(VLOOKUP(D1818,'движение ДВС'!B1817:C5822,2,FALSE),"")</f>
        <v/>
      </c>
      <c r="F1818" s="35"/>
      <c r="G1818" s="30" t="str">
        <f>IFERROR(VLOOKUP(F1818,нормативы!G1818:H1857,2,FALSE),"")</f>
        <v/>
      </c>
      <c r="H1818" s="30" t="str">
        <f>IF(ISBLANK(D1818),"",нормативы!$H$2)</f>
        <v/>
      </c>
      <c r="I1818" s="35"/>
      <c r="J1818" s="36" t="str">
        <f>IFERROR(VLOOKUP(D1818,'движение ДВС'!B1817:K5822,9,FALSE),"")</f>
        <v/>
      </c>
      <c r="K1818" s="29" t="str">
        <f>IFERROR(INDEX('движение ДВС'!B:P,MATCH('наряд-задание'!D1818,'движение ДВС'!P:P,0),1),"")</f>
        <v/>
      </c>
    </row>
    <row r="1819" spans="1:11" s="29" customFormat="1" ht="25.5" hidden="1" customHeight="1" x14ac:dyDescent="0.25">
      <c r="A1819" s="37"/>
      <c r="B1819" s="35"/>
      <c r="C1819" s="29">
        <f>IFERROR(VLOOKUP(B1819,специалист!$B$3:$C$45,2,FALSE),)</f>
        <v>0</v>
      </c>
      <c r="D1819" s="37"/>
      <c r="E1819" s="30" t="str">
        <f>IFERROR(VLOOKUP(D1819,'движение ДВС'!B1818:C5823,2,FALSE),"")</f>
        <v/>
      </c>
      <c r="F1819" s="35"/>
      <c r="G1819" s="30" t="str">
        <f>IFERROR(VLOOKUP(F1819,нормативы!G1819:H1858,2,FALSE),"")</f>
        <v/>
      </c>
      <c r="H1819" s="30" t="str">
        <f>IF(ISBLANK(D1819),"",нормативы!$H$2)</f>
        <v/>
      </c>
      <c r="I1819" s="35"/>
      <c r="J1819" s="36" t="str">
        <f>IFERROR(VLOOKUP(D1819,'движение ДВС'!B1818:K5823,9,FALSE),"")</f>
        <v/>
      </c>
      <c r="K1819" s="29" t="str">
        <f>IFERROR(INDEX('движение ДВС'!B:P,MATCH('наряд-задание'!D1819,'движение ДВС'!P:P,0),1),"")</f>
        <v/>
      </c>
    </row>
    <row r="1820" spans="1:11" s="29" customFormat="1" ht="25.5" hidden="1" customHeight="1" x14ac:dyDescent="0.25">
      <c r="A1820" s="37"/>
      <c r="B1820" s="35"/>
      <c r="C1820" s="29">
        <f>IFERROR(VLOOKUP(B1820,специалист!$B$3:$C$45,2,FALSE),)</f>
        <v>0</v>
      </c>
      <c r="D1820" s="37"/>
      <c r="E1820" s="30" t="str">
        <f>IFERROR(VLOOKUP(D1820,'движение ДВС'!B1819:C5824,2,FALSE),"")</f>
        <v/>
      </c>
      <c r="F1820" s="35"/>
      <c r="G1820" s="30" t="str">
        <f>IFERROR(VLOOKUP(F1820,нормативы!G1820:H1859,2,FALSE),"")</f>
        <v/>
      </c>
      <c r="H1820" s="30" t="str">
        <f>IF(ISBLANK(D1820),"",нормативы!$H$2)</f>
        <v/>
      </c>
      <c r="I1820" s="35"/>
      <c r="J1820" s="36" t="str">
        <f>IFERROR(VLOOKUP(D1820,'движение ДВС'!B1819:K5824,9,FALSE),"")</f>
        <v/>
      </c>
      <c r="K1820" s="29" t="str">
        <f>IFERROR(INDEX('движение ДВС'!B:P,MATCH('наряд-задание'!D1820,'движение ДВС'!P:P,0),1),"")</f>
        <v/>
      </c>
    </row>
    <row r="1821" spans="1:11" s="29" customFormat="1" ht="25.5" hidden="1" customHeight="1" x14ac:dyDescent="0.25">
      <c r="A1821" s="37"/>
      <c r="B1821" s="35"/>
      <c r="C1821" s="29">
        <f>IFERROR(VLOOKUP(B1821,специалист!$B$3:$C$45,2,FALSE),)</f>
        <v>0</v>
      </c>
      <c r="D1821" s="37"/>
      <c r="E1821" s="30" t="str">
        <f>IFERROR(VLOOKUP(D1821,'движение ДВС'!B1820:C5825,2,FALSE),"")</f>
        <v/>
      </c>
      <c r="F1821" s="35"/>
      <c r="G1821" s="30" t="str">
        <f>IFERROR(VLOOKUP(F1821,нормативы!G1821:H1860,2,FALSE),"")</f>
        <v/>
      </c>
      <c r="H1821" s="30" t="str">
        <f>IF(ISBLANK(D1821),"",нормативы!$H$2)</f>
        <v/>
      </c>
      <c r="I1821" s="35"/>
      <c r="J1821" s="36" t="str">
        <f>IFERROR(VLOOKUP(D1821,'движение ДВС'!B1820:K5825,9,FALSE),"")</f>
        <v/>
      </c>
      <c r="K1821" s="29" t="str">
        <f>IFERROR(INDEX('движение ДВС'!B:P,MATCH('наряд-задание'!D1821,'движение ДВС'!P:P,0),1),"")</f>
        <v/>
      </c>
    </row>
    <row r="1822" spans="1:11" s="29" customFormat="1" ht="25.5" hidden="1" customHeight="1" x14ac:dyDescent="0.25">
      <c r="A1822" s="37"/>
      <c r="B1822" s="35"/>
      <c r="C1822" s="29">
        <f>IFERROR(VLOOKUP(B1822,специалист!$B$3:$C$45,2,FALSE),)</f>
        <v>0</v>
      </c>
      <c r="D1822" s="37"/>
      <c r="E1822" s="30" t="str">
        <f>IFERROR(VLOOKUP(D1822,'движение ДВС'!B1821:C5826,2,FALSE),"")</f>
        <v/>
      </c>
      <c r="F1822" s="35"/>
      <c r="G1822" s="30" t="str">
        <f>IFERROR(VLOOKUP(F1822,нормативы!G1822:H1861,2,FALSE),"")</f>
        <v/>
      </c>
      <c r="H1822" s="30" t="str">
        <f>IF(ISBLANK(D1822),"",нормативы!$H$2)</f>
        <v/>
      </c>
      <c r="I1822" s="35"/>
      <c r="J1822" s="36" t="str">
        <f>IFERROR(VLOOKUP(D1822,'движение ДВС'!B1821:K5826,9,FALSE),"")</f>
        <v/>
      </c>
      <c r="K1822" s="29" t="str">
        <f>IFERROR(INDEX('движение ДВС'!B:P,MATCH('наряд-задание'!D1822,'движение ДВС'!P:P,0),1),"")</f>
        <v/>
      </c>
    </row>
    <row r="1823" spans="1:11" s="29" customFormat="1" ht="25.5" hidden="1" customHeight="1" x14ac:dyDescent="0.25">
      <c r="A1823" s="37"/>
      <c r="B1823" s="35"/>
      <c r="C1823" s="29">
        <f>IFERROR(VLOOKUP(B1823,специалист!$B$3:$C$45,2,FALSE),)</f>
        <v>0</v>
      </c>
      <c r="D1823" s="37"/>
      <c r="E1823" s="30" t="str">
        <f>IFERROR(VLOOKUP(D1823,'движение ДВС'!B1822:C5827,2,FALSE),"")</f>
        <v/>
      </c>
      <c r="F1823" s="35"/>
      <c r="G1823" s="30" t="str">
        <f>IFERROR(VLOOKUP(F1823,нормативы!G1823:H1862,2,FALSE),"")</f>
        <v/>
      </c>
      <c r="H1823" s="30" t="str">
        <f>IF(ISBLANK(D1823),"",нормативы!$H$2)</f>
        <v/>
      </c>
      <c r="I1823" s="35"/>
      <c r="J1823" s="36" t="str">
        <f>IFERROR(VLOOKUP(D1823,'движение ДВС'!B1822:K5827,9,FALSE),"")</f>
        <v/>
      </c>
      <c r="K1823" s="29" t="str">
        <f>IFERROR(INDEX('движение ДВС'!B:P,MATCH('наряд-задание'!D1823,'движение ДВС'!P:P,0),1),"")</f>
        <v/>
      </c>
    </row>
    <row r="1824" spans="1:11" s="29" customFormat="1" ht="25.5" hidden="1" customHeight="1" x14ac:dyDescent="0.25">
      <c r="A1824" s="37"/>
      <c r="B1824" s="35"/>
      <c r="C1824" s="29">
        <f>IFERROR(VLOOKUP(B1824,специалист!$B$3:$C$45,2,FALSE),)</f>
        <v>0</v>
      </c>
      <c r="D1824" s="37"/>
      <c r="E1824" s="30" t="str">
        <f>IFERROR(VLOOKUP(D1824,'движение ДВС'!B1823:C5828,2,FALSE),"")</f>
        <v/>
      </c>
      <c r="F1824" s="35"/>
      <c r="G1824" s="30" t="str">
        <f>IFERROR(VLOOKUP(F1824,нормативы!G1824:H1863,2,FALSE),"")</f>
        <v/>
      </c>
      <c r="H1824" s="30" t="str">
        <f>IF(ISBLANK(D1824),"",нормативы!$H$2)</f>
        <v/>
      </c>
      <c r="I1824" s="35"/>
      <c r="J1824" s="36" t="str">
        <f>IFERROR(VLOOKUP(D1824,'движение ДВС'!B1823:K5828,9,FALSE),"")</f>
        <v/>
      </c>
      <c r="K1824" s="29" t="str">
        <f>IFERROR(INDEX('движение ДВС'!B:P,MATCH('наряд-задание'!D1824,'движение ДВС'!P:P,0),1),"")</f>
        <v/>
      </c>
    </row>
    <row r="1825" spans="1:11" s="29" customFormat="1" ht="25.5" hidden="1" customHeight="1" x14ac:dyDescent="0.25">
      <c r="A1825" s="37"/>
      <c r="B1825" s="35"/>
      <c r="C1825" s="29">
        <f>IFERROR(VLOOKUP(B1825,специалист!$B$3:$C$45,2,FALSE),)</f>
        <v>0</v>
      </c>
      <c r="D1825" s="37"/>
      <c r="E1825" s="30" t="str">
        <f>IFERROR(VLOOKUP(D1825,'движение ДВС'!B1824:C5829,2,FALSE),"")</f>
        <v/>
      </c>
      <c r="F1825" s="35"/>
      <c r="G1825" s="30" t="str">
        <f>IFERROR(VLOOKUP(F1825,нормативы!G1825:H1864,2,FALSE),"")</f>
        <v/>
      </c>
      <c r="H1825" s="30" t="str">
        <f>IF(ISBLANK(D1825),"",нормативы!$H$2)</f>
        <v/>
      </c>
      <c r="I1825" s="35"/>
      <c r="J1825" s="36" t="str">
        <f>IFERROR(VLOOKUP(D1825,'движение ДВС'!B1824:K5829,9,FALSE),"")</f>
        <v/>
      </c>
      <c r="K1825" s="29" t="str">
        <f>IFERROR(INDEX('движение ДВС'!B:P,MATCH('наряд-задание'!D1825,'движение ДВС'!P:P,0),1),"")</f>
        <v/>
      </c>
    </row>
    <row r="1826" spans="1:11" s="29" customFormat="1" ht="25.5" hidden="1" customHeight="1" x14ac:dyDescent="0.25">
      <c r="A1826" s="37"/>
      <c r="B1826" s="35"/>
      <c r="C1826" s="29">
        <f>IFERROR(VLOOKUP(B1826,специалист!$B$3:$C$45,2,FALSE),)</f>
        <v>0</v>
      </c>
      <c r="D1826" s="37"/>
      <c r="E1826" s="30" t="str">
        <f>IFERROR(VLOOKUP(D1826,'движение ДВС'!B1825:C5830,2,FALSE),"")</f>
        <v/>
      </c>
      <c r="F1826" s="35"/>
      <c r="G1826" s="30" t="str">
        <f>IFERROR(VLOOKUP(F1826,нормативы!G1826:H1865,2,FALSE),"")</f>
        <v/>
      </c>
      <c r="H1826" s="30" t="str">
        <f>IF(ISBLANK(D1826),"",нормативы!$H$2)</f>
        <v/>
      </c>
      <c r="I1826" s="35"/>
      <c r="J1826" s="36" t="str">
        <f>IFERROR(VLOOKUP(D1826,'движение ДВС'!B1825:K5830,9,FALSE),"")</f>
        <v/>
      </c>
      <c r="K1826" s="29" t="str">
        <f>IFERROR(INDEX('движение ДВС'!B:P,MATCH('наряд-задание'!D1826,'движение ДВС'!P:P,0),1),"")</f>
        <v/>
      </c>
    </row>
    <row r="1827" spans="1:11" s="29" customFormat="1" ht="25.5" hidden="1" customHeight="1" x14ac:dyDescent="0.25">
      <c r="A1827" s="37"/>
      <c r="B1827" s="35"/>
      <c r="C1827" s="29">
        <f>IFERROR(VLOOKUP(B1827,специалист!$B$3:$C$45,2,FALSE),)</f>
        <v>0</v>
      </c>
      <c r="D1827" s="37"/>
      <c r="E1827" s="30" t="str">
        <f>IFERROR(VLOOKUP(D1827,'движение ДВС'!B1826:C5831,2,FALSE),"")</f>
        <v/>
      </c>
      <c r="F1827" s="35"/>
      <c r="G1827" s="30" t="str">
        <f>IFERROR(VLOOKUP(F1827,нормативы!G1827:H1866,2,FALSE),"")</f>
        <v/>
      </c>
      <c r="H1827" s="30" t="str">
        <f>IF(ISBLANK(D1827),"",нормативы!$H$2)</f>
        <v/>
      </c>
      <c r="I1827" s="35"/>
      <c r="J1827" s="36" t="str">
        <f>IFERROR(VLOOKUP(D1827,'движение ДВС'!B1826:K5831,9,FALSE),"")</f>
        <v/>
      </c>
      <c r="K1827" s="29" t="str">
        <f>IFERROR(INDEX('движение ДВС'!B:P,MATCH('наряд-задание'!D1827,'движение ДВС'!P:P,0),1),"")</f>
        <v/>
      </c>
    </row>
    <row r="1828" spans="1:11" s="29" customFormat="1" ht="25.5" hidden="1" customHeight="1" x14ac:dyDescent="0.25">
      <c r="A1828" s="37"/>
      <c r="B1828" s="35"/>
      <c r="C1828" s="29">
        <f>IFERROR(VLOOKUP(B1828,специалист!$B$3:$C$45,2,FALSE),)</f>
        <v>0</v>
      </c>
      <c r="D1828" s="37"/>
      <c r="E1828" s="30" t="str">
        <f>IFERROR(VLOOKUP(D1828,'движение ДВС'!B1827:C5832,2,FALSE),"")</f>
        <v/>
      </c>
      <c r="F1828" s="35"/>
      <c r="G1828" s="30" t="str">
        <f>IFERROR(VLOOKUP(F1828,нормативы!G1828:H1867,2,FALSE),"")</f>
        <v/>
      </c>
      <c r="H1828" s="30" t="str">
        <f>IF(ISBLANK(D1828),"",нормативы!$H$2)</f>
        <v/>
      </c>
      <c r="I1828" s="35"/>
      <c r="J1828" s="36" t="str">
        <f>IFERROR(VLOOKUP(D1828,'движение ДВС'!B1827:K5832,9,FALSE),"")</f>
        <v/>
      </c>
      <c r="K1828" s="29" t="str">
        <f>IFERROR(INDEX('движение ДВС'!B:P,MATCH('наряд-задание'!D1828,'движение ДВС'!P:P,0),1),"")</f>
        <v/>
      </c>
    </row>
    <row r="1829" spans="1:11" s="29" customFormat="1" ht="25.5" hidden="1" customHeight="1" x14ac:dyDescent="0.25">
      <c r="A1829" s="37"/>
      <c r="B1829" s="35"/>
      <c r="C1829" s="29">
        <f>IFERROR(VLOOKUP(B1829,специалист!$B$3:$C$45,2,FALSE),)</f>
        <v>0</v>
      </c>
      <c r="D1829" s="37"/>
      <c r="E1829" s="30" t="str">
        <f>IFERROR(VLOOKUP(D1829,'движение ДВС'!B1828:C5833,2,FALSE),"")</f>
        <v/>
      </c>
      <c r="F1829" s="35"/>
      <c r="G1829" s="30" t="str">
        <f>IFERROR(VLOOKUP(F1829,нормативы!G1829:H1868,2,FALSE),"")</f>
        <v/>
      </c>
      <c r="H1829" s="30" t="str">
        <f>IF(ISBLANK(D1829),"",нормативы!$H$2)</f>
        <v/>
      </c>
      <c r="I1829" s="35"/>
      <c r="J1829" s="36" t="str">
        <f>IFERROR(VLOOKUP(D1829,'движение ДВС'!B1828:K5833,9,FALSE),"")</f>
        <v/>
      </c>
      <c r="K1829" s="29" t="str">
        <f>IFERROR(INDEX('движение ДВС'!B:P,MATCH('наряд-задание'!D1829,'движение ДВС'!P:P,0),1),"")</f>
        <v/>
      </c>
    </row>
    <row r="1830" spans="1:11" s="29" customFormat="1" ht="25.5" hidden="1" customHeight="1" x14ac:dyDescent="0.25">
      <c r="A1830" s="37"/>
      <c r="B1830" s="35"/>
      <c r="C1830" s="29">
        <f>IFERROR(VLOOKUP(B1830,специалист!$B$3:$C$45,2,FALSE),)</f>
        <v>0</v>
      </c>
      <c r="D1830" s="37"/>
      <c r="E1830" s="30" t="str">
        <f>IFERROR(VLOOKUP(D1830,'движение ДВС'!B1829:C5834,2,FALSE),"")</f>
        <v/>
      </c>
      <c r="F1830" s="35"/>
      <c r="G1830" s="30" t="str">
        <f>IFERROR(VLOOKUP(F1830,нормативы!G1830:H1869,2,FALSE),"")</f>
        <v/>
      </c>
      <c r="H1830" s="30" t="str">
        <f>IF(ISBLANK(D1830),"",нормативы!$H$2)</f>
        <v/>
      </c>
      <c r="I1830" s="35"/>
      <c r="J1830" s="36" t="str">
        <f>IFERROR(VLOOKUP(D1830,'движение ДВС'!B1829:K5834,9,FALSE),"")</f>
        <v/>
      </c>
      <c r="K1830" s="29" t="str">
        <f>IFERROR(INDEX('движение ДВС'!B:P,MATCH('наряд-задание'!D1830,'движение ДВС'!P:P,0),1),"")</f>
        <v/>
      </c>
    </row>
    <row r="1831" spans="1:11" s="29" customFormat="1" ht="25.5" hidden="1" customHeight="1" x14ac:dyDescent="0.25">
      <c r="A1831" s="37"/>
      <c r="B1831" s="35"/>
      <c r="C1831" s="29">
        <f>IFERROR(VLOOKUP(B1831,специалист!$B$3:$C$45,2,FALSE),)</f>
        <v>0</v>
      </c>
      <c r="D1831" s="37"/>
      <c r="E1831" s="30" t="str">
        <f>IFERROR(VLOOKUP(D1831,'движение ДВС'!B1830:C5835,2,FALSE),"")</f>
        <v/>
      </c>
      <c r="F1831" s="35"/>
      <c r="G1831" s="30" t="str">
        <f>IFERROR(VLOOKUP(F1831,нормативы!G1831:H1870,2,FALSE),"")</f>
        <v/>
      </c>
      <c r="H1831" s="30" t="str">
        <f>IF(ISBLANK(D1831),"",нормативы!$H$2)</f>
        <v/>
      </c>
      <c r="I1831" s="35"/>
      <c r="J1831" s="36" t="str">
        <f>IFERROR(VLOOKUP(D1831,'движение ДВС'!B1830:K5835,9,FALSE),"")</f>
        <v/>
      </c>
      <c r="K1831" s="29" t="str">
        <f>IFERROR(INDEX('движение ДВС'!B:P,MATCH('наряд-задание'!D1831,'движение ДВС'!P:P,0),1),"")</f>
        <v/>
      </c>
    </row>
    <row r="1832" spans="1:11" s="29" customFormat="1" ht="25.5" hidden="1" customHeight="1" x14ac:dyDescent="0.25">
      <c r="A1832" s="37"/>
      <c r="B1832" s="35"/>
      <c r="C1832" s="29">
        <f>IFERROR(VLOOKUP(B1832,специалист!$B$3:$C$45,2,FALSE),)</f>
        <v>0</v>
      </c>
      <c r="D1832" s="37"/>
      <c r="E1832" s="30" t="str">
        <f>IFERROR(VLOOKUP(D1832,'движение ДВС'!B1831:C5836,2,FALSE),"")</f>
        <v/>
      </c>
      <c r="F1832" s="35"/>
      <c r="G1832" s="30" t="str">
        <f>IFERROR(VLOOKUP(F1832,нормативы!G1832:H1871,2,FALSE),"")</f>
        <v/>
      </c>
      <c r="H1832" s="30" t="str">
        <f>IF(ISBLANK(D1832),"",нормативы!$H$2)</f>
        <v/>
      </c>
      <c r="I1832" s="35"/>
      <c r="J1832" s="36" t="str">
        <f>IFERROR(VLOOKUP(D1832,'движение ДВС'!B1831:K5836,9,FALSE),"")</f>
        <v/>
      </c>
      <c r="K1832" s="29" t="str">
        <f>IFERROR(INDEX('движение ДВС'!B:P,MATCH('наряд-задание'!D1832,'движение ДВС'!P:P,0),1),"")</f>
        <v/>
      </c>
    </row>
    <row r="1833" spans="1:11" s="29" customFormat="1" ht="25.5" hidden="1" customHeight="1" x14ac:dyDescent="0.25">
      <c r="A1833" s="37"/>
      <c r="B1833" s="35"/>
      <c r="C1833" s="29">
        <f>IFERROR(VLOOKUP(B1833,специалист!$B$3:$C$45,2,FALSE),)</f>
        <v>0</v>
      </c>
      <c r="D1833" s="37"/>
      <c r="E1833" s="30" t="str">
        <f>IFERROR(VLOOKUP(D1833,'движение ДВС'!B1832:C5837,2,FALSE),"")</f>
        <v/>
      </c>
      <c r="F1833" s="35"/>
      <c r="G1833" s="30" t="str">
        <f>IFERROR(VLOOKUP(F1833,нормативы!G1833:H1872,2,FALSE),"")</f>
        <v/>
      </c>
      <c r="H1833" s="30" t="str">
        <f>IF(ISBLANK(D1833),"",нормативы!$H$2)</f>
        <v/>
      </c>
      <c r="I1833" s="35"/>
      <c r="J1833" s="36" t="str">
        <f>IFERROR(VLOOKUP(D1833,'движение ДВС'!B1832:K5837,9,FALSE),"")</f>
        <v/>
      </c>
      <c r="K1833" s="29" t="str">
        <f>IFERROR(INDEX('движение ДВС'!B:P,MATCH('наряд-задание'!D1833,'движение ДВС'!P:P,0),1),"")</f>
        <v/>
      </c>
    </row>
    <row r="1834" spans="1:11" s="29" customFormat="1" ht="25.5" hidden="1" customHeight="1" x14ac:dyDescent="0.25">
      <c r="A1834" s="37"/>
      <c r="B1834" s="35"/>
      <c r="C1834" s="29">
        <f>IFERROR(VLOOKUP(B1834,специалист!$B$3:$C$45,2,FALSE),)</f>
        <v>0</v>
      </c>
      <c r="D1834" s="37"/>
      <c r="E1834" s="30" t="str">
        <f>IFERROR(VLOOKUP(D1834,'движение ДВС'!B1833:C5838,2,FALSE),"")</f>
        <v/>
      </c>
      <c r="F1834" s="35"/>
      <c r="G1834" s="30" t="str">
        <f>IFERROR(VLOOKUP(F1834,нормативы!G1834:H1873,2,FALSE),"")</f>
        <v/>
      </c>
      <c r="H1834" s="30" t="str">
        <f>IF(ISBLANK(D1834),"",нормативы!$H$2)</f>
        <v/>
      </c>
      <c r="I1834" s="35"/>
      <c r="J1834" s="36" t="str">
        <f>IFERROR(VLOOKUP(D1834,'движение ДВС'!B1833:K5838,9,FALSE),"")</f>
        <v/>
      </c>
      <c r="K1834" s="29" t="str">
        <f>IFERROR(INDEX('движение ДВС'!B:P,MATCH('наряд-задание'!D1834,'движение ДВС'!P:P,0),1),"")</f>
        <v/>
      </c>
    </row>
    <row r="1835" spans="1:11" s="29" customFormat="1" ht="25.5" hidden="1" customHeight="1" x14ac:dyDescent="0.25">
      <c r="A1835" s="37"/>
      <c r="B1835" s="35"/>
      <c r="C1835" s="29">
        <f>IFERROR(VLOOKUP(B1835,специалист!$B$3:$C$45,2,FALSE),)</f>
        <v>0</v>
      </c>
      <c r="D1835" s="37"/>
      <c r="E1835" s="30" t="str">
        <f>IFERROR(VLOOKUP(D1835,'движение ДВС'!B1834:C5839,2,FALSE),"")</f>
        <v/>
      </c>
      <c r="F1835" s="35"/>
      <c r="G1835" s="30" t="str">
        <f>IFERROR(VLOOKUP(F1835,нормативы!G1835:H1874,2,FALSE),"")</f>
        <v/>
      </c>
      <c r="H1835" s="30" t="str">
        <f>IF(ISBLANK(D1835),"",нормативы!$H$2)</f>
        <v/>
      </c>
      <c r="I1835" s="35"/>
      <c r="J1835" s="36" t="str">
        <f>IFERROR(VLOOKUP(D1835,'движение ДВС'!B1834:K5839,9,FALSE),"")</f>
        <v/>
      </c>
      <c r="K1835" s="29" t="str">
        <f>IFERROR(INDEX('движение ДВС'!B:P,MATCH('наряд-задание'!D1835,'движение ДВС'!P:P,0),1),"")</f>
        <v/>
      </c>
    </row>
    <row r="1836" spans="1:11" s="29" customFormat="1" ht="25.5" hidden="1" customHeight="1" x14ac:dyDescent="0.25">
      <c r="A1836" s="37"/>
      <c r="B1836" s="35"/>
      <c r="C1836" s="29">
        <f>IFERROR(VLOOKUP(B1836,специалист!$B$3:$C$45,2,FALSE),)</f>
        <v>0</v>
      </c>
      <c r="D1836" s="37"/>
      <c r="E1836" s="30" t="str">
        <f>IFERROR(VLOOKUP(D1836,'движение ДВС'!B1835:C5840,2,FALSE),"")</f>
        <v/>
      </c>
      <c r="F1836" s="35"/>
      <c r="G1836" s="30" t="str">
        <f>IFERROR(VLOOKUP(F1836,нормативы!G1836:H1875,2,FALSE),"")</f>
        <v/>
      </c>
      <c r="H1836" s="30" t="str">
        <f>IF(ISBLANK(D1836),"",нормативы!$H$2)</f>
        <v/>
      </c>
      <c r="I1836" s="35"/>
      <c r="J1836" s="36" t="str">
        <f>IFERROR(VLOOKUP(D1836,'движение ДВС'!B1835:K5840,9,FALSE),"")</f>
        <v/>
      </c>
      <c r="K1836" s="29" t="str">
        <f>IFERROR(INDEX('движение ДВС'!B:P,MATCH('наряд-задание'!D1836,'движение ДВС'!P:P,0),1),"")</f>
        <v/>
      </c>
    </row>
    <row r="1837" spans="1:11" s="29" customFormat="1" ht="25.5" hidden="1" customHeight="1" x14ac:dyDescent="0.25">
      <c r="A1837" s="37"/>
      <c r="B1837" s="35"/>
      <c r="C1837" s="29">
        <f>IFERROR(VLOOKUP(B1837,специалист!$B$3:$C$45,2,FALSE),)</f>
        <v>0</v>
      </c>
      <c r="D1837" s="37"/>
      <c r="E1837" s="30" t="str">
        <f>IFERROR(VLOOKUP(D1837,'движение ДВС'!B1836:C5841,2,FALSE),"")</f>
        <v/>
      </c>
      <c r="F1837" s="35"/>
      <c r="G1837" s="30" t="str">
        <f>IFERROR(VLOOKUP(F1837,нормативы!G1837:H1876,2,FALSE),"")</f>
        <v/>
      </c>
      <c r="H1837" s="30" t="str">
        <f>IF(ISBLANK(D1837),"",нормативы!$H$2)</f>
        <v/>
      </c>
      <c r="I1837" s="35"/>
      <c r="J1837" s="36" t="str">
        <f>IFERROR(VLOOKUP(D1837,'движение ДВС'!B1836:K5841,9,FALSE),"")</f>
        <v/>
      </c>
      <c r="K1837" s="29" t="str">
        <f>IFERROR(INDEX('движение ДВС'!B:P,MATCH('наряд-задание'!D1837,'движение ДВС'!P:P,0),1),"")</f>
        <v/>
      </c>
    </row>
    <row r="1838" spans="1:11" s="29" customFormat="1" ht="25.5" hidden="1" customHeight="1" x14ac:dyDescent="0.25">
      <c r="A1838" s="37"/>
      <c r="B1838" s="35"/>
      <c r="C1838" s="29">
        <f>IFERROR(VLOOKUP(B1838,специалист!$B$3:$C$45,2,FALSE),)</f>
        <v>0</v>
      </c>
      <c r="D1838" s="37"/>
      <c r="E1838" s="30" t="str">
        <f>IFERROR(VLOOKUP(D1838,'движение ДВС'!B1837:C5842,2,FALSE),"")</f>
        <v/>
      </c>
      <c r="F1838" s="35"/>
      <c r="G1838" s="30" t="str">
        <f>IFERROR(VLOOKUP(F1838,нормативы!G1838:H1877,2,FALSE),"")</f>
        <v/>
      </c>
      <c r="H1838" s="30" t="str">
        <f>IF(ISBLANK(D1838),"",нормативы!$H$2)</f>
        <v/>
      </c>
      <c r="I1838" s="35"/>
      <c r="J1838" s="36" t="str">
        <f>IFERROR(VLOOKUP(D1838,'движение ДВС'!B1837:K5842,9,FALSE),"")</f>
        <v/>
      </c>
      <c r="K1838" s="29" t="str">
        <f>IFERROR(INDEX('движение ДВС'!B:P,MATCH('наряд-задание'!D1838,'движение ДВС'!P:P,0),1),"")</f>
        <v/>
      </c>
    </row>
    <row r="1839" spans="1:11" s="29" customFormat="1" ht="25.5" hidden="1" customHeight="1" x14ac:dyDescent="0.25">
      <c r="A1839" s="37"/>
      <c r="B1839" s="35"/>
      <c r="C1839" s="29">
        <f>IFERROR(VLOOKUP(B1839,специалист!$B$3:$C$45,2,FALSE),)</f>
        <v>0</v>
      </c>
      <c r="D1839" s="37"/>
      <c r="E1839" s="30" t="str">
        <f>IFERROR(VLOOKUP(D1839,'движение ДВС'!B1838:C5843,2,FALSE),"")</f>
        <v/>
      </c>
      <c r="F1839" s="35"/>
      <c r="G1839" s="30" t="str">
        <f>IFERROR(VLOOKUP(F1839,нормативы!G1839:H1878,2,FALSE),"")</f>
        <v/>
      </c>
      <c r="H1839" s="30" t="str">
        <f>IF(ISBLANK(D1839),"",нормативы!$H$2)</f>
        <v/>
      </c>
      <c r="I1839" s="35"/>
      <c r="J1839" s="36" t="str">
        <f>IFERROR(VLOOKUP(D1839,'движение ДВС'!B1838:K5843,9,FALSE),"")</f>
        <v/>
      </c>
      <c r="K1839" s="29" t="str">
        <f>IFERROR(INDEX('движение ДВС'!B:P,MATCH('наряд-задание'!D1839,'движение ДВС'!P:P,0),1),"")</f>
        <v/>
      </c>
    </row>
    <row r="1840" spans="1:11" s="29" customFormat="1" ht="25.5" hidden="1" customHeight="1" x14ac:dyDescent="0.25">
      <c r="A1840" s="37"/>
      <c r="B1840" s="35"/>
      <c r="C1840" s="29">
        <f>IFERROR(VLOOKUP(B1840,специалист!$B$3:$C$45,2,FALSE),)</f>
        <v>0</v>
      </c>
      <c r="D1840" s="37"/>
      <c r="E1840" s="30" t="str">
        <f>IFERROR(VLOOKUP(D1840,'движение ДВС'!B1839:C5844,2,FALSE),"")</f>
        <v/>
      </c>
      <c r="F1840" s="35"/>
      <c r="G1840" s="30" t="str">
        <f>IFERROR(VLOOKUP(F1840,нормативы!G1840:H1879,2,FALSE),"")</f>
        <v/>
      </c>
      <c r="H1840" s="30" t="str">
        <f>IF(ISBLANK(D1840),"",нормативы!$H$2)</f>
        <v/>
      </c>
      <c r="I1840" s="35"/>
      <c r="J1840" s="36" t="str">
        <f>IFERROR(VLOOKUP(D1840,'движение ДВС'!B1839:K5844,9,FALSE),"")</f>
        <v/>
      </c>
      <c r="K1840" s="29" t="str">
        <f>IFERROR(INDEX('движение ДВС'!B:P,MATCH('наряд-задание'!D1840,'движение ДВС'!P:P,0),1),"")</f>
        <v/>
      </c>
    </row>
    <row r="1841" spans="1:11" s="29" customFormat="1" ht="25.5" hidden="1" customHeight="1" x14ac:dyDescent="0.25">
      <c r="A1841" s="37"/>
      <c r="B1841" s="35"/>
      <c r="C1841" s="29">
        <f>IFERROR(VLOOKUP(B1841,специалист!$B$3:$C$45,2,FALSE),)</f>
        <v>0</v>
      </c>
      <c r="D1841" s="37"/>
      <c r="E1841" s="30" t="str">
        <f>IFERROR(VLOOKUP(D1841,'движение ДВС'!B1840:C5845,2,FALSE),"")</f>
        <v/>
      </c>
      <c r="F1841" s="35"/>
      <c r="G1841" s="30" t="str">
        <f>IFERROR(VLOOKUP(F1841,нормативы!G1841:H1880,2,FALSE),"")</f>
        <v/>
      </c>
      <c r="H1841" s="30" t="str">
        <f>IF(ISBLANK(D1841),"",нормативы!$H$2)</f>
        <v/>
      </c>
      <c r="I1841" s="35"/>
      <c r="J1841" s="36" t="str">
        <f>IFERROR(VLOOKUP(D1841,'движение ДВС'!B1840:K5845,9,FALSE),"")</f>
        <v/>
      </c>
      <c r="K1841" s="29" t="str">
        <f>IFERROR(INDEX('движение ДВС'!B:P,MATCH('наряд-задание'!D1841,'движение ДВС'!P:P,0),1),"")</f>
        <v/>
      </c>
    </row>
    <row r="1842" spans="1:11" s="29" customFormat="1" ht="25.5" hidden="1" customHeight="1" x14ac:dyDescent="0.25">
      <c r="A1842" s="37"/>
      <c r="B1842" s="35"/>
      <c r="C1842" s="29">
        <f>IFERROR(VLOOKUP(B1842,специалист!$B$3:$C$45,2,FALSE),)</f>
        <v>0</v>
      </c>
      <c r="D1842" s="37"/>
      <c r="E1842" s="30" t="str">
        <f>IFERROR(VLOOKUP(D1842,'движение ДВС'!B1841:C5846,2,FALSE),"")</f>
        <v/>
      </c>
      <c r="F1842" s="35"/>
      <c r="G1842" s="30" t="str">
        <f>IFERROR(VLOOKUP(F1842,нормативы!G1842:H1881,2,FALSE),"")</f>
        <v/>
      </c>
      <c r="H1842" s="30" t="str">
        <f>IF(ISBLANK(D1842),"",нормативы!$H$2)</f>
        <v/>
      </c>
      <c r="I1842" s="35"/>
      <c r="J1842" s="36" t="str">
        <f>IFERROR(VLOOKUP(D1842,'движение ДВС'!B1841:K5846,9,FALSE),"")</f>
        <v/>
      </c>
      <c r="K1842" s="29" t="str">
        <f>IFERROR(INDEX('движение ДВС'!B:P,MATCH('наряд-задание'!D1842,'движение ДВС'!P:P,0),1),"")</f>
        <v/>
      </c>
    </row>
    <row r="1843" spans="1:11" s="29" customFormat="1" ht="25.5" hidden="1" customHeight="1" x14ac:dyDescent="0.25">
      <c r="A1843" s="37"/>
      <c r="B1843" s="35"/>
      <c r="C1843" s="29">
        <f>IFERROR(VLOOKUP(B1843,специалист!$B$3:$C$45,2,FALSE),)</f>
        <v>0</v>
      </c>
      <c r="D1843" s="37"/>
      <c r="E1843" s="30" t="str">
        <f>IFERROR(VLOOKUP(D1843,'движение ДВС'!B1842:C5847,2,FALSE),"")</f>
        <v/>
      </c>
      <c r="F1843" s="35"/>
      <c r="G1843" s="30" t="str">
        <f>IFERROR(VLOOKUP(F1843,нормативы!G1843:H1882,2,FALSE),"")</f>
        <v/>
      </c>
      <c r="H1843" s="30" t="str">
        <f>IF(ISBLANK(D1843),"",нормативы!$H$2)</f>
        <v/>
      </c>
      <c r="I1843" s="35"/>
      <c r="J1843" s="36" t="str">
        <f>IFERROR(VLOOKUP(D1843,'движение ДВС'!B1842:K5847,9,FALSE),"")</f>
        <v/>
      </c>
      <c r="K1843" s="29" t="str">
        <f>IFERROR(INDEX('движение ДВС'!B:P,MATCH('наряд-задание'!D1843,'движение ДВС'!P:P,0),1),"")</f>
        <v/>
      </c>
    </row>
    <row r="1844" spans="1:11" s="29" customFormat="1" ht="25.5" hidden="1" customHeight="1" x14ac:dyDescent="0.25">
      <c r="A1844" s="37"/>
      <c r="B1844" s="35"/>
      <c r="C1844" s="29">
        <f>IFERROR(VLOOKUP(B1844,специалист!$B$3:$C$45,2,FALSE),)</f>
        <v>0</v>
      </c>
      <c r="D1844" s="37"/>
      <c r="E1844" s="30" t="str">
        <f>IFERROR(VLOOKUP(D1844,'движение ДВС'!B1843:C5848,2,FALSE),"")</f>
        <v/>
      </c>
      <c r="F1844" s="35"/>
      <c r="G1844" s="30" t="str">
        <f>IFERROR(VLOOKUP(F1844,нормативы!G1844:H1883,2,FALSE),"")</f>
        <v/>
      </c>
      <c r="H1844" s="30" t="str">
        <f>IF(ISBLANK(D1844),"",нормативы!$H$2)</f>
        <v/>
      </c>
      <c r="I1844" s="35"/>
      <c r="J1844" s="36" t="str">
        <f>IFERROR(VLOOKUP(D1844,'движение ДВС'!B1843:K5848,9,FALSE),"")</f>
        <v/>
      </c>
      <c r="K1844" s="29" t="str">
        <f>IFERROR(INDEX('движение ДВС'!B:P,MATCH('наряд-задание'!D1844,'движение ДВС'!P:P,0),1),"")</f>
        <v/>
      </c>
    </row>
    <row r="1845" spans="1:11" s="29" customFormat="1" ht="25.5" hidden="1" customHeight="1" x14ac:dyDescent="0.25">
      <c r="A1845" s="37"/>
      <c r="B1845" s="35"/>
      <c r="C1845" s="29">
        <f>IFERROR(VLOOKUP(B1845,специалист!$B$3:$C$45,2,FALSE),)</f>
        <v>0</v>
      </c>
      <c r="D1845" s="37"/>
      <c r="E1845" s="30" t="str">
        <f>IFERROR(VLOOKUP(D1845,'движение ДВС'!B1844:C5849,2,FALSE),"")</f>
        <v/>
      </c>
      <c r="F1845" s="35"/>
      <c r="G1845" s="30" t="str">
        <f>IFERROR(VLOOKUP(F1845,нормативы!G1845:H1884,2,FALSE),"")</f>
        <v/>
      </c>
      <c r="H1845" s="30" t="str">
        <f>IF(ISBLANK(D1845),"",нормативы!$H$2)</f>
        <v/>
      </c>
      <c r="I1845" s="35"/>
      <c r="J1845" s="36" t="str">
        <f>IFERROR(VLOOKUP(D1845,'движение ДВС'!B1844:K5849,9,FALSE),"")</f>
        <v/>
      </c>
      <c r="K1845" s="29" t="str">
        <f>IFERROR(INDEX('движение ДВС'!B:P,MATCH('наряд-задание'!D1845,'движение ДВС'!P:P,0),1),"")</f>
        <v/>
      </c>
    </row>
    <row r="1846" spans="1:11" s="29" customFormat="1" ht="25.5" hidden="1" customHeight="1" x14ac:dyDescent="0.25">
      <c r="A1846" s="37"/>
      <c r="B1846" s="35"/>
      <c r="C1846" s="29">
        <f>IFERROR(VLOOKUP(B1846,специалист!$B$3:$C$45,2,FALSE),)</f>
        <v>0</v>
      </c>
      <c r="D1846" s="37"/>
      <c r="E1846" s="30" t="str">
        <f>IFERROR(VLOOKUP(D1846,'движение ДВС'!B1845:C5850,2,FALSE),"")</f>
        <v/>
      </c>
      <c r="F1846" s="35"/>
      <c r="G1846" s="30" t="str">
        <f>IFERROR(VLOOKUP(F1846,нормативы!G1846:H1885,2,FALSE),"")</f>
        <v/>
      </c>
      <c r="H1846" s="30" t="str">
        <f>IF(ISBLANK(D1846),"",нормативы!$H$2)</f>
        <v/>
      </c>
      <c r="I1846" s="35"/>
      <c r="J1846" s="36" t="str">
        <f>IFERROR(VLOOKUP(D1846,'движение ДВС'!B1845:K5850,9,FALSE),"")</f>
        <v/>
      </c>
      <c r="K1846" s="29" t="str">
        <f>IFERROR(INDEX('движение ДВС'!B:P,MATCH('наряд-задание'!D1846,'движение ДВС'!P:P,0),1),"")</f>
        <v/>
      </c>
    </row>
    <row r="1847" spans="1:11" s="29" customFormat="1" ht="25.5" hidden="1" customHeight="1" x14ac:dyDescent="0.25">
      <c r="A1847" s="37"/>
      <c r="B1847" s="35"/>
      <c r="C1847" s="29">
        <f>IFERROR(VLOOKUP(B1847,специалист!$B$3:$C$45,2,FALSE),)</f>
        <v>0</v>
      </c>
      <c r="D1847" s="37"/>
      <c r="E1847" s="30" t="str">
        <f>IFERROR(VLOOKUP(D1847,'движение ДВС'!B1846:C5851,2,FALSE),"")</f>
        <v/>
      </c>
      <c r="F1847" s="35"/>
      <c r="G1847" s="30" t="str">
        <f>IFERROR(VLOOKUP(F1847,нормативы!G1847:H1886,2,FALSE),"")</f>
        <v/>
      </c>
      <c r="H1847" s="30" t="str">
        <f>IF(ISBLANK(D1847),"",нормативы!$H$2)</f>
        <v/>
      </c>
      <c r="I1847" s="35"/>
      <c r="J1847" s="36" t="str">
        <f>IFERROR(VLOOKUP(D1847,'движение ДВС'!B1846:K5851,9,FALSE),"")</f>
        <v/>
      </c>
      <c r="K1847" s="29" t="str">
        <f>IFERROR(INDEX('движение ДВС'!B:P,MATCH('наряд-задание'!D1847,'движение ДВС'!P:P,0),1),"")</f>
        <v/>
      </c>
    </row>
    <row r="1848" spans="1:11" s="29" customFormat="1" ht="25.5" hidden="1" customHeight="1" x14ac:dyDescent="0.25">
      <c r="A1848" s="37"/>
      <c r="B1848" s="35"/>
      <c r="C1848" s="29">
        <f>IFERROR(VLOOKUP(B1848,специалист!$B$3:$C$45,2,FALSE),)</f>
        <v>0</v>
      </c>
      <c r="D1848" s="37"/>
      <c r="E1848" s="30" t="str">
        <f>IFERROR(VLOOKUP(D1848,'движение ДВС'!B1847:C5852,2,FALSE),"")</f>
        <v/>
      </c>
      <c r="F1848" s="35"/>
      <c r="G1848" s="30" t="str">
        <f>IFERROR(VLOOKUP(F1848,нормативы!G1848:H1887,2,FALSE),"")</f>
        <v/>
      </c>
      <c r="H1848" s="30" t="str">
        <f>IF(ISBLANK(D1848),"",нормативы!$H$2)</f>
        <v/>
      </c>
      <c r="I1848" s="35"/>
      <c r="J1848" s="36" t="str">
        <f>IFERROR(VLOOKUP(D1848,'движение ДВС'!B1847:K5852,9,FALSE),"")</f>
        <v/>
      </c>
      <c r="K1848" s="29" t="str">
        <f>IFERROR(INDEX('движение ДВС'!B:P,MATCH('наряд-задание'!D1848,'движение ДВС'!P:P,0),1),"")</f>
        <v/>
      </c>
    </row>
    <row r="1849" spans="1:11" s="29" customFormat="1" ht="25.5" hidden="1" customHeight="1" x14ac:dyDescent="0.25">
      <c r="A1849" s="37"/>
      <c r="B1849" s="35"/>
      <c r="C1849" s="29">
        <f>IFERROR(VLOOKUP(B1849,специалист!$B$3:$C$45,2,FALSE),)</f>
        <v>0</v>
      </c>
      <c r="D1849" s="37"/>
      <c r="E1849" s="30" t="str">
        <f>IFERROR(VLOOKUP(D1849,'движение ДВС'!B1848:C5853,2,FALSE),"")</f>
        <v/>
      </c>
      <c r="F1849" s="35"/>
      <c r="G1849" s="30" t="str">
        <f>IFERROR(VLOOKUP(F1849,нормативы!G1849:H1888,2,FALSE),"")</f>
        <v/>
      </c>
      <c r="H1849" s="30" t="str">
        <f>IF(ISBLANK(D1849),"",нормативы!$H$2)</f>
        <v/>
      </c>
      <c r="I1849" s="35"/>
      <c r="J1849" s="36" t="str">
        <f>IFERROR(VLOOKUP(D1849,'движение ДВС'!B1848:K5853,9,FALSE),"")</f>
        <v/>
      </c>
      <c r="K1849" s="29" t="str">
        <f>IFERROR(INDEX('движение ДВС'!B:P,MATCH('наряд-задание'!D1849,'движение ДВС'!P:P,0),1),"")</f>
        <v/>
      </c>
    </row>
    <row r="1850" spans="1:11" s="29" customFormat="1" ht="25.5" hidden="1" customHeight="1" x14ac:dyDescent="0.25">
      <c r="A1850" s="37"/>
      <c r="B1850" s="35"/>
      <c r="C1850" s="29">
        <f>IFERROR(VLOOKUP(B1850,специалист!$B$3:$C$45,2,FALSE),)</f>
        <v>0</v>
      </c>
      <c r="D1850" s="37"/>
      <c r="E1850" s="30" t="str">
        <f>IFERROR(VLOOKUP(D1850,'движение ДВС'!B1849:C5854,2,FALSE),"")</f>
        <v/>
      </c>
      <c r="F1850" s="35"/>
      <c r="G1850" s="30" t="str">
        <f>IFERROR(VLOOKUP(F1850,нормативы!G1850:H1889,2,FALSE),"")</f>
        <v/>
      </c>
      <c r="H1850" s="30" t="str">
        <f>IF(ISBLANK(D1850),"",нормативы!$H$2)</f>
        <v/>
      </c>
      <c r="I1850" s="35"/>
      <c r="J1850" s="36" t="str">
        <f>IFERROR(VLOOKUP(D1850,'движение ДВС'!B1849:K5854,9,FALSE),"")</f>
        <v/>
      </c>
      <c r="K1850" s="29" t="str">
        <f>IFERROR(INDEX('движение ДВС'!B:P,MATCH('наряд-задание'!D1850,'движение ДВС'!P:P,0),1),"")</f>
        <v/>
      </c>
    </row>
    <row r="1851" spans="1:11" s="29" customFormat="1" ht="25.5" hidden="1" customHeight="1" x14ac:dyDescent="0.25">
      <c r="A1851" s="37"/>
      <c r="B1851" s="35"/>
      <c r="C1851" s="29">
        <f>IFERROR(VLOOKUP(B1851,специалист!$B$3:$C$45,2,FALSE),)</f>
        <v>0</v>
      </c>
      <c r="D1851" s="37"/>
      <c r="E1851" s="30" t="str">
        <f>IFERROR(VLOOKUP(D1851,'движение ДВС'!B1850:C5855,2,FALSE),"")</f>
        <v/>
      </c>
      <c r="F1851" s="35"/>
      <c r="G1851" s="30" t="str">
        <f>IFERROR(VLOOKUP(F1851,нормативы!G1851:H1890,2,FALSE),"")</f>
        <v/>
      </c>
      <c r="H1851" s="30" t="str">
        <f>IF(ISBLANK(D1851),"",нормативы!$H$2)</f>
        <v/>
      </c>
      <c r="I1851" s="35"/>
      <c r="J1851" s="36" t="str">
        <f>IFERROR(VLOOKUP(D1851,'движение ДВС'!B1850:K5855,9,FALSE),"")</f>
        <v/>
      </c>
      <c r="K1851" s="29" t="str">
        <f>IFERROR(INDEX('движение ДВС'!B:P,MATCH('наряд-задание'!D1851,'движение ДВС'!P:P,0),1),"")</f>
        <v/>
      </c>
    </row>
    <row r="1852" spans="1:11" s="29" customFormat="1" ht="25.5" hidden="1" customHeight="1" x14ac:dyDescent="0.25">
      <c r="A1852" s="37"/>
      <c r="B1852" s="35"/>
      <c r="C1852" s="29">
        <f>IFERROR(VLOOKUP(B1852,специалист!$B$3:$C$45,2,FALSE),)</f>
        <v>0</v>
      </c>
      <c r="D1852" s="37"/>
      <c r="E1852" s="30" t="str">
        <f>IFERROR(VLOOKUP(D1852,'движение ДВС'!B1851:C5856,2,FALSE),"")</f>
        <v/>
      </c>
      <c r="F1852" s="35"/>
      <c r="G1852" s="30" t="str">
        <f>IFERROR(VLOOKUP(F1852,нормативы!G1852:H1891,2,FALSE),"")</f>
        <v/>
      </c>
      <c r="H1852" s="30" t="str">
        <f>IF(ISBLANK(D1852),"",нормативы!$H$2)</f>
        <v/>
      </c>
      <c r="I1852" s="35"/>
      <c r="J1852" s="36" t="str">
        <f>IFERROR(VLOOKUP(D1852,'движение ДВС'!B1851:K5856,9,FALSE),"")</f>
        <v/>
      </c>
      <c r="K1852" s="29" t="str">
        <f>IFERROR(INDEX('движение ДВС'!B:P,MATCH('наряд-задание'!D1852,'движение ДВС'!P:P,0),1),"")</f>
        <v/>
      </c>
    </row>
    <row r="1853" spans="1:11" s="29" customFormat="1" ht="25.5" hidden="1" customHeight="1" x14ac:dyDescent="0.25">
      <c r="A1853" s="37"/>
      <c r="B1853" s="35"/>
      <c r="C1853" s="29">
        <f>IFERROR(VLOOKUP(B1853,специалист!$B$3:$C$45,2,FALSE),)</f>
        <v>0</v>
      </c>
      <c r="D1853" s="37"/>
      <c r="E1853" s="30" t="str">
        <f>IFERROR(VLOOKUP(D1853,'движение ДВС'!B1852:C5857,2,FALSE),"")</f>
        <v/>
      </c>
      <c r="F1853" s="35"/>
      <c r="G1853" s="30" t="str">
        <f>IFERROR(VLOOKUP(F1853,нормативы!G1853:H1892,2,FALSE),"")</f>
        <v/>
      </c>
      <c r="H1853" s="30" t="str">
        <f>IF(ISBLANK(D1853),"",нормативы!$H$2)</f>
        <v/>
      </c>
      <c r="I1853" s="35"/>
      <c r="J1853" s="36" t="str">
        <f>IFERROR(VLOOKUP(D1853,'движение ДВС'!B1852:K5857,9,FALSE),"")</f>
        <v/>
      </c>
      <c r="K1853" s="29" t="str">
        <f>IFERROR(INDEX('движение ДВС'!B:P,MATCH('наряд-задание'!D1853,'движение ДВС'!P:P,0),1),"")</f>
        <v/>
      </c>
    </row>
    <row r="1854" spans="1:11" s="29" customFormat="1" ht="25.5" hidden="1" customHeight="1" x14ac:dyDescent="0.25">
      <c r="A1854" s="37"/>
      <c r="B1854" s="35"/>
      <c r="C1854" s="29">
        <f>IFERROR(VLOOKUP(B1854,специалист!$B$3:$C$45,2,FALSE),)</f>
        <v>0</v>
      </c>
      <c r="D1854" s="37"/>
      <c r="E1854" s="30" t="str">
        <f>IFERROR(VLOOKUP(D1854,'движение ДВС'!B1853:C5858,2,FALSE),"")</f>
        <v/>
      </c>
      <c r="F1854" s="35"/>
      <c r="G1854" s="30" t="str">
        <f>IFERROR(VLOOKUP(F1854,нормативы!G1854:H1893,2,FALSE),"")</f>
        <v/>
      </c>
      <c r="H1854" s="30" t="str">
        <f>IF(ISBLANK(D1854),"",нормативы!$H$2)</f>
        <v/>
      </c>
      <c r="I1854" s="35"/>
      <c r="J1854" s="36" t="str">
        <f>IFERROR(VLOOKUP(D1854,'движение ДВС'!B1853:K5858,9,FALSE),"")</f>
        <v/>
      </c>
      <c r="K1854" s="29" t="str">
        <f>IFERROR(INDEX('движение ДВС'!B:P,MATCH('наряд-задание'!D1854,'движение ДВС'!P:P,0),1),"")</f>
        <v/>
      </c>
    </row>
    <row r="1855" spans="1:11" s="29" customFormat="1" ht="25.5" hidden="1" customHeight="1" x14ac:dyDescent="0.25">
      <c r="A1855" s="37"/>
      <c r="B1855" s="35"/>
      <c r="C1855" s="29">
        <f>IFERROR(VLOOKUP(B1855,специалист!$B$3:$C$45,2,FALSE),)</f>
        <v>0</v>
      </c>
      <c r="D1855" s="37"/>
      <c r="E1855" s="30" t="str">
        <f>IFERROR(VLOOKUP(D1855,'движение ДВС'!B1854:C5859,2,FALSE),"")</f>
        <v/>
      </c>
      <c r="F1855" s="35"/>
      <c r="G1855" s="30" t="str">
        <f>IFERROR(VLOOKUP(F1855,нормативы!G1855:H1894,2,FALSE),"")</f>
        <v/>
      </c>
      <c r="H1855" s="30" t="str">
        <f>IF(ISBLANK(D1855),"",нормативы!$H$2)</f>
        <v/>
      </c>
      <c r="I1855" s="35"/>
      <c r="J1855" s="36" t="str">
        <f>IFERROR(VLOOKUP(D1855,'движение ДВС'!B1854:K5859,9,FALSE),"")</f>
        <v/>
      </c>
      <c r="K1855" s="29" t="str">
        <f>IFERROR(INDEX('движение ДВС'!B:P,MATCH('наряд-задание'!D1855,'движение ДВС'!P:P,0),1),"")</f>
        <v/>
      </c>
    </row>
    <row r="1856" spans="1:11" s="29" customFormat="1" ht="25.5" hidden="1" customHeight="1" x14ac:dyDescent="0.25">
      <c r="A1856" s="37"/>
      <c r="B1856" s="35"/>
      <c r="C1856" s="29">
        <f>IFERROR(VLOOKUP(B1856,специалист!$B$3:$C$45,2,FALSE),)</f>
        <v>0</v>
      </c>
      <c r="D1856" s="37"/>
      <c r="E1856" s="30" t="str">
        <f>IFERROR(VLOOKUP(D1856,'движение ДВС'!B1855:C5860,2,FALSE),"")</f>
        <v/>
      </c>
      <c r="F1856" s="35"/>
      <c r="G1856" s="30" t="str">
        <f>IFERROR(VLOOKUP(F1856,нормативы!G1856:H1895,2,FALSE),"")</f>
        <v/>
      </c>
      <c r="H1856" s="30" t="str">
        <f>IF(ISBLANK(D1856),"",нормативы!$H$2)</f>
        <v/>
      </c>
      <c r="I1856" s="35"/>
      <c r="J1856" s="36" t="str">
        <f>IFERROR(VLOOKUP(D1856,'движение ДВС'!B1855:K5860,9,FALSE),"")</f>
        <v/>
      </c>
      <c r="K1856" s="29" t="str">
        <f>IFERROR(INDEX('движение ДВС'!B:P,MATCH('наряд-задание'!D1856,'движение ДВС'!P:P,0),1),"")</f>
        <v/>
      </c>
    </row>
    <row r="1857" spans="1:11" s="29" customFormat="1" ht="25.5" hidden="1" customHeight="1" x14ac:dyDescent="0.25">
      <c r="A1857" s="37"/>
      <c r="B1857" s="35"/>
      <c r="C1857" s="29">
        <f>IFERROR(VLOOKUP(B1857,специалист!$B$3:$C$45,2,FALSE),)</f>
        <v>0</v>
      </c>
      <c r="D1857" s="37"/>
      <c r="E1857" s="30" t="str">
        <f>IFERROR(VLOOKUP(D1857,'движение ДВС'!B1856:C5861,2,FALSE),"")</f>
        <v/>
      </c>
      <c r="F1857" s="35"/>
      <c r="G1857" s="30" t="str">
        <f>IFERROR(VLOOKUP(F1857,нормативы!G1857:H1896,2,FALSE),"")</f>
        <v/>
      </c>
      <c r="H1857" s="30" t="str">
        <f>IF(ISBLANK(D1857),"",нормативы!$H$2)</f>
        <v/>
      </c>
      <c r="I1857" s="35"/>
      <c r="J1857" s="36" t="str">
        <f>IFERROR(VLOOKUP(D1857,'движение ДВС'!B1856:K5861,9,FALSE),"")</f>
        <v/>
      </c>
      <c r="K1857" s="29" t="str">
        <f>IFERROR(INDEX('движение ДВС'!B:P,MATCH('наряд-задание'!D1857,'движение ДВС'!P:P,0),1),"")</f>
        <v/>
      </c>
    </row>
    <row r="1858" spans="1:11" s="29" customFormat="1" ht="25.5" hidden="1" customHeight="1" x14ac:dyDescent="0.25">
      <c r="A1858" s="37"/>
      <c r="B1858" s="35"/>
      <c r="C1858" s="29">
        <f>IFERROR(VLOOKUP(B1858,специалист!$B$3:$C$45,2,FALSE),)</f>
        <v>0</v>
      </c>
      <c r="D1858" s="37"/>
      <c r="E1858" s="30" t="str">
        <f>IFERROR(VLOOKUP(D1858,'движение ДВС'!B1857:C5862,2,FALSE),"")</f>
        <v/>
      </c>
      <c r="F1858" s="35"/>
      <c r="G1858" s="30" t="str">
        <f>IFERROR(VLOOKUP(F1858,нормативы!G1858:H1897,2,FALSE),"")</f>
        <v/>
      </c>
      <c r="H1858" s="30" t="str">
        <f>IF(ISBLANK(D1858),"",нормативы!$H$2)</f>
        <v/>
      </c>
      <c r="I1858" s="35"/>
      <c r="J1858" s="36" t="str">
        <f>IFERROR(VLOOKUP(D1858,'движение ДВС'!B1857:K5862,9,FALSE),"")</f>
        <v/>
      </c>
      <c r="K1858" s="29" t="str">
        <f>IFERROR(INDEX('движение ДВС'!B:P,MATCH('наряд-задание'!D1858,'движение ДВС'!P:P,0),1),"")</f>
        <v/>
      </c>
    </row>
    <row r="1859" spans="1:11" s="29" customFormat="1" ht="25.5" hidden="1" customHeight="1" x14ac:dyDescent="0.25">
      <c r="A1859" s="37"/>
      <c r="B1859" s="35"/>
      <c r="C1859" s="29">
        <f>IFERROR(VLOOKUP(B1859,специалист!$B$3:$C$45,2,FALSE),)</f>
        <v>0</v>
      </c>
      <c r="D1859" s="37"/>
      <c r="E1859" s="30" t="str">
        <f>IFERROR(VLOOKUP(D1859,'движение ДВС'!B1858:C5863,2,FALSE),"")</f>
        <v/>
      </c>
      <c r="F1859" s="35"/>
      <c r="G1859" s="30" t="str">
        <f>IFERROR(VLOOKUP(F1859,нормативы!G1859:H1898,2,FALSE),"")</f>
        <v/>
      </c>
      <c r="H1859" s="30" t="str">
        <f>IF(ISBLANK(D1859),"",нормативы!$H$2)</f>
        <v/>
      </c>
      <c r="I1859" s="35"/>
      <c r="J1859" s="36" t="str">
        <f>IFERROR(VLOOKUP(D1859,'движение ДВС'!B1858:K5863,9,FALSE),"")</f>
        <v/>
      </c>
      <c r="K1859" s="29" t="str">
        <f>IFERROR(INDEX('движение ДВС'!B:P,MATCH('наряд-задание'!D1859,'движение ДВС'!P:P,0),1),"")</f>
        <v/>
      </c>
    </row>
    <row r="1860" spans="1:11" s="29" customFormat="1" ht="25.5" hidden="1" customHeight="1" x14ac:dyDescent="0.25">
      <c r="A1860" s="37"/>
      <c r="B1860" s="35"/>
      <c r="C1860" s="29">
        <f>IFERROR(VLOOKUP(B1860,специалист!$B$3:$C$45,2,FALSE),)</f>
        <v>0</v>
      </c>
      <c r="D1860" s="37"/>
      <c r="E1860" s="30" t="str">
        <f>IFERROR(VLOOKUP(D1860,'движение ДВС'!B1859:C5864,2,FALSE),"")</f>
        <v/>
      </c>
      <c r="F1860" s="35"/>
      <c r="G1860" s="30" t="str">
        <f>IFERROR(VLOOKUP(F1860,нормативы!G1860:H1899,2,FALSE),"")</f>
        <v/>
      </c>
      <c r="H1860" s="30" t="str">
        <f>IF(ISBLANK(D1860),"",нормативы!$H$2)</f>
        <v/>
      </c>
      <c r="I1860" s="35"/>
      <c r="J1860" s="36" t="str">
        <f>IFERROR(VLOOKUP(D1860,'движение ДВС'!B1859:K5864,9,FALSE),"")</f>
        <v/>
      </c>
      <c r="K1860" s="29" t="str">
        <f>IFERROR(INDEX('движение ДВС'!B:P,MATCH('наряд-задание'!D1860,'движение ДВС'!P:P,0),1),"")</f>
        <v/>
      </c>
    </row>
    <row r="1861" spans="1:11" s="29" customFormat="1" ht="25.5" hidden="1" customHeight="1" x14ac:dyDescent="0.25">
      <c r="A1861" s="37"/>
      <c r="B1861" s="35"/>
      <c r="C1861" s="29">
        <f>IFERROR(VLOOKUP(B1861,специалист!$B$3:$C$45,2,FALSE),)</f>
        <v>0</v>
      </c>
      <c r="D1861" s="37"/>
      <c r="E1861" s="30" t="str">
        <f>IFERROR(VLOOKUP(D1861,'движение ДВС'!B1860:C5865,2,FALSE),"")</f>
        <v/>
      </c>
      <c r="F1861" s="35"/>
      <c r="G1861" s="30" t="str">
        <f>IFERROR(VLOOKUP(F1861,нормативы!G1861:H1900,2,FALSE),"")</f>
        <v/>
      </c>
      <c r="H1861" s="30" t="str">
        <f>IF(ISBLANK(D1861),"",нормативы!$H$2)</f>
        <v/>
      </c>
      <c r="I1861" s="35"/>
      <c r="J1861" s="36" t="str">
        <f>IFERROR(VLOOKUP(D1861,'движение ДВС'!B1860:K5865,9,FALSE),"")</f>
        <v/>
      </c>
      <c r="K1861" s="29" t="str">
        <f>IFERROR(INDEX('движение ДВС'!B:P,MATCH('наряд-задание'!D1861,'движение ДВС'!P:P,0),1),"")</f>
        <v/>
      </c>
    </row>
    <row r="1862" spans="1:11" s="29" customFormat="1" ht="25.5" hidden="1" customHeight="1" x14ac:dyDescent="0.25">
      <c r="A1862" s="37"/>
      <c r="B1862" s="35"/>
      <c r="C1862" s="29">
        <f>IFERROR(VLOOKUP(B1862,специалист!$B$3:$C$45,2,FALSE),)</f>
        <v>0</v>
      </c>
      <c r="D1862" s="37"/>
      <c r="E1862" s="30" t="str">
        <f>IFERROR(VLOOKUP(D1862,'движение ДВС'!B1861:C5866,2,FALSE),"")</f>
        <v/>
      </c>
      <c r="F1862" s="35"/>
      <c r="G1862" s="30" t="str">
        <f>IFERROR(VLOOKUP(F1862,нормативы!G1862:H1901,2,FALSE),"")</f>
        <v/>
      </c>
      <c r="H1862" s="30" t="str">
        <f>IF(ISBLANK(D1862),"",нормативы!$H$2)</f>
        <v/>
      </c>
      <c r="I1862" s="35"/>
      <c r="J1862" s="36" t="str">
        <f>IFERROR(VLOOKUP(D1862,'движение ДВС'!B1861:K5866,9,FALSE),"")</f>
        <v/>
      </c>
      <c r="K1862" s="29" t="str">
        <f>IFERROR(INDEX('движение ДВС'!B:P,MATCH('наряд-задание'!D1862,'движение ДВС'!P:P,0),1),"")</f>
        <v/>
      </c>
    </row>
    <row r="1863" spans="1:11" s="29" customFormat="1" ht="25.5" hidden="1" customHeight="1" x14ac:dyDescent="0.25">
      <c r="A1863" s="37"/>
      <c r="B1863" s="35"/>
      <c r="C1863" s="29">
        <f>IFERROR(VLOOKUP(B1863,специалист!$B$3:$C$45,2,FALSE),)</f>
        <v>0</v>
      </c>
      <c r="D1863" s="37"/>
      <c r="E1863" s="30" t="str">
        <f>IFERROR(VLOOKUP(D1863,'движение ДВС'!B1862:C5867,2,FALSE),"")</f>
        <v/>
      </c>
      <c r="F1863" s="35"/>
      <c r="G1863" s="30" t="str">
        <f>IFERROR(VLOOKUP(F1863,нормативы!G1863:H1902,2,FALSE),"")</f>
        <v/>
      </c>
      <c r="H1863" s="30" t="str">
        <f>IF(ISBLANK(D1863),"",нормативы!$H$2)</f>
        <v/>
      </c>
      <c r="I1863" s="35"/>
      <c r="J1863" s="36" t="str">
        <f>IFERROR(VLOOKUP(D1863,'движение ДВС'!B1862:K5867,9,FALSE),"")</f>
        <v/>
      </c>
      <c r="K1863" s="29" t="str">
        <f>IFERROR(INDEX('движение ДВС'!B:P,MATCH('наряд-задание'!D1863,'движение ДВС'!P:P,0),1),"")</f>
        <v/>
      </c>
    </row>
    <row r="1864" spans="1:11" s="29" customFormat="1" ht="25.5" hidden="1" customHeight="1" x14ac:dyDescent="0.25">
      <c r="A1864" s="37"/>
      <c r="B1864" s="35"/>
      <c r="C1864" s="29">
        <f>IFERROR(VLOOKUP(B1864,специалист!$B$3:$C$45,2,FALSE),)</f>
        <v>0</v>
      </c>
      <c r="D1864" s="37"/>
      <c r="E1864" s="30" t="str">
        <f>IFERROR(VLOOKUP(D1864,'движение ДВС'!B1863:C5868,2,FALSE),"")</f>
        <v/>
      </c>
      <c r="F1864" s="35"/>
      <c r="G1864" s="30" t="str">
        <f>IFERROR(VLOOKUP(F1864,нормативы!G1864:H1903,2,FALSE),"")</f>
        <v/>
      </c>
      <c r="H1864" s="30" t="str">
        <f>IF(ISBLANK(D1864),"",нормативы!$H$2)</f>
        <v/>
      </c>
      <c r="I1864" s="35"/>
      <c r="J1864" s="36" t="str">
        <f>IFERROR(VLOOKUP(D1864,'движение ДВС'!B1863:K5868,9,FALSE),"")</f>
        <v/>
      </c>
      <c r="K1864" s="29" t="str">
        <f>IFERROR(INDEX('движение ДВС'!B:P,MATCH('наряд-задание'!D1864,'движение ДВС'!P:P,0),1),"")</f>
        <v/>
      </c>
    </row>
    <row r="1865" spans="1:11" s="29" customFormat="1" ht="25.5" hidden="1" customHeight="1" x14ac:dyDescent="0.25">
      <c r="A1865" s="37"/>
      <c r="B1865" s="35"/>
      <c r="C1865" s="29">
        <f>IFERROR(VLOOKUP(B1865,специалист!$B$3:$C$45,2,FALSE),)</f>
        <v>0</v>
      </c>
      <c r="D1865" s="37"/>
      <c r="E1865" s="30" t="str">
        <f>IFERROR(VLOOKUP(D1865,'движение ДВС'!B1864:C5869,2,FALSE),"")</f>
        <v/>
      </c>
      <c r="F1865" s="35"/>
      <c r="G1865" s="30" t="str">
        <f>IFERROR(VLOOKUP(F1865,нормативы!G1865:H1904,2,FALSE),"")</f>
        <v/>
      </c>
      <c r="H1865" s="30" t="str">
        <f>IF(ISBLANK(D1865),"",нормативы!$H$2)</f>
        <v/>
      </c>
      <c r="I1865" s="35"/>
      <c r="J1865" s="36" t="str">
        <f>IFERROR(VLOOKUP(D1865,'движение ДВС'!B1864:K5869,9,FALSE),"")</f>
        <v/>
      </c>
      <c r="K1865" s="29" t="str">
        <f>IFERROR(INDEX('движение ДВС'!B:P,MATCH('наряд-задание'!D1865,'движение ДВС'!P:P,0),1),"")</f>
        <v/>
      </c>
    </row>
    <row r="1866" spans="1:11" s="29" customFormat="1" ht="25.5" hidden="1" customHeight="1" x14ac:dyDescent="0.25">
      <c r="A1866" s="37"/>
      <c r="B1866" s="35"/>
      <c r="C1866" s="29">
        <f>IFERROR(VLOOKUP(B1866,специалист!$B$3:$C$45,2,FALSE),)</f>
        <v>0</v>
      </c>
      <c r="D1866" s="37"/>
      <c r="E1866" s="30" t="str">
        <f>IFERROR(VLOOKUP(D1866,'движение ДВС'!B1865:C5870,2,FALSE),"")</f>
        <v/>
      </c>
      <c r="F1866" s="35"/>
      <c r="G1866" s="30" t="str">
        <f>IFERROR(VLOOKUP(F1866,нормативы!G1866:H1905,2,FALSE),"")</f>
        <v/>
      </c>
      <c r="H1866" s="30" t="str">
        <f>IF(ISBLANK(D1866),"",нормативы!$H$2)</f>
        <v/>
      </c>
      <c r="I1866" s="35"/>
      <c r="J1866" s="36" t="str">
        <f>IFERROR(VLOOKUP(D1866,'движение ДВС'!B1865:K5870,9,FALSE),"")</f>
        <v/>
      </c>
      <c r="K1866" s="29" t="str">
        <f>IFERROR(INDEX('движение ДВС'!B:P,MATCH('наряд-задание'!D1866,'движение ДВС'!P:P,0),1),"")</f>
        <v/>
      </c>
    </row>
    <row r="1867" spans="1:11" s="29" customFormat="1" ht="25.5" hidden="1" customHeight="1" x14ac:dyDescent="0.25">
      <c r="A1867" s="37"/>
      <c r="B1867" s="35"/>
      <c r="C1867" s="29">
        <f>IFERROR(VLOOKUP(B1867,специалист!$B$3:$C$45,2,FALSE),)</f>
        <v>0</v>
      </c>
      <c r="D1867" s="37"/>
      <c r="E1867" s="30" t="str">
        <f>IFERROR(VLOOKUP(D1867,'движение ДВС'!B1866:C5871,2,FALSE),"")</f>
        <v/>
      </c>
      <c r="F1867" s="35"/>
      <c r="G1867" s="30" t="str">
        <f>IFERROR(VLOOKUP(F1867,нормативы!G1867:H1906,2,FALSE),"")</f>
        <v/>
      </c>
      <c r="H1867" s="30" t="str">
        <f>IF(ISBLANK(D1867),"",нормативы!$H$2)</f>
        <v/>
      </c>
      <c r="I1867" s="35"/>
      <c r="J1867" s="36" t="str">
        <f>IFERROR(VLOOKUP(D1867,'движение ДВС'!B1866:K5871,9,FALSE),"")</f>
        <v/>
      </c>
      <c r="K1867" s="29" t="str">
        <f>IFERROR(INDEX('движение ДВС'!B:P,MATCH('наряд-задание'!D1867,'движение ДВС'!P:P,0),1),"")</f>
        <v/>
      </c>
    </row>
    <row r="1868" spans="1:11" s="29" customFormat="1" ht="25.5" hidden="1" customHeight="1" x14ac:dyDescent="0.25">
      <c r="A1868" s="37"/>
      <c r="B1868" s="35"/>
      <c r="C1868" s="29">
        <f>IFERROR(VLOOKUP(B1868,специалист!$B$3:$C$45,2,FALSE),)</f>
        <v>0</v>
      </c>
      <c r="D1868" s="37"/>
      <c r="E1868" s="30" t="str">
        <f>IFERROR(VLOOKUP(D1868,'движение ДВС'!B1867:C5872,2,FALSE),"")</f>
        <v/>
      </c>
      <c r="F1868" s="35"/>
      <c r="G1868" s="30" t="str">
        <f>IFERROR(VLOOKUP(F1868,нормативы!G1868:H1907,2,FALSE),"")</f>
        <v/>
      </c>
      <c r="H1868" s="30" t="str">
        <f>IF(ISBLANK(D1868),"",нормативы!$H$2)</f>
        <v/>
      </c>
      <c r="I1868" s="35"/>
      <c r="J1868" s="36" t="str">
        <f>IFERROR(VLOOKUP(D1868,'движение ДВС'!B1867:K5872,9,FALSE),"")</f>
        <v/>
      </c>
      <c r="K1868" s="29" t="str">
        <f>IFERROR(INDEX('движение ДВС'!B:P,MATCH('наряд-задание'!D1868,'движение ДВС'!P:P,0),1),"")</f>
        <v/>
      </c>
    </row>
    <row r="1869" spans="1:11" s="29" customFormat="1" ht="25.5" hidden="1" customHeight="1" x14ac:dyDescent="0.25">
      <c r="A1869" s="37"/>
      <c r="B1869" s="35"/>
      <c r="C1869" s="29">
        <f>IFERROR(VLOOKUP(B1869,специалист!$B$3:$C$45,2,FALSE),)</f>
        <v>0</v>
      </c>
      <c r="D1869" s="37"/>
      <c r="E1869" s="30" t="str">
        <f>IFERROR(VLOOKUP(D1869,'движение ДВС'!B1868:C5873,2,FALSE),"")</f>
        <v/>
      </c>
      <c r="F1869" s="35"/>
      <c r="G1869" s="30" t="str">
        <f>IFERROR(VLOOKUP(F1869,нормативы!G1869:H1908,2,FALSE),"")</f>
        <v/>
      </c>
      <c r="H1869" s="30" t="str">
        <f>IF(ISBLANK(D1869),"",нормативы!$H$2)</f>
        <v/>
      </c>
      <c r="I1869" s="35"/>
      <c r="J1869" s="36" t="str">
        <f>IFERROR(VLOOKUP(D1869,'движение ДВС'!B1868:K5873,9,FALSE),"")</f>
        <v/>
      </c>
      <c r="K1869" s="29" t="str">
        <f>IFERROR(INDEX('движение ДВС'!B:P,MATCH('наряд-задание'!D1869,'движение ДВС'!P:P,0),1),"")</f>
        <v/>
      </c>
    </row>
    <row r="1870" spans="1:11" s="29" customFormat="1" ht="25.5" hidden="1" customHeight="1" x14ac:dyDescent="0.25">
      <c r="A1870" s="37"/>
      <c r="B1870" s="35"/>
      <c r="C1870" s="29">
        <f>IFERROR(VLOOKUP(B1870,специалист!$B$3:$C$45,2,FALSE),)</f>
        <v>0</v>
      </c>
      <c r="D1870" s="37"/>
      <c r="E1870" s="30" t="str">
        <f>IFERROR(VLOOKUP(D1870,'движение ДВС'!B1869:C5874,2,FALSE),"")</f>
        <v/>
      </c>
      <c r="F1870" s="35"/>
      <c r="G1870" s="30" t="str">
        <f>IFERROR(VLOOKUP(F1870,нормативы!G1870:H1909,2,FALSE),"")</f>
        <v/>
      </c>
      <c r="H1870" s="30" t="str">
        <f>IF(ISBLANK(D1870),"",нормативы!$H$2)</f>
        <v/>
      </c>
      <c r="I1870" s="35"/>
      <c r="J1870" s="36" t="str">
        <f>IFERROR(VLOOKUP(D1870,'движение ДВС'!B1869:K5874,9,FALSE),"")</f>
        <v/>
      </c>
      <c r="K1870" s="29" t="str">
        <f>IFERROR(INDEX('движение ДВС'!B:P,MATCH('наряд-задание'!D1870,'движение ДВС'!P:P,0),1),"")</f>
        <v/>
      </c>
    </row>
    <row r="1871" spans="1:11" s="29" customFormat="1" ht="25.5" hidden="1" customHeight="1" x14ac:dyDescent="0.25">
      <c r="A1871" s="37"/>
      <c r="B1871" s="35"/>
      <c r="C1871" s="29">
        <f>IFERROR(VLOOKUP(B1871,специалист!$B$3:$C$45,2,FALSE),)</f>
        <v>0</v>
      </c>
      <c r="D1871" s="37"/>
      <c r="E1871" s="30" t="str">
        <f>IFERROR(VLOOKUP(D1871,'движение ДВС'!B1870:C5875,2,FALSE),"")</f>
        <v/>
      </c>
      <c r="F1871" s="35"/>
      <c r="G1871" s="30" t="str">
        <f>IFERROR(VLOOKUP(F1871,нормативы!G1871:H1910,2,FALSE),"")</f>
        <v/>
      </c>
      <c r="H1871" s="30" t="str">
        <f>IF(ISBLANK(D1871),"",нормативы!$H$2)</f>
        <v/>
      </c>
      <c r="I1871" s="35"/>
      <c r="J1871" s="36" t="str">
        <f>IFERROR(VLOOKUP(D1871,'движение ДВС'!B1870:K5875,9,FALSE),"")</f>
        <v/>
      </c>
      <c r="K1871" s="29" t="str">
        <f>IFERROR(INDEX('движение ДВС'!B:P,MATCH('наряд-задание'!D1871,'движение ДВС'!P:P,0),1),"")</f>
        <v/>
      </c>
    </row>
    <row r="1872" spans="1:11" s="29" customFormat="1" ht="25.5" hidden="1" customHeight="1" x14ac:dyDescent="0.25">
      <c r="A1872" s="37"/>
      <c r="B1872" s="35"/>
      <c r="C1872" s="29">
        <f>IFERROR(VLOOKUP(B1872,специалист!$B$3:$C$45,2,FALSE),)</f>
        <v>0</v>
      </c>
      <c r="D1872" s="37"/>
      <c r="E1872" s="30" t="str">
        <f>IFERROR(VLOOKUP(D1872,'движение ДВС'!B1871:C5876,2,FALSE),"")</f>
        <v/>
      </c>
      <c r="F1872" s="35"/>
      <c r="G1872" s="30" t="str">
        <f>IFERROR(VLOOKUP(F1872,нормативы!G1872:H1911,2,FALSE),"")</f>
        <v/>
      </c>
      <c r="H1872" s="30" t="str">
        <f>IF(ISBLANK(D1872),"",нормативы!$H$2)</f>
        <v/>
      </c>
      <c r="I1872" s="35"/>
      <c r="J1872" s="36" t="str">
        <f>IFERROR(VLOOKUP(D1872,'движение ДВС'!B1871:K5876,9,FALSE),"")</f>
        <v/>
      </c>
      <c r="K1872" s="29" t="str">
        <f>IFERROR(INDEX('движение ДВС'!B:P,MATCH('наряд-задание'!D1872,'движение ДВС'!P:P,0),1),"")</f>
        <v/>
      </c>
    </row>
    <row r="1873" spans="1:11" s="29" customFormat="1" ht="25.5" hidden="1" customHeight="1" x14ac:dyDescent="0.25">
      <c r="A1873" s="37"/>
      <c r="B1873" s="35"/>
      <c r="C1873" s="29">
        <f>IFERROR(VLOOKUP(B1873,специалист!$B$3:$C$45,2,FALSE),)</f>
        <v>0</v>
      </c>
      <c r="D1873" s="37"/>
      <c r="E1873" s="30" t="str">
        <f>IFERROR(VLOOKUP(D1873,'движение ДВС'!B1872:C5877,2,FALSE),"")</f>
        <v/>
      </c>
      <c r="F1873" s="35"/>
      <c r="G1873" s="30" t="str">
        <f>IFERROR(VLOOKUP(F1873,нормативы!G1873:H1912,2,FALSE),"")</f>
        <v/>
      </c>
      <c r="H1873" s="30" t="str">
        <f>IF(ISBLANK(D1873),"",нормативы!$H$2)</f>
        <v/>
      </c>
      <c r="I1873" s="35"/>
      <c r="J1873" s="36" t="str">
        <f>IFERROR(VLOOKUP(D1873,'движение ДВС'!B1872:K5877,9,FALSE),"")</f>
        <v/>
      </c>
      <c r="K1873" s="29" t="str">
        <f>IFERROR(INDEX('движение ДВС'!B:P,MATCH('наряд-задание'!D1873,'движение ДВС'!P:P,0),1),"")</f>
        <v/>
      </c>
    </row>
    <row r="1874" spans="1:11" s="29" customFormat="1" ht="25.5" hidden="1" customHeight="1" x14ac:dyDescent="0.25">
      <c r="A1874" s="37"/>
      <c r="B1874" s="35"/>
      <c r="C1874" s="29">
        <f>IFERROR(VLOOKUP(B1874,специалист!$B$3:$C$45,2,FALSE),)</f>
        <v>0</v>
      </c>
      <c r="D1874" s="37"/>
      <c r="E1874" s="30" t="str">
        <f>IFERROR(VLOOKUP(D1874,'движение ДВС'!B1873:C5878,2,FALSE),"")</f>
        <v/>
      </c>
      <c r="F1874" s="35"/>
      <c r="G1874" s="30" t="str">
        <f>IFERROR(VLOOKUP(F1874,нормативы!G1874:H1913,2,FALSE),"")</f>
        <v/>
      </c>
      <c r="H1874" s="30" t="str">
        <f>IF(ISBLANK(D1874),"",нормативы!$H$2)</f>
        <v/>
      </c>
      <c r="I1874" s="35"/>
      <c r="J1874" s="36" t="str">
        <f>IFERROR(VLOOKUP(D1874,'движение ДВС'!B1873:K5878,9,FALSE),"")</f>
        <v/>
      </c>
      <c r="K1874" s="29" t="str">
        <f>IFERROR(INDEX('движение ДВС'!B:P,MATCH('наряд-задание'!D1874,'движение ДВС'!P:P,0),1),"")</f>
        <v/>
      </c>
    </row>
    <row r="1875" spans="1:11" s="29" customFormat="1" ht="25.5" hidden="1" customHeight="1" x14ac:dyDescent="0.25">
      <c r="A1875" s="37"/>
      <c r="B1875" s="35"/>
      <c r="C1875" s="29">
        <f>IFERROR(VLOOKUP(B1875,специалист!$B$3:$C$45,2,FALSE),)</f>
        <v>0</v>
      </c>
      <c r="D1875" s="37"/>
      <c r="E1875" s="30" t="str">
        <f>IFERROR(VLOOKUP(D1875,'движение ДВС'!B1874:C5879,2,FALSE),"")</f>
        <v/>
      </c>
      <c r="F1875" s="35"/>
      <c r="G1875" s="30" t="str">
        <f>IFERROR(VLOOKUP(F1875,нормативы!G1875:H1914,2,FALSE),"")</f>
        <v/>
      </c>
      <c r="H1875" s="30" t="str">
        <f>IF(ISBLANK(D1875),"",нормативы!$H$2)</f>
        <v/>
      </c>
      <c r="I1875" s="35"/>
      <c r="J1875" s="36" t="str">
        <f>IFERROR(VLOOKUP(D1875,'движение ДВС'!B1874:K5879,9,FALSE),"")</f>
        <v/>
      </c>
      <c r="K1875" s="29" t="str">
        <f>IFERROR(INDEX('движение ДВС'!B:P,MATCH('наряд-задание'!D1875,'движение ДВС'!P:P,0),1),"")</f>
        <v/>
      </c>
    </row>
    <row r="1876" spans="1:11" s="29" customFormat="1" ht="25.5" hidden="1" customHeight="1" x14ac:dyDescent="0.25">
      <c r="A1876" s="37"/>
      <c r="B1876" s="35"/>
      <c r="C1876" s="29">
        <f>IFERROR(VLOOKUP(B1876,специалист!$B$3:$C$45,2,FALSE),)</f>
        <v>0</v>
      </c>
      <c r="D1876" s="37"/>
      <c r="E1876" s="30" t="str">
        <f>IFERROR(VLOOKUP(D1876,'движение ДВС'!B1875:C5880,2,FALSE),"")</f>
        <v/>
      </c>
      <c r="F1876" s="35"/>
      <c r="G1876" s="30" t="str">
        <f>IFERROR(VLOOKUP(F1876,нормативы!G1876:H1915,2,FALSE),"")</f>
        <v/>
      </c>
      <c r="H1876" s="30" t="str">
        <f>IF(ISBLANK(D1876),"",нормативы!$H$2)</f>
        <v/>
      </c>
      <c r="I1876" s="35"/>
      <c r="J1876" s="36" t="str">
        <f>IFERROR(VLOOKUP(D1876,'движение ДВС'!B1875:K5880,9,FALSE),"")</f>
        <v/>
      </c>
      <c r="K1876" s="29" t="str">
        <f>IFERROR(INDEX('движение ДВС'!B:P,MATCH('наряд-задание'!D1876,'движение ДВС'!P:P,0),1),"")</f>
        <v/>
      </c>
    </row>
    <row r="1877" spans="1:11" s="29" customFormat="1" ht="25.5" hidden="1" customHeight="1" x14ac:dyDescent="0.25">
      <c r="A1877" s="37"/>
      <c r="B1877" s="35"/>
      <c r="C1877" s="29">
        <f>IFERROR(VLOOKUP(B1877,специалист!$B$3:$C$45,2,FALSE),)</f>
        <v>0</v>
      </c>
      <c r="D1877" s="37"/>
      <c r="E1877" s="30" t="str">
        <f>IFERROR(VLOOKUP(D1877,'движение ДВС'!B1876:C5881,2,FALSE),"")</f>
        <v/>
      </c>
      <c r="F1877" s="35"/>
      <c r="G1877" s="30" t="str">
        <f>IFERROR(VLOOKUP(F1877,нормативы!G1877:H1916,2,FALSE),"")</f>
        <v/>
      </c>
      <c r="H1877" s="30" t="str">
        <f>IF(ISBLANK(D1877),"",нормативы!$H$2)</f>
        <v/>
      </c>
      <c r="I1877" s="35"/>
      <c r="J1877" s="36" t="str">
        <f>IFERROR(VLOOKUP(D1877,'движение ДВС'!B1876:K5881,9,FALSE),"")</f>
        <v/>
      </c>
      <c r="K1877" s="29" t="str">
        <f>IFERROR(INDEX('движение ДВС'!B:P,MATCH('наряд-задание'!D1877,'движение ДВС'!P:P,0),1),"")</f>
        <v/>
      </c>
    </row>
    <row r="1878" spans="1:11" s="29" customFormat="1" ht="25.5" hidden="1" customHeight="1" x14ac:dyDescent="0.25">
      <c r="A1878" s="37"/>
      <c r="B1878" s="35"/>
      <c r="C1878" s="29">
        <f>IFERROR(VLOOKUP(B1878,специалист!$B$3:$C$45,2,FALSE),)</f>
        <v>0</v>
      </c>
      <c r="D1878" s="37"/>
      <c r="E1878" s="30" t="str">
        <f>IFERROR(VLOOKUP(D1878,'движение ДВС'!B1877:C5882,2,FALSE),"")</f>
        <v/>
      </c>
      <c r="F1878" s="35"/>
      <c r="G1878" s="30" t="str">
        <f>IFERROR(VLOOKUP(F1878,нормативы!G1878:H1917,2,FALSE),"")</f>
        <v/>
      </c>
      <c r="H1878" s="30" t="str">
        <f>IF(ISBLANK(D1878),"",нормативы!$H$2)</f>
        <v/>
      </c>
      <c r="I1878" s="35"/>
      <c r="J1878" s="36" t="str">
        <f>IFERROR(VLOOKUP(D1878,'движение ДВС'!B1877:K5882,9,FALSE),"")</f>
        <v/>
      </c>
      <c r="K1878" s="29" t="str">
        <f>IFERROR(INDEX('движение ДВС'!B:P,MATCH('наряд-задание'!D1878,'движение ДВС'!P:P,0),1),"")</f>
        <v/>
      </c>
    </row>
    <row r="1879" spans="1:11" s="29" customFormat="1" ht="25.5" hidden="1" customHeight="1" x14ac:dyDescent="0.25">
      <c r="A1879" s="37"/>
      <c r="B1879" s="35"/>
      <c r="C1879" s="29">
        <f>IFERROR(VLOOKUP(B1879,специалист!$B$3:$C$45,2,FALSE),)</f>
        <v>0</v>
      </c>
      <c r="D1879" s="37"/>
      <c r="E1879" s="30" t="str">
        <f>IFERROR(VLOOKUP(D1879,'движение ДВС'!B1878:C5883,2,FALSE),"")</f>
        <v/>
      </c>
      <c r="F1879" s="35"/>
      <c r="G1879" s="30" t="str">
        <f>IFERROR(VLOOKUP(F1879,нормативы!G1879:H1918,2,FALSE),"")</f>
        <v/>
      </c>
      <c r="H1879" s="30" t="str">
        <f>IF(ISBLANK(D1879),"",нормативы!$H$2)</f>
        <v/>
      </c>
      <c r="I1879" s="35"/>
      <c r="J1879" s="36" t="str">
        <f>IFERROR(VLOOKUP(D1879,'движение ДВС'!B1878:K5883,9,FALSE),"")</f>
        <v/>
      </c>
      <c r="K1879" s="29" t="str">
        <f>IFERROR(INDEX('движение ДВС'!B:P,MATCH('наряд-задание'!D1879,'движение ДВС'!P:P,0),1),"")</f>
        <v/>
      </c>
    </row>
    <row r="1880" spans="1:11" s="29" customFormat="1" ht="25.5" hidden="1" customHeight="1" x14ac:dyDescent="0.25">
      <c r="A1880" s="37"/>
      <c r="B1880" s="35"/>
      <c r="C1880" s="29">
        <f>IFERROR(VLOOKUP(B1880,специалист!$B$3:$C$45,2,FALSE),)</f>
        <v>0</v>
      </c>
      <c r="D1880" s="37"/>
      <c r="E1880" s="30" t="str">
        <f>IFERROR(VLOOKUP(D1880,'движение ДВС'!B1879:C5884,2,FALSE),"")</f>
        <v/>
      </c>
      <c r="F1880" s="35"/>
      <c r="G1880" s="30" t="str">
        <f>IFERROR(VLOOKUP(F1880,нормативы!G1880:H1919,2,FALSE),"")</f>
        <v/>
      </c>
      <c r="H1880" s="30" t="str">
        <f>IF(ISBLANK(D1880),"",нормативы!$H$2)</f>
        <v/>
      </c>
      <c r="I1880" s="35"/>
      <c r="J1880" s="36" t="str">
        <f>IFERROR(VLOOKUP(D1880,'движение ДВС'!B1879:K5884,9,FALSE),"")</f>
        <v/>
      </c>
      <c r="K1880" s="29" t="str">
        <f>IFERROR(INDEX('движение ДВС'!B:P,MATCH('наряд-задание'!D1880,'движение ДВС'!P:P,0),1),"")</f>
        <v/>
      </c>
    </row>
    <row r="1881" spans="1:11" s="29" customFormat="1" ht="25.5" hidden="1" customHeight="1" x14ac:dyDescent="0.25">
      <c r="A1881" s="37"/>
      <c r="B1881" s="35"/>
      <c r="C1881" s="29">
        <f>IFERROR(VLOOKUP(B1881,специалист!$B$3:$C$45,2,FALSE),)</f>
        <v>0</v>
      </c>
      <c r="D1881" s="37"/>
      <c r="E1881" s="30" t="str">
        <f>IFERROR(VLOOKUP(D1881,'движение ДВС'!B1880:C5885,2,FALSE),"")</f>
        <v/>
      </c>
      <c r="F1881" s="35"/>
      <c r="G1881" s="30" t="str">
        <f>IFERROR(VLOOKUP(F1881,нормативы!G1881:H1920,2,FALSE),"")</f>
        <v/>
      </c>
      <c r="H1881" s="30" t="str">
        <f>IF(ISBLANK(D1881),"",нормативы!$H$2)</f>
        <v/>
      </c>
      <c r="I1881" s="35"/>
      <c r="J1881" s="36" t="str">
        <f>IFERROR(VLOOKUP(D1881,'движение ДВС'!B1880:K5885,9,FALSE),"")</f>
        <v/>
      </c>
      <c r="K1881" s="29" t="str">
        <f>IFERROR(INDEX('движение ДВС'!B:P,MATCH('наряд-задание'!D1881,'движение ДВС'!P:P,0),1),"")</f>
        <v/>
      </c>
    </row>
    <row r="1882" spans="1:11" s="29" customFormat="1" ht="25.5" hidden="1" customHeight="1" x14ac:dyDescent="0.25">
      <c r="A1882" s="37"/>
      <c r="B1882" s="35"/>
      <c r="C1882" s="29">
        <f>IFERROR(VLOOKUP(B1882,специалист!$B$3:$C$45,2,FALSE),)</f>
        <v>0</v>
      </c>
      <c r="D1882" s="37"/>
      <c r="E1882" s="30" t="str">
        <f>IFERROR(VLOOKUP(D1882,'движение ДВС'!B1881:C5886,2,FALSE),"")</f>
        <v/>
      </c>
      <c r="F1882" s="35"/>
      <c r="G1882" s="30" t="str">
        <f>IFERROR(VLOOKUP(F1882,нормативы!G1882:H1921,2,FALSE),"")</f>
        <v/>
      </c>
      <c r="H1882" s="30" t="str">
        <f>IF(ISBLANK(D1882),"",нормативы!$H$2)</f>
        <v/>
      </c>
      <c r="I1882" s="35"/>
      <c r="J1882" s="36" t="str">
        <f>IFERROR(VLOOKUP(D1882,'движение ДВС'!B1881:K5886,9,FALSE),"")</f>
        <v/>
      </c>
      <c r="K1882" s="29" t="str">
        <f>IFERROR(INDEX('движение ДВС'!B:P,MATCH('наряд-задание'!D1882,'движение ДВС'!P:P,0),1),"")</f>
        <v/>
      </c>
    </row>
    <row r="1883" spans="1:11" s="29" customFormat="1" ht="25.5" hidden="1" customHeight="1" x14ac:dyDescent="0.25">
      <c r="A1883" s="37"/>
      <c r="B1883" s="35"/>
      <c r="C1883" s="29">
        <f>IFERROR(VLOOKUP(B1883,специалист!$B$3:$C$45,2,FALSE),)</f>
        <v>0</v>
      </c>
      <c r="D1883" s="37"/>
      <c r="E1883" s="30" t="str">
        <f>IFERROR(VLOOKUP(D1883,'движение ДВС'!B1882:C5887,2,FALSE),"")</f>
        <v/>
      </c>
      <c r="F1883" s="35"/>
      <c r="G1883" s="30" t="str">
        <f>IFERROR(VLOOKUP(F1883,нормативы!G1883:H1922,2,FALSE),"")</f>
        <v/>
      </c>
      <c r="H1883" s="30" t="str">
        <f>IF(ISBLANK(D1883),"",нормативы!$H$2)</f>
        <v/>
      </c>
      <c r="I1883" s="35"/>
      <c r="J1883" s="36" t="str">
        <f>IFERROR(VLOOKUP(D1883,'движение ДВС'!B1882:K5887,9,FALSE),"")</f>
        <v/>
      </c>
      <c r="K1883" s="29" t="str">
        <f>IFERROR(INDEX('движение ДВС'!B:P,MATCH('наряд-задание'!D1883,'движение ДВС'!P:P,0),1),"")</f>
        <v/>
      </c>
    </row>
    <row r="1884" spans="1:11" s="29" customFormat="1" ht="25.5" hidden="1" customHeight="1" x14ac:dyDescent="0.25">
      <c r="A1884" s="37"/>
      <c r="B1884" s="35"/>
      <c r="C1884" s="29">
        <f>IFERROR(VLOOKUP(B1884,специалист!$B$3:$C$45,2,FALSE),)</f>
        <v>0</v>
      </c>
      <c r="D1884" s="37"/>
      <c r="E1884" s="30" t="str">
        <f>IFERROR(VLOOKUP(D1884,'движение ДВС'!B1883:C5888,2,FALSE),"")</f>
        <v/>
      </c>
      <c r="F1884" s="35"/>
      <c r="G1884" s="30" t="str">
        <f>IFERROR(VLOOKUP(F1884,нормативы!G1884:H1923,2,FALSE),"")</f>
        <v/>
      </c>
      <c r="H1884" s="30" t="str">
        <f>IF(ISBLANK(D1884),"",нормативы!$H$2)</f>
        <v/>
      </c>
      <c r="I1884" s="35"/>
      <c r="J1884" s="36" t="str">
        <f>IFERROR(VLOOKUP(D1884,'движение ДВС'!B1883:K5888,9,FALSE),"")</f>
        <v/>
      </c>
      <c r="K1884" s="29" t="str">
        <f>IFERROR(INDEX('движение ДВС'!B:P,MATCH('наряд-задание'!D1884,'движение ДВС'!P:P,0),1),"")</f>
        <v/>
      </c>
    </row>
    <row r="1885" spans="1:11" s="29" customFormat="1" ht="25.5" hidden="1" customHeight="1" x14ac:dyDescent="0.25">
      <c r="A1885" s="37"/>
      <c r="B1885" s="35"/>
      <c r="C1885" s="29">
        <f>IFERROR(VLOOKUP(B1885,специалист!$B$3:$C$45,2,FALSE),)</f>
        <v>0</v>
      </c>
      <c r="D1885" s="37"/>
      <c r="E1885" s="30" t="str">
        <f>IFERROR(VLOOKUP(D1885,'движение ДВС'!B1884:C5889,2,FALSE),"")</f>
        <v/>
      </c>
      <c r="F1885" s="35"/>
      <c r="G1885" s="30" t="str">
        <f>IFERROR(VLOOKUP(F1885,нормативы!G1885:H1924,2,FALSE),"")</f>
        <v/>
      </c>
      <c r="H1885" s="30" t="str">
        <f>IF(ISBLANK(D1885),"",нормативы!$H$2)</f>
        <v/>
      </c>
      <c r="I1885" s="35"/>
      <c r="J1885" s="36" t="str">
        <f>IFERROR(VLOOKUP(D1885,'движение ДВС'!B1884:K5889,9,FALSE),"")</f>
        <v/>
      </c>
      <c r="K1885" s="29" t="str">
        <f>IFERROR(INDEX('движение ДВС'!B:P,MATCH('наряд-задание'!D1885,'движение ДВС'!P:P,0),1),"")</f>
        <v/>
      </c>
    </row>
    <row r="1886" spans="1:11" s="29" customFormat="1" ht="25.5" hidden="1" customHeight="1" x14ac:dyDescent="0.25">
      <c r="A1886" s="37"/>
      <c r="B1886" s="35"/>
      <c r="C1886" s="29">
        <f>IFERROR(VLOOKUP(B1886,специалист!$B$3:$C$45,2,FALSE),)</f>
        <v>0</v>
      </c>
      <c r="D1886" s="37"/>
      <c r="E1886" s="30" t="str">
        <f>IFERROR(VLOOKUP(D1886,'движение ДВС'!B1885:C5890,2,FALSE),"")</f>
        <v/>
      </c>
      <c r="F1886" s="35"/>
      <c r="G1886" s="30" t="str">
        <f>IFERROR(VLOOKUP(F1886,нормативы!G1886:H1925,2,FALSE),"")</f>
        <v/>
      </c>
      <c r="H1886" s="30" t="str">
        <f>IF(ISBLANK(D1886),"",нормативы!$H$2)</f>
        <v/>
      </c>
      <c r="I1886" s="35"/>
      <c r="J1886" s="36" t="str">
        <f>IFERROR(VLOOKUP(D1886,'движение ДВС'!B1885:K5890,9,FALSE),"")</f>
        <v/>
      </c>
      <c r="K1886" s="29" t="str">
        <f>IFERROR(INDEX('движение ДВС'!B:P,MATCH('наряд-задание'!D1886,'движение ДВС'!P:P,0),1),"")</f>
        <v/>
      </c>
    </row>
    <row r="1887" spans="1:11" s="29" customFormat="1" ht="25.5" hidden="1" customHeight="1" x14ac:dyDescent="0.25">
      <c r="A1887" s="37"/>
      <c r="B1887" s="35"/>
      <c r="C1887" s="29">
        <f>IFERROR(VLOOKUP(B1887,специалист!$B$3:$C$45,2,FALSE),)</f>
        <v>0</v>
      </c>
      <c r="D1887" s="37"/>
      <c r="E1887" s="30" t="str">
        <f>IFERROR(VLOOKUP(D1887,'движение ДВС'!B1886:C5891,2,FALSE),"")</f>
        <v/>
      </c>
      <c r="F1887" s="35"/>
      <c r="G1887" s="30" t="str">
        <f>IFERROR(VLOOKUP(F1887,нормативы!G1887:H1926,2,FALSE),"")</f>
        <v/>
      </c>
      <c r="H1887" s="30" t="str">
        <f>IF(ISBLANK(D1887),"",нормативы!$H$2)</f>
        <v/>
      </c>
      <c r="I1887" s="35"/>
      <c r="J1887" s="36" t="str">
        <f>IFERROR(VLOOKUP(D1887,'движение ДВС'!B1886:K5891,9,FALSE),"")</f>
        <v/>
      </c>
      <c r="K1887" s="29" t="str">
        <f>IFERROR(INDEX('движение ДВС'!B:P,MATCH('наряд-задание'!D1887,'движение ДВС'!P:P,0),1),"")</f>
        <v/>
      </c>
    </row>
    <row r="1888" spans="1:11" s="29" customFormat="1" ht="25.5" hidden="1" customHeight="1" x14ac:dyDescent="0.25">
      <c r="A1888" s="37"/>
      <c r="B1888" s="35"/>
      <c r="C1888" s="29">
        <f>IFERROR(VLOOKUP(B1888,специалист!$B$3:$C$45,2,FALSE),)</f>
        <v>0</v>
      </c>
      <c r="D1888" s="37"/>
      <c r="E1888" s="30" t="str">
        <f>IFERROR(VLOOKUP(D1888,'движение ДВС'!B1887:C5892,2,FALSE),"")</f>
        <v/>
      </c>
      <c r="F1888" s="35"/>
      <c r="G1888" s="30" t="str">
        <f>IFERROR(VLOOKUP(F1888,нормативы!G1888:H1927,2,FALSE),"")</f>
        <v/>
      </c>
      <c r="H1888" s="30" t="str">
        <f>IF(ISBLANK(D1888),"",нормативы!$H$2)</f>
        <v/>
      </c>
      <c r="I1888" s="35"/>
      <c r="J1888" s="36" t="str">
        <f>IFERROR(VLOOKUP(D1888,'движение ДВС'!B1887:K5892,9,FALSE),"")</f>
        <v/>
      </c>
      <c r="K1888" s="29" t="str">
        <f>IFERROR(INDEX('движение ДВС'!B:P,MATCH('наряд-задание'!D1888,'движение ДВС'!P:P,0),1),"")</f>
        <v/>
      </c>
    </row>
    <row r="1889" spans="1:11" s="29" customFormat="1" ht="25.5" hidden="1" customHeight="1" x14ac:dyDescent="0.25">
      <c r="A1889" s="37"/>
      <c r="B1889" s="35"/>
      <c r="C1889" s="29">
        <f>IFERROR(VLOOKUP(B1889,специалист!$B$3:$C$45,2,FALSE),)</f>
        <v>0</v>
      </c>
      <c r="D1889" s="37"/>
      <c r="E1889" s="30" t="str">
        <f>IFERROR(VLOOKUP(D1889,'движение ДВС'!B1888:C5893,2,FALSE),"")</f>
        <v/>
      </c>
      <c r="F1889" s="35"/>
      <c r="G1889" s="30" t="str">
        <f>IFERROR(VLOOKUP(F1889,нормативы!G1889:H1928,2,FALSE),"")</f>
        <v/>
      </c>
      <c r="H1889" s="30" t="str">
        <f>IF(ISBLANK(D1889),"",нормативы!$H$2)</f>
        <v/>
      </c>
      <c r="I1889" s="35"/>
      <c r="J1889" s="36" t="str">
        <f>IFERROR(VLOOKUP(D1889,'движение ДВС'!B1888:K5893,9,FALSE),"")</f>
        <v/>
      </c>
      <c r="K1889" s="29" t="str">
        <f>IFERROR(INDEX('движение ДВС'!B:P,MATCH('наряд-задание'!D1889,'движение ДВС'!P:P,0),1),"")</f>
        <v/>
      </c>
    </row>
    <row r="1890" spans="1:11" s="29" customFormat="1" ht="25.5" hidden="1" customHeight="1" x14ac:dyDescent="0.25">
      <c r="A1890" s="37"/>
      <c r="B1890" s="35"/>
      <c r="C1890" s="29">
        <f>IFERROR(VLOOKUP(B1890,специалист!$B$3:$C$45,2,FALSE),)</f>
        <v>0</v>
      </c>
      <c r="D1890" s="37"/>
      <c r="E1890" s="30" t="str">
        <f>IFERROR(VLOOKUP(D1890,'движение ДВС'!B1889:C5894,2,FALSE),"")</f>
        <v/>
      </c>
      <c r="F1890" s="35"/>
      <c r="G1890" s="30" t="str">
        <f>IFERROR(VLOOKUP(F1890,нормативы!G1890:H1929,2,FALSE),"")</f>
        <v/>
      </c>
      <c r="H1890" s="30" t="str">
        <f>IF(ISBLANK(D1890),"",нормативы!$H$2)</f>
        <v/>
      </c>
      <c r="I1890" s="35"/>
      <c r="J1890" s="36" t="str">
        <f>IFERROR(VLOOKUP(D1890,'движение ДВС'!B1889:K5894,9,FALSE),"")</f>
        <v/>
      </c>
      <c r="K1890" s="29" t="str">
        <f>IFERROR(INDEX('движение ДВС'!B:P,MATCH('наряд-задание'!D1890,'движение ДВС'!P:P,0),1),"")</f>
        <v/>
      </c>
    </row>
    <row r="1891" spans="1:11" s="29" customFormat="1" ht="25.5" hidden="1" customHeight="1" x14ac:dyDescent="0.25">
      <c r="A1891" s="37"/>
      <c r="B1891" s="35"/>
      <c r="C1891" s="29">
        <f>IFERROR(VLOOKUP(B1891,специалист!$B$3:$C$45,2,FALSE),)</f>
        <v>0</v>
      </c>
      <c r="D1891" s="37"/>
      <c r="E1891" s="30" t="str">
        <f>IFERROR(VLOOKUP(D1891,'движение ДВС'!B1890:C5895,2,FALSE),"")</f>
        <v/>
      </c>
      <c r="F1891" s="35"/>
      <c r="G1891" s="30" t="str">
        <f>IFERROR(VLOOKUP(F1891,нормативы!G1891:H1930,2,FALSE),"")</f>
        <v/>
      </c>
      <c r="H1891" s="30" t="str">
        <f>IF(ISBLANK(D1891),"",нормативы!$H$2)</f>
        <v/>
      </c>
      <c r="I1891" s="35"/>
      <c r="J1891" s="36" t="str">
        <f>IFERROR(VLOOKUP(D1891,'движение ДВС'!B1890:K5895,9,FALSE),"")</f>
        <v/>
      </c>
      <c r="K1891" s="29" t="str">
        <f>IFERROR(INDEX('движение ДВС'!B:P,MATCH('наряд-задание'!D1891,'движение ДВС'!P:P,0),1),"")</f>
        <v/>
      </c>
    </row>
    <row r="1892" spans="1:11" s="29" customFormat="1" ht="25.5" hidden="1" customHeight="1" x14ac:dyDescent="0.25">
      <c r="A1892" s="37"/>
      <c r="B1892" s="35"/>
      <c r="C1892" s="29">
        <f>IFERROR(VLOOKUP(B1892,специалист!$B$3:$C$45,2,FALSE),)</f>
        <v>0</v>
      </c>
      <c r="D1892" s="37"/>
      <c r="E1892" s="30" t="str">
        <f>IFERROR(VLOOKUP(D1892,'движение ДВС'!B1891:C5896,2,FALSE),"")</f>
        <v/>
      </c>
      <c r="F1892" s="35"/>
      <c r="G1892" s="30" t="str">
        <f>IFERROR(VLOOKUP(F1892,нормативы!G1892:H1931,2,FALSE),"")</f>
        <v/>
      </c>
      <c r="H1892" s="30" t="str">
        <f>IF(ISBLANK(D1892),"",нормативы!$H$2)</f>
        <v/>
      </c>
      <c r="I1892" s="35"/>
      <c r="J1892" s="36" t="str">
        <f>IFERROR(VLOOKUP(D1892,'движение ДВС'!B1891:K5896,9,FALSE),"")</f>
        <v/>
      </c>
      <c r="K1892" s="29" t="str">
        <f>IFERROR(INDEX('движение ДВС'!B:P,MATCH('наряд-задание'!D1892,'движение ДВС'!P:P,0),1),"")</f>
        <v/>
      </c>
    </row>
    <row r="1893" spans="1:11" s="29" customFormat="1" ht="25.5" hidden="1" customHeight="1" x14ac:dyDescent="0.25">
      <c r="A1893" s="37"/>
      <c r="B1893" s="35"/>
      <c r="C1893" s="29">
        <f>IFERROR(VLOOKUP(B1893,специалист!$B$3:$C$45,2,FALSE),)</f>
        <v>0</v>
      </c>
      <c r="D1893" s="37"/>
      <c r="E1893" s="30" t="str">
        <f>IFERROR(VLOOKUP(D1893,'движение ДВС'!B1892:C5897,2,FALSE),"")</f>
        <v/>
      </c>
      <c r="F1893" s="35"/>
      <c r="G1893" s="30" t="str">
        <f>IFERROR(VLOOKUP(F1893,нормативы!G1893:H1932,2,FALSE),"")</f>
        <v/>
      </c>
      <c r="H1893" s="30" t="str">
        <f>IF(ISBLANK(D1893),"",нормативы!$H$2)</f>
        <v/>
      </c>
      <c r="I1893" s="35"/>
      <c r="J1893" s="36" t="str">
        <f>IFERROR(VLOOKUP(D1893,'движение ДВС'!B1892:K5897,9,FALSE),"")</f>
        <v/>
      </c>
      <c r="K1893" s="29" t="str">
        <f>IFERROR(INDEX('движение ДВС'!B:P,MATCH('наряд-задание'!D1893,'движение ДВС'!P:P,0),1),"")</f>
        <v/>
      </c>
    </row>
    <row r="1894" spans="1:11" s="29" customFormat="1" ht="25.5" hidden="1" customHeight="1" x14ac:dyDescent="0.25">
      <c r="A1894" s="37"/>
      <c r="B1894" s="35"/>
      <c r="C1894" s="29">
        <f>IFERROR(VLOOKUP(B1894,специалист!$B$3:$C$45,2,FALSE),)</f>
        <v>0</v>
      </c>
      <c r="D1894" s="37"/>
      <c r="E1894" s="30" t="str">
        <f>IFERROR(VLOOKUP(D1894,'движение ДВС'!B1893:C5898,2,FALSE),"")</f>
        <v/>
      </c>
      <c r="F1894" s="35"/>
      <c r="G1894" s="30" t="str">
        <f>IFERROR(VLOOKUP(F1894,нормативы!G1894:H1933,2,FALSE),"")</f>
        <v/>
      </c>
      <c r="H1894" s="30" t="str">
        <f>IF(ISBLANK(D1894),"",нормативы!$H$2)</f>
        <v/>
      </c>
      <c r="I1894" s="35"/>
      <c r="J1894" s="36" t="str">
        <f>IFERROR(VLOOKUP(D1894,'движение ДВС'!B1893:K5898,9,FALSE),"")</f>
        <v/>
      </c>
      <c r="K1894" s="29" t="str">
        <f>IFERROR(INDEX('движение ДВС'!B:P,MATCH('наряд-задание'!D1894,'движение ДВС'!P:P,0),1),"")</f>
        <v/>
      </c>
    </row>
    <row r="1895" spans="1:11" s="29" customFormat="1" ht="25.5" hidden="1" customHeight="1" x14ac:dyDescent="0.25">
      <c r="A1895" s="37"/>
      <c r="B1895" s="35"/>
      <c r="C1895" s="29">
        <f>IFERROR(VLOOKUP(B1895,специалист!$B$3:$C$45,2,FALSE),)</f>
        <v>0</v>
      </c>
      <c r="D1895" s="37"/>
      <c r="E1895" s="30" t="str">
        <f>IFERROR(VLOOKUP(D1895,'движение ДВС'!B1894:C5899,2,FALSE),"")</f>
        <v/>
      </c>
      <c r="F1895" s="35"/>
      <c r="G1895" s="30" t="str">
        <f>IFERROR(VLOOKUP(F1895,нормативы!G1895:H1934,2,FALSE),"")</f>
        <v/>
      </c>
      <c r="H1895" s="30" t="str">
        <f>IF(ISBLANK(D1895),"",нормативы!$H$2)</f>
        <v/>
      </c>
      <c r="I1895" s="35"/>
      <c r="J1895" s="36" t="str">
        <f>IFERROR(VLOOKUP(D1895,'движение ДВС'!B1894:K5899,9,FALSE),"")</f>
        <v/>
      </c>
      <c r="K1895" s="29" t="str">
        <f>IFERROR(INDEX('движение ДВС'!B:P,MATCH('наряд-задание'!D1895,'движение ДВС'!P:P,0),1),"")</f>
        <v/>
      </c>
    </row>
    <row r="1896" spans="1:11" s="29" customFormat="1" ht="25.5" hidden="1" customHeight="1" x14ac:dyDescent="0.25">
      <c r="A1896" s="37"/>
      <c r="B1896" s="35"/>
      <c r="C1896" s="29">
        <f>IFERROR(VLOOKUP(B1896,специалист!$B$3:$C$45,2,FALSE),)</f>
        <v>0</v>
      </c>
      <c r="D1896" s="37"/>
      <c r="E1896" s="30" t="str">
        <f>IFERROR(VLOOKUP(D1896,'движение ДВС'!B1895:C5900,2,FALSE),"")</f>
        <v/>
      </c>
      <c r="F1896" s="35"/>
      <c r="G1896" s="30" t="str">
        <f>IFERROR(VLOOKUP(F1896,нормативы!G1896:H1935,2,FALSE),"")</f>
        <v/>
      </c>
      <c r="H1896" s="30" t="str">
        <f>IF(ISBLANK(D1896),"",нормативы!$H$2)</f>
        <v/>
      </c>
      <c r="I1896" s="35"/>
      <c r="J1896" s="36" t="str">
        <f>IFERROR(VLOOKUP(D1896,'движение ДВС'!B1895:K5900,9,FALSE),"")</f>
        <v/>
      </c>
    </row>
    <row r="1897" spans="1:11" s="29" customFormat="1" ht="25.5" hidden="1" customHeight="1" x14ac:dyDescent="0.25">
      <c r="A1897" s="37"/>
      <c r="B1897" s="35"/>
      <c r="C1897" s="29">
        <f>IFERROR(VLOOKUP(B1897,специалист!$B$3:$C$45,2,FALSE),)</f>
        <v>0</v>
      </c>
      <c r="D1897" s="37"/>
      <c r="E1897" s="30" t="str">
        <f>IFERROR(VLOOKUP(D1897,'движение ДВС'!B1896:C5901,2,FALSE),"")</f>
        <v/>
      </c>
      <c r="F1897" s="35"/>
      <c r="G1897" s="30" t="str">
        <f>IFERROR(VLOOKUP(F1897,нормативы!G1897:H1936,2,FALSE),"")</f>
        <v/>
      </c>
      <c r="H1897" s="30" t="str">
        <f>IF(ISBLANK(D1897),"",нормативы!$H$2)</f>
        <v/>
      </c>
      <c r="I1897" s="35"/>
      <c r="J1897" s="36" t="str">
        <f>IFERROR(VLOOKUP(D1897,'движение ДВС'!B1896:K5901,9,FALSE),"")</f>
        <v/>
      </c>
    </row>
    <row r="1898" spans="1:11" s="29" customFormat="1" ht="25.5" hidden="1" customHeight="1" x14ac:dyDescent="0.25">
      <c r="A1898" s="37"/>
      <c r="B1898" s="35"/>
      <c r="C1898" s="29">
        <f>IFERROR(VLOOKUP(B1898,специалист!$B$3:$C$45,2,FALSE),)</f>
        <v>0</v>
      </c>
      <c r="D1898" s="37"/>
      <c r="E1898" s="30" t="str">
        <f>IFERROR(VLOOKUP(D1898,'движение ДВС'!B1897:C5902,2,FALSE),"")</f>
        <v/>
      </c>
      <c r="F1898" s="35"/>
      <c r="G1898" s="30" t="str">
        <f>IFERROR(VLOOKUP(F1898,нормативы!G1898:H1937,2,FALSE),"")</f>
        <v/>
      </c>
      <c r="H1898" s="30" t="str">
        <f>IF(ISBLANK(D1898),"",нормативы!$H$2)</f>
        <v/>
      </c>
      <c r="I1898" s="35"/>
      <c r="J1898" s="36" t="str">
        <f>IFERROR(VLOOKUP(D1898,'движение ДВС'!B1897:K5902,9,FALSE),"")</f>
        <v/>
      </c>
    </row>
    <row r="1899" spans="1:11" s="29" customFormat="1" ht="25.5" hidden="1" customHeight="1" x14ac:dyDescent="0.25">
      <c r="A1899" s="37"/>
      <c r="B1899" s="35"/>
      <c r="C1899" s="29">
        <f>IFERROR(VLOOKUP(B1899,специалист!$B$3:$C$45,2,FALSE),)</f>
        <v>0</v>
      </c>
      <c r="D1899" s="37"/>
      <c r="E1899" s="30" t="str">
        <f>IFERROR(VLOOKUP(D1899,'движение ДВС'!B1898:C5903,2,FALSE),"")</f>
        <v/>
      </c>
      <c r="F1899" s="35"/>
      <c r="G1899" s="30" t="str">
        <f>IFERROR(VLOOKUP(F1899,нормативы!G1899:H1938,2,FALSE),"")</f>
        <v/>
      </c>
      <c r="H1899" s="30" t="str">
        <f>IF(ISBLANK(D1899),"",нормативы!$H$2)</f>
        <v/>
      </c>
      <c r="I1899" s="35"/>
      <c r="J1899" s="36" t="str">
        <f>IFERROR(VLOOKUP(D1899,'движение ДВС'!B1898:K5903,9,FALSE),"")</f>
        <v/>
      </c>
    </row>
    <row r="1900" spans="1:11" s="29" customFormat="1" ht="25.5" hidden="1" customHeight="1" x14ac:dyDescent="0.25">
      <c r="A1900" s="37"/>
      <c r="B1900" s="35"/>
      <c r="C1900" s="29">
        <f>IFERROR(VLOOKUP(B1900,специалист!$B$3:$C$45,2,FALSE),)</f>
        <v>0</v>
      </c>
      <c r="D1900" s="37"/>
      <c r="E1900" s="30" t="str">
        <f>IFERROR(VLOOKUP(D1900,'движение ДВС'!B1899:C5904,2,FALSE),"")</f>
        <v/>
      </c>
      <c r="F1900" s="35"/>
      <c r="G1900" s="30" t="str">
        <f>IFERROR(VLOOKUP(F1900,нормативы!G1900:H1939,2,FALSE),"")</f>
        <v/>
      </c>
      <c r="H1900" s="30" t="str">
        <f>IF(ISBLANK(D1900),"",нормативы!$H$2)</f>
        <v/>
      </c>
      <c r="I1900" s="35"/>
      <c r="J1900" s="36" t="str">
        <f>IFERROR(VLOOKUP(D1900,'движение ДВС'!B1899:K5904,9,FALSE),"")</f>
        <v/>
      </c>
    </row>
    <row r="1901" spans="1:11" s="29" customFormat="1" ht="25.5" hidden="1" customHeight="1" x14ac:dyDescent="0.25">
      <c r="A1901" s="37"/>
      <c r="B1901" s="35"/>
      <c r="C1901" s="29">
        <f>IFERROR(VLOOKUP(B1901,специалист!$B$3:$C$45,2,FALSE),)</f>
        <v>0</v>
      </c>
      <c r="D1901" s="37"/>
      <c r="E1901" s="30" t="str">
        <f>IFERROR(VLOOKUP(D1901,'движение ДВС'!B1900:C5905,2,FALSE),"")</f>
        <v/>
      </c>
      <c r="F1901" s="35"/>
      <c r="G1901" s="30" t="str">
        <f>IFERROR(VLOOKUP(F1901,нормативы!G1901:H1940,2,FALSE),"")</f>
        <v/>
      </c>
      <c r="H1901" s="30" t="str">
        <f>IF(ISBLANK(D1901),"",нормативы!$H$2)</f>
        <v/>
      </c>
      <c r="I1901" s="35"/>
      <c r="J1901" s="36" t="str">
        <f>IFERROR(VLOOKUP(D1901,'движение ДВС'!B1900:K5905,9,FALSE),"")</f>
        <v/>
      </c>
    </row>
    <row r="1902" spans="1:11" s="29" customFormat="1" ht="25.5" hidden="1" customHeight="1" x14ac:dyDescent="0.25">
      <c r="A1902" s="37"/>
      <c r="B1902" s="35"/>
      <c r="C1902" s="29">
        <f>IFERROR(VLOOKUP(B1902,специалист!$B$3:$C$45,2,FALSE),)</f>
        <v>0</v>
      </c>
      <c r="D1902" s="37"/>
      <c r="E1902" s="30" t="str">
        <f>IFERROR(VLOOKUP(D1902,'движение ДВС'!B1901:C5906,2,FALSE),"")</f>
        <v/>
      </c>
      <c r="F1902" s="35"/>
      <c r="G1902" s="30" t="str">
        <f>IFERROR(VLOOKUP(F1902,нормативы!G1902:H1941,2,FALSE),"")</f>
        <v/>
      </c>
      <c r="H1902" s="30" t="str">
        <f>IF(ISBLANK(D1902),"",нормативы!$H$2)</f>
        <v/>
      </c>
      <c r="I1902" s="35"/>
      <c r="J1902" s="36" t="str">
        <f>IFERROR(VLOOKUP(D1902,'движение ДВС'!B1901:K5906,9,FALSE),"")</f>
        <v/>
      </c>
    </row>
    <row r="1903" spans="1:11" s="29" customFormat="1" ht="25.5" hidden="1" customHeight="1" x14ac:dyDescent="0.25">
      <c r="A1903" s="37"/>
      <c r="B1903" s="35"/>
      <c r="C1903" s="29">
        <f>IFERROR(VLOOKUP(B1903,специалист!$B$3:$C$45,2,FALSE),)</f>
        <v>0</v>
      </c>
      <c r="D1903" s="37"/>
      <c r="E1903" s="30" t="str">
        <f>IFERROR(VLOOKUP(D1903,'движение ДВС'!B1902:C5907,2,FALSE),"")</f>
        <v/>
      </c>
      <c r="F1903" s="35"/>
      <c r="G1903" s="30" t="str">
        <f>IFERROR(VLOOKUP(F1903,нормативы!G1903:H1942,2,FALSE),"")</f>
        <v/>
      </c>
      <c r="H1903" s="30" t="str">
        <f>IF(ISBLANK(D1903),"",нормативы!$H$2)</f>
        <v/>
      </c>
      <c r="I1903" s="35"/>
      <c r="J1903" s="36" t="str">
        <f>IFERROR(VLOOKUP(D1903,'движение ДВС'!B1902:K5907,9,FALSE),"")</f>
        <v/>
      </c>
    </row>
    <row r="1904" spans="1:11" s="29" customFormat="1" ht="25.5" hidden="1" customHeight="1" x14ac:dyDescent="0.25">
      <c r="A1904" s="37"/>
      <c r="B1904" s="35"/>
      <c r="C1904" s="29">
        <f>IFERROR(VLOOKUP(B1904,специалист!$B$3:$C$45,2,FALSE),)</f>
        <v>0</v>
      </c>
      <c r="D1904" s="37"/>
      <c r="E1904" s="30" t="str">
        <f>IFERROR(VLOOKUP(D1904,'движение ДВС'!B1903:C5908,2,FALSE),"")</f>
        <v/>
      </c>
      <c r="F1904" s="35"/>
      <c r="G1904" s="30" t="str">
        <f>IFERROR(VLOOKUP(F1904,нормативы!G1904:H1943,2,FALSE),"")</f>
        <v/>
      </c>
      <c r="H1904" s="30" t="str">
        <f>IF(ISBLANK(D1904),"",нормативы!$H$2)</f>
        <v/>
      </c>
      <c r="I1904" s="35"/>
      <c r="J1904" s="36" t="str">
        <f>IFERROR(VLOOKUP(D1904,'движение ДВС'!B1903:K5908,9,FALSE),"")</f>
        <v/>
      </c>
    </row>
    <row r="1905" spans="1:10" s="29" customFormat="1" ht="25.5" hidden="1" customHeight="1" x14ac:dyDescent="0.25">
      <c r="A1905" s="37"/>
      <c r="B1905" s="35"/>
      <c r="C1905" s="29">
        <f>IFERROR(VLOOKUP(B1905,специалист!$B$3:$C$45,2,FALSE),)</f>
        <v>0</v>
      </c>
      <c r="D1905" s="37"/>
      <c r="E1905" s="30" t="str">
        <f>IFERROR(VLOOKUP(D1905,'движение ДВС'!B1904:C5909,2,FALSE),"")</f>
        <v/>
      </c>
      <c r="F1905" s="35"/>
      <c r="G1905" s="30" t="str">
        <f>IFERROR(VLOOKUP(F1905,нормативы!G1905:H1944,2,FALSE),"")</f>
        <v/>
      </c>
      <c r="H1905" s="30" t="str">
        <f>IF(ISBLANK(D1905),"",нормативы!$H$2)</f>
        <v/>
      </c>
      <c r="I1905" s="35"/>
      <c r="J1905" s="36" t="str">
        <f>IFERROR(VLOOKUP(D1905,'движение ДВС'!B1904:K5909,9,FALSE),"")</f>
        <v/>
      </c>
    </row>
    <row r="1906" spans="1:10" s="29" customFormat="1" ht="25.5" hidden="1" customHeight="1" x14ac:dyDescent="0.25">
      <c r="A1906" s="37"/>
      <c r="B1906" s="35"/>
      <c r="C1906" s="29">
        <f>IFERROR(VLOOKUP(B1906,специалист!$B$3:$C$45,2,FALSE),)</f>
        <v>0</v>
      </c>
      <c r="D1906" s="37"/>
      <c r="E1906" s="30" t="str">
        <f>IFERROR(VLOOKUP(D1906,'движение ДВС'!B1905:C5910,2,FALSE),"")</f>
        <v/>
      </c>
      <c r="F1906" s="35"/>
      <c r="G1906" s="30" t="str">
        <f>IFERROR(VLOOKUP(F1906,нормативы!G1906:H1945,2,FALSE),"")</f>
        <v/>
      </c>
      <c r="H1906" s="30" t="str">
        <f>IF(ISBLANK(D1906),"",нормативы!$H$2)</f>
        <v/>
      </c>
      <c r="I1906" s="35"/>
      <c r="J1906" s="36" t="str">
        <f>IFERROR(VLOOKUP(D1906,'движение ДВС'!B1905:K5910,9,FALSE),"")</f>
        <v/>
      </c>
    </row>
    <row r="1907" spans="1:10" s="29" customFormat="1" ht="25.5" hidden="1" customHeight="1" x14ac:dyDescent="0.25">
      <c r="A1907" s="37"/>
      <c r="B1907" s="35"/>
      <c r="C1907" s="29">
        <f>IFERROR(VLOOKUP(B1907,специалист!$B$3:$C$45,2,FALSE),)</f>
        <v>0</v>
      </c>
      <c r="D1907" s="37"/>
      <c r="E1907" s="30" t="str">
        <f>IFERROR(VLOOKUP(D1907,'движение ДВС'!B1906:C5911,2,FALSE),"")</f>
        <v/>
      </c>
      <c r="F1907" s="35"/>
      <c r="G1907" s="30" t="str">
        <f>IFERROR(VLOOKUP(F1907,нормативы!G1907:H1946,2,FALSE),"")</f>
        <v/>
      </c>
      <c r="H1907" s="30" t="str">
        <f>IF(ISBLANK(D1907),"",нормативы!$H$2)</f>
        <v/>
      </c>
      <c r="I1907" s="35"/>
      <c r="J1907" s="36" t="str">
        <f>IFERROR(VLOOKUP(D1907,'движение ДВС'!B1906:K5911,9,FALSE),"")</f>
        <v/>
      </c>
    </row>
    <row r="1908" spans="1:10" s="29" customFormat="1" ht="25.5" hidden="1" customHeight="1" x14ac:dyDescent="0.25">
      <c r="A1908" s="37"/>
      <c r="B1908" s="35"/>
      <c r="C1908" s="29">
        <f>IFERROR(VLOOKUP(B1908,специалист!$B$3:$C$45,2,FALSE),)</f>
        <v>0</v>
      </c>
      <c r="D1908" s="37"/>
      <c r="E1908" s="30" t="str">
        <f>IFERROR(VLOOKUP(D1908,'движение ДВС'!B1907:C5912,2,FALSE),"")</f>
        <v/>
      </c>
      <c r="F1908" s="35"/>
      <c r="G1908" s="30" t="str">
        <f>IFERROR(VLOOKUP(F1908,нормативы!G1908:H1947,2,FALSE),"")</f>
        <v/>
      </c>
      <c r="H1908" s="30" t="str">
        <f>IF(ISBLANK(D1908),"",нормативы!$H$2)</f>
        <v/>
      </c>
      <c r="I1908" s="35"/>
      <c r="J1908" s="36" t="str">
        <f>IFERROR(VLOOKUP(D1908,'движение ДВС'!B1907:K5912,9,FALSE),"")</f>
        <v/>
      </c>
    </row>
    <row r="1909" spans="1:10" s="29" customFormat="1" ht="25.5" hidden="1" customHeight="1" x14ac:dyDescent="0.25">
      <c r="A1909" s="37"/>
      <c r="B1909" s="35"/>
      <c r="C1909" s="29">
        <f>IFERROR(VLOOKUP(B1909,специалист!$B$3:$C$45,2,FALSE),)</f>
        <v>0</v>
      </c>
      <c r="D1909" s="37"/>
      <c r="E1909" s="30" t="str">
        <f>IFERROR(VLOOKUP(D1909,'движение ДВС'!B1908:C5913,2,FALSE),"")</f>
        <v/>
      </c>
      <c r="F1909" s="35"/>
      <c r="G1909" s="30" t="str">
        <f>IFERROR(VLOOKUP(F1909,нормативы!G1909:H1948,2,FALSE),"")</f>
        <v/>
      </c>
      <c r="H1909" s="30" t="str">
        <f>IF(ISBLANK(D1909),"",нормативы!$H$2)</f>
        <v/>
      </c>
      <c r="I1909" s="35"/>
      <c r="J1909" s="36" t="str">
        <f>IFERROR(VLOOKUP(D1909,'движение ДВС'!B1908:K5913,9,FALSE),"")</f>
        <v/>
      </c>
    </row>
    <row r="1910" spans="1:10" s="29" customFormat="1" ht="25.5" hidden="1" customHeight="1" x14ac:dyDescent="0.25">
      <c r="A1910" s="37"/>
      <c r="B1910" s="35"/>
      <c r="C1910" s="29">
        <f>IFERROR(VLOOKUP(B1910,специалист!$B$3:$C$45,2,FALSE),)</f>
        <v>0</v>
      </c>
      <c r="D1910" s="37"/>
      <c r="E1910" s="30" t="str">
        <f>IFERROR(VLOOKUP(D1910,'движение ДВС'!B1909:C5914,2,FALSE),"")</f>
        <v/>
      </c>
      <c r="F1910" s="35"/>
      <c r="G1910" s="30" t="str">
        <f>IFERROR(VLOOKUP(F1910,нормативы!G1910:H1949,2,FALSE),"")</f>
        <v/>
      </c>
      <c r="H1910" s="30" t="str">
        <f>IF(ISBLANK(D1910),"",нормативы!$H$2)</f>
        <v/>
      </c>
      <c r="I1910" s="35"/>
      <c r="J1910" s="36" t="str">
        <f>IFERROR(VLOOKUP(D1910,'движение ДВС'!B1909:K5914,9,FALSE),"")</f>
        <v/>
      </c>
    </row>
    <row r="1911" spans="1:10" s="29" customFormat="1" ht="25.5" hidden="1" customHeight="1" x14ac:dyDescent="0.25">
      <c r="A1911" s="37"/>
      <c r="B1911" s="35"/>
      <c r="C1911" s="29">
        <f>IFERROR(VLOOKUP(B1911,специалист!$B$3:$C$45,2,FALSE),)</f>
        <v>0</v>
      </c>
      <c r="D1911" s="37"/>
      <c r="E1911" s="30" t="str">
        <f>IFERROR(VLOOKUP(D1911,'движение ДВС'!B1910:C5915,2,FALSE),"")</f>
        <v/>
      </c>
      <c r="F1911" s="35"/>
      <c r="G1911" s="30" t="str">
        <f>IFERROR(VLOOKUP(F1911,нормативы!G1911:H1950,2,FALSE),"")</f>
        <v/>
      </c>
      <c r="H1911" s="30" t="str">
        <f>IF(ISBLANK(D1911),"",нормативы!$H$2)</f>
        <v/>
      </c>
      <c r="I1911" s="35"/>
      <c r="J1911" s="36" t="str">
        <f>IFERROR(VLOOKUP(D1911,'движение ДВС'!B1910:K5915,9,FALSE),"")</f>
        <v/>
      </c>
    </row>
    <row r="1912" spans="1:10" s="29" customFormat="1" ht="25.5" hidden="1" customHeight="1" x14ac:dyDescent="0.25">
      <c r="A1912" s="37"/>
      <c r="B1912" s="35"/>
      <c r="C1912" s="29">
        <f>IFERROR(VLOOKUP(B1912,специалист!$B$3:$C$45,2,FALSE),)</f>
        <v>0</v>
      </c>
      <c r="D1912" s="37"/>
      <c r="E1912" s="30" t="str">
        <f>IFERROR(VLOOKUP(D1912,'движение ДВС'!B1911:C5916,2,FALSE),"")</f>
        <v/>
      </c>
      <c r="F1912" s="35"/>
      <c r="G1912" s="30" t="str">
        <f>IFERROR(VLOOKUP(F1912,нормативы!G1912:H1951,2,FALSE),"")</f>
        <v/>
      </c>
      <c r="H1912" s="30" t="str">
        <f>IF(ISBLANK(D1912),"",нормативы!$H$2)</f>
        <v/>
      </c>
      <c r="I1912" s="35"/>
      <c r="J1912" s="36" t="str">
        <f>IFERROR(VLOOKUP(D1912,'движение ДВС'!B1911:K5916,9,FALSE),"")</f>
        <v/>
      </c>
    </row>
    <row r="1913" spans="1:10" s="29" customFormat="1" ht="25.5" hidden="1" customHeight="1" x14ac:dyDescent="0.25">
      <c r="A1913" s="37"/>
      <c r="B1913" s="35"/>
      <c r="C1913" s="29">
        <f>IFERROR(VLOOKUP(B1913,специалист!$B$3:$C$45,2,FALSE),)</f>
        <v>0</v>
      </c>
      <c r="D1913" s="37"/>
      <c r="E1913" s="30" t="str">
        <f>IFERROR(VLOOKUP(D1913,'движение ДВС'!B1912:C5917,2,FALSE),"")</f>
        <v/>
      </c>
      <c r="F1913" s="35"/>
      <c r="G1913" s="30" t="str">
        <f>IFERROR(VLOOKUP(F1913,нормативы!G1913:H1952,2,FALSE),"")</f>
        <v/>
      </c>
      <c r="H1913" s="30" t="str">
        <f>IF(ISBLANK(D1913),"",нормативы!$H$2)</f>
        <v/>
      </c>
      <c r="I1913" s="35"/>
      <c r="J1913" s="36" t="str">
        <f>IFERROR(VLOOKUP(D1913,'движение ДВС'!B1912:K5917,9,FALSE),"")</f>
        <v/>
      </c>
    </row>
  </sheetData>
  <sheetProtection algorithmName="SHA-512" hashValue="TavmHT9HWl4q0LPkpEwIQ52aDxvAxDFIec14g74/n/xtQbALNAktMWSOx2KWUV/49NCyqzwbYY5qOqF8sHLZeA==" saltValue="X4JUKZtAXGkIenuAJNpnFg==" spinCount="100000" sheet="1" objects="1" scenarios="1" sort="0" autoFilter="0"/>
  <autoFilter ref="A3:K1913" xr:uid="{84E6A884-D3D0-4380-8BF9-C25068A73578}">
    <filterColumn colId="3">
      <filters>
        <filter val="33189811"/>
      </filters>
    </filterColumn>
  </autoFilter>
  <conditionalFormatting sqref="B1:C1">
    <cfRule type="cellIs" dxfId="4" priority="2" operator="equal">
      <formula>0</formula>
    </cfRule>
  </conditionalFormatting>
  <conditionalFormatting sqref="C2:C1048576">
    <cfRule type="cellIs" dxfId="3" priority="3" operator="equal">
      <formula>0</formula>
    </cfRule>
  </conditionalFormatting>
  <conditionalFormatting sqref="F1:H1">
    <cfRule type="containsText" dxfId="2" priority="1" operator="containsText" text="0">
      <formula>NOT(ISERROR(SEARCH("0",F1)))</formula>
    </cfRule>
  </conditionalFormatting>
  <dataValidations count="5">
    <dataValidation type="date" allowBlank="1" showInputMessage="1" showErrorMessage="1" promptTitle="Дата" prompt="Введите дату" sqref="A4:A1913" xr:uid="{6AB2A556-7246-4568-ABB8-7E49A0D02777}">
      <formula1>45292</formula1>
      <formula2>47118</formula2>
    </dataValidation>
    <dataValidation type="list" allowBlank="1" showInputMessage="1" showErrorMessage="1" promptTitle="Специалист" prompt="Введите Фамилию И.О. специалиста или выберите из выпадающего списка." sqref="B4:B1913" xr:uid="{8F7E01BD-64C3-4991-BF2D-160405D866AA}">
      <formula1>$M$5:$M$24</formula1>
    </dataValidation>
    <dataValidation allowBlank="1" showInputMessage="1" showErrorMessage="1" promptTitle="Серийный номер" prompt="Введите серийный номер двигателя." sqref="E1" xr:uid="{B3804613-EEE7-4A3C-889F-75F15C5C2A19}"/>
    <dataValidation allowBlank="1" showInputMessage="1" showErrorMessage="1" promptTitle="Статус выполнения" prompt="Уажите стаус выполнения этапа: выполнено, не выполнено, в каком объёме." sqref="I4:I1913" xr:uid="{448E0542-82A9-411A-9499-F9D5D74A40A9}"/>
    <dataValidation allowBlank="1" showInputMessage="1" showErrorMessage="1" promptTitle="Серийный номер ДВС" prompt="Введите серийный номер ДВС или выберите из списка." sqref="D4" xr:uid="{5B7AFCC6-EB35-47EB-B2BE-53E2829732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Ошибка" error="Такого подразделениея нет. Проверьте правильность ввода." promptTitle="Подразделение" prompt="Введите подразделение или выберите из списка." xr:uid="{9826A277-BCB4-4D4C-A22F-FF37798FE740}">
          <x14:formula1>
            <xm:f>специалист!$F$2:$F$20</xm:f>
          </x14:formula1>
          <xm:sqref>C1</xm:sqref>
        </x14:dataValidation>
        <x14:dataValidation type="list" allowBlank="1" showInputMessage="1" showErrorMessage="1" errorTitle="Отсутсвуют данные" error="Такокго номера в документе &quot;Движение ДВС&quot; нет. Проверьте корректность введённого серийного номера." promptTitle="Серийный номер ДВС" prompt="Введите серийный номер ДВС или выберите из списка._x000a_" xr:uid="{E738D8C5-F19A-4204-8AF3-6616274FA3B7}">
          <x14:formula1>
            <xm:f>'движение ДВС'!$B$3:$B$4008</xm:f>
          </x14:formula1>
          <xm:sqref>D5:D1913</xm:sqref>
        </x14:dataValidation>
        <x14:dataValidation type="list" allowBlank="1" showInputMessage="1" showErrorMessage="1" promptTitle="Этап ремонта" prompt="Выберите этап из списка." xr:uid="{9FC42453-4D8A-48F6-B1DC-2ACD2E560056}">
          <x14:formula1>
            <xm:f>нормативы!$G$3:$G$43</xm:f>
          </x14:formula1>
          <xm:sqref>F4:F1913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0643-775C-43FE-A2BE-685AD74E1E08}">
  <dimension ref="A1:D2317"/>
  <sheetViews>
    <sheetView tabSelected="1" zoomScale="70" zoomScaleNormal="70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3.5703125" style="46" customWidth="1"/>
    <col min="2" max="2" width="13.5703125" style="53" customWidth="1"/>
    <col min="3" max="3" width="230" style="47" customWidth="1"/>
    <col min="4" max="4" width="15" style="49" customWidth="1"/>
  </cols>
  <sheetData>
    <row r="1" spans="1:4" s="14" customFormat="1" ht="44.45" customHeight="1" x14ac:dyDescent="0.25">
      <c r="A1" s="50" t="s">
        <v>1</v>
      </c>
      <c r="B1" s="51" t="s">
        <v>173</v>
      </c>
      <c r="C1" s="51" t="s">
        <v>172</v>
      </c>
      <c r="D1" s="52" t="s">
        <v>178</v>
      </c>
    </row>
    <row r="2" spans="1:4" ht="210" x14ac:dyDescent="0.25">
      <c r="A2" s="46">
        <v>33199830</v>
      </c>
      <c r="C2" s="47" t="s">
        <v>233</v>
      </c>
      <c r="D2" s="48">
        <v>45254</v>
      </c>
    </row>
    <row r="3" spans="1:4" x14ac:dyDescent="0.25">
      <c r="A3" s="46">
        <v>37267044</v>
      </c>
      <c r="C3" s="47" t="s">
        <v>251</v>
      </c>
      <c r="D3" s="48">
        <v>43636</v>
      </c>
    </row>
    <row r="4" spans="1:4" ht="315" x14ac:dyDescent="0.25">
      <c r="A4" s="46">
        <v>33209141</v>
      </c>
      <c r="C4" s="47" t="s">
        <v>263</v>
      </c>
      <c r="D4" s="48">
        <v>45337</v>
      </c>
    </row>
    <row r="5" spans="1:4" ht="300" x14ac:dyDescent="0.25">
      <c r="A5" s="46">
        <v>37267044</v>
      </c>
      <c r="C5" s="47" t="s">
        <v>266</v>
      </c>
      <c r="D5" s="48">
        <v>43850</v>
      </c>
    </row>
    <row r="6" spans="1:4" ht="210" x14ac:dyDescent="0.25">
      <c r="A6" s="46">
        <v>37267044</v>
      </c>
      <c r="C6" s="47" t="s">
        <v>267</v>
      </c>
      <c r="D6" s="48">
        <v>45320</v>
      </c>
    </row>
    <row r="7" spans="1:4" x14ac:dyDescent="0.25">
      <c r="A7" s="46">
        <v>33128624</v>
      </c>
      <c r="C7" s="47" t="s">
        <v>269</v>
      </c>
      <c r="D7" s="33" t="str">
        <f t="shared" ref="D7:D66" si="0">IF(ISBLANK(C7),"","Введите дату")</f>
        <v>Введите дату</v>
      </c>
    </row>
    <row r="8" spans="1:4" x14ac:dyDescent="0.25">
      <c r="D8" s="33" t="str">
        <f t="shared" si="0"/>
        <v/>
      </c>
    </row>
    <row r="9" spans="1:4" x14ac:dyDescent="0.25">
      <c r="D9" s="33" t="str">
        <f t="shared" si="0"/>
        <v/>
      </c>
    </row>
    <row r="10" spans="1:4" x14ac:dyDescent="0.25">
      <c r="D10" s="33" t="str">
        <f t="shared" si="0"/>
        <v/>
      </c>
    </row>
    <row r="11" spans="1:4" x14ac:dyDescent="0.25">
      <c r="D11" s="33" t="str">
        <f t="shared" si="0"/>
        <v/>
      </c>
    </row>
    <row r="12" spans="1:4" x14ac:dyDescent="0.25">
      <c r="D12" s="33" t="str">
        <f t="shared" si="0"/>
        <v/>
      </c>
    </row>
    <row r="13" spans="1:4" x14ac:dyDescent="0.25">
      <c r="D13" s="33" t="str">
        <f t="shared" si="0"/>
        <v/>
      </c>
    </row>
    <row r="14" spans="1:4" x14ac:dyDescent="0.25">
      <c r="D14" s="33" t="str">
        <f t="shared" si="0"/>
        <v/>
      </c>
    </row>
    <row r="15" spans="1:4" x14ac:dyDescent="0.25">
      <c r="D15" s="33" t="str">
        <f t="shared" si="0"/>
        <v/>
      </c>
    </row>
    <row r="16" spans="1:4" x14ac:dyDescent="0.25">
      <c r="D16" s="33" t="str">
        <f t="shared" si="0"/>
        <v/>
      </c>
    </row>
    <row r="17" spans="4:4" x14ac:dyDescent="0.25">
      <c r="D17" s="33" t="str">
        <f t="shared" si="0"/>
        <v/>
      </c>
    </row>
    <row r="18" spans="4:4" x14ac:dyDescent="0.25">
      <c r="D18" s="33" t="str">
        <f t="shared" si="0"/>
        <v/>
      </c>
    </row>
    <row r="19" spans="4:4" x14ac:dyDescent="0.25">
      <c r="D19" s="33" t="str">
        <f t="shared" si="0"/>
        <v/>
      </c>
    </row>
    <row r="20" spans="4:4" x14ac:dyDescent="0.25">
      <c r="D20" s="33" t="str">
        <f t="shared" si="0"/>
        <v/>
      </c>
    </row>
    <row r="21" spans="4:4" x14ac:dyDescent="0.25">
      <c r="D21" s="33" t="str">
        <f t="shared" si="0"/>
        <v/>
      </c>
    </row>
    <row r="22" spans="4:4" x14ac:dyDescent="0.25">
      <c r="D22" s="33" t="str">
        <f t="shared" si="0"/>
        <v/>
      </c>
    </row>
    <row r="23" spans="4:4" x14ac:dyDescent="0.25">
      <c r="D23" s="33" t="str">
        <f t="shared" si="0"/>
        <v/>
      </c>
    </row>
    <row r="24" spans="4:4" x14ac:dyDescent="0.25">
      <c r="D24" s="33" t="str">
        <f t="shared" si="0"/>
        <v/>
      </c>
    </row>
    <row r="25" spans="4:4" x14ac:dyDescent="0.25">
      <c r="D25" s="33" t="str">
        <f t="shared" si="0"/>
        <v/>
      </c>
    </row>
    <row r="26" spans="4:4" x14ac:dyDescent="0.25">
      <c r="D26" s="33" t="str">
        <f t="shared" si="0"/>
        <v/>
      </c>
    </row>
    <row r="27" spans="4:4" x14ac:dyDescent="0.25">
      <c r="D27" s="33" t="str">
        <f t="shared" si="0"/>
        <v/>
      </c>
    </row>
    <row r="28" spans="4:4" x14ac:dyDescent="0.25">
      <c r="D28" s="33" t="str">
        <f t="shared" si="0"/>
        <v/>
      </c>
    </row>
    <row r="29" spans="4:4" x14ac:dyDescent="0.25">
      <c r="D29" s="33" t="str">
        <f t="shared" si="0"/>
        <v/>
      </c>
    </row>
    <row r="30" spans="4:4" x14ac:dyDescent="0.25">
      <c r="D30" s="33" t="str">
        <f t="shared" si="0"/>
        <v/>
      </c>
    </row>
    <row r="31" spans="4:4" x14ac:dyDescent="0.25">
      <c r="D31" s="33" t="str">
        <f t="shared" si="0"/>
        <v/>
      </c>
    </row>
    <row r="32" spans="4:4" x14ac:dyDescent="0.25">
      <c r="D32" s="33" t="str">
        <f t="shared" si="0"/>
        <v/>
      </c>
    </row>
    <row r="33" spans="4:4" x14ac:dyDescent="0.25">
      <c r="D33" s="33" t="str">
        <f t="shared" si="0"/>
        <v/>
      </c>
    </row>
    <row r="34" spans="4:4" x14ac:dyDescent="0.25">
      <c r="D34" s="33" t="str">
        <f t="shared" si="0"/>
        <v/>
      </c>
    </row>
    <row r="35" spans="4:4" x14ac:dyDescent="0.25">
      <c r="D35" s="33" t="str">
        <f t="shared" si="0"/>
        <v/>
      </c>
    </row>
    <row r="36" spans="4:4" x14ac:dyDescent="0.25">
      <c r="D36" s="33" t="str">
        <f t="shared" si="0"/>
        <v/>
      </c>
    </row>
    <row r="37" spans="4:4" x14ac:dyDescent="0.25">
      <c r="D37" s="33" t="str">
        <f t="shared" si="0"/>
        <v/>
      </c>
    </row>
    <row r="38" spans="4:4" x14ac:dyDescent="0.25">
      <c r="D38" s="33" t="str">
        <f t="shared" si="0"/>
        <v/>
      </c>
    </row>
    <row r="39" spans="4:4" x14ac:dyDescent="0.25">
      <c r="D39" s="33" t="str">
        <f t="shared" si="0"/>
        <v/>
      </c>
    </row>
    <row r="40" spans="4:4" x14ac:dyDescent="0.25">
      <c r="D40" s="33" t="str">
        <f t="shared" si="0"/>
        <v/>
      </c>
    </row>
    <row r="41" spans="4:4" x14ac:dyDescent="0.25">
      <c r="D41" s="33" t="str">
        <f t="shared" si="0"/>
        <v/>
      </c>
    </row>
    <row r="42" spans="4:4" x14ac:dyDescent="0.25">
      <c r="D42" s="33" t="str">
        <f t="shared" si="0"/>
        <v/>
      </c>
    </row>
    <row r="43" spans="4:4" x14ac:dyDescent="0.25">
      <c r="D43" s="33" t="str">
        <f t="shared" si="0"/>
        <v/>
      </c>
    </row>
    <row r="44" spans="4:4" x14ac:dyDescent="0.25">
      <c r="D44" s="33" t="str">
        <f t="shared" si="0"/>
        <v/>
      </c>
    </row>
    <row r="45" spans="4:4" x14ac:dyDescent="0.25">
      <c r="D45" s="33" t="str">
        <f t="shared" si="0"/>
        <v/>
      </c>
    </row>
    <row r="46" spans="4:4" x14ac:dyDescent="0.25">
      <c r="D46" s="33" t="str">
        <f t="shared" si="0"/>
        <v/>
      </c>
    </row>
    <row r="47" spans="4:4" x14ac:dyDescent="0.25">
      <c r="D47" s="33" t="str">
        <f t="shared" si="0"/>
        <v/>
      </c>
    </row>
    <row r="48" spans="4:4" x14ac:dyDescent="0.25">
      <c r="D48" s="33" t="str">
        <f t="shared" si="0"/>
        <v/>
      </c>
    </row>
    <row r="49" spans="4:4" x14ac:dyDescent="0.25">
      <c r="D49" s="33" t="str">
        <f t="shared" si="0"/>
        <v/>
      </c>
    </row>
    <row r="50" spans="4:4" x14ac:dyDescent="0.25">
      <c r="D50" s="33" t="str">
        <f t="shared" si="0"/>
        <v/>
      </c>
    </row>
    <row r="51" spans="4:4" x14ac:dyDescent="0.25">
      <c r="D51" s="33" t="str">
        <f t="shared" si="0"/>
        <v/>
      </c>
    </row>
    <row r="52" spans="4:4" x14ac:dyDescent="0.25">
      <c r="D52" s="33" t="str">
        <f t="shared" si="0"/>
        <v/>
      </c>
    </row>
    <row r="53" spans="4:4" x14ac:dyDescent="0.25">
      <c r="D53" s="33" t="str">
        <f t="shared" si="0"/>
        <v/>
      </c>
    </row>
    <row r="54" spans="4:4" x14ac:dyDescent="0.25">
      <c r="D54" s="33" t="str">
        <f t="shared" si="0"/>
        <v/>
      </c>
    </row>
    <row r="55" spans="4:4" x14ac:dyDescent="0.25">
      <c r="D55" s="33" t="str">
        <f t="shared" si="0"/>
        <v/>
      </c>
    </row>
    <row r="56" spans="4:4" x14ac:dyDescent="0.25">
      <c r="D56" s="33" t="str">
        <f t="shared" si="0"/>
        <v/>
      </c>
    </row>
    <row r="57" spans="4:4" x14ac:dyDescent="0.25">
      <c r="D57" s="33" t="str">
        <f t="shared" si="0"/>
        <v/>
      </c>
    </row>
    <row r="58" spans="4:4" x14ac:dyDescent="0.25">
      <c r="D58" s="33" t="str">
        <f t="shared" si="0"/>
        <v/>
      </c>
    </row>
    <row r="59" spans="4:4" x14ac:dyDescent="0.25">
      <c r="D59" s="33" t="str">
        <f t="shared" si="0"/>
        <v/>
      </c>
    </row>
    <row r="60" spans="4:4" x14ac:dyDescent="0.25">
      <c r="D60" s="33" t="str">
        <f t="shared" si="0"/>
        <v/>
      </c>
    </row>
    <row r="61" spans="4:4" x14ac:dyDescent="0.25">
      <c r="D61" s="33" t="str">
        <f t="shared" si="0"/>
        <v/>
      </c>
    </row>
    <row r="62" spans="4:4" x14ac:dyDescent="0.25">
      <c r="D62" s="33" t="str">
        <f t="shared" si="0"/>
        <v/>
      </c>
    </row>
    <row r="63" spans="4:4" x14ac:dyDescent="0.25">
      <c r="D63" s="33" t="str">
        <f t="shared" si="0"/>
        <v/>
      </c>
    </row>
    <row r="64" spans="4:4" x14ac:dyDescent="0.25">
      <c r="D64" s="33" t="str">
        <f t="shared" si="0"/>
        <v/>
      </c>
    </row>
    <row r="65" spans="4:4" x14ac:dyDescent="0.25">
      <c r="D65" s="33" t="str">
        <f t="shared" si="0"/>
        <v/>
      </c>
    </row>
    <row r="66" spans="4:4" x14ac:dyDescent="0.25">
      <c r="D66" s="33" t="str">
        <f t="shared" si="0"/>
        <v/>
      </c>
    </row>
    <row r="67" spans="4:4" x14ac:dyDescent="0.25">
      <c r="D67" s="33" t="str">
        <f t="shared" ref="D67:D130" si="1">IF(ISBLANK(C67),"","Введите дату")</f>
        <v/>
      </c>
    </row>
    <row r="68" spans="4:4" x14ac:dyDescent="0.25">
      <c r="D68" s="33" t="str">
        <f t="shared" si="1"/>
        <v/>
      </c>
    </row>
    <row r="69" spans="4:4" x14ac:dyDescent="0.25">
      <c r="D69" s="33" t="str">
        <f t="shared" si="1"/>
        <v/>
      </c>
    </row>
    <row r="70" spans="4:4" x14ac:dyDescent="0.25">
      <c r="D70" s="33" t="str">
        <f t="shared" si="1"/>
        <v/>
      </c>
    </row>
    <row r="71" spans="4:4" x14ac:dyDescent="0.25">
      <c r="D71" s="33" t="str">
        <f t="shared" si="1"/>
        <v/>
      </c>
    </row>
    <row r="72" spans="4:4" x14ac:dyDescent="0.25">
      <c r="D72" s="33" t="str">
        <f t="shared" si="1"/>
        <v/>
      </c>
    </row>
    <row r="73" spans="4:4" x14ac:dyDescent="0.25">
      <c r="D73" s="33" t="str">
        <f t="shared" si="1"/>
        <v/>
      </c>
    </row>
    <row r="74" spans="4:4" x14ac:dyDescent="0.25">
      <c r="D74" s="33" t="str">
        <f t="shared" si="1"/>
        <v/>
      </c>
    </row>
    <row r="75" spans="4:4" x14ac:dyDescent="0.25">
      <c r="D75" s="33" t="str">
        <f t="shared" si="1"/>
        <v/>
      </c>
    </row>
    <row r="76" spans="4:4" x14ac:dyDescent="0.25">
      <c r="D76" s="33" t="str">
        <f t="shared" si="1"/>
        <v/>
      </c>
    </row>
    <row r="77" spans="4:4" x14ac:dyDescent="0.25">
      <c r="D77" s="33" t="str">
        <f t="shared" si="1"/>
        <v/>
      </c>
    </row>
    <row r="78" spans="4:4" x14ac:dyDescent="0.25">
      <c r="D78" s="33" t="str">
        <f t="shared" si="1"/>
        <v/>
      </c>
    </row>
    <row r="79" spans="4:4" x14ac:dyDescent="0.25">
      <c r="D79" s="33" t="str">
        <f t="shared" si="1"/>
        <v/>
      </c>
    </row>
    <row r="80" spans="4:4" x14ac:dyDescent="0.25">
      <c r="D80" s="33" t="str">
        <f t="shared" si="1"/>
        <v/>
      </c>
    </row>
    <row r="81" spans="4:4" x14ac:dyDescent="0.25">
      <c r="D81" s="33" t="str">
        <f t="shared" si="1"/>
        <v/>
      </c>
    </row>
    <row r="82" spans="4:4" x14ac:dyDescent="0.25">
      <c r="D82" s="33" t="str">
        <f t="shared" si="1"/>
        <v/>
      </c>
    </row>
    <row r="83" spans="4:4" x14ac:dyDescent="0.25">
      <c r="D83" s="33" t="str">
        <f t="shared" si="1"/>
        <v/>
      </c>
    </row>
    <row r="84" spans="4:4" x14ac:dyDescent="0.25">
      <c r="D84" s="33" t="str">
        <f t="shared" si="1"/>
        <v/>
      </c>
    </row>
    <row r="85" spans="4:4" x14ac:dyDescent="0.25">
      <c r="D85" s="33" t="str">
        <f t="shared" si="1"/>
        <v/>
      </c>
    </row>
    <row r="86" spans="4:4" x14ac:dyDescent="0.25">
      <c r="D86" s="33" t="str">
        <f t="shared" si="1"/>
        <v/>
      </c>
    </row>
    <row r="87" spans="4:4" x14ac:dyDescent="0.25">
      <c r="D87" s="33" t="str">
        <f t="shared" si="1"/>
        <v/>
      </c>
    </row>
    <row r="88" spans="4:4" x14ac:dyDescent="0.25">
      <c r="D88" s="33" t="str">
        <f t="shared" si="1"/>
        <v/>
      </c>
    </row>
    <row r="89" spans="4:4" x14ac:dyDescent="0.25">
      <c r="D89" s="33" t="str">
        <f t="shared" si="1"/>
        <v/>
      </c>
    </row>
    <row r="90" spans="4:4" x14ac:dyDescent="0.25">
      <c r="D90" s="33" t="str">
        <f t="shared" si="1"/>
        <v/>
      </c>
    </row>
    <row r="91" spans="4:4" x14ac:dyDescent="0.25">
      <c r="D91" s="33" t="str">
        <f t="shared" si="1"/>
        <v/>
      </c>
    </row>
    <row r="92" spans="4:4" x14ac:dyDescent="0.25">
      <c r="D92" s="33" t="str">
        <f t="shared" si="1"/>
        <v/>
      </c>
    </row>
    <row r="93" spans="4:4" x14ac:dyDescent="0.25">
      <c r="D93" s="33" t="str">
        <f t="shared" si="1"/>
        <v/>
      </c>
    </row>
    <row r="94" spans="4:4" x14ac:dyDescent="0.25">
      <c r="D94" s="33" t="str">
        <f t="shared" si="1"/>
        <v/>
      </c>
    </row>
    <row r="95" spans="4:4" x14ac:dyDescent="0.25">
      <c r="D95" s="33" t="str">
        <f t="shared" si="1"/>
        <v/>
      </c>
    </row>
    <row r="96" spans="4:4" x14ac:dyDescent="0.25">
      <c r="D96" s="33" t="str">
        <f t="shared" si="1"/>
        <v/>
      </c>
    </row>
    <row r="97" spans="4:4" x14ac:dyDescent="0.25">
      <c r="D97" s="33" t="str">
        <f t="shared" si="1"/>
        <v/>
      </c>
    </row>
    <row r="98" spans="4:4" x14ac:dyDescent="0.25">
      <c r="D98" s="33" t="str">
        <f t="shared" si="1"/>
        <v/>
      </c>
    </row>
    <row r="99" spans="4:4" x14ac:dyDescent="0.25">
      <c r="D99" s="33" t="str">
        <f t="shared" si="1"/>
        <v/>
      </c>
    </row>
    <row r="100" spans="4:4" x14ac:dyDescent="0.25">
      <c r="D100" s="33" t="str">
        <f t="shared" si="1"/>
        <v/>
      </c>
    </row>
    <row r="101" spans="4:4" x14ac:dyDescent="0.25">
      <c r="D101" s="33" t="str">
        <f t="shared" si="1"/>
        <v/>
      </c>
    </row>
    <row r="102" spans="4:4" x14ac:dyDescent="0.25">
      <c r="D102" s="33" t="str">
        <f t="shared" si="1"/>
        <v/>
      </c>
    </row>
    <row r="103" spans="4:4" x14ac:dyDescent="0.25">
      <c r="D103" s="33" t="str">
        <f t="shared" si="1"/>
        <v/>
      </c>
    </row>
    <row r="104" spans="4:4" x14ac:dyDescent="0.25">
      <c r="D104" s="33" t="str">
        <f t="shared" si="1"/>
        <v/>
      </c>
    </row>
    <row r="105" spans="4:4" x14ac:dyDescent="0.25">
      <c r="D105" s="33" t="str">
        <f t="shared" si="1"/>
        <v/>
      </c>
    </row>
    <row r="106" spans="4:4" x14ac:dyDescent="0.25">
      <c r="D106" s="33" t="str">
        <f t="shared" si="1"/>
        <v/>
      </c>
    </row>
    <row r="107" spans="4:4" x14ac:dyDescent="0.25">
      <c r="D107" s="33" t="str">
        <f t="shared" si="1"/>
        <v/>
      </c>
    </row>
    <row r="108" spans="4:4" x14ac:dyDescent="0.25">
      <c r="D108" s="33" t="str">
        <f t="shared" si="1"/>
        <v/>
      </c>
    </row>
    <row r="109" spans="4:4" x14ac:dyDescent="0.25">
      <c r="D109" s="33" t="str">
        <f t="shared" si="1"/>
        <v/>
      </c>
    </row>
    <row r="110" spans="4:4" x14ac:dyDescent="0.25">
      <c r="D110" s="33" t="str">
        <f t="shared" si="1"/>
        <v/>
      </c>
    </row>
    <row r="111" spans="4:4" x14ac:dyDescent="0.25">
      <c r="D111" s="33" t="str">
        <f t="shared" si="1"/>
        <v/>
      </c>
    </row>
    <row r="112" spans="4:4" x14ac:dyDescent="0.25">
      <c r="D112" s="33" t="str">
        <f t="shared" si="1"/>
        <v/>
      </c>
    </row>
    <row r="113" spans="4:4" x14ac:dyDescent="0.25">
      <c r="D113" s="33" t="str">
        <f t="shared" si="1"/>
        <v/>
      </c>
    </row>
    <row r="114" spans="4:4" x14ac:dyDescent="0.25">
      <c r="D114" s="33" t="str">
        <f t="shared" si="1"/>
        <v/>
      </c>
    </row>
    <row r="115" spans="4:4" x14ac:dyDescent="0.25">
      <c r="D115" s="33" t="str">
        <f t="shared" si="1"/>
        <v/>
      </c>
    </row>
    <row r="116" spans="4:4" x14ac:dyDescent="0.25">
      <c r="D116" s="33" t="str">
        <f t="shared" si="1"/>
        <v/>
      </c>
    </row>
    <row r="117" spans="4:4" x14ac:dyDescent="0.25">
      <c r="D117" s="33" t="str">
        <f t="shared" si="1"/>
        <v/>
      </c>
    </row>
    <row r="118" spans="4:4" x14ac:dyDescent="0.25">
      <c r="D118" s="33" t="str">
        <f t="shared" si="1"/>
        <v/>
      </c>
    </row>
    <row r="119" spans="4:4" x14ac:dyDescent="0.25">
      <c r="D119" s="33" t="str">
        <f t="shared" si="1"/>
        <v/>
      </c>
    </row>
    <row r="120" spans="4:4" x14ac:dyDescent="0.25">
      <c r="D120" s="33" t="str">
        <f t="shared" si="1"/>
        <v/>
      </c>
    </row>
    <row r="121" spans="4:4" x14ac:dyDescent="0.25">
      <c r="D121" s="33" t="str">
        <f t="shared" si="1"/>
        <v/>
      </c>
    </row>
    <row r="122" spans="4:4" x14ac:dyDescent="0.25">
      <c r="D122" s="33" t="str">
        <f t="shared" si="1"/>
        <v/>
      </c>
    </row>
    <row r="123" spans="4:4" x14ac:dyDescent="0.25">
      <c r="D123" s="33" t="str">
        <f t="shared" si="1"/>
        <v/>
      </c>
    </row>
    <row r="124" spans="4:4" x14ac:dyDescent="0.25">
      <c r="D124" s="33" t="str">
        <f t="shared" si="1"/>
        <v/>
      </c>
    </row>
    <row r="125" spans="4:4" x14ac:dyDescent="0.25">
      <c r="D125" s="33" t="str">
        <f t="shared" si="1"/>
        <v/>
      </c>
    </row>
    <row r="126" spans="4:4" x14ac:dyDescent="0.25">
      <c r="D126" s="33" t="str">
        <f t="shared" si="1"/>
        <v/>
      </c>
    </row>
    <row r="127" spans="4:4" x14ac:dyDescent="0.25">
      <c r="D127" s="33" t="str">
        <f t="shared" si="1"/>
        <v/>
      </c>
    </row>
    <row r="128" spans="4:4" x14ac:dyDescent="0.25">
      <c r="D128" s="33" t="str">
        <f t="shared" si="1"/>
        <v/>
      </c>
    </row>
    <row r="129" spans="4:4" x14ac:dyDescent="0.25">
      <c r="D129" s="33" t="str">
        <f t="shared" si="1"/>
        <v/>
      </c>
    </row>
    <row r="130" spans="4:4" x14ac:dyDescent="0.25">
      <c r="D130" s="33" t="str">
        <f t="shared" si="1"/>
        <v/>
      </c>
    </row>
    <row r="131" spans="4:4" x14ac:dyDescent="0.25">
      <c r="D131" s="33" t="str">
        <f t="shared" ref="D131:D194" si="2">IF(ISBLANK(C131),"","Введите дату")</f>
        <v/>
      </c>
    </row>
    <row r="132" spans="4:4" x14ac:dyDescent="0.25">
      <c r="D132" s="33" t="str">
        <f t="shared" si="2"/>
        <v/>
      </c>
    </row>
    <row r="133" spans="4:4" x14ac:dyDescent="0.25">
      <c r="D133" s="33" t="str">
        <f t="shared" si="2"/>
        <v/>
      </c>
    </row>
    <row r="134" spans="4:4" x14ac:dyDescent="0.25">
      <c r="D134" s="33" t="str">
        <f t="shared" si="2"/>
        <v/>
      </c>
    </row>
    <row r="135" spans="4:4" x14ac:dyDescent="0.25">
      <c r="D135" s="33" t="str">
        <f t="shared" si="2"/>
        <v/>
      </c>
    </row>
    <row r="136" spans="4:4" x14ac:dyDescent="0.25">
      <c r="D136" s="33" t="str">
        <f t="shared" si="2"/>
        <v/>
      </c>
    </row>
    <row r="137" spans="4:4" x14ac:dyDescent="0.25">
      <c r="D137" s="33" t="str">
        <f t="shared" si="2"/>
        <v/>
      </c>
    </row>
    <row r="138" spans="4:4" x14ac:dyDescent="0.25">
      <c r="D138" s="33" t="str">
        <f t="shared" si="2"/>
        <v/>
      </c>
    </row>
    <row r="139" spans="4:4" x14ac:dyDescent="0.25">
      <c r="D139" s="33" t="str">
        <f t="shared" si="2"/>
        <v/>
      </c>
    </row>
    <row r="140" spans="4:4" x14ac:dyDescent="0.25">
      <c r="D140" s="33" t="str">
        <f t="shared" si="2"/>
        <v/>
      </c>
    </row>
    <row r="141" spans="4:4" x14ac:dyDescent="0.25">
      <c r="D141" s="33" t="str">
        <f t="shared" si="2"/>
        <v/>
      </c>
    </row>
    <row r="142" spans="4:4" x14ac:dyDescent="0.25">
      <c r="D142" s="33" t="str">
        <f t="shared" si="2"/>
        <v/>
      </c>
    </row>
    <row r="143" spans="4:4" x14ac:dyDescent="0.25">
      <c r="D143" s="33" t="str">
        <f t="shared" si="2"/>
        <v/>
      </c>
    </row>
    <row r="144" spans="4:4" x14ac:dyDescent="0.25">
      <c r="D144" s="33" t="str">
        <f t="shared" si="2"/>
        <v/>
      </c>
    </row>
    <row r="145" spans="4:4" x14ac:dyDescent="0.25">
      <c r="D145" s="33" t="str">
        <f t="shared" si="2"/>
        <v/>
      </c>
    </row>
    <row r="146" spans="4:4" x14ac:dyDescent="0.25">
      <c r="D146" s="33" t="str">
        <f t="shared" si="2"/>
        <v/>
      </c>
    </row>
    <row r="147" spans="4:4" x14ac:dyDescent="0.25">
      <c r="D147" s="33" t="str">
        <f t="shared" si="2"/>
        <v/>
      </c>
    </row>
    <row r="148" spans="4:4" x14ac:dyDescent="0.25">
      <c r="D148" s="33" t="str">
        <f t="shared" si="2"/>
        <v/>
      </c>
    </row>
    <row r="149" spans="4:4" x14ac:dyDescent="0.25">
      <c r="D149" s="33" t="str">
        <f t="shared" si="2"/>
        <v/>
      </c>
    </row>
    <row r="150" spans="4:4" x14ac:dyDescent="0.25">
      <c r="D150" s="33" t="str">
        <f t="shared" si="2"/>
        <v/>
      </c>
    </row>
    <row r="151" spans="4:4" x14ac:dyDescent="0.25">
      <c r="D151" s="33" t="str">
        <f t="shared" si="2"/>
        <v/>
      </c>
    </row>
    <row r="152" spans="4:4" x14ac:dyDescent="0.25">
      <c r="D152" s="33" t="str">
        <f t="shared" si="2"/>
        <v/>
      </c>
    </row>
    <row r="153" spans="4:4" x14ac:dyDescent="0.25">
      <c r="D153" s="33" t="str">
        <f t="shared" si="2"/>
        <v/>
      </c>
    </row>
    <row r="154" spans="4:4" x14ac:dyDescent="0.25">
      <c r="D154" s="33" t="str">
        <f t="shared" si="2"/>
        <v/>
      </c>
    </row>
    <row r="155" spans="4:4" x14ac:dyDescent="0.25">
      <c r="D155" s="33" t="str">
        <f t="shared" si="2"/>
        <v/>
      </c>
    </row>
    <row r="156" spans="4:4" x14ac:dyDescent="0.25">
      <c r="D156" s="33" t="str">
        <f t="shared" si="2"/>
        <v/>
      </c>
    </row>
    <row r="157" spans="4:4" x14ac:dyDescent="0.25">
      <c r="D157" s="33" t="str">
        <f t="shared" si="2"/>
        <v/>
      </c>
    </row>
    <row r="158" spans="4:4" x14ac:dyDescent="0.25">
      <c r="D158" s="33" t="str">
        <f t="shared" si="2"/>
        <v/>
      </c>
    </row>
    <row r="159" spans="4:4" x14ac:dyDescent="0.25">
      <c r="D159" s="33" t="str">
        <f t="shared" si="2"/>
        <v/>
      </c>
    </row>
    <row r="160" spans="4:4" x14ac:dyDescent="0.25">
      <c r="D160" s="33" t="str">
        <f t="shared" si="2"/>
        <v/>
      </c>
    </row>
    <row r="161" spans="4:4" x14ac:dyDescent="0.25">
      <c r="D161" s="33" t="str">
        <f t="shared" si="2"/>
        <v/>
      </c>
    </row>
    <row r="162" spans="4:4" x14ac:dyDescent="0.25">
      <c r="D162" s="33" t="str">
        <f t="shared" si="2"/>
        <v/>
      </c>
    </row>
    <row r="163" spans="4:4" x14ac:dyDescent="0.25">
      <c r="D163" s="33" t="str">
        <f t="shared" si="2"/>
        <v/>
      </c>
    </row>
    <row r="164" spans="4:4" x14ac:dyDescent="0.25">
      <c r="D164" s="33" t="str">
        <f t="shared" si="2"/>
        <v/>
      </c>
    </row>
    <row r="165" spans="4:4" x14ac:dyDescent="0.25">
      <c r="D165" s="33" t="str">
        <f t="shared" si="2"/>
        <v/>
      </c>
    </row>
    <row r="166" spans="4:4" x14ac:dyDescent="0.25">
      <c r="D166" s="33" t="str">
        <f t="shared" si="2"/>
        <v/>
      </c>
    </row>
    <row r="167" spans="4:4" x14ac:dyDescent="0.25">
      <c r="D167" s="33" t="str">
        <f t="shared" si="2"/>
        <v/>
      </c>
    </row>
    <row r="168" spans="4:4" x14ac:dyDescent="0.25">
      <c r="D168" s="33" t="str">
        <f t="shared" si="2"/>
        <v/>
      </c>
    </row>
    <row r="169" spans="4:4" x14ac:dyDescent="0.25">
      <c r="D169" s="33" t="str">
        <f t="shared" si="2"/>
        <v/>
      </c>
    </row>
    <row r="170" spans="4:4" x14ac:dyDescent="0.25">
      <c r="D170" s="33" t="str">
        <f t="shared" si="2"/>
        <v/>
      </c>
    </row>
    <row r="171" spans="4:4" x14ac:dyDescent="0.25">
      <c r="D171" s="33" t="str">
        <f t="shared" si="2"/>
        <v/>
      </c>
    </row>
    <row r="172" spans="4:4" x14ac:dyDescent="0.25">
      <c r="D172" s="33" t="str">
        <f t="shared" si="2"/>
        <v/>
      </c>
    </row>
    <row r="173" spans="4:4" x14ac:dyDescent="0.25">
      <c r="D173" s="33" t="str">
        <f t="shared" si="2"/>
        <v/>
      </c>
    </row>
    <row r="174" spans="4:4" x14ac:dyDescent="0.25">
      <c r="D174" s="33" t="str">
        <f t="shared" si="2"/>
        <v/>
      </c>
    </row>
    <row r="175" spans="4:4" x14ac:dyDescent="0.25">
      <c r="D175" s="33" t="str">
        <f t="shared" si="2"/>
        <v/>
      </c>
    </row>
    <row r="176" spans="4:4" x14ac:dyDescent="0.25">
      <c r="D176" s="33" t="str">
        <f t="shared" si="2"/>
        <v/>
      </c>
    </row>
    <row r="177" spans="4:4" x14ac:dyDescent="0.25">
      <c r="D177" s="33" t="str">
        <f t="shared" si="2"/>
        <v/>
      </c>
    </row>
    <row r="178" spans="4:4" x14ac:dyDescent="0.25">
      <c r="D178" s="33" t="str">
        <f t="shared" si="2"/>
        <v/>
      </c>
    </row>
    <row r="179" spans="4:4" x14ac:dyDescent="0.25">
      <c r="D179" s="33" t="str">
        <f t="shared" si="2"/>
        <v/>
      </c>
    </row>
    <row r="180" spans="4:4" x14ac:dyDescent="0.25">
      <c r="D180" s="33" t="str">
        <f t="shared" si="2"/>
        <v/>
      </c>
    </row>
    <row r="181" spans="4:4" x14ac:dyDescent="0.25">
      <c r="D181" s="33" t="str">
        <f t="shared" si="2"/>
        <v/>
      </c>
    </row>
    <row r="182" spans="4:4" x14ac:dyDescent="0.25">
      <c r="D182" s="33" t="str">
        <f t="shared" si="2"/>
        <v/>
      </c>
    </row>
    <row r="183" spans="4:4" x14ac:dyDescent="0.25">
      <c r="D183" s="33" t="str">
        <f t="shared" si="2"/>
        <v/>
      </c>
    </row>
    <row r="184" spans="4:4" x14ac:dyDescent="0.25">
      <c r="D184" s="33" t="str">
        <f t="shared" si="2"/>
        <v/>
      </c>
    </row>
    <row r="185" spans="4:4" x14ac:dyDescent="0.25">
      <c r="D185" s="33" t="str">
        <f t="shared" si="2"/>
        <v/>
      </c>
    </row>
    <row r="186" spans="4:4" x14ac:dyDescent="0.25">
      <c r="D186" s="33" t="str">
        <f t="shared" si="2"/>
        <v/>
      </c>
    </row>
    <row r="187" spans="4:4" x14ac:dyDescent="0.25">
      <c r="D187" s="33" t="str">
        <f t="shared" si="2"/>
        <v/>
      </c>
    </row>
    <row r="188" spans="4:4" x14ac:dyDescent="0.25">
      <c r="D188" s="33" t="str">
        <f t="shared" si="2"/>
        <v/>
      </c>
    </row>
    <row r="189" spans="4:4" x14ac:dyDescent="0.25">
      <c r="D189" s="33" t="str">
        <f t="shared" si="2"/>
        <v/>
      </c>
    </row>
    <row r="190" spans="4:4" x14ac:dyDescent="0.25">
      <c r="D190" s="33" t="str">
        <f t="shared" si="2"/>
        <v/>
      </c>
    </row>
    <row r="191" spans="4:4" x14ac:dyDescent="0.25">
      <c r="D191" s="33" t="str">
        <f t="shared" si="2"/>
        <v/>
      </c>
    </row>
    <row r="192" spans="4:4" x14ac:dyDescent="0.25">
      <c r="D192" s="33" t="str">
        <f t="shared" si="2"/>
        <v/>
      </c>
    </row>
    <row r="193" spans="4:4" x14ac:dyDescent="0.25">
      <c r="D193" s="33" t="str">
        <f t="shared" si="2"/>
        <v/>
      </c>
    </row>
    <row r="194" spans="4:4" x14ac:dyDescent="0.25">
      <c r="D194" s="33" t="str">
        <f t="shared" si="2"/>
        <v/>
      </c>
    </row>
    <row r="195" spans="4:4" x14ac:dyDescent="0.25">
      <c r="D195" s="33" t="str">
        <f t="shared" ref="D195:D258" si="3">IF(ISBLANK(C195),"","Введите дату")</f>
        <v/>
      </c>
    </row>
    <row r="196" spans="4:4" x14ac:dyDescent="0.25">
      <c r="D196" s="33" t="str">
        <f t="shared" si="3"/>
        <v/>
      </c>
    </row>
    <row r="197" spans="4:4" x14ac:dyDescent="0.25">
      <c r="D197" s="33" t="str">
        <f t="shared" si="3"/>
        <v/>
      </c>
    </row>
    <row r="198" spans="4:4" x14ac:dyDescent="0.25">
      <c r="D198" s="33" t="str">
        <f t="shared" si="3"/>
        <v/>
      </c>
    </row>
    <row r="199" spans="4:4" x14ac:dyDescent="0.25">
      <c r="D199" s="33" t="str">
        <f t="shared" si="3"/>
        <v/>
      </c>
    </row>
    <row r="200" spans="4:4" x14ac:dyDescent="0.25">
      <c r="D200" s="33" t="str">
        <f t="shared" si="3"/>
        <v/>
      </c>
    </row>
    <row r="201" spans="4:4" x14ac:dyDescent="0.25">
      <c r="D201" s="33" t="str">
        <f t="shared" si="3"/>
        <v/>
      </c>
    </row>
    <row r="202" spans="4:4" x14ac:dyDescent="0.25">
      <c r="D202" s="33" t="str">
        <f t="shared" si="3"/>
        <v/>
      </c>
    </row>
    <row r="203" spans="4:4" x14ac:dyDescent="0.25">
      <c r="D203" s="33" t="str">
        <f t="shared" si="3"/>
        <v/>
      </c>
    </row>
    <row r="204" spans="4:4" x14ac:dyDescent="0.25">
      <c r="D204" s="33" t="str">
        <f t="shared" si="3"/>
        <v/>
      </c>
    </row>
    <row r="205" spans="4:4" x14ac:dyDescent="0.25">
      <c r="D205" s="33" t="str">
        <f t="shared" si="3"/>
        <v/>
      </c>
    </row>
    <row r="206" spans="4:4" x14ac:dyDescent="0.25">
      <c r="D206" s="33" t="str">
        <f t="shared" si="3"/>
        <v/>
      </c>
    </row>
    <row r="207" spans="4:4" x14ac:dyDescent="0.25">
      <c r="D207" s="33" t="str">
        <f t="shared" si="3"/>
        <v/>
      </c>
    </row>
    <row r="208" spans="4:4" x14ac:dyDescent="0.25">
      <c r="D208" s="33" t="str">
        <f t="shared" si="3"/>
        <v/>
      </c>
    </row>
    <row r="209" spans="4:4" x14ac:dyDescent="0.25">
      <c r="D209" s="33" t="str">
        <f t="shared" si="3"/>
        <v/>
      </c>
    </row>
    <row r="210" spans="4:4" x14ac:dyDescent="0.25">
      <c r="D210" s="33" t="str">
        <f t="shared" si="3"/>
        <v/>
      </c>
    </row>
    <row r="211" spans="4:4" x14ac:dyDescent="0.25">
      <c r="D211" s="33" t="str">
        <f t="shared" si="3"/>
        <v/>
      </c>
    </row>
    <row r="212" spans="4:4" x14ac:dyDescent="0.25">
      <c r="D212" s="33" t="str">
        <f t="shared" si="3"/>
        <v/>
      </c>
    </row>
    <row r="213" spans="4:4" x14ac:dyDescent="0.25">
      <c r="D213" s="33" t="str">
        <f t="shared" si="3"/>
        <v/>
      </c>
    </row>
    <row r="214" spans="4:4" x14ac:dyDescent="0.25">
      <c r="D214" s="33" t="str">
        <f t="shared" si="3"/>
        <v/>
      </c>
    </row>
    <row r="215" spans="4:4" x14ac:dyDescent="0.25">
      <c r="D215" s="33" t="str">
        <f t="shared" si="3"/>
        <v/>
      </c>
    </row>
    <row r="216" spans="4:4" x14ac:dyDescent="0.25">
      <c r="D216" s="33" t="str">
        <f t="shared" si="3"/>
        <v/>
      </c>
    </row>
    <row r="217" spans="4:4" x14ac:dyDescent="0.25">
      <c r="D217" s="33" t="str">
        <f t="shared" si="3"/>
        <v/>
      </c>
    </row>
    <row r="218" spans="4:4" x14ac:dyDescent="0.25">
      <c r="D218" s="33" t="str">
        <f t="shared" si="3"/>
        <v/>
      </c>
    </row>
    <row r="219" spans="4:4" x14ac:dyDescent="0.25">
      <c r="D219" s="33" t="str">
        <f t="shared" si="3"/>
        <v/>
      </c>
    </row>
    <row r="220" spans="4:4" x14ac:dyDescent="0.25">
      <c r="D220" s="33" t="str">
        <f t="shared" si="3"/>
        <v/>
      </c>
    </row>
    <row r="221" spans="4:4" x14ac:dyDescent="0.25">
      <c r="D221" s="33" t="str">
        <f t="shared" si="3"/>
        <v/>
      </c>
    </row>
    <row r="222" spans="4:4" x14ac:dyDescent="0.25">
      <c r="D222" s="33" t="str">
        <f t="shared" si="3"/>
        <v/>
      </c>
    </row>
    <row r="223" spans="4:4" x14ac:dyDescent="0.25">
      <c r="D223" s="33" t="str">
        <f t="shared" si="3"/>
        <v/>
      </c>
    </row>
    <row r="224" spans="4:4" x14ac:dyDescent="0.25">
      <c r="D224" s="33" t="str">
        <f t="shared" si="3"/>
        <v/>
      </c>
    </row>
    <row r="225" spans="4:4" x14ac:dyDescent="0.25">
      <c r="D225" s="33" t="str">
        <f t="shared" si="3"/>
        <v/>
      </c>
    </row>
    <row r="226" spans="4:4" x14ac:dyDescent="0.25">
      <c r="D226" s="33" t="str">
        <f t="shared" si="3"/>
        <v/>
      </c>
    </row>
    <row r="227" spans="4:4" x14ac:dyDescent="0.25">
      <c r="D227" s="33" t="str">
        <f t="shared" si="3"/>
        <v/>
      </c>
    </row>
    <row r="228" spans="4:4" x14ac:dyDescent="0.25">
      <c r="D228" s="33" t="str">
        <f t="shared" si="3"/>
        <v/>
      </c>
    </row>
    <row r="229" spans="4:4" x14ac:dyDescent="0.25">
      <c r="D229" s="33" t="str">
        <f t="shared" si="3"/>
        <v/>
      </c>
    </row>
    <row r="230" spans="4:4" x14ac:dyDescent="0.25">
      <c r="D230" s="33" t="str">
        <f t="shared" si="3"/>
        <v/>
      </c>
    </row>
    <row r="231" spans="4:4" x14ac:dyDescent="0.25">
      <c r="D231" s="33" t="str">
        <f t="shared" si="3"/>
        <v/>
      </c>
    </row>
    <row r="232" spans="4:4" x14ac:dyDescent="0.25">
      <c r="D232" s="33" t="str">
        <f t="shared" si="3"/>
        <v/>
      </c>
    </row>
    <row r="233" spans="4:4" x14ac:dyDescent="0.25">
      <c r="D233" s="33" t="str">
        <f t="shared" si="3"/>
        <v/>
      </c>
    </row>
    <row r="234" spans="4:4" x14ac:dyDescent="0.25">
      <c r="D234" s="33" t="str">
        <f t="shared" si="3"/>
        <v/>
      </c>
    </row>
    <row r="235" spans="4:4" x14ac:dyDescent="0.25">
      <c r="D235" s="33" t="str">
        <f t="shared" si="3"/>
        <v/>
      </c>
    </row>
    <row r="236" spans="4:4" x14ac:dyDescent="0.25">
      <c r="D236" s="33" t="str">
        <f t="shared" si="3"/>
        <v/>
      </c>
    </row>
    <row r="237" spans="4:4" x14ac:dyDescent="0.25">
      <c r="D237" s="33" t="str">
        <f t="shared" si="3"/>
        <v/>
      </c>
    </row>
    <row r="238" spans="4:4" x14ac:dyDescent="0.25">
      <c r="D238" s="33" t="str">
        <f t="shared" si="3"/>
        <v/>
      </c>
    </row>
    <row r="239" spans="4:4" x14ac:dyDescent="0.25">
      <c r="D239" s="33" t="str">
        <f t="shared" si="3"/>
        <v/>
      </c>
    </row>
    <row r="240" spans="4:4" x14ac:dyDescent="0.25">
      <c r="D240" s="33" t="str">
        <f t="shared" si="3"/>
        <v/>
      </c>
    </row>
    <row r="241" spans="4:4" x14ac:dyDescent="0.25">
      <c r="D241" s="33" t="str">
        <f t="shared" si="3"/>
        <v/>
      </c>
    </row>
    <row r="242" spans="4:4" x14ac:dyDescent="0.25">
      <c r="D242" s="33" t="str">
        <f t="shared" si="3"/>
        <v/>
      </c>
    </row>
    <row r="243" spans="4:4" x14ac:dyDescent="0.25">
      <c r="D243" s="33" t="str">
        <f t="shared" si="3"/>
        <v/>
      </c>
    </row>
    <row r="244" spans="4:4" x14ac:dyDescent="0.25">
      <c r="D244" s="33" t="str">
        <f t="shared" si="3"/>
        <v/>
      </c>
    </row>
    <row r="245" spans="4:4" x14ac:dyDescent="0.25">
      <c r="D245" s="33" t="str">
        <f t="shared" si="3"/>
        <v/>
      </c>
    </row>
    <row r="246" spans="4:4" x14ac:dyDescent="0.25">
      <c r="D246" s="33" t="str">
        <f t="shared" si="3"/>
        <v/>
      </c>
    </row>
    <row r="247" spans="4:4" x14ac:dyDescent="0.25">
      <c r="D247" s="33" t="str">
        <f t="shared" si="3"/>
        <v/>
      </c>
    </row>
    <row r="248" spans="4:4" x14ac:dyDescent="0.25">
      <c r="D248" s="33" t="str">
        <f t="shared" si="3"/>
        <v/>
      </c>
    </row>
    <row r="249" spans="4:4" x14ac:dyDescent="0.25">
      <c r="D249" s="33" t="str">
        <f t="shared" si="3"/>
        <v/>
      </c>
    </row>
    <row r="250" spans="4:4" x14ac:dyDescent="0.25">
      <c r="D250" s="33" t="str">
        <f t="shared" si="3"/>
        <v/>
      </c>
    </row>
    <row r="251" spans="4:4" x14ac:dyDescent="0.25">
      <c r="D251" s="33" t="str">
        <f t="shared" si="3"/>
        <v/>
      </c>
    </row>
    <row r="252" spans="4:4" x14ac:dyDescent="0.25">
      <c r="D252" s="33" t="str">
        <f t="shared" si="3"/>
        <v/>
      </c>
    </row>
    <row r="253" spans="4:4" x14ac:dyDescent="0.25">
      <c r="D253" s="33" t="str">
        <f t="shared" si="3"/>
        <v/>
      </c>
    </row>
    <row r="254" spans="4:4" x14ac:dyDescent="0.25">
      <c r="D254" s="33" t="str">
        <f t="shared" si="3"/>
        <v/>
      </c>
    </row>
    <row r="255" spans="4:4" x14ac:dyDescent="0.25">
      <c r="D255" s="33" t="str">
        <f t="shared" si="3"/>
        <v/>
      </c>
    </row>
    <row r="256" spans="4:4" x14ac:dyDescent="0.25">
      <c r="D256" s="33" t="str">
        <f t="shared" si="3"/>
        <v/>
      </c>
    </row>
    <row r="257" spans="4:4" x14ac:dyDescent="0.25">
      <c r="D257" s="33" t="str">
        <f t="shared" si="3"/>
        <v/>
      </c>
    </row>
    <row r="258" spans="4:4" x14ac:dyDescent="0.25">
      <c r="D258" s="33" t="str">
        <f t="shared" si="3"/>
        <v/>
      </c>
    </row>
    <row r="259" spans="4:4" x14ac:dyDescent="0.25">
      <c r="D259" s="33" t="str">
        <f t="shared" ref="D259:D322" si="4">IF(ISBLANK(C259),"","Введите дату")</f>
        <v/>
      </c>
    </row>
    <row r="260" spans="4:4" x14ac:dyDescent="0.25">
      <c r="D260" s="33" t="str">
        <f t="shared" si="4"/>
        <v/>
      </c>
    </row>
    <row r="261" spans="4:4" x14ac:dyDescent="0.25">
      <c r="D261" s="33" t="str">
        <f t="shared" si="4"/>
        <v/>
      </c>
    </row>
    <row r="262" spans="4:4" x14ac:dyDescent="0.25">
      <c r="D262" s="33" t="str">
        <f t="shared" si="4"/>
        <v/>
      </c>
    </row>
    <row r="263" spans="4:4" x14ac:dyDescent="0.25">
      <c r="D263" s="33" t="str">
        <f t="shared" si="4"/>
        <v/>
      </c>
    </row>
    <row r="264" spans="4:4" x14ac:dyDescent="0.25">
      <c r="D264" s="33" t="str">
        <f t="shared" si="4"/>
        <v/>
      </c>
    </row>
    <row r="265" spans="4:4" x14ac:dyDescent="0.25">
      <c r="D265" s="33" t="str">
        <f t="shared" si="4"/>
        <v/>
      </c>
    </row>
    <row r="266" spans="4:4" x14ac:dyDescent="0.25">
      <c r="D266" s="33" t="str">
        <f t="shared" si="4"/>
        <v/>
      </c>
    </row>
    <row r="267" spans="4:4" x14ac:dyDescent="0.25">
      <c r="D267" s="33" t="str">
        <f t="shared" si="4"/>
        <v/>
      </c>
    </row>
    <row r="268" spans="4:4" x14ac:dyDescent="0.25">
      <c r="D268" s="33" t="str">
        <f t="shared" si="4"/>
        <v/>
      </c>
    </row>
    <row r="269" spans="4:4" x14ac:dyDescent="0.25">
      <c r="D269" s="33" t="str">
        <f t="shared" si="4"/>
        <v/>
      </c>
    </row>
    <row r="270" spans="4:4" x14ac:dyDescent="0.25">
      <c r="D270" s="33" t="str">
        <f t="shared" si="4"/>
        <v/>
      </c>
    </row>
    <row r="271" spans="4:4" x14ac:dyDescent="0.25">
      <c r="D271" s="33" t="str">
        <f t="shared" si="4"/>
        <v/>
      </c>
    </row>
    <row r="272" spans="4:4" x14ac:dyDescent="0.25">
      <c r="D272" s="33" t="str">
        <f t="shared" si="4"/>
        <v/>
      </c>
    </row>
    <row r="273" spans="4:4" x14ac:dyDescent="0.25">
      <c r="D273" s="33" t="str">
        <f t="shared" si="4"/>
        <v/>
      </c>
    </row>
    <row r="274" spans="4:4" x14ac:dyDescent="0.25">
      <c r="D274" s="33" t="str">
        <f t="shared" si="4"/>
        <v/>
      </c>
    </row>
    <row r="275" spans="4:4" x14ac:dyDescent="0.25">
      <c r="D275" s="33" t="str">
        <f t="shared" si="4"/>
        <v/>
      </c>
    </row>
    <row r="276" spans="4:4" x14ac:dyDescent="0.25">
      <c r="D276" s="33" t="str">
        <f t="shared" si="4"/>
        <v/>
      </c>
    </row>
    <row r="277" spans="4:4" x14ac:dyDescent="0.25">
      <c r="D277" s="33" t="str">
        <f t="shared" si="4"/>
        <v/>
      </c>
    </row>
    <row r="278" spans="4:4" x14ac:dyDescent="0.25">
      <c r="D278" s="33" t="str">
        <f t="shared" si="4"/>
        <v/>
      </c>
    </row>
    <row r="279" spans="4:4" x14ac:dyDescent="0.25">
      <c r="D279" s="33" t="str">
        <f t="shared" si="4"/>
        <v/>
      </c>
    </row>
    <row r="280" spans="4:4" x14ac:dyDescent="0.25">
      <c r="D280" s="33" t="str">
        <f t="shared" si="4"/>
        <v/>
      </c>
    </row>
    <row r="281" spans="4:4" x14ac:dyDescent="0.25">
      <c r="D281" s="33" t="str">
        <f t="shared" si="4"/>
        <v/>
      </c>
    </row>
    <row r="282" spans="4:4" x14ac:dyDescent="0.25">
      <c r="D282" s="33" t="str">
        <f t="shared" si="4"/>
        <v/>
      </c>
    </row>
    <row r="283" spans="4:4" x14ac:dyDescent="0.25">
      <c r="D283" s="33" t="str">
        <f t="shared" si="4"/>
        <v/>
      </c>
    </row>
    <row r="284" spans="4:4" x14ac:dyDescent="0.25">
      <c r="D284" s="33" t="str">
        <f t="shared" si="4"/>
        <v/>
      </c>
    </row>
    <row r="285" spans="4:4" x14ac:dyDescent="0.25">
      <c r="D285" s="33" t="str">
        <f t="shared" si="4"/>
        <v/>
      </c>
    </row>
    <row r="286" spans="4:4" x14ac:dyDescent="0.25">
      <c r="D286" s="33" t="str">
        <f t="shared" si="4"/>
        <v/>
      </c>
    </row>
    <row r="287" spans="4:4" x14ac:dyDescent="0.25">
      <c r="D287" s="33" t="str">
        <f t="shared" si="4"/>
        <v/>
      </c>
    </row>
    <row r="288" spans="4:4" x14ac:dyDescent="0.25">
      <c r="D288" s="33" t="str">
        <f t="shared" si="4"/>
        <v/>
      </c>
    </row>
    <row r="289" spans="4:4" x14ac:dyDescent="0.25">
      <c r="D289" s="33" t="str">
        <f t="shared" si="4"/>
        <v/>
      </c>
    </row>
    <row r="290" spans="4:4" x14ac:dyDescent="0.25">
      <c r="D290" s="33" t="str">
        <f t="shared" si="4"/>
        <v/>
      </c>
    </row>
    <row r="291" spans="4:4" x14ac:dyDescent="0.25">
      <c r="D291" s="33" t="str">
        <f t="shared" si="4"/>
        <v/>
      </c>
    </row>
    <row r="292" spans="4:4" x14ac:dyDescent="0.25">
      <c r="D292" s="33" t="str">
        <f t="shared" si="4"/>
        <v/>
      </c>
    </row>
    <row r="293" spans="4:4" x14ac:dyDescent="0.25">
      <c r="D293" s="33" t="str">
        <f t="shared" si="4"/>
        <v/>
      </c>
    </row>
    <row r="294" spans="4:4" x14ac:dyDescent="0.25">
      <c r="D294" s="33" t="str">
        <f t="shared" si="4"/>
        <v/>
      </c>
    </row>
    <row r="295" spans="4:4" x14ac:dyDescent="0.25">
      <c r="D295" s="33" t="str">
        <f t="shared" si="4"/>
        <v/>
      </c>
    </row>
    <row r="296" spans="4:4" x14ac:dyDescent="0.25">
      <c r="D296" s="33" t="str">
        <f t="shared" si="4"/>
        <v/>
      </c>
    </row>
    <row r="297" spans="4:4" x14ac:dyDescent="0.25">
      <c r="D297" s="33" t="str">
        <f t="shared" si="4"/>
        <v/>
      </c>
    </row>
    <row r="298" spans="4:4" x14ac:dyDescent="0.25">
      <c r="D298" s="33" t="str">
        <f t="shared" si="4"/>
        <v/>
      </c>
    </row>
    <row r="299" spans="4:4" x14ac:dyDescent="0.25">
      <c r="D299" s="33" t="str">
        <f t="shared" si="4"/>
        <v/>
      </c>
    </row>
    <row r="300" spans="4:4" x14ac:dyDescent="0.25">
      <c r="D300" s="33" t="str">
        <f t="shared" si="4"/>
        <v/>
      </c>
    </row>
    <row r="301" spans="4:4" x14ac:dyDescent="0.25">
      <c r="D301" s="33" t="str">
        <f t="shared" si="4"/>
        <v/>
      </c>
    </row>
    <row r="302" spans="4:4" x14ac:dyDescent="0.25">
      <c r="D302" s="33" t="str">
        <f t="shared" si="4"/>
        <v/>
      </c>
    </row>
    <row r="303" spans="4:4" x14ac:dyDescent="0.25">
      <c r="D303" s="33" t="str">
        <f t="shared" si="4"/>
        <v/>
      </c>
    </row>
    <row r="304" spans="4:4" x14ac:dyDescent="0.25">
      <c r="D304" s="33" t="str">
        <f t="shared" si="4"/>
        <v/>
      </c>
    </row>
    <row r="305" spans="4:4" x14ac:dyDescent="0.25">
      <c r="D305" s="33" t="str">
        <f t="shared" si="4"/>
        <v/>
      </c>
    </row>
    <row r="306" spans="4:4" x14ac:dyDescent="0.25">
      <c r="D306" s="33" t="str">
        <f t="shared" si="4"/>
        <v/>
      </c>
    </row>
    <row r="307" spans="4:4" x14ac:dyDescent="0.25">
      <c r="D307" s="33" t="str">
        <f t="shared" si="4"/>
        <v/>
      </c>
    </row>
    <row r="308" spans="4:4" x14ac:dyDescent="0.25">
      <c r="D308" s="33" t="str">
        <f t="shared" si="4"/>
        <v/>
      </c>
    </row>
    <row r="309" spans="4:4" x14ac:dyDescent="0.25">
      <c r="D309" s="33" t="str">
        <f t="shared" si="4"/>
        <v/>
      </c>
    </row>
    <row r="310" spans="4:4" x14ac:dyDescent="0.25">
      <c r="D310" s="33" t="str">
        <f t="shared" si="4"/>
        <v/>
      </c>
    </row>
    <row r="311" spans="4:4" x14ac:dyDescent="0.25">
      <c r="D311" s="33" t="str">
        <f t="shared" si="4"/>
        <v/>
      </c>
    </row>
    <row r="312" spans="4:4" x14ac:dyDescent="0.25">
      <c r="D312" s="33" t="str">
        <f t="shared" si="4"/>
        <v/>
      </c>
    </row>
    <row r="313" spans="4:4" x14ac:dyDescent="0.25">
      <c r="D313" s="33" t="str">
        <f t="shared" si="4"/>
        <v/>
      </c>
    </row>
    <row r="314" spans="4:4" x14ac:dyDescent="0.25">
      <c r="D314" s="33" t="str">
        <f t="shared" si="4"/>
        <v/>
      </c>
    </row>
    <row r="315" spans="4:4" x14ac:dyDescent="0.25">
      <c r="D315" s="33" t="str">
        <f t="shared" si="4"/>
        <v/>
      </c>
    </row>
    <row r="316" spans="4:4" x14ac:dyDescent="0.25">
      <c r="D316" s="33" t="str">
        <f t="shared" si="4"/>
        <v/>
      </c>
    </row>
    <row r="317" spans="4:4" x14ac:dyDescent="0.25">
      <c r="D317" s="33" t="str">
        <f t="shared" si="4"/>
        <v/>
      </c>
    </row>
    <row r="318" spans="4:4" x14ac:dyDescent="0.25">
      <c r="D318" s="33" t="str">
        <f t="shared" si="4"/>
        <v/>
      </c>
    </row>
    <row r="319" spans="4:4" x14ac:dyDescent="0.25">
      <c r="D319" s="33" t="str">
        <f t="shared" si="4"/>
        <v/>
      </c>
    </row>
    <row r="320" spans="4:4" x14ac:dyDescent="0.25">
      <c r="D320" s="33" t="str">
        <f t="shared" si="4"/>
        <v/>
      </c>
    </row>
    <row r="321" spans="4:4" x14ac:dyDescent="0.25">
      <c r="D321" s="33" t="str">
        <f t="shared" si="4"/>
        <v/>
      </c>
    </row>
    <row r="322" spans="4:4" x14ac:dyDescent="0.25">
      <c r="D322" s="33" t="str">
        <f t="shared" si="4"/>
        <v/>
      </c>
    </row>
    <row r="323" spans="4:4" x14ac:dyDescent="0.25">
      <c r="D323" s="33" t="str">
        <f t="shared" ref="D323:D386" si="5">IF(ISBLANK(C323),"","Введите дату")</f>
        <v/>
      </c>
    </row>
    <row r="324" spans="4:4" x14ac:dyDescent="0.25">
      <c r="D324" s="33" t="str">
        <f t="shared" si="5"/>
        <v/>
      </c>
    </row>
    <row r="325" spans="4:4" x14ac:dyDescent="0.25">
      <c r="D325" s="33" t="str">
        <f t="shared" si="5"/>
        <v/>
      </c>
    </row>
    <row r="326" spans="4:4" x14ac:dyDescent="0.25">
      <c r="D326" s="33" t="str">
        <f t="shared" si="5"/>
        <v/>
      </c>
    </row>
    <row r="327" spans="4:4" x14ac:dyDescent="0.25">
      <c r="D327" s="33" t="str">
        <f t="shared" si="5"/>
        <v/>
      </c>
    </row>
    <row r="328" spans="4:4" x14ac:dyDescent="0.25">
      <c r="D328" s="33" t="str">
        <f t="shared" si="5"/>
        <v/>
      </c>
    </row>
    <row r="329" spans="4:4" x14ac:dyDescent="0.25">
      <c r="D329" s="33" t="str">
        <f t="shared" si="5"/>
        <v/>
      </c>
    </row>
    <row r="330" spans="4:4" x14ac:dyDescent="0.25">
      <c r="D330" s="33" t="str">
        <f t="shared" si="5"/>
        <v/>
      </c>
    </row>
    <row r="331" spans="4:4" x14ac:dyDescent="0.25">
      <c r="D331" s="33" t="str">
        <f t="shared" si="5"/>
        <v/>
      </c>
    </row>
    <row r="332" spans="4:4" x14ac:dyDescent="0.25">
      <c r="D332" s="33" t="str">
        <f t="shared" si="5"/>
        <v/>
      </c>
    </row>
    <row r="333" spans="4:4" x14ac:dyDescent="0.25">
      <c r="D333" s="33" t="str">
        <f t="shared" si="5"/>
        <v/>
      </c>
    </row>
    <row r="334" spans="4:4" x14ac:dyDescent="0.25">
      <c r="D334" s="33" t="str">
        <f t="shared" si="5"/>
        <v/>
      </c>
    </row>
    <row r="335" spans="4:4" x14ac:dyDescent="0.25">
      <c r="D335" s="33" t="str">
        <f t="shared" si="5"/>
        <v/>
      </c>
    </row>
    <row r="336" spans="4:4" x14ac:dyDescent="0.25">
      <c r="D336" s="33" t="str">
        <f t="shared" si="5"/>
        <v/>
      </c>
    </row>
    <row r="337" spans="4:4" x14ac:dyDescent="0.25">
      <c r="D337" s="33" t="str">
        <f t="shared" si="5"/>
        <v/>
      </c>
    </row>
    <row r="338" spans="4:4" x14ac:dyDescent="0.25">
      <c r="D338" s="33" t="str">
        <f t="shared" si="5"/>
        <v/>
      </c>
    </row>
    <row r="339" spans="4:4" x14ac:dyDescent="0.25">
      <c r="D339" s="33" t="str">
        <f t="shared" si="5"/>
        <v/>
      </c>
    </row>
    <row r="340" spans="4:4" x14ac:dyDescent="0.25">
      <c r="D340" s="33" t="str">
        <f t="shared" si="5"/>
        <v/>
      </c>
    </row>
    <row r="341" spans="4:4" x14ac:dyDescent="0.25">
      <c r="D341" s="33" t="str">
        <f t="shared" si="5"/>
        <v/>
      </c>
    </row>
    <row r="342" spans="4:4" x14ac:dyDescent="0.25">
      <c r="D342" s="33" t="str">
        <f t="shared" si="5"/>
        <v/>
      </c>
    </row>
    <row r="343" spans="4:4" x14ac:dyDescent="0.25">
      <c r="D343" s="33" t="str">
        <f t="shared" si="5"/>
        <v/>
      </c>
    </row>
    <row r="344" spans="4:4" x14ac:dyDescent="0.25">
      <c r="D344" s="33" t="str">
        <f t="shared" si="5"/>
        <v/>
      </c>
    </row>
    <row r="345" spans="4:4" x14ac:dyDescent="0.25">
      <c r="D345" s="33" t="str">
        <f t="shared" si="5"/>
        <v/>
      </c>
    </row>
    <row r="346" spans="4:4" x14ac:dyDescent="0.25">
      <c r="D346" s="33" t="str">
        <f t="shared" si="5"/>
        <v/>
      </c>
    </row>
    <row r="347" spans="4:4" x14ac:dyDescent="0.25">
      <c r="D347" s="33" t="str">
        <f t="shared" si="5"/>
        <v/>
      </c>
    </row>
    <row r="348" spans="4:4" x14ac:dyDescent="0.25">
      <c r="D348" s="33" t="str">
        <f t="shared" si="5"/>
        <v/>
      </c>
    </row>
    <row r="349" spans="4:4" x14ac:dyDescent="0.25">
      <c r="D349" s="33" t="str">
        <f t="shared" si="5"/>
        <v/>
      </c>
    </row>
    <row r="350" spans="4:4" x14ac:dyDescent="0.25">
      <c r="D350" s="33" t="str">
        <f t="shared" si="5"/>
        <v/>
      </c>
    </row>
    <row r="351" spans="4:4" x14ac:dyDescent="0.25">
      <c r="D351" s="33" t="str">
        <f t="shared" si="5"/>
        <v/>
      </c>
    </row>
    <row r="352" spans="4:4" x14ac:dyDescent="0.25">
      <c r="D352" s="33" t="str">
        <f t="shared" si="5"/>
        <v/>
      </c>
    </row>
    <row r="353" spans="4:4" x14ac:dyDescent="0.25">
      <c r="D353" s="33" t="str">
        <f t="shared" si="5"/>
        <v/>
      </c>
    </row>
    <row r="354" spans="4:4" x14ac:dyDescent="0.25">
      <c r="D354" s="33" t="str">
        <f t="shared" si="5"/>
        <v/>
      </c>
    </row>
    <row r="355" spans="4:4" x14ac:dyDescent="0.25">
      <c r="D355" s="33" t="str">
        <f t="shared" si="5"/>
        <v/>
      </c>
    </row>
    <row r="356" spans="4:4" x14ac:dyDescent="0.25">
      <c r="D356" s="33" t="str">
        <f t="shared" si="5"/>
        <v/>
      </c>
    </row>
    <row r="357" spans="4:4" x14ac:dyDescent="0.25">
      <c r="D357" s="33" t="str">
        <f t="shared" si="5"/>
        <v/>
      </c>
    </row>
    <row r="358" spans="4:4" x14ac:dyDescent="0.25">
      <c r="D358" s="33" t="str">
        <f t="shared" si="5"/>
        <v/>
      </c>
    </row>
    <row r="359" spans="4:4" x14ac:dyDescent="0.25">
      <c r="D359" s="33" t="str">
        <f t="shared" si="5"/>
        <v/>
      </c>
    </row>
    <row r="360" spans="4:4" x14ac:dyDescent="0.25">
      <c r="D360" s="33" t="str">
        <f t="shared" si="5"/>
        <v/>
      </c>
    </row>
    <row r="361" spans="4:4" x14ac:dyDescent="0.25">
      <c r="D361" s="33" t="str">
        <f t="shared" si="5"/>
        <v/>
      </c>
    </row>
    <row r="362" spans="4:4" x14ac:dyDescent="0.25">
      <c r="D362" s="33" t="str">
        <f t="shared" si="5"/>
        <v/>
      </c>
    </row>
    <row r="363" spans="4:4" x14ac:dyDescent="0.25">
      <c r="D363" s="33" t="str">
        <f t="shared" si="5"/>
        <v/>
      </c>
    </row>
    <row r="364" spans="4:4" x14ac:dyDescent="0.25">
      <c r="D364" s="33" t="str">
        <f t="shared" si="5"/>
        <v/>
      </c>
    </row>
    <row r="365" spans="4:4" x14ac:dyDescent="0.25">
      <c r="D365" s="33" t="str">
        <f t="shared" si="5"/>
        <v/>
      </c>
    </row>
    <row r="366" spans="4:4" x14ac:dyDescent="0.25">
      <c r="D366" s="33" t="str">
        <f t="shared" si="5"/>
        <v/>
      </c>
    </row>
    <row r="367" spans="4:4" x14ac:dyDescent="0.25">
      <c r="D367" s="33" t="str">
        <f t="shared" si="5"/>
        <v/>
      </c>
    </row>
    <row r="368" spans="4:4" x14ac:dyDescent="0.25">
      <c r="D368" s="33" t="str">
        <f t="shared" si="5"/>
        <v/>
      </c>
    </row>
    <row r="369" spans="4:4" x14ac:dyDescent="0.25">
      <c r="D369" s="33" t="str">
        <f t="shared" si="5"/>
        <v/>
      </c>
    </row>
    <row r="370" spans="4:4" x14ac:dyDescent="0.25">
      <c r="D370" s="33" t="str">
        <f t="shared" si="5"/>
        <v/>
      </c>
    </row>
    <row r="371" spans="4:4" x14ac:dyDescent="0.25">
      <c r="D371" s="33" t="str">
        <f t="shared" si="5"/>
        <v/>
      </c>
    </row>
    <row r="372" spans="4:4" x14ac:dyDescent="0.25">
      <c r="D372" s="33" t="str">
        <f t="shared" si="5"/>
        <v/>
      </c>
    </row>
    <row r="373" spans="4:4" x14ac:dyDescent="0.25">
      <c r="D373" s="33" t="str">
        <f t="shared" si="5"/>
        <v/>
      </c>
    </row>
    <row r="374" spans="4:4" x14ac:dyDescent="0.25">
      <c r="D374" s="33" t="str">
        <f t="shared" si="5"/>
        <v/>
      </c>
    </row>
    <row r="375" spans="4:4" x14ac:dyDescent="0.25">
      <c r="D375" s="33" t="str">
        <f t="shared" si="5"/>
        <v/>
      </c>
    </row>
    <row r="376" spans="4:4" x14ac:dyDescent="0.25">
      <c r="D376" s="33" t="str">
        <f t="shared" si="5"/>
        <v/>
      </c>
    </row>
    <row r="377" spans="4:4" x14ac:dyDescent="0.25">
      <c r="D377" s="33" t="str">
        <f t="shared" si="5"/>
        <v/>
      </c>
    </row>
    <row r="378" spans="4:4" x14ac:dyDescent="0.25">
      <c r="D378" s="33" t="str">
        <f t="shared" si="5"/>
        <v/>
      </c>
    </row>
    <row r="379" spans="4:4" x14ac:dyDescent="0.25">
      <c r="D379" s="33" t="str">
        <f t="shared" si="5"/>
        <v/>
      </c>
    </row>
    <row r="380" spans="4:4" x14ac:dyDescent="0.25">
      <c r="D380" s="33" t="str">
        <f t="shared" si="5"/>
        <v/>
      </c>
    </row>
    <row r="381" spans="4:4" x14ac:dyDescent="0.25">
      <c r="D381" s="33" t="str">
        <f t="shared" si="5"/>
        <v/>
      </c>
    </row>
    <row r="382" spans="4:4" x14ac:dyDescent="0.25">
      <c r="D382" s="33" t="str">
        <f t="shared" si="5"/>
        <v/>
      </c>
    </row>
    <row r="383" spans="4:4" x14ac:dyDescent="0.25">
      <c r="D383" s="33" t="str">
        <f t="shared" si="5"/>
        <v/>
      </c>
    </row>
    <row r="384" spans="4:4" x14ac:dyDescent="0.25">
      <c r="D384" s="33" t="str">
        <f t="shared" si="5"/>
        <v/>
      </c>
    </row>
    <row r="385" spans="4:4" x14ac:dyDescent="0.25">
      <c r="D385" s="33" t="str">
        <f t="shared" si="5"/>
        <v/>
      </c>
    </row>
    <row r="386" spans="4:4" x14ac:dyDescent="0.25">
      <c r="D386" s="33" t="str">
        <f t="shared" si="5"/>
        <v/>
      </c>
    </row>
    <row r="387" spans="4:4" x14ac:dyDescent="0.25">
      <c r="D387" s="33" t="str">
        <f t="shared" ref="D387:D450" si="6">IF(ISBLANK(C387),"","Введите дату")</f>
        <v/>
      </c>
    </row>
    <row r="388" spans="4:4" x14ac:dyDescent="0.25">
      <c r="D388" s="33" t="str">
        <f t="shared" si="6"/>
        <v/>
      </c>
    </row>
    <row r="389" spans="4:4" x14ac:dyDescent="0.25">
      <c r="D389" s="33" t="str">
        <f t="shared" si="6"/>
        <v/>
      </c>
    </row>
    <row r="390" spans="4:4" x14ac:dyDescent="0.25">
      <c r="D390" s="33" t="str">
        <f t="shared" si="6"/>
        <v/>
      </c>
    </row>
    <row r="391" spans="4:4" x14ac:dyDescent="0.25">
      <c r="D391" s="33" t="str">
        <f t="shared" si="6"/>
        <v/>
      </c>
    </row>
    <row r="392" spans="4:4" x14ac:dyDescent="0.25">
      <c r="D392" s="33" t="str">
        <f t="shared" si="6"/>
        <v/>
      </c>
    </row>
    <row r="393" spans="4:4" x14ac:dyDescent="0.25">
      <c r="D393" s="33" t="str">
        <f t="shared" si="6"/>
        <v/>
      </c>
    </row>
    <row r="394" spans="4:4" x14ac:dyDescent="0.25">
      <c r="D394" s="33" t="str">
        <f t="shared" si="6"/>
        <v/>
      </c>
    </row>
    <row r="395" spans="4:4" x14ac:dyDescent="0.25">
      <c r="D395" s="33" t="str">
        <f t="shared" si="6"/>
        <v/>
      </c>
    </row>
    <row r="396" spans="4:4" x14ac:dyDescent="0.25">
      <c r="D396" s="33" t="str">
        <f t="shared" si="6"/>
        <v/>
      </c>
    </row>
    <row r="397" spans="4:4" x14ac:dyDescent="0.25">
      <c r="D397" s="33" t="str">
        <f t="shared" si="6"/>
        <v/>
      </c>
    </row>
    <row r="398" spans="4:4" x14ac:dyDescent="0.25">
      <c r="D398" s="33" t="str">
        <f t="shared" si="6"/>
        <v/>
      </c>
    </row>
    <row r="399" spans="4:4" x14ac:dyDescent="0.25">
      <c r="D399" s="33" t="str">
        <f t="shared" si="6"/>
        <v/>
      </c>
    </row>
    <row r="400" spans="4:4" x14ac:dyDescent="0.25">
      <c r="D400" s="33" t="str">
        <f t="shared" si="6"/>
        <v/>
      </c>
    </row>
    <row r="401" spans="4:4" x14ac:dyDescent="0.25">
      <c r="D401" s="33" t="str">
        <f t="shared" si="6"/>
        <v/>
      </c>
    </row>
    <row r="402" spans="4:4" x14ac:dyDescent="0.25">
      <c r="D402" s="33" t="str">
        <f t="shared" si="6"/>
        <v/>
      </c>
    </row>
    <row r="403" spans="4:4" x14ac:dyDescent="0.25">
      <c r="D403" s="33" t="str">
        <f t="shared" si="6"/>
        <v/>
      </c>
    </row>
    <row r="404" spans="4:4" x14ac:dyDescent="0.25">
      <c r="D404" s="33" t="str">
        <f t="shared" si="6"/>
        <v/>
      </c>
    </row>
    <row r="405" spans="4:4" x14ac:dyDescent="0.25">
      <c r="D405" s="33" t="str">
        <f t="shared" si="6"/>
        <v/>
      </c>
    </row>
    <row r="406" spans="4:4" x14ac:dyDescent="0.25">
      <c r="D406" s="33" t="str">
        <f t="shared" si="6"/>
        <v/>
      </c>
    </row>
    <row r="407" spans="4:4" x14ac:dyDescent="0.25">
      <c r="D407" s="33" t="str">
        <f t="shared" si="6"/>
        <v/>
      </c>
    </row>
    <row r="408" spans="4:4" x14ac:dyDescent="0.25">
      <c r="D408" s="33" t="str">
        <f t="shared" si="6"/>
        <v/>
      </c>
    </row>
    <row r="409" spans="4:4" x14ac:dyDescent="0.25">
      <c r="D409" s="33" t="str">
        <f t="shared" si="6"/>
        <v/>
      </c>
    </row>
    <row r="410" spans="4:4" x14ac:dyDescent="0.25">
      <c r="D410" s="33" t="str">
        <f t="shared" si="6"/>
        <v/>
      </c>
    </row>
    <row r="411" spans="4:4" x14ac:dyDescent="0.25">
      <c r="D411" s="33" t="str">
        <f t="shared" si="6"/>
        <v/>
      </c>
    </row>
    <row r="412" spans="4:4" x14ac:dyDescent="0.25">
      <c r="D412" s="33" t="str">
        <f t="shared" si="6"/>
        <v/>
      </c>
    </row>
    <row r="413" spans="4:4" x14ac:dyDescent="0.25">
      <c r="D413" s="33" t="str">
        <f t="shared" si="6"/>
        <v/>
      </c>
    </row>
    <row r="414" spans="4:4" x14ac:dyDescent="0.25">
      <c r="D414" s="33" t="str">
        <f t="shared" si="6"/>
        <v/>
      </c>
    </row>
    <row r="415" spans="4:4" x14ac:dyDescent="0.25">
      <c r="D415" s="33" t="str">
        <f t="shared" si="6"/>
        <v/>
      </c>
    </row>
    <row r="416" spans="4:4" x14ac:dyDescent="0.25">
      <c r="D416" s="33" t="str">
        <f t="shared" si="6"/>
        <v/>
      </c>
    </row>
    <row r="417" spans="4:4" x14ac:dyDescent="0.25">
      <c r="D417" s="33" t="str">
        <f t="shared" si="6"/>
        <v/>
      </c>
    </row>
    <row r="418" spans="4:4" x14ac:dyDescent="0.25">
      <c r="D418" s="33" t="str">
        <f t="shared" si="6"/>
        <v/>
      </c>
    </row>
    <row r="419" spans="4:4" x14ac:dyDescent="0.25">
      <c r="D419" s="33" t="str">
        <f t="shared" si="6"/>
        <v/>
      </c>
    </row>
    <row r="420" spans="4:4" x14ac:dyDescent="0.25">
      <c r="D420" s="33" t="str">
        <f t="shared" si="6"/>
        <v/>
      </c>
    </row>
    <row r="421" spans="4:4" x14ac:dyDescent="0.25">
      <c r="D421" s="33" t="str">
        <f t="shared" si="6"/>
        <v/>
      </c>
    </row>
    <row r="422" spans="4:4" x14ac:dyDescent="0.25">
      <c r="D422" s="33" t="str">
        <f t="shared" si="6"/>
        <v/>
      </c>
    </row>
    <row r="423" spans="4:4" x14ac:dyDescent="0.25">
      <c r="D423" s="33" t="str">
        <f t="shared" si="6"/>
        <v/>
      </c>
    </row>
    <row r="424" spans="4:4" x14ac:dyDescent="0.25">
      <c r="D424" s="33" t="str">
        <f t="shared" si="6"/>
        <v/>
      </c>
    </row>
    <row r="425" spans="4:4" x14ac:dyDescent="0.25">
      <c r="D425" s="33" t="str">
        <f t="shared" si="6"/>
        <v/>
      </c>
    </row>
    <row r="426" spans="4:4" x14ac:dyDescent="0.25">
      <c r="D426" s="33" t="str">
        <f t="shared" si="6"/>
        <v/>
      </c>
    </row>
    <row r="427" spans="4:4" x14ac:dyDescent="0.25">
      <c r="D427" s="33" t="str">
        <f t="shared" si="6"/>
        <v/>
      </c>
    </row>
    <row r="428" spans="4:4" x14ac:dyDescent="0.25">
      <c r="D428" s="33" t="str">
        <f t="shared" si="6"/>
        <v/>
      </c>
    </row>
    <row r="429" spans="4:4" x14ac:dyDescent="0.25">
      <c r="D429" s="33" t="str">
        <f t="shared" si="6"/>
        <v/>
      </c>
    </row>
    <row r="430" spans="4:4" x14ac:dyDescent="0.25">
      <c r="D430" s="33" t="str">
        <f t="shared" si="6"/>
        <v/>
      </c>
    </row>
    <row r="431" spans="4:4" x14ac:dyDescent="0.25">
      <c r="D431" s="33" t="str">
        <f t="shared" si="6"/>
        <v/>
      </c>
    </row>
    <row r="432" spans="4:4" x14ac:dyDescent="0.25">
      <c r="D432" s="33" t="str">
        <f t="shared" si="6"/>
        <v/>
      </c>
    </row>
    <row r="433" spans="4:4" x14ac:dyDescent="0.25">
      <c r="D433" s="33" t="str">
        <f t="shared" si="6"/>
        <v/>
      </c>
    </row>
    <row r="434" spans="4:4" x14ac:dyDescent="0.25">
      <c r="D434" s="33" t="str">
        <f t="shared" si="6"/>
        <v/>
      </c>
    </row>
    <row r="435" spans="4:4" x14ac:dyDescent="0.25">
      <c r="D435" s="33" t="str">
        <f t="shared" si="6"/>
        <v/>
      </c>
    </row>
    <row r="436" spans="4:4" x14ac:dyDescent="0.25">
      <c r="D436" s="33" t="str">
        <f t="shared" si="6"/>
        <v/>
      </c>
    </row>
    <row r="437" spans="4:4" x14ac:dyDescent="0.25">
      <c r="D437" s="33" t="str">
        <f t="shared" si="6"/>
        <v/>
      </c>
    </row>
    <row r="438" spans="4:4" x14ac:dyDescent="0.25">
      <c r="D438" s="33" t="str">
        <f t="shared" si="6"/>
        <v/>
      </c>
    </row>
    <row r="439" spans="4:4" x14ac:dyDescent="0.25">
      <c r="D439" s="33" t="str">
        <f t="shared" si="6"/>
        <v/>
      </c>
    </row>
    <row r="440" spans="4:4" x14ac:dyDescent="0.25">
      <c r="D440" s="33" t="str">
        <f t="shared" si="6"/>
        <v/>
      </c>
    </row>
    <row r="441" spans="4:4" x14ac:dyDescent="0.25">
      <c r="D441" s="33" t="str">
        <f t="shared" si="6"/>
        <v/>
      </c>
    </row>
    <row r="442" spans="4:4" x14ac:dyDescent="0.25">
      <c r="D442" s="33" t="str">
        <f t="shared" si="6"/>
        <v/>
      </c>
    </row>
    <row r="443" spans="4:4" x14ac:dyDescent="0.25">
      <c r="D443" s="33" t="str">
        <f t="shared" si="6"/>
        <v/>
      </c>
    </row>
    <row r="444" spans="4:4" x14ac:dyDescent="0.25">
      <c r="D444" s="33" t="str">
        <f t="shared" si="6"/>
        <v/>
      </c>
    </row>
    <row r="445" spans="4:4" x14ac:dyDescent="0.25">
      <c r="D445" s="33" t="str">
        <f t="shared" si="6"/>
        <v/>
      </c>
    </row>
    <row r="446" spans="4:4" x14ac:dyDescent="0.25">
      <c r="D446" s="33" t="str">
        <f t="shared" si="6"/>
        <v/>
      </c>
    </row>
    <row r="447" spans="4:4" x14ac:dyDescent="0.25">
      <c r="D447" s="33" t="str">
        <f t="shared" si="6"/>
        <v/>
      </c>
    </row>
    <row r="448" spans="4:4" x14ac:dyDescent="0.25">
      <c r="D448" s="33" t="str">
        <f t="shared" si="6"/>
        <v/>
      </c>
    </row>
    <row r="449" spans="4:4" x14ac:dyDescent="0.25">
      <c r="D449" s="33" t="str">
        <f t="shared" si="6"/>
        <v/>
      </c>
    </row>
    <row r="450" spans="4:4" x14ac:dyDescent="0.25">
      <c r="D450" s="33" t="str">
        <f t="shared" si="6"/>
        <v/>
      </c>
    </row>
    <row r="451" spans="4:4" x14ac:dyDescent="0.25">
      <c r="D451" s="33" t="str">
        <f t="shared" ref="D451:D514" si="7">IF(ISBLANK(C451),"","Введите дату")</f>
        <v/>
      </c>
    </row>
    <row r="452" spans="4:4" x14ac:dyDescent="0.25">
      <c r="D452" s="33" t="str">
        <f t="shared" si="7"/>
        <v/>
      </c>
    </row>
    <row r="453" spans="4:4" x14ac:dyDescent="0.25">
      <c r="D453" s="33" t="str">
        <f t="shared" si="7"/>
        <v/>
      </c>
    </row>
    <row r="454" spans="4:4" x14ac:dyDescent="0.25">
      <c r="D454" s="33" t="str">
        <f t="shared" si="7"/>
        <v/>
      </c>
    </row>
    <row r="455" spans="4:4" x14ac:dyDescent="0.25">
      <c r="D455" s="33" t="str">
        <f t="shared" si="7"/>
        <v/>
      </c>
    </row>
    <row r="456" spans="4:4" x14ac:dyDescent="0.25">
      <c r="D456" s="33" t="str">
        <f t="shared" si="7"/>
        <v/>
      </c>
    </row>
    <row r="457" spans="4:4" x14ac:dyDescent="0.25">
      <c r="D457" s="33" t="str">
        <f t="shared" si="7"/>
        <v/>
      </c>
    </row>
    <row r="458" spans="4:4" x14ac:dyDescent="0.25">
      <c r="D458" s="33" t="str">
        <f t="shared" si="7"/>
        <v/>
      </c>
    </row>
    <row r="459" spans="4:4" x14ac:dyDescent="0.25">
      <c r="D459" s="33" t="str">
        <f t="shared" si="7"/>
        <v/>
      </c>
    </row>
    <row r="460" spans="4:4" x14ac:dyDescent="0.25">
      <c r="D460" s="33" t="str">
        <f t="shared" si="7"/>
        <v/>
      </c>
    </row>
    <row r="461" spans="4:4" x14ac:dyDescent="0.25">
      <c r="D461" s="33" t="str">
        <f t="shared" si="7"/>
        <v/>
      </c>
    </row>
    <row r="462" spans="4:4" x14ac:dyDescent="0.25">
      <c r="D462" s="33" t="str">
        <f t="shared" si="7"/>
        <v/>
      </c>
    </row>
    <row r="463" spans="4:4" x14ac:dyDescent="0.25">
      <c r="D463" s="33" t="str">
        <f t="shared" si="7"/>
        <v/>
      </c>
    </row>
    <row r="464" spans="4:4" x14ac:dyDescent="0.25">
      <c r="D464" s="33" t="str">
        <f t="shared" si="7"/>
        <v/>
      </c>
    </row>
    <row r="465" spans="4:4" x14ac:dyDescent="0.25">
      <c r="D465" s="33" t="str">
        <f t="shared" si="7"/>
        <v/>
      </c>
    </row>
    <row r="466" spans="4:4" x14ac:dyDescent="0.25">
      <c r="D466" s="33" t="str">
        <f t="shared" si="7"/>
        <v/>
      </c>
    </row>
    <row r="467" spans="4:4" x14ac:dyDescent="0.25">
      <c r="D467" s="33" t="str">
        <f t="shared" si="7"/>
        <v/>
      </c>
    </row>
    <row r="468" spans="4:4" x14ac:dyDescent="0.25">
      <c r="D468" s="33" t="str">
        <f t="shared" si="7"/>
        <v/>
      </c>
    </row>
    <row r="469" spans="4:4" x14ac:dyDescent="0.25">
      <c r="D469" s="33" t="str">
        <f t="shared" si="7"/>
        <v/>
      </c>
    </row>
    <row r="470" spans="4:4" x14ac:dyDescent="0.25">
      <c r="D470" s="33" t="str">
        <f t="shared" si="7"/>
        <v/>
      </c>
    </row>
    <row r="471" spans="4:4" x14ac:dyDescent="0.25">
      <c r="D471" s="33" t="str">
        <f t="shared" si="7"/>
        <v/>
      </c>
    </row>
    <row r="472" spans="4:4" x14ac:dyDescent="0.25">
      <c r="D472" s="33" t="str">
        <f t="shared" si="7"/>
        <v/>
      </c>
    </row>
    <row r="473" spans="4:4" x14ac:dyDescent="0.25">
      <c r="D473" s="33" t="str">
        <f t="shared" si="7"/>
        <v/>
      </c>
    </row>
    <row r="474" spans="4:4" x14ac:dyDescent="0.25">
      <c r="D474" s="33" t="str">
        <f t="shared" si="7"/>
        <v/>
      </c>
    </row>
    <row r="475" spans="4:4" x14ac:dyDescent="0.25">
      <c r="D475" s="33" t="str">
        <f t="shared" si="7"/>
        <v/>
      </c>
    </row>
    <row r="476" spans="4:4" x14ac:dyDescent="0.25">
      <c r="D476" s="33" t="str">
        <f t="shared" si="7"/>
        <v/>
      </c>
    </row>
    <row r="477" spans="4:4" x14ac:dyDescent="0.25">
      <c r="D477" s="33" t="str">
        <f t="shared" si="7"/>
        <v/>
      </c>
    </row>
    <row r="478" spans="4:4" x14ac:dyDescent="0.25">
      <c r="D478" s="33" t="str">
        <f t="shared" si="7"/>
        <v/>
      </c>
    </row>
    <row r="479" spans="4:4" x14ac:dyDescent="0.25">
      <c r="D479" s="33" t="str">
        <f t="shared" si="7"/>
        <v/>
      </c>
    </row>
    <row r="480" spans="4:4" x14ac:dyDescent="0.25">
      <c r="D480" s="33" t="str">
        <f t="shared" si="7"/>
        <v/>
      </c>
    </row>
    <row r="481" spans="4:4" x14ac:dyDescent="0.25">
      <c r="D481" s="33" t="str">
        <f t="shared" si="7"/>
        <v/>
      </c>
    </row>
    <row r="482" spans="4:4" x14ac:dyDescent="0.25">
      <c r="D482" s="33" t="str">
        <f t="shared" si="7"/>
        <v/>
      </c>
    </row>
    <row r="483" spans="4:4" x14ac:dyDescent="0.25">
      <c r="D483" s="33" t="str">
        <f t="shared" si="7"/>
        <v/>
      </c>
    </row>
    <row r="484" spans="4:4" x14ac:dyDescent="0.25">
      <c r="D484" s="33" t="str">
        <f t="shared" si="7"/>
        <v/>
      </c>
    </row>
    <row r="485" spans="4:4" x14ac:dyDescent="0.25">
      <c r="D485" s="33" t="str">
        <f t="shared" si="7"/>
        <v/>
      </c>
    </row>
    <row r="486" spans="4:4" x14ac:dyDescent="0.25">
      <c r="D486" s="33" t="str">
        <f t="shared" si="7"/>
        <v/>
      </c>
    </row>
    <row r="487" spans="4:4" x14ac:dyDescent="0.25">
      <c r="D487" s="33" t="str">
        <f t="shared" si="7"/>
        <v/>
      </c>
    </row>
    <row r="488" spans="4:4" x14ac:dyDescent="0.25">
      <c r="D488" s="33" t="str">
        <f t="shared" si="7"/>
        <v/>
      </c>
    </row>
    <row r="489" spans="4:4" x14ac:dyDescent="0.25">
      <c r="D489" s="33" t="str">
        <f t="shared" si="7"/>
        <v/>
      </c>
    </row>
    <row r="490" spans="4:4" x14ac:dyDescent="0.25">
      <c r="D490" s="33" t="str">
        <f t="shared" si="7"/>
        <v/>
      </c>
    </row>
    <row r="491" spans="4:4" x14ac:dyDescent="0.25">
      <c r="D491" s="33" t="str">
        <f t="shared" si="7"/>
        <v/>
      </c>
    </row>
    <row r="492" spans="4:4" x14ac:dyDescent="0.25">
      <c r="D492" s="33" t="str">
        <f t="shared" si="7"/>
        <v/>
      </c>
    </row>
    <row r="493" spans="4:4" x14ac:dyDescent="0.25">
      <c r="D493" s="33" t="str">
        <f t="shared" si="7"/>
        <v/>
      </c>
    </row>
    <row r="494" spans="4:4" x14ac:dyDescent="0.25">
      <c r="D494" s="33" t="str">
        <f t="shared" si="7"/>
        <v/>
      </c>
    </row>
    <row r="495" spans="4:4" x14ac:dyDescent="0.25">
      <c r="D495" s="33" t="str">
        <f t="shared" si="7"/>
        <v/>
      </c>
    </row>
    <row r="496" spans="4:4" x14ac:dyDescent="0.25">
      <c r="D496" s="33" t="str">
        <f t="shared" si="7"/>
        <v/>
      </c>
    </row>
    <row r="497" spans="4:4" x14ac:dyDescent="0.25">
      <c r="D497" s="33" t="str">
        <f t="shared" si="7"/>
        <v/>
      </c>
    </row>
    <row r="498" spans="4:4" x14ac:dyDescent="0.25">
      <c r="D498" s="33" t="str">
        <f t="shared" si="7"/>
        <v/>
      </c>
    </row>
    <row r="499" spans="4:4" x14ac:dyDescent="0.25">
      <c r="D499" s="33" t="str">
        <f t="shared" si="7"/>
        <v/>
      </c>
    </row>
    <row r="500" spans="4:4" x14ac:dyDescent="0.25">
      <c r="D500" s="33" t="str">
        <f t="shared" si="7"/>
        <v/>
      </c>
    </row>
    <row r="501" spans="4:4" x14ac:dyDescent="0.25">
      <c r="D501" s="33" t="str">
        <f t="shared" si="7"/>
        <v/>
      </c>
    </row>
    <row r="502" spans="4:4" x14ac:dyDescent="0.25">
      <c r="D502" s="33" t="str">
        <f t="shared" si="7"/>
        <v/>
      </c>
    </row>
    <row r="503" spans="4:4" x14ac:dyDescent="0.25">
      <c r="D503" s="33" t="str">
        <f t="shared" si="7"/>
        <v/>
      </c>
    </row>
    <row r="504" spans="4:4" x14ac:dyDescent="0.25">
      <c r="D504" s="33" t="str">
        <f t="shared" si="7"/>
        <v/>
      </c>
    </row>
    <row r="505" spans="4:4" x14ac:dyDescent="0.25">
      <c r="D505" s="33" t="str">
        <f t="shared" si="7"/>
        <v/>
      </c>
    </row>
    <row r="506" spans="4:4" x14ac:dyDescent="0.25">
      <c r="D506" s="33" t="str">
        <f t="shared" si="7"/>
        <v/>
      </c>
    </row>
    <row r="507" spans="4:4" x14ac:dyDescent="0.25">
      <c r="D507" s="33" t="str">
        <f t="shared" si="7"/>
        <v/>
      </c>
    </row>
    <row r="508" spans="4:4" x14ac:dyDescent="0.25">
      <c r="D508" s="33" t="str">
        <f t="shared" si="7"/>
        <v/>
      </c>
    </row>
    <row r="509" spans="4:4" x14ac:dyDescent="0.25">
      <c r="D509" s="33" t="str">
        <f t="shared" si="7"/>
        <v/>
      </c>
    </row>
    <row r="510" spans="4:4" x14ac:dyDescent="0.25">
      <c r="D510" s="33" t="str">
        <f t="shared" si="7"/>
        <v/>
      </c>
    </row>
    <row r="511" spans="4:4" x14ac:dyDescent="0.25">
      <c r="D511" s="33" t="str">
        <f t="shared" si="7"/>
        <v/>
      </c>
    </row>
    <row r="512" spans="4:4" x14ac:dyDescent="0.25">
      <c r="D512" s="33" t="str">
        <f t="shared" si="7"/>
        <v/>
      </c>
    </row>
    <row r="513" spans="4:4" x14ac:dyDescent="0.25">
      <c r="D513" s="33" t="str">
        <f t="shared" si="7"/>
        <v/>
      </c>
    </row>
    <row r="514" spans="4:4" x14ac:dyDescent="0.25">
      <c r="D514" s="33" t="str">
        <f t="shared" si="7"/>
        <v/>
      </c>
    </row>
    <row r="515" spans="4:4" x14ac:dyDescent="0.25">
      <c r="D515" s="33" t="str">
        <f t="shared" ref="D515:D578" si="8">IF(ISBLANK(C515),"","Введите дату")</f>
        <v/>
      </c>
    </row>
    <row r="516" spans="4:4" x14ac:dyDescent="0.25">
      <c r="D516" s="33" t="str">
        <f t="shared" si="8"/>
        <v/>
      </c>
    </row>
    <row r="517" spans="4:4" x14ac:dyDescent="0.25">
      <c r="D517" s="33" t="str">
        <f t="shared" si="8"/>
        <v/>
      </c>
    </row>
    <row r="518" spans="4:4" x14ac:dyDescent="0.25">
      <c r="D518" s="33" t="str">
        <f t="shared" si="8"/>
        <v/>
      </c>
    </row>
    <row r="519" spans="4:4" x14ac:dyDescent="0.25">
      <c r="D519" s="33" t="str">
        <f t="shared" si="8"/>
        <v/>
      </c>
    </row>
    <row r="520" spans="4:4" x14ac:dyDescent="0.25">
      <c r="D520" s="33" t="str">
        <f t="shared" si="8"/>
        <v/>
      </c>
    </row>
    <row r="521" spans="4:4" x14ac:dyDescent="0.25">
      <c r="D521" s="33" t="str">
        <f t="shared" si="8"/>
        <v/>
      </c>
    </row>
    <row r="522" spans="4:4" x14ac:dyDescent="0.25">
      <c r="D522" s="33" t="str">
        <f t="shared" si="8"/>
        <v/>
      </c>
    </row>
    <row r="523" spans="4:4" x14ac:dyDescent="0.25">
      <c r="D523" s="33" t="str">
        <f t="shared" si="8"/>
        <v/>
      </c>
    </row>
    <row r="524" spans="4:4" x14ac:dyDescent="0.25">
      <c r="D524" s="33" t="str">
        <f t="shared" si="8"/>
        <v/>
      </c>
    </row>
    <row r="525" spans="4:4" x14ac:dyDescent="0.25">
      <c r="D525" s="33" t="str">
        <f t="shared" si="8"/>
        <v/>
      </c>
    </row>
    <row r="526" spans="4:4" x14ac:dyDescent="0.25">
      <c r="D526" s="33" t="str">
        <f t="shared" si="8"/>
        <v/>
      </c>
    </row>
    <row r="527" spans="4:4" x14ac:dyDescent="0.25">
      <c r="D527" s="33" t="str">
        <f t="shared" si="8"/>
        <v/>
      </c>
    </row>
    <row r="528" spans="4:4" x14ac:dyDescent="0.25">
      <c r="D528" s="33" t="str">
        <f t="shared" si="8"/>
        <v/>
      </c>
    </row>
    <row r="529" spans="4:4" x14ac:dyDescent="0.25">
      <c r="D529" s="33" t="str">
        <f t="shared" si="8"/>
        <v/>
      </c>
    </row>
    <row r="530" spans="4:4" x14ac:dyDescent="0.25">
      <c r="D530" s="33" t="str">
        <f t="shared" si="8"/>
        <v/>
      </c>
    </row>
    <row r="531" spans="4:4" x14ac:dyDescent="0.25">
      <c r="D531" s="33" t="str">
        <f t="shared" si="8"/>
        <v/>
      </c>
    </row>
    <row r="532" spans="4:4" x14ac:dyDescent="0.25">
      <c r="D532" s="33" t="str">
        <f t="shared" si="8"/>
        <v/>
      </c>
    </row>
    <row r="533" spans="4:4" x14ac:dyDescent="0.25">
      <c r="D533" s="33" t="str">
        <f t="shared" si="8"/>
        <v/>
      </c>
    </row>
    <row r="534" spans="4:4" x14ac:dyDescent="0.25">
      <c r="D534" s="33" t="str">
        <f t="shared" si="8"/>
        <v/>
      </c>
    </row>
    <row r="535" spans="4:4" x14ac:dyDescent="0.25">
      <c r="D535" s="33" t="str">
        <f t="shared" si="8"/>
        <v/>
      </c>
    </row>
    <row r="536" spans="4:4" x14ac:dyDescent="0.25">
      <c r="D536" s="33" t="str">
        <f t="shared" si="8"/>
        <v/>
      </c>
    </row>
    <row r="537" spans="4:4" x14ac:dyDescent="0.25">
      <c r="D537" s="33" t="str">
        <f t="shared" si="8"/>
        <v/>
      </c>
    </row>
    <row r="538" spans="4:4" x14ac:dyDescent="0.25">
      <c r="D538" s="33" t="str">
        <f t="shared" si="8"/>
        <v/>
      </c>
    </row>
    <row r="539" spans="4:4" x14ac:dyDescent="0.25">
      <c r="D539" s="33" t="str">
        <f t="shared" si="8"/>
        <v/>
      </c>
    </row>
    <row r="540" spans="4:4" x14ac:dyDescent="0.25">
      <c r="D540" s="33" t="str">
        <f t="shared" si="8"/>
        <v/>
      </c>
    </row>
    <row r="541" spans="4:4" x14ac:dyDescent="0.25">
      <c r="D541" s="33" t="str">
        <f t="shared" si="8"/>
        <v/>
      </c>
    </row>
    <row r="542" spans="4:4" x14ac:dyDescent="0.25">
      <c r="D542" s="33" t="str">
        <f t="shared" si="8"/>
        <v/>
      </c>
    </row>
    <row r="543" spans="4:4" x14ac:dyDescent="0.25">
      <c r="D543" s="33" t="str">
        <f t="shared" si="8"/>
        <v/>
      </c>
    </row>
    <row r="544" spans="4:4" x14ac:dyDescent="0.25">
      <c r="D544" s="33" t="str">
        <f t="shared" si="8"/>
        <v/>
      </c>
    </row>
    <row r="545" spans="4:4" x14ac:dyDescent="0.25">
      <c r="D545" s="33" t="str">
        <f t="shared" si="8"/>
        <v/>
      </c>
    </row>
    <row r="546" spans="4:4" x14ac:dyDescent="0.25">
      <c r="D546" s="33" t="str">
        <f t="shared" si="8"/>
        <v/>
      </c>
    </row>
    <row r="547" spans="4:4" x14ac:dyDescent="0.25">
      <c r="D547" s="33" t="str">
        <f t="shared" si="8"/>
        <v/>
      </c>
    </row>
    <row r="548" spans="4:4" x14ac:dyDescent="0.25">
      <c r="D548" s="33" t="str">
        <f t="shared" si="8"/>
        <v/>
      </c>
    </row>
    <row r="549" spans="4:4" x14ac:dyDescent="0.25">
      <c r="D549" s="33" t="str">
        <f t="shared" si="8"/>
        <v/>
      </c>
    </row>
    <row r="550" spans="4:4" x14ac:dyDescent="0.25">
      <c r="D550" s="33" t="str">
        <f t="shared" si="8"/>
        <v/>
      </c>
    </row>
    <row r="551" spans="4:4" x14ac:dyDescent="0.25">
      <c r="D551" s="33" t="str">
        <f t="shared" si="8"/>
        <v/>
      </c>
    </row>
    <row r="552" spans="4:4" x14ac:dyDescent="0.25">
      <c r="D552" s="33" t="str">
        <f t="shared" si="8"/>
        <v/>
      </c>
    </row>
    <row r="553" spans="4:4" x14ac:dyDescent="0.25">
      <c r="D553" s="33" t="str">
        <f t="shared" si="8"/>
        <v/>
      </c>
    </row>
    <row r="554" spans="4:4" x14ac:dyDescent="0.25">
      <c r="D554" s="33" t="str">
        <f t="shared" si="8"/>
        <v/>
      </c>
    </row>
    <row r="555" spans="4:4" x14ac:dyDescent="0.25">
      <c r="D555" s="33" t="str">
        <f t="shared" si="8"/>
        <v/>
      </c>
    </row>
    <row r="556" spans="4:4" x14ac:dyDescent="0.25">
      <c r="D556" s="33" t="str">
        <f t="shared" si="8"/>
        <v/>
      </c>
    </row>
    <row r="557" spans="4:4" x14ac:dyDescent="0.25">
      <c r="D557" s="33" t="str">
        <f t="shared" si="8"/>
        <v/>
      </c>
    </row>
    <row r="558" spans="4:4" x14ac:dyDescent="0.25">
      <c r="D558" s="33" t="str">
        <f t="shared" si="8"/>
        <v/>
      </c>
    </row>
    <row r="559" spans="4:4" x14ac:dyDescent="0.25">
      <c r="D559" s="33" t="str">
        <f t="shared" si="8"/>
        <v/>
      </c>
    </row>
    <row r="560" spans="4:4" x14ac:dyDescent="0.25">
      <c r="D560" s="33" t="str">
        <f t="shared" si="8"/>
        <v/>
      </c>
    </row>
    <row r="561" spans="4:4" x14ac:dyDescent="0.25">
      <c r="D561" s="33" t="str">
        <f t="shared" si="8"/>
        <v/>
      </c>
    </row>
    <row r="562" spans="4:4" x14ac:dyDescent="0.25">
      <c r="D562" s="33" t="str">
        <f t="shared" si="8"/>
        <v/>
      </c>
    </row>
    <row r="563" spans="4:4" x14ac:dyDescent="0.25">
      <c r="D563" s="33" t="str">
        <f t="shared" si="8"/>
        <v/>
      </c>
    </row>
    <row r="564" spans="4:4" x14ac:dyDescent="0.25">
      <c r="D564" s="33" t="str">
        <f t="shared" si="8"/>
        <v/>
      </c>
    </row>
    <row r="565" spans="4:4" x14ac:dyDescent="0.25">
      <c r="D565" s="33" t="str">
        <f t="shared" si="8"/>
        <v/>
      </c>
    </row>
    <row r="566" spans="4:4" x14ac:dyDescent="0.25">
      <c r="D566" s="33" t="str">
        <f t="shared" si="8"/>
        <v/>
      </c>
    </row>
    <row r="567" spans="4:4" x14ac:dyDescent="0.25">
      <c r="D567" s="33" t="str">
        <f t="shared" si="8"/>
        <v/>
      </c>
    </row>
    <row r="568" spans="4:4" x14ac:dyDescent="0.25">
      <c r="D568" s="33" t="str">
        <f t="shared" si="8"/>
        <v/>
      </c>
    </row>
    <row r="569" spans="4:4" x14ac:dyDescent="0.25">
      <c r="D569" s="33" t="str">
        <f t="shared" si="8"/>
        <v/>
      </c>
    </row>
    <row r="570" spans="4:4" x14ac:dyDescent="0.25">
      <c r="D570" s="33" t="str">
        <f t="shared" si="8"/>
        <v/>
      </c>
    </row>
    <row r="571" spans="4:4" x14ac:dyDescent="0.25">
      <c r="D571" s="33" t="str">
        <f t="shared" si="8"/>
        <v/>
      </c>
    </row>
    <row r="572" spans="4:4" x14ac:dyDescent="0.25">
      <c r="D572" s="33" t="str">
        <f t="shared" si="8"/>
        <v/>
      </c>
    </row>
    <row r="573" spans="4:4" x14ac:dyDescent="0.25">
      <c r="D573" s="33" t="str">
        <f t="shared" si="8"/>
        <v/>
      </c>
    </row>
    <row r="574" spans="4:4" x14ac:dyDescent="0.25">
      <c r="D574" s="33" t="str">
        <f t="shared" si="8"/>
        <v/>
      </c>
    </row>
    <row r="575" spans="4:4" x14ac:dyDescent="0.25">
      <c r="D575" s="33" t="str">
        <f t="shared" si="8"/>
        <v/>
      </c>
    </row>
    <row r="576" spans="4:4" x14ac:dyDescent="0.25">
      <c r="D576" s="33" t="str">
        <f t="shared" si="8"/>
        <v/>
      </c>
    </row>
    <row r="577" spans="4:4" x14ac:dyDescent="0.25">
      <c r="D577" s="33" t="str">
        <f t="shared" si="8"/>
        <v/>
      </c>
    </row>
    <row r="578" spans="4:4" x14ac:dyDescent="0.25">
      <c r="D578" s="33" t="str">
        <f t="shared" si="8"/>
        <v/>
      </c>
    </row>
    <row r="579" spans="4:4" x14ac:dyDescent="0.25">
      <c r="D579" s="33" t="str">
        <f t="shared" ref="D579:D642" si="9">IF(ISBLANK(C579),"","Введите дату")</f>
        <v/>
      </c>
    </row>
    <row r="580" spans="4:4" x14ac:dyDescent="0.25">
      <c r="D580" s="33" t="str">
        <f t="shared" si="9"/>
        <v/>
      </c>
    </row>
    <row r="581" spans="4:4" x14ac:dyDescent="0.25">
      <c r="D581" s="33" t="str">
        <f t="shared" si="9"/>
        <v/>
      </c>
    </row>
    <row r="582" spans="4:4" x14ac:dyDescent="0.25">
      <c r="D582" s="33" t="str">
        <f t="shared" si="9"/>
        <v/>
      </c>
    </row>
    <row r="583" spans="4:4" x14ac:dyDescent="0.25">
      <c r="D583" s="33" t="str">
        <f t="shared" si="9"/>
        <v/>
      </c>
    </row>
    <row r="584" spans="4:4" x14ac:dyDescent="0.25">
      <c r="D584" s="33" t="str">
        <f t="shared" si="9"/>
        <v/>
      </c>
    </row>
    <row r="585" spans="4:4" x14ac:dyDescent="0.25">
      <c r="D585" s="33" t="str">
        <f t="shared" si="9"/>
        <v/>
      </c>
    </row>
    <row r="586" spans="4:4" x14ac:dyDescent="0.25">
      <c r="D586" s="33" t="str">
        <f t="shared" si="9"/>
        <v/>
      </c>
    </row>
    <row r="587" spans="4:4" x14ac:dyDescent="0.25">
      <c r="D587" s="33" t="str">
        <f t="shared" si="9"/>
        <v/>
      </c>
    </row>
    <row r="588" spans="4:4" x14ac:dyDescent="0.25">
      <c r="D588" s="33" t="str">
        <f t="shared" si="9"/>
        <v/>
      </c>
    </row>
    <row r="589" spans="4:4" x14ac:dyDescent="0.25">
      <c r="D589" s="33" t="str">
        <f t="shared" si="9"/>
        <v/>
      </c>
    </row>
    <row r="590" spans="4:4" x14ac:dyDescent="0.25">
      <c r="D590" s="33" t="str">
        <f t="shared" si="9"/>
        <v/>
      </c>
    </row>
    <row r="591" spans="4:4" x14ac:dyDescent="0.25">
      <c r="D591" s="33" t="str">
        <f t="shared" si="9"/>
        <v/>
      </c>
    </row>
    <row r="592" spans="4:4" x14ac:dyDescent="0.25">
      <c r="D592" s="33" t="str">
        <f t="shared" si="9"/>
        <v/>
      </c>
    </row>
    <row r="593" spans="4:4" x14ac:dyDescent="0.25">
      <c r="D593" s="33" t="str">
        <f t="shared" si="9"/>
        <v/>
      </c>
    </row>
    <row r="594" spans="4:4" x14ac:dyDescent="0.25">
      <c r="D594" s="33" t="str">
        <f t="shared" si="9"/>
        <v/>
      </c>
    </row>
    <row r="595" spans="4:4" x14ac:dyDescent="0.25">
      <c r="D595" s="33" t="str">
        <f t="shared" si="9"/>
        <v/>
      </c>
    </row>
    <row r="596" spans="4:4" x14ac:dyDescent="0.25">
      <c r="D596" s="33" t="str">
        <f t="shared" si="9"/>
        <v/>
      </c>
    </row>
    <row r="597" spans="4:4" x14ac:dyDescent="0.25">
      <c r="D597" s="33" t="str">
        <f t="shared" si="9"/>
        <v/>
      </c>
    </row>
    <row r="598" spans="4:4" x14ac:dyDescent="0.25">
      <c r="D598" s="33" t="str">
        <f t="shared" si="9"/>
        <v/>
      </c>
    </row>
    <row r="599" spans="4:4" x14ac:dyDescent="0.25">
      <c r="D599" s="33" t="str">
        <f t="shared" si="9"/>
        <v/>
      </c>
    </row>
    <row r="600" spans="4:4" x14ac:dyDescent="0.25">
      <c r="D600" s="33" t="str">
        <f t="shared" si="9"/>
        <v/>
      </c>
    </row>
    <row r="601" spans="4:4" x14ac:dyDescent="0.25">
      <c r="D601" s="33" t="str">
        <f t="shared" si="9"/>
        <v/>
      </c>
    </row>
    <row r="602" spans="4:4" x14ac:dyDescent="0.25">
      <c r="D602" s="33" t="str">
        <f t="shared" si="9"/>
        <v/>
      </c>
    </row>
    <row r="603" spans="4:4" x14ac:dyDescent="0.25">
      <c r="D603" s="33" t="str">
        <f t="shared" si="9"/>
        <v/>
      </c>
    </row>
    <row r="604" spans="4:4" x14ac:dyDescent="0.25">
      <c r="D604" s="33" t="str">
        <f t="shared" si="9"/>
        <v/>
      </c>
    </row>
    <row r="605" spans="4:4" x14ac:dyDescent="0.25">
      <c r="D605" s="33" t="str">
        <f t="shared" si="9"/>
        <v/>
      </c>
    </row>
    <row r="606" spans="4:4" x14ac:dyDescent="0.25">
      <c r="D606" s="33" t="str">
        <f t="shared" si="9"/>
        <v/>
      </c>
    </row>
    <row r="607" spans="4:4" x14ac:dyDescent="0.25">
      <c r="D607" s="33" t="str">
        <f t="shared" si="9"/>
        <v/>
      </c>
    </row>
    <row r="608" spans="4:4" x14ac:dyDescent="0.25">
      <c r="D608" s="33" t="str">
        <f t="shared" si="9"/>
        <v/>
      </c>
    </row>
    <row r="609" spans="4:4" x14ac:dyDescent="0.25">
      <c r="D609" s="33" t="str">
        <f t="shared" si="9"/>
        <v/>
      </c>
    </row>
    <row r="610" spans="4:4" x14ac:dyDescent="0.25">
      <c r="D610" s="33" t="str">
        <f t="shared" si="9"/>
        <v/>
      </c>
    </row>
    <row r="611" spans="4:4" x14ac:dyDescent="0.25">
      <c r="D611" s="33" t="str">
        <f t="shared" si="9"/>
        <v/>
      </c>
    </row>
    <row r="612" spans="4:4" x14ac:dyDescent="0.25">
      <c r="D612" s="33" t="str">
        <f t="shared" si="9"/>
        <v/>
      </c>
    </row>
    <row r="613" spans="4:4" x14ac:dyDescent="0.25">
      <c r="D613" s="33" t="str">
        <f t="shared" si="9"/>
        <v/>
      </c>
    </row>
    <row r="614" spans="4:4" x14ac:dyDescent="0.25">
      <c r="D614" s="33" t="str">
        <f t="shared" si="9"/>
        <v/>
      </c>
    </row>
    <row r="615" spans="4:4" x14ac:dyDescent="0.25">
      <c r="D615" s="33" t="str">
        <f t="shared" si="9"/>
        <v/>
      </c>
    </row>
    <row r="616" spans="4:4" x14ac:dyDescent="0.25">
      <c r="D616" s="33" t="str">
        <f t="shared" si="9"/>
        <v/>
      </c>
    </row>
    <row r="617" spans="4:4" x14ac:dyDescent="0.25">
      <c r="D617" s="33" t="str">
        <f t="shared" si="9"/>
        <v/>
      </c>
    </row>
    <row r="618" spans="4:4" x14ac:dyDescent="0.25">
      <c r="D618" s="33" t="str">
        <f t="shared" si="9"/>
        <v/>
      </c>
    </row>
    <row r="619" spans="4:4" x14ac:dyDescent="0.25">
      <c r="D619" s="33" t="str">
        <f t="shared" si="9"/>
        <v/>
      </c>
    </row>
    <row r="620" spans="4:4" x14ac:dyDescent="0.25">
      <c r="D620" s="33" t="str">
        <f t="shared" si="9"/>
        <v/>
      </c>
    </row>
    <row r="621" spans="4:4" x14ac:dyDescent="0.25">
      <c r="D621" s="33" t="str">
        <f t="shared" si="9"/>
        <v/>
      </c>
    </row>
    <row r="622" spans="4:4" x14ac:dyDescent="0.25">
      <c r="D622" s="33" t="str">
        <f t="shared" si="9"/>
        <v/>
      </c>
    </row>
    <row r="623" spans="4:4" x14ac:dyDescent="0.25">
      <c r="D623" s="33" t="str">
        <f t="shared" si="9"/>
        <v/>
      </c>
    </row>
    <row r="624" spans="4:4" x14ac:dyDescent="0.25">
      <c r="D624" s="33" t="str">
        <f t="shared" si="9"/>
        <v/>
      </c>
    </row>
    <row r="625" spans="4:4" x14ac:dyDescent="0.25">
      <c r="D625" s="33" t="str">
        <f t="shared" si="9"/>
        <v/>
      </c>
    </row>
    <row r="626" spans="4:4" x14ac:dyDescent="0.25">
      <c r="D626" s="33" t="str">
        <f t="shared" si="9"/>
        <v/>
      </c>
    </row>
    <row r="627" spans="4:4" x14ac:dyDescent="0.25">
      <c r="D627" s="33" t="str">
        <f t="shared" si="9"/>
        <v/>
      </c>
    </row>
    <row r="628" spans="4:4" x14ac:dyDescent="0.25">
      <c r="D628" s="33" t="str">
        <f t="shared" si="9"/>
        <v/>
      </c>
    </row>
    <row r="629" spans="4:4" x14ac:dyDescent="0.25">
      <c r="D629" s="33" t="str">
        <f t="shared" si="9"/>
        <v/>
      </c>
    </row>
    <row r="630" spans="4:4" x14ac:dyDescent="0.25">
      <c r="D630" s="33" t="str">
        <f t="shared" si="9"/>
        <v/>
      </c>
    </row>
    <row r="631" spans="4:4" x14ac:dyDescent="0.25">
      <c r="D631" s="33" t="str">
        <f t="shared" si="9"/>
        <v/>
      </c>
    </row>
    <row r="632" spans="4:4" x14ac:dyDescent="0.25">
      <c r="D632" s="33" t="str">
        <f t="shared" si="9"/>
        <v/>
      </c>
    </row>
    <row r="633" spans="4:4" x14ac:dyDescent="0.25">
      <c r="D633" s="33" t="str">
        <f t="shared" si="9"/>
        <v/>
      </c>
    </row>
    <row r="634" spans="4:4" x14ac:dyDescent="0.25">
      <c r="D634" s="33" t="str">
        <f t="shared" si="9"/>
        <v/>
      </c>
    </row>
    <row r="635" spans="4:4" x14ac:dyDescent="0.25">
      <c r="D635" s="33" t="str">
        <f t="shared" si="9"/>
        <v/>
      </c>
    </row>
    <row r="636" spans="4:4" x14ac:dyDescent="0.25">
      <c r="D636" s="33" t="str">
        <f t="shared" si="9"/>
        <v/>
      </c>
    </row>
    <row r="637" spans="4:4" x14ac:dyDescent="0.25">
      <c r="D637" s="33" t="str">
        <f t="shared" si="9"/>
        <v/>
      </c>
    </row>
    <row r="638" spans="4:4" x14ac:dyDescent="0.25">
      <c r="D638" s="33" t="str">
        <f t="shared" si="9"/>
        <v/>
      </c>
    </row>
    <row r="639" spans="4:4" x14ac:dyDescent="0.25">
      <c r="D639" s="33" t="str">
        <f t="shared" si="9"/>
        <v/>
      </c>
    </row>
    <row r="640" spans="4:4" x14ac:dyDescent="0.25">
      <c r="D640" s="33" t="str">
        <f t="shared" si="9"/>
        <v/>
      </c>
    </row>
    <row r="641" spans="4:4" x14ac:dyDescent="0.25">
      <c r="D641" s="33" t="str">
        <f t="shared" si="9"/>
        <v/>
      </c>
    </row>
    <row r="642" spans="4:4" x14ac:dyDescent="0.25">
      <c r="D642" s="33" t="str">
        <f t="shared" si="9"/>
        <v/>
      </c>
    </row>
    <row r="643" spans="4:4" x14ac:dyDescent="0.25">
      <c r="D643" s="33" t="str">
        <f t="shared" ref="D643:D706" si="10">IF(ISBLANK(C643),"","Введите дату")</f>
        <v/>
      </c>
    </row>
    <row r="644" spans="4:4" x14ac:dyDescent="0.25">
      <c r="D644" s="33" t="str">
        <f t="shared" si="10"/>
        <v/>
      </c>
    </row>
    <row r="645" spans="4:4" x14ac:dyDescent="0.25">
      <c r="D645" s="33" t="str">
        <f t="shared" si="10"/>
        <v/>
      </c>
    </row>
    <row r="646" spans="4:4" x14ac:dyDescent="0.25">
      <c r="D646" s="33" t="str">
        <f t="shared" si="10"/>
        <v/>
      </c>
    </row>
    <row r="647" spans="4:4" x14ac:dyDescent="0.25">
      <c r="D647" s="33" t="str">
        <f t="shared" si="10"/>
        <v/>
      </c>
    </row>
    <row r="648" spans="4:4" x14ac:dyDescent="0.25">
      <c r="D648" s="33" t="str">
        <f t="shared" si="10"/>
        <v/>
      </c>
    </row>
    <row r="649" spans="4:4" x14ac:dyDescent="0.25">
      <c r="D649" s="33" t="str">
        <f t="shared" si="10"/>
        <v/>
      </c>
    </row>
    <row r="650" spans="4:4" x14ac:dyDescent="0.25">
      <c r="D650" s="33" t="str">
        <f t="shared" si="10"/>
        <v/>
      </c>
    </row>
    <row r="651" spans="4:4" x14ac:dyDescent="0.25">
      <c r="D651" s="33" t="str">
        <f t="shared" si="10"/>
        <v/>
      </c>
    </row>
    <row r="652" spans="4:4" x14ac:dyDescent="0.25">
      <c r="D652" s="33" t="str">
        <f t="shared" si="10"/>
        <v/>
      </c>
    </row>
    <row r="653" spans="4:4" x14ac:dyDescent="0.25">
      <c r="D653" s="33" t="str">
        <f t="shared" si="10"/>
        <v/>
      </c>
    </row>
    <row r="654" spans="4:4" x14ac:dyDescent="0.25">
      <c r="D654" s="33" t="str">
        <f t="shared" si="10"/>
        <v/>
      </c>
    </row>
    <row r="655" spans="4:4" x14ac:dyDescent="0.25">
      <c r="D655" s="33" t="str">
        <f t="shared" si="10"/>
        <v/>
      </c>
    </row>
    <row r="656" spans="4:4" x14ac:dyDescent="0.25">
      <c r="D656" s="33" t="str">
        <f t="shared" si="10"/>
        <v/>
      </c>
    </row>
    <row r="657" spans="4:4" x14ac:dyDescent="0.25">
      <c r="D657" s="33" t="str">
        <f t="shared" si="10"/>
        <v/>
      </c>
    </row>
    <row r="658" spans="4:4" x14ac:dyDescent="0.25">
      <c r="D658" s="33" t="str">
        <f t="shared" si="10"/>
        <v/>
      </c>
    </row>
    <row r="659" spans="4:4" x14ac:dyDescent="0.25">
      <c r="D659" s="33" t="str">
        <f t="shared" si="10"/>
        <v/>
      </c>
    </row>
    <row r="660" spans="4:4" x14ac:dyDescent="0.25">
      <c r="D660" s="33" t="str">
        <f t="shared" si="10"/>
        <v/>
      </c>
    </row>
    <row r="661" spans="4:4" x14ac:dyDescent="0.25">
      <c r="D661" s="33" t="str">
        <f t="shared" si="10"/>
        <v/>
      </c>
    </row>
    <row r="662" spans="4:4" x14ac:dyDescent="0.25">
      <c r="D662" s="33" t="str">
        <f t="shared" si="10"/>
        <v/>
      </c>
    </row>
    <row r="663" spans="4:4" x14ac:dyDescent="0.25">
      <c r="D663" s="33" t="str">
        <f t="shared" si="10"/>
        <v/>
      </c>
    </row>
    <row r="664" spans="4:4" x14ac:dyDescent="0.25">
      <c r="D664" s="33" t="str">
        <f t="shared" si="10"/>
        <v/>
      </c>
    </row>
    <row r="665" spans="4:4" x14ac:dyDescent="0.25">
      <c r="D665" s="33" t="str">
        <f t="shared" si="10"/>
        <v/>
      </c>
    </row>
    <row r="666" spans="4:4" x14ac:dyDescent="0.25">
      <c r="D666" s="33" t="str">
        <f t="shared" si="10"/>
        <v/>
      </c>
    </row>
    <row r="667" spans="4:4" x14ac:dyDescent="0.25">
      <c r="D667" s="33" t="str">
        <f t="shared" si="10"/>
        <v/>
      </c>
    </row>
    <row r="668" spans="4:4" x14ac:dyDescent="0.25">
      <c r="D668" s="33" t="str">
        <f t="shared" si="10"/>
        <v/>
      </c>
    </row>
    <row r="669" spans="4:4" x14ac:dyDescent="0.25">
      <c r="D669" s="33" t="str">
        <f t="shared" si="10"/>
        <v/>
      </c>
    </row>
    <row r="670" spans="4:4" x14ac:dyDescent="0.25">
      <c r="D670" s="33" t="str">
        <f t="shared" si="10"/>
        <v/>
      </c>
    </row>
    <row r="671" spans="4:4" x14ac:dyDescent="0.25">
      <c r="D671" s="33" t="str">
        <f t="shared" si="10"/>
        <v/>
      </c>
    </row>
    <row r="672" spans="4:4" x14ac:dyDescent="0.25">
      <c r="D672" s="33" t="str">
        <f t="shared" si="10"/>
        <v/>
      </c>
    </row>
    <row r="673" spans="4:4" x14ac:dyDescent="0.25">
      <c r="D673" s="33" t="str">
        <f t="shared" si="10"/>
        <v/>
      </c>
    </row>
    <row r="674" spans="4:4" x14ac:dyDescent="0.25">
      <c r="D674" s="33" t="str">
        <f t="shared" si="10"/>
        <v/>
      </c>
    </row>
    <row r="675" spans="4:4" x14ac:dyDescent="0.25">
      <c r="D675" s="33" t="str">
        <f t="shared" si="10"/>
        <v/>
      </c>
    </row>
    <row r="676" spans="4:4" x14ac:dyDescent="0.25">
      <c r="D676" s="33" t="str">
        <f t="shared" si="10"/>
        <v/>
      </c>
    </row>
    <row r="677" spans="4:4" x14ac:dyDescent="0.25">
      <c r="D677" s="33" t="str">
        <f t="shared" si="10"/>
        <v/>
      </c>
    </row>
    <row r="678" spans="4:4" x14ac:dyDescent="0.25">
      <c r="D678" s="33" t="str">
        <f t="shared" si="10"/>
        <v/>
      </c>
    </row>
    <row r="679" spans="4:4" x14ac:dyDescent="0.25">
      <c r="D679" s="33" t="str">
        <f t="shared" si="10"/>
        <v/>
      </c>
    </row>
    <row r="680" spans="4:4" x14ac:dyDescent="0.25">
      <c r="D680" s="33" t="str">
        <f t="shared" si="10"/>
        <v/>
      </c>
    </row>
    <row r="681" spans="4:4" x14ac:dyDescent="0.25">
      <c r="D681" s="33" t="str">
        <f t="shared" si="10"/>
        <v/>
      </c>
    </row>
    <row r="682" spans="4:4" x14ac:dyDescent="0.25">
      <c r="D682" s="33" t="str">
        <f t="shared" si="10"/>
        <v/>
      </c>
    </row>
    <row r="683" spans="4:4" x14ac:dyDescent="0.25">
      <c r="D683" s="33" t="str">
        <f t="shared" si="10"/>
        <v/>
      </c>
    </row>
    <row r="684" spans="4:4" x14ac:dyDescent="0.25">
      <c r="D684" s="33" t="str">
        <f t="shared" si="10"/>
        <v/>
      </c>
    </row>
    <row r="685" spans="4:4" x14ac:dyDescent="0.25">
      <c r="D685" s="33" t="str">
        <f t="shared" si="10"/>
        <v/>
      </c>
    </row>
    <row r="686" spans="4:4" x14ac:dyDescent="0.25">
      <c r="D686" s="33" t="str">
        <f t="shared" si="10"/>
        <v/>
      </c>
    </row>
    <row r="687" spans="4:4" x14ac:dyDescent="0.25">
      <c r="D687" s="33" t="str">
        <f t="shared" si="10"/>
        <v/>
      </c>
    </row>
    <row r="688" spans="4:4" x14ac:dyDescent="0.25">
      <c r="D688" s="33" t="str">
        <f t="shared" si="10"/>
        <v/>
      </c>
    </row>
    <row r="689" spans="4:4" x14ac:dyDescent="0.25">
      <c r="D689" s="33" t="str">
        <f t="shared" si="10"/>
        <v/>
      </c>
    </row>
    <row r="690" spans="4:4" x14ac:dyDescent="0.25">
      <c r="D690" s="33" t="str">
        <f t="shared" si="10"/>
        <v/>
      </c>
    </row>
    <row r="691" spans="4:4" x14ac:dyDescent="0.25">
      <c r="D691" s="33" t="str">
        <f t="shared" si="10"/>
        <v/>
      </c>
    </row>
    <row r="692" spans="4:4" x14ac:dyDescent="0.25">
      <c r="D692" s="33" t="str">
        <f t="shared" si="10"/>
        <v/>
      </c>
    </row>
    <row r="693" spans="4:4" x14ac:dyDescent="0.25">
      <c r="D693" s="33" t="str">
        <f t="shared" si="10"/>
        <v/>
      </c>
    </row>
    <row r="694" spans="4:4" x14ac:dyDescent="0.25">
      <c r="D694" s="33" t="str">
        <f t="shared" si="10"/>
        <v/>
      </c>
    </row>
    <row r="695" spans="4:4" x14ac:dyDescent="0.25">
      <c r="D695" s="33" t="str">
        <f t="shared" si="10"/>
        <v/>
      </c>
    </row>
    <row r="696" spans="4:4" x14ac:dyDescent="0.25">
      <c r="D696" s="33" t="str">
        <f t="shared" si="10"/>
        <v/>
      </c>
    </row>
    <row r="697" spans="4:4" x14ac:dyDescent="0.25">
      <c r="D697" s="33" t="str">
        <f t="shared" si="10"/>
        <v/>
      </c>
    </row>
    <row r="698" spans="4:4" x14ac:dyDescent="0.25">
      <c r="D698" s="33" t="str">
        <f t="shared" si="10"/>
        <v/>
      </c>
    </row>
    <row r="699" spans="4:4" x14ac:dyDescent="0.25">
      <c r="D699" s="33" t="str">
        <f t="shared" si="10"/>
        <v/>
      </c>
    </row>
    <row r="700" spans="4:4" x14ac:dyDescent="0.25">
      <c r="D700" s="33" t="str">
        <f t="shared" si="10"/>
        <v/>
      </c>
    </row>
    <row r="701" spans="4:4" x14ac:dyDescent="0.25">
      <c r="D701" s="33" t="str">
        <f t="shared" si="10"/>
        <v/>
      </c>
    </row>
    <row r="702" spans="4:4" x14ac:dyDescent="0.25">
      <c r="D702" s="33" t="str">
        <f t="shared" si="10"/>
        <v/>
      </c>
    </row>
    <row r="703" spans="4:4" x14ac:dyDescent="0.25">
      <c r="D703" s="33" t="str">
        <f t="shared" si="10"/>
        <v/>
      </c>
    </row>
    <row r="704" spans="4:4" x14ac:dyDescent="0.25">
      <c r="D704" s="33" t="str">
        <f t="shared" si="10"/>
        <v/>
      </c>
    </row>
    <row r="705" spans="4:4" x14ac:dyDescent="0.25">
      <c r="D705" s="33" t="str">
        <f t="shared" si="10"/>
        <v/>
      </c>
    </row>
    <row r="706" spans="4:4" x14ac:dyDescent="0.25">
      <c r="D706" s="33" t="str">
        <f t="shared" si="10"/>
        <v/>
      </c>
    </row>
    <row r="707" spans="4:4" x14ac:dyDescent="0.25">
      <c r="D707" s="33" t="str">
        <f t="shared" ref="D707:D770" si="11">IF(ISBLANK(C707),"","Введите дату")</f>
        <v/>
      </c>
    </row>
    <row r="708" spans="4:4" x14ac:dyDescent="0.25">
      <c r="D708" s="33" t="str">
        <f t="shared" si="11"/>
        <v/>
      </c>
    </row>
    <row r="709" spans="4:4" x14ac:dyDescent="0.25">
      <c r="D709" s="33" t="str">
        <f t="shared" si="11"/>
        <v/>
      </c>
    </row>
    <row r="710" spans="4:4" x14ac:dyDescent="0.25">
      <c r="D710" s="33" t="str">
        <f t="shared" si="11"/>
        <v/>
      </c>
    </row>
    <row r="711" spans="4:4" x14ac:dyDescent="0.25">
      <c r="D711" s="33" t="str">
        <f t="shared" si="11"/>
        <v/>
      </c>
    </row>
    <row r="712" spans="4:4" x14ac:dyDescent="0.25">
      <c r="D712" s="33" t="str">
        <f t="shared" si="11"/>
        <v/>
      </c>
    </row>
    <row r="713" spans="4:4" x14ac:dyDescent="0.25">
      <c r="D713" s="33" t="str">
        <f t="shared" si="11"/>
        <v/>
      </c>
    </row>
    <row r="714" spans="4:4" x14ac:dyDescent="0.25">
      <c r="D714" s="33" t="str">
        <f t="shared" si="11"/>
        <v/>
      </c>
    </row>
    <row r="715" spans="4:4" x14ac:dyDescent="0.25">
      <c r="D715" s="33" t="str">
        <f t="shared" si="11"/>
        <v/>
      </c>
    </row>
    <row r="716" spans="4:4" x14ac:dyDescent="0.25">
      <c r="D716" s="33" t="str">
        <f t="shared" si="11"/>
        <v/>
      </c>
    </row>
    <row r="717" spans="4:4" x14ac:dyDescent="0.25">
      <c r="D717" s="33" t="str">
        <f t="shared" si="11"/>
        <v/>
      </c>
    </row>
    <row r="718" spans="4:4" x14ac:dyDescent="0.25">
      <c r="D718" s="33" t="str">
        <f t="shared" si="11"/>
        <v/>
      </c>
    </row>
    <row r="719" spans="4:4" x14ac:dyDescent="0.25">
      <c r="D719" s="33" t="str">
        <f t="shared" si="11"/>
        <v/>
      </c>
    </row>
    <row r="720" spans="4:4" x14ac:dyDescent="0.25">
      <c r="D720" s="33" t="str">
        <f t="shared" si="11"/>
        <v/>
      </c>
    </row>
    <row r="721" spans="4:4" x14ac:dyDescent="0.25">
      <c r="D721" s="33" t="str">
        <f t="shared" si="11"/>
        <v/>
      </c>
    </row>
    <row r="722" spans="4:4" x14ac:dyDescent="0.25">
      <c r="D722" s="33" t="str">
        <f t="shared" si="11"/>
        <v/>
      </c>
    </row>
    <row r="723" spans="4:4" x14ac:dyDescent="0.25">
      <c r="D723" s="33" t="str">
        <f t="shared" si="11"/>
        <v/>
      </c>
    </row>
    <row r="724" spans="4:4" x14ac:dyDescent="0.25">
      <c r="D724" s="33" t="str">
        <f t="shared" si="11"/>
        <v/>
      </c>
    </row>
    <row r="725" spans="4:4" x14ac:dyDescent="0.25">
      <c r="D725" s="33" t="str">
        <f t="shared" si="11"/>
        <v/>
      </c>
    </row>
    <row r="726" spans="4:4" x14ac:dyDescent="0.25">
      <c r="D726" s="33" t="str">
        <f t="shared" si="11"/>
        <v/>
      </c>
    </row>
    <row r="727" spans="4:4" x14ac:dyDescent="0.25">
      <c r="D727" s="33" t="str">
        <f t="shared" si="11"/>
        <v/>
      </c>
    </row>
    <row r="728" spans="4:4" x14ac:dyDescent="0.25">
      <c r="D728" s="33" t="str">
        <f t="shared" si="11"/>
        <v/>
      </c>
    </row>
    <row r="729" spans="4:4" x14ac:dyDescent="0.25">
      <c r="D729" s="33" t="str">
        <f t="shared" si="11"/>
        <v/>
      </c>
    </row>
    <row r="730" spans="4:4" x14ac:dyDescent="0.25">
      <c r="D730" s="33" t="str">
        <f t="shared" si="11"/>
        <v/>
      </c>
    </row>
    <row r="731" spans="4:4" x14ac:dyDescent="0.25">
      <c r="D731" s="33" t="str">
        <f t="shared" si="11"/>
        <v/>
      </c>
    </row>
    <row r="732" spans="4:4" x14ac:dyDescent="0.25">
      <c r="D732" s="33" t="str">
        <f t="shared" si="11"/>
        <v/>
      </c>
    </row>
    <row r="733" spans="4:4" x14ac:dyDescent="0.25">
      <c r="D733" s="33" t="str">
        <f t="shared" si="11"/>
        <v/>
      </c>
    </row>
    <row r="734" spans="4:4" x14ac:dyDescent="0.25">
      <c r="D734" s="33" t="str">
        <f t="shared" si="11"/>
        <v/>
      </c>
    </row>
    <row r="735" spans="4:4" x14ac:dyDescent="0.25">
      <c r="D735" s="33" t="str">
        <f t="shared" si="11"/>
        <v/>
      </c>
    </row>
    <row r="736" spans="4:4" x14ac:dyDescent="0.25">
      <c r="D736" s="33" t="str">
        <f t="shared" si="11"/>
        <v/>
      </c>
    </row>
    <row r="737" spans="4:4" x14ac:dyDescent="0.25">
      <c r="D737" s="33" t="str">
        <f t="shared" si="11"/>
        <v/>
      </c>
    </row>
    <row r="738" spans="4:4" x14ac:dyDescent="0.25">
      <c r="D738" s="33" t="str">
        <f t="shared" si="11"/>
        <v/>
      </c>
    </row>
    <row r="739" spans="4:4" x14ac:dyDescent="0.25">
      <c r="D739" s="33" t="str">
        <f t="shared" si="11"/>
        <v/>
      </c>
    </row>
    <row r="740" spans="4:4" x14ac:dyDescent="0.25">
      <c r="D740" s="33" t="str">
        <f t="shared" si="11"/>
        <v/>
      </c>
    </row>
    <row r="741" spans="4:4" x14ac:dyDescent="0.25">
      <c r="D741" s="33" t="str">
        <f t="shared" si="11"/>
        <v/>
      </c>
    </row>
    <row r="742" spans="4:4" x14ac:dyDescent="0.25">
      <c r="D742" s="33" t="str">
        <f t="shared" si="11"/>
        <v/>
      </c>
    </row>
    <row r="743" spans="4:4" x14ac:dyDescent="0.25">
      <c r="D743" s="33" t="str">
        <f t="shared" si="11"/>
        <v/>
      </c>
    </row>
    <row r="744" spans="4:4" x14ac:dyDescent="0.25">
      <c r="D744" s="33" t="str">
        <f t="shared" si="11"/>
        <v/>
      </c>
    </row>
    <row r="745" spans="4:4" x14ac:dyDescent="0.25">
      <c r="D745" s="33" t="str">
        <f t="shared" si="11"/>
        <v/>
      </c>
    </row>
    <row r="746" spans="4:4" x14ac:dyDescent="0.25">
      <c r="D746" s="33" t="str">
        <f t="shared" si="11"/>
        <v/>
      </c>
    </row>
    <row r="747" spans="4:4" x14ac:dyDescent="0.25">
      <c r="D747" s="33" t="str">
        <f t="shared" si="11"/>
        <v/>
      </c>
    </row>
    <row r="748" spans="4:4" x14ac:dyDescent="0.25">
      <c r="D748" s="33" t="str">
        <f t="shared" si="11"/>
        <v/>
      </c>
    </row>
    <row r="749" spans="4:4" x14ac:dyDescent="0.25">
      <c r="D749" s="33" t="str">
        <f t="shared" si="11"/>
        <v/>
      </c>
    </row>
    <row r="750" spans="4:4" x14ac:dyDescent="0.25">
      <c r="D750" s="33" t="str">
        <f t="shared" si="11"/>
        <v/>
      </c>
    </row>
    <row r="751" spans="4:4" x14ac:dyDescent="0.25">
      <c r="D751" s="33" t="str">
        <f t="shared" si="11"/>
        <v/>
      </c>
    </row>
    <row r="752" spans="4:4" x14ac:dyDescent="0.25">
      <c r="D752" s="33" t="str">
        <f t="shared" si="11"/>
        <v/>
      </c>
    </row>
    <row r="753" spans="4:4" x14ac:dyDescent="0.25">
      <c r="D753" s="33" t="str">
        <f t="shared" si="11"/>
        <v/>
      </c>
    </row>
    <row r="754" spans="4:4" x14ac:dyDescent="0.25">
      <c r="D754" s="33" t="str">
        <f t="shared" si="11"/>
        <v/>
      </c>
    </row>
    <row r="755" spans="4:4" x14ac:dyDescent="0.25">
      <c r="D755" s="33" t="str">
        <f t="shared" si="11"/>
        <v/>
      </c>
    </row>
    <row r="756" spans="4:4" x14ac:dyDescent="0.25">
      <c r="D756" s="33" t="str">
        <f t="shared" si="11"/>
        <v/>
      </c>
    </row>
    <row r="757" spans="4:4" x14ac:dyDescent="0.25">
      <c r="D757" s="33" t="str">
        <f t="shared" si="11"/>
        <v/>
      </c>
    </row>
    <row r="758" spans="4:4" x14ac:dyDescent="0.25">
      <c r="D758" s="33" t="str">
        <f t="shared" si="11"/>
        <v/>
      </c>
    </row>
    <row r="759" spans="4:4" x14ac:dyDescent="0.25">
      <c r="D759" s="33" t="str">
        <f t="shared" si="11"/>
        <v/>
      </c>
    </row>
    <row r="760" spans="4:4" x14ac:dyDescent="0.25">
      <c r="D760" s="33" t="str">
        <f t="shared" si="11"/>
        <v/>
      </c>
    </row>
    <row r="761" spans="4:4" x14ac:dyDescent="0.25">
      <c r="D761" s="33" t="str">
        <f t="shared" si="11"/>
        <v/>
      </c>
    </row>
    <row r="762" spans="4:4" x14ac:dyDescent="0.25">
      <c r="D762" s="33" t="str">
        <f t="shared" si="11"/>
        <v/>
      </c>
    </row>
    <row r="763" spans="4:4" x14ac:dyDescent="0.25">
      <c r="D763" s="33" t="str">
        <f t="shared" si="11"/>
        <v/>
      </c>
    </row>
    <row r="764" spans="4:4" x14ac:dyDescent="0.25">
      <c r="D764" s="33" t="str">
        <f t="shared" si="11"/>
        <v/>
      </c>
    </row>
    <row r="765" spans="4:4" x14ac:dyDescent="0.25">
      <c r="D765" s="33" t="str">
        <f t="shared" si="11"/>
        <v/>
      </c>
    </row>
    <row r="766" spans="4:4" x14ac:dyDescent="0.25">
      <c r="D766" s="33" t="str">
        <f t="shared" si="11"/>
        <v/>
      </c>
    </row>
    <row r="767" spans="4:4" x14ac:dyDescent="0.25">
      <c r="D767" s="33" t="str">
        <f t="shared" si="11"/>
        <v/>
      </c>
    </row>
    <row r="768" spans="4:4" x14ac:dyDescent="0.25">
      <c r="D768" s="33" t="str">
        <f t="shared" si="11"/>
        <v/>
      </c>
    </row>
    <row r="769" spans="4:4" x14ac:dyDescent="0.25">
      <c r="D769" s="33" t="str">
        <f t="shared" si="11"/>
        <v/>
      </c>
    </row>
    <row r="770" spans="4:4" x14ac:dyDescent="0.25">
      <c r="D770" s="33" t="str">
        <f t="shared" si="11"/>
        <v/>
      </c>
    </row>
    <row r="771" spans="4:4" x14ac:dyDescent="0.25">
      <c r="D771" s="33" t="str">
        <f t="shared" ref="D771:D834" si="12">IF(ISBLANK(C771),"","Введите дату")</f>
        <v/>
      </c>
    </row>
    <row r="772" spans="4:4" x14ac:dyDescent="0.25">
      <c r="D772" s="33" t="str">
        <f t="shared" si="12"/>
        <v/>
      </c>
    </row>
    <row r="773" spans="4:4" x14ac:dyDescent="0.25">
      <c r="D773" s="33" t="str">
        <f t="shared" si="12"/>
        <v/>
      </c>
    </row>
    <row r="774" spans="4:4" x14ac:dyDescent="0.25">
      <c r="D774" s="33" t="str">
        <f t="shared" si="12"/>
        <v/>
      </c>
    </row>
    <row r="775" spans="4:4" x14ac:dyDescent="0.25">
      <c r="D775" s="33" t="str">
        <f t="shared" si="12"/>
        <v/>
      </c>
    </row>
    <row r="776" spans="4:4" x14ac:dyDescent="0.25">
      <c r="D776" s="33" t="str">
        <f t="shared" si="12"/>
        <v/>
      </c>
    </row>
    <row r="777" spans="4:4" x14ac:dyDescent="0.25">
      <c r="D777" s="33" t="str">
        <f t="shared" si="12"/>
        <v/>
      </c>
    </row>
    <row r="778" spans="4:4" x14ac:dyDescent="0.25">
      <c r="D778" s="33" t="str">
        <f t="shared" si="12"/>
        <v/>
      </c>
    </row>
    <row r="779" spans="4:4" x14ac:dyDescent="0.25">
      <c r="D779" s="33" t="str">
        <f t="shared" si="12"/>
        <v/>
      </c>
    </row>
    <row r="780" spans="4:4" x14ac:dyDescent="0.25">
      <c r="D780" s="33" t="str">
        <f t="shared" si="12"/>
        <v/>
      </c>
    </row>
    <row r="781" spans="4:4" x14ac:dyDescent="0.25">
      <c r="D781" s="33" t="str">
        <f t="shared" si="12"/>
        <v/>
      </c>
    </row>
    <row r="782" spans="4:4" x14ac:dyDescent="0.25">
      <c r="D782" s="33" t="str">
        <f t="shared" si="12"/>
        <v/>
      </c>
    </row>
    <row r="783" spans="4:4" x14ac:dyDescent="0.25">
      <c r="D783" s="33" t="str">
        <f t="shared" si="12"/>
        <v/>
      </c>
    </row>
    <row r="784" spans="4:4" x14ac:dyDescent="0.25">
      <c r="D784" s="33" t="str">
        <f t="shared" si="12"/>
        <v/>
      </c>
    </row>
    <row r="785" spans="4:4" x14ac:dyDescent="0.25">
      <c r="D785" s="33" t="str">
        <f t="shared" si="12"/>
        <v/>
      </c>
    </row>
    <row r="786" spans="4:4" x14ac:dyDescent="0.25">
      <c r="D786" s="33" t="str">
        <f t="shared" si="12"/>
        <v/>
      </c>
    </row>
    <row r="787" spans="4:4" x14ac:dyDescent="0.25">
      <c r="D787" s="33" t="str">
        <f t="shared" si="12"/>
        <v/>
      </c>
    </row>
    <row r="788" spans="4:4" x14ac:dyDescent="0.25">
      <c r="D788" s="33" t="str">
        <f t="shared" si="12"/>
        <v/>
      </c>
    </row>
    <row r="789" spans="4:4" x14ac:dyDescent="0.25">
      <c r="D789" s="33" t="str">
        <f t="shared" si="12"/>
        <v/>
      </c>
    </row>
    <row r="790" spans="4:4" x14ac:dyDescent="0.25">
      <c r="D790" s="33" t="str">
        <f t="shared" si="12"/>
        <v/>
      </c>
    </row>
    <row r="791" spans="4:4" x14ac:dyDescent="0.25">
      <c r="D791" s="33" t="str">
        <f t="shared" si="12"/>
        <v/>
      </c>
    </row>
    <row r="792" spans="4:4" x14ac:dyDescent="0.25">
      <c r="D792" s="33" t="str">
        <f t="shared" si="12"/>
        <v/>
      </c>
    </row>
    <row r="793" spans="4:4" x14ac:dyDescent="0.25">
      <c r="D793" s="33" t="str">
        <f t="shared" si="12"/>
        <v/>
      </c>
    </row>
    <row r="794" spans="4:4" x14ac:dyDescent="0.25">
      <c r="D794" s="33" t="str">
        <f t="shared" si="12"/>
        <v/>
      </c>
    </row>
    <row r="795" spans="4:4" x14ac:dyDescent="0.25">
      <c r="D795" s="33" t="str">
        <f t="shared" si="12"/>
        <v/>
      </c>
    </row>
    <row r="796" spans="4:4" x14ac:dyDescent="0.25">
      <c r="D796" s="33" t="str">
        <f t="shared" si="12"/>
        <v/>
      </c>
    </row>
    <row r="797" spans="4:4" x14ac:dyDescent="0.25">
      <c r="D797" s="33" t="str">
        <f t="shared" si="12"/>
        <v/>
      </c>
    </row>
    <row r="798" spans="4:4" x14ac:dyDescent="0.25">
      <c r="D798" s="33" t="str">
        <f t="shared" si="12"/>
        <v/>
      </c>
    </row>
    <row r="799" spans="4:4" x14ac:dyDescent="0.25">
      <c r="D799" s="33" t="str">
        <f t="shared" si="12"/>
        <v/>
      </c>
    </row>
    <row r="800" spans="4:4" x14ac:dyDescent="0.25">
      <c r="D800" s="33" t="str">
        <f t="shared" si="12"/>
        <v/>
      </c>
    </row>
    <row r="801" spans="4:4" x14ac:dyDescent="0.25">
      <c r="D801" s="33" t="str">
        <f t="shared" si="12"/>
        <v/>
      </c>
    </row>
    <row r="802" spans="4:4" x14ac:dyDescent="0.25">
      <c r="D802" s="33" t="str">
        <f t="shared" si="12"/>
        <v/>
      </c>
    </row>
    <row r="803" spans="4:4" x14ac:dyDescent="0.25">
      <c r="D803" s="33" t="str">
        <f t="shared" si="12"/>
        <v/>
      </c>
    </row>
    <row r="804" spans="4:4" x14ac:dyDescent="0.25">
      <c r="D804" s="33" t="str">
        <f t="shared" si="12"/>
        <v/>
      </c>
    </row>
    <row r="805" spans="4:4" x14ac:dyDescent="0.25">
      <c r="D805" s="33" t="str">
        <f t="shared" si="12"/>
        <v/>
      </c>
    </row>
    <row r="806" spans="4:4" x14ac:dyDescent="0.25">
      <c r="D806" s="33" t="str">
        <f t="shared" si="12"/>
        <v/>
      </c>
    </row>
    <row r="807" spans="4:4" x14ac:dyDescent="0.25">
      <c r="D807" s="33" t="str">
        <f t="shared" si="12"/>
        <v/>
      </c>
    </row>
    <row r="808" spans="4:4" x14ac:dyDescent="0.25">
      <c r="D808" s="33" t="str">
        <f t="shared" si="12"/>
        <v/>
      </c>
    </row>
    <row r="809" spans="4:4" x14ac:dyDescent="0.25">
      <c r="D809" s="33" t="str">
        <f t="shared" si="12"/>
        <v/>
      </c>
    </row>
    <row r="810" spans="4:4" x14ac:dyDescent="0.25">
      <c r="D810" s="33" t="str">
        <f t="shared" si="12"/>
        <v/>
      </c>
    </row>
    <row r="811" spans="4:4" x14ac:dyDescent="0.25">
      <c r="D811" s="33" t="str">
        <f t="shared" si="12"/>
        <v/>
      </c>
    </row>
    <row r="812" spans="4:4" x14ac:dyDescent="0.25">
      <c r="D812" s="33" t="str">
        <f t="shared" si="12"/>
        <v/>
      </c>
    </row>
    <row r="813" spans="4:4" x14ac:dyDescent="0.25">
      <c r="D813" s="33" t="str">
        <f t="shared" si="12"/>
        <v/>
      </c>
    </row>
    <row r="814" spans="4:4" x14ac:dyDescent="0.25">
      <c r="D814" s="33" t="str">
        <f t="shared" si="12"/>
        <v/>
      </c>
    </row>
    <row r="815" spans="4:4" x14ac:dyDescent="0.25">
      <c r="D815" s="33" t="str">
        <f t="shared" si="12"/>
        <v/>
      </c>
    </row>
    <row r="816" spans="4:4" x14ac:dyDescent="0.25">
      <c r="D816" s="33" t="str">
        <f t="shared" si="12"/>
        <v/>
      </c>
    </row>
    <row r="817" spans="4:4" x14ac:dyDescent="0.25">
      <c r="D817" s="33" t="str">
        <f t="shared" si="12"/>
        <v/>
      </c>
    </row>
    <row r="818" spans="4:4" x14ac:dyDescent="0.25">
      <c r="D818" s="33" t="str">
        <f t="shared" si="12"/>
        <v/>
      </c>
    </row>
    <row r="819" spans="4:4" x14ac:dyDescent="0.25">
      <c r="D819" s="33" t="str">
        <f t="shared" si="12"/>
        <v/>
      </c>
    </row>
    <row r="820" spans="4:4" x14ac:dyDescent="0.25">
      <c r="D820" s="33" t="str">
        <f t="shared" si="12"/>
        <v/>
      </c>
    </row>
    <row r="821" spans="4:4" x14ac:dyDescent="0.25">
      <c r="D821" s="33" t="str">
        <f t="shared" si="12"/>
        <v/>
      </c>
    </row>
    <row r="822" spans="4:4" x14ac:dyDescent="0.25">
      <c r="D822" s="33" t="str">
        <f t="shared" si="12"/>
        <v/>
      </c>
    </row>
    <row r="823" spans="4:4" x14ac:dyDescent="0.25">
      <c r="D823" s="33" t="str">
        <f t="shared" si="12"/>
        <v/>
      </c>
    </row>
    <row r="824" spans="4:4" x14ac:dyDescent="0.25">
      <c r="D824" s="33" t="str">
        <f t="shared" si="12"/>
        <v/>
      </c>
    </row>
    <row r="825" spans="4:4" x14ac:dyDescent="0.25">
      <c r="D825" s="33" t="str">
        <f t="shared" si="12"/>
        <v/>
      </c>
    </row>
    <row r="826" spans="4:4" x14ac:dyDescent="0.25">
      <c r="D826" s="33" t="str">
        <f t="shared" si="12"/>
        <v/>
      </c>
    </row>
    <row r="827" spans="4:4" x14ac:dyDescent="0.25">
      <c r="D827" s="33" t="str">
        <f t="shared" si="12"/>
        <v/>
      </c>
    </row>
    <row r="828" spans="4:4" x14ac:dyDescent="0.25">
      <c r="D828" s="33" t="str">
        <f t="shared" si="12"/>
        <v/>
      </c>
    </row>
    <row r="829" spans="4:4" x14ac:dyDescent="0.25">
      <c r="D829" s="33" t="str">
        <f t="shared" si="12"/>
        <v/>
      </c>
    </row>
    <row r="830" spans="4:4" x14ac:dyDescent="0.25">
      <c r="D830" s="33" t="str">
        <f t="shared" si="12"/>
        <v/>
      </c>
    </row>
    <row r="831" spans="4:4" x14ac:dyDescent="0.25">
      <c r="D831" s="33" t="str">
        <f t="shared" si="12"/>
        <v/>
      </c>
    </row>
    <row r="832" spans="4:4" x14ac:dyDescent="0.25">
      <c r="D832" s="33" t="str">
        <f t="shared" si="12"/>
        <v/>
      </c>
    </row>
    <row r="833" spans="4:4" x14ac:dyDescent="0.25">
      <c r="D833" s="33" t="str">
        <f t="shared" si="12"/>
        <v/>
      </c>
    </row>
    <row r="834" spans="4:4" x14ac:dyDescent="0.25">
      <c r="D834" s="33" t="str">
        <f t="shared" si="12"/>
        <v/>
      </c>
    </row>
    <row r="835" spans="4:4" x14ac:dyDescent="0.25">
      <c r="D835" s="33" t="str">
        <f t="shared" ref="D835:D898" si="13">IF(ISBLANK(C835),"","Введите дату")</f>
        <v/>
      </c>
    </row>
    <row r="836" spans="4:4" x14ac:dyDescent="0.25">
      <c r="D836" s="33" t="str">
        <f t="shared" si="13"/>
        <v/>
      </c>
    </row>
    <row r="837" spans="4:4" x14ac:dyDescent="0.25">
      <c r="D837" s="33" t="str">
        <f t="shared" si="13"/>
        <v/>
      </c>
    </row>
    <row r="838" spans="4:4" x14ac:dyDescent="0.25">
      <c r="D838" s="33" t="str">
        <f t="shared" si="13"/>
        <v/>
      </c>
    </row>
    <row r="839" spans="4:4" x14ac:dyDescent="0.25">
      <c r="D839" s="33" t="str">
        <f t="shared" si="13"/>
        <v/>
      </c>
    </row>
    <row r="840" spans="4:4" x14ac:dyDescent="0.25">
      <c r="D840" s="33" t="str">
        <f t="shared" si="13"/>
        <v/>
      </c>
    </row>
    <row r="841" spans="4:4" x14ac:dyDescent="0.25">
      <c r="D841" s="33" t="str">
        <f t="shared" si="13"/>
        <v/>
      </c>
    </row>
    <row r="842" spans="4:4" x14ac:dyDescent="0.25">
      <c r="D842" s="33" t="str">
        <f t="shared" si="13"/>
        <v/>
      </c>
    </row>
    <row r="843" spans="4:4" x14ac:dyDescent="0.25">
      <c r="D843" s="33" t="str">
        <f t="shared" si="13"/>
        <v/>
      </c>
    </row>
    <row r="844" spans="4:4" x14ac:dyDescent="0.25">
      <c r="D844" s="33" t="str">
        <f t="shared" si="13"/>
        <v/>
      </c>
    </row>
    <row r="845" spans="4:4" x14ac:dyDescent="0.25">
      <c r="D845" s="33" t="str">
        <f t="shared" si="13"/>
        <v/>
      </c>
    </row>
    <row r="846" spans="4:4" x14ac:dyDescent="0.25">
      <c r="D846" s="33" t="str">
        <f t="shared" si="13"/>
        <v/>
      </c>
    </row>
    <row r="847" spans="4:4" x14ac:dyDescent="0.25">
      <c r="D847" s="33" t="str">
        <f t="shared" si="13"/>
        <v/>
      </c>
    </row>
    <row r="848" spans="4:4" x14ac:dyDescent="0.25">
      <c r="D848" s="33" t="str">
        <f t="shared" si="13"/>
        <v/>
      </c>
    </row>
    <row r="849" spans="4:4" x14ac:dyDescent="0.25">
      <c r="D849" s="33" t="str">
        <f t="shared" si="13"/>
        <v/>
      </c>
    </row>
    <row r="850" spans="4:4" x14ac:dyDescent="0.25">
      <c r="D850" s="33" t="str">
        <f t="shared" si="13"/>
        <v/>
      </c>
    </row>
    <row r="851" spans="4:4" x14ac:dyDescent="0.25">
      <c r="D851" s="33" t="str">
        <f t="shared" si="13"/>
        <v/>
      </c>
    </row>
    <row r="852" spans="4:4" x14ac:dyDescent="0.25">
      <c r="D852" s="33" t="str">
        <f t="shared" si="13"/>
        <v/>
      </c>
    </row>
    <row r="853" spans="4:4" x14ac:dyDescent="0.25">
      <c r="D853" s="33" t="str">
        <f t="shared" si="13"/>
        <v/>
      </c>
    </row>
    <row r="854" spans="4:4" x14ac:dyDescent="0.25">
      <c r="D854" s="33" t="str">
        <f t="shared" si="13"/>
        <v/>
      </c>
    </row>
    <row r="855" spans="4:4" x14ac:dyDescent="0.25">
      <c r="D855" s="33" t="str">
        <f t="shared" si="13"/>
        <v/>
      </c>
    </row>
    <row r="856" spans="4:4" x14ac:dyDescent="0.25">
      <c r="D856" s="33" t="str">
        <f t="shared" si="13"/>
        <v/>
      </c>
    </row>
    <row r="857" spans="4:4" x14ac:dyDescent="0.25">
      <c r="D857" s="33" t="str">
        <f t="shared" si="13"/>
        <v/>
      </c>
    </row>
    <row r="858" spans="4:4" x14ac:dyDescent="0.25">
      <c r="D858" s="33" t="str">
        <f t="shared" si="13"/>
        <v/>
      </c>
    </row>
    <row r="859" spans="4:4" x14ac:dyDescent="0.25">
      <c r="D859" s="33" t="str">
        <f t="shared" si="13"/>
        <v/>
      </c>
    </row>
    <row r="860" spans="4:4" x14ac:dyDescent="0.25">
      <c r="D860" s="33" t="str">
        <f t="shared" si="13"/>
        <v/>
      </c>
    </row>
    <row r="861" spans="4:4" x14ac:dyDescent="0.25">
      <c r="D861" s="33" t="str">
        <f t="shared" si="13"/>
        <v/>
      </c>
    </row>
    <row r="862" spans="4:4" x14ac:dyDescent="0.25">
      <c r="D862" s="33" t="str">
        <f t="shared" si="13"/>
        <v/>
      </c>
    </row>
    <row r="863" spans="4:4" x14ac:dyDescent="0.25">
      <c r="D863" s="33" t="str">
        <f t="shared" si="13"/>
        <v/>
      </c>
    </row>
    <row r="864" spans="4:4" x14ac:dyDescent="0.25">
      <c r="D864" s="33" t="str">
        <f t="shared" si="13"/>
        <v/>
      </c>
    </row>
    <row r="865" spans="4:4" x14ac:dyDescent="0.25">
      <c r="D865" s="33" t="str">
        <f t="shared" si="13"/>
        <v/>
      </c>
    </row>
    <row r="866" spans="4:4" x14ac:dyDescent="0.25">
      <c r="D866" s="33" t="str">
        <f t="shared" si="13"/>
        <v/>
      </c>
    </row>
    <row r="867" spans="4:4" x14ac:dyDescent="0.25">
      <c r="D867" s="33" t="str">
        <f t="shared" si="13"/>
        <v/>
      </c>
    </row>
    <row r="868" spans="4:4" x14ac:dyDescent="0.25">
      <c r="D868" s="33" t="str">
        <f t="shared" si="13"/>
        <v/>
      </c>
    </row>
    <row r="869" spans="4:4" x14ac:dyDescent="0.25">
      <c r="D869" s="33" t="str">
        <f t="shared" si="13"/>
        <v/>
      </c>
    </row>
    <row r="870" spans="4:4" x14ac:dyDescent="0.25">
      <c r="D870" s="33" t="str">
        <f t="shared" si="13"/>
        <v/>
      </c>
    </row>
    <row r="871" spans="4:4" x14ac:dyDescent="0.25">
      <c r="D871" s="33" t="str">
        <f t="shared" si="13"/>
        <v/>
      </c>
    </row>
    <row r="872" spans="4:4" x14ac:dyDescent="0.25">
      <c r="D872" s="33" t="str">
        <f t="shared" si="13"/>
        <v/>
      </c>
    </row>
    <row r="873" spans="4:4" x14ac:dyDescent="0.25">
      <c r="D873" s="33" t="str">
        <f t="shared" si="13"/>
        <v/>
      </c>
    </row>
    <row r="874" spans="4:4" x14ac:dyDescent="0.25">
      <c r="D874" s="33" t="str">
        <f t="shared" si="13"/>
        <v/>
      </c>
    </row>
    <row r="875" spans="4:4" x14ac:dyDescent="0.25">
      <c r="D875" s="33" t="str">
        <f t="shared" si="13"/>
        <v/>
      </c>
    </row>
    <row r="876" spans="4:4" x14ac:dyDescent="0.25">
      <c r="D876" s="33" t="str">
        <f t="shared" si="13"/>
        <v/>
      </c>
    </row>
    <row r="877" spans="4:4" x14ac:dyDescent="0.25">
      <c r="D877" s="33" t="str">
        <f t="shared" si="13"/>
        <v/>
      </c>
    </row>
    <row r="878" spans="4:4" x14ac:dyDescent="0.25">
      <c r="D878" s="33" t="str">
        <f t="shared" si="13"/>
        <v/>
      </c>
    </row>
    <row r="879" spans="4:4" x14ac:dyDescent="0.25">
      <c r="D879" s="33" t="str">
        <f t="shared" si="13"/>
        <v/>
      </c>
    </row>
    <row r="880" spans="4:4" x14ac:dyDescent="0.25">
      <c r="D880" s="33" t="str">
        <f t="shared" si="13"/>
        <v/>
      </c>
    </row>
    <row r="881" spans="4:4" x14ac:dyDescent="0.25">
      <c r="D881" s="33" t="str">
        <f t="shared" si="13"/>
        <v/>
      </c>
    </row>
    <row r="882" spans="4:4" x14ac:dyDescent="0.25">
      <c r="D882" s="33" t="str">
        <f t="shared" si="13"/>
        <v/>
      </c>
    </row>
    <row r="883" spans="4:4" x14ac:dyDescent="0.25">
      <c r="D883" s="33" t="str">
        <f t="shared" si="13"/>
        <v/>
      </c>
    </row>
    <row r="884" spans="4:4" x14ac:dyDescent="0.25">
      <c r="D884" s="33" t="str">
        <f t="shared" si="13"/>
        <v/>
      </c>
    </row>
    <row r="885" spans="4:4" x14ac:dyDescent="0.25">
      <c r="D885" s="33" t="str">
        <f t="shared" si="13"/>
        <v/>
      </c>
    </row>
    <row r="886" spans="4:4" x14ac:dyDescent="0.25">
      <c r="D886" s="33" t="str">
        <f t="shared" si="13"/>
        <v/>
      </c>
    </row>
    <row r="887" spans="4:4" x14ac:dyDescent="0.25">
      <c r="D887" s="33" t="str">
        <f t="shared" si="13"/>
        <v/>
      </c>
    </row>
    <row r="888" spans="4:4" x14ac:dyDescent="0.25">
      <c r="D888" s="33" t="str">
        <f t="shared" si="13"/>
        <v/>
      </c>
    </row>
    <row r="889" spans="4:4" x14ac:dyDescent="0.25">
      <c r="D889" s="33" t="str">
        <f t="shared" si="13"/>
        <v/>
      </c>
    </row>
    <row r="890" spans="4:4" x14ac:dyDescent="0.25">
      <c r="D890" s="33" t="str">
        <f t="shared" si="13"/>
        <v/>
      </c>
    </row>
    <row r="891" spans="4:4" x14ac:dyDescent="0.25">
      <c r="D891" s="33" t="str">
        <f t="shared" si="13"/>
        <v/>
      </c>
    </row>
    <row r="892" spans="4:4" x14ac:dyDescent="0.25">
      <c r="D892" s="33" t="str">
        <f t="shared" si="13"/>
        <v/>
      </c>
    </row>
    <row r="893" spans="4:4" x14ac:dyDescent="0.25">
      <c r="D893" s="33" t="str">
        <f t="shared" si="13"/>
        <v/>
      </c>
    </row>
    <row r="894" spans="4:4" x14ac:dyDescent="0.25">
      <c r="D894" s="33" t="str">
        <f t="shared" si="13"/>
        <v/>
      </c>
    </row>
    <row r="895" spans="4:4" x14ac:dyDescent="0.25">
      <c r="D895" s="33" t="str">
        <f t="shared" si="13"/>
        <v/>
      </c>
    </row>
    <row r="896" spans="4:4" x14ac:dyDescent="0.25">
      <c r="D896" s="33" t="str">
        <f t="shared" si="13"/>
        <v/>
      </c>
    </row>
    <row r="897" spans="4:4" x14ac:dyDescent="0.25">
      <c r="D897" s="33" t="str">
        <f t="shared" si="13"/>
        <v/>
      </c>
    </row>
    <row r="898" spans="4:4" x14ac:dyDescent="0.25">
      <c r="D898" s="33" t="str">
        <f t="shared" si="13"/>
        <v/>
      </c>
    </row>
    <row r="899" spans="4:4" x14ac:dyDescent="0.25">
      <c r="D899" s="33" t="str">
        <f t="shared" ref="D899:D962" si="14">IF(ISBLANK(C899),"","Введите дату")</f>
        <v/>
      </c>
    </row>
    <row r="900" spans="4:4" x14ac:dyDescent="0.25">
      <c r="D900" s="33" t="str">
        <f t="shared" si="14"/>
        <v/>
      </c>
    </row>
    <row r="901" spans="4:4" x14ac:dyDescent="0.25">
      <c r="D901" s="33" t="str">
        <f t="shared" si="14"/>
        <v/>
      </c>
    </row>
    <row r="902" spans="4:4" x14ac:dyDescent="0.25">
      <c r="D902" s="33" t="str">
        <f t="shared" si="14"/>
        <v/>
      </c>
    </row>
    <row r="903" spans="4:4" x14ac:dyDescent="0.25">
      <c r="D903" s="33" t="str">
        <f t="shared" si="14"/>
        <v/>
      </c>
    </row>
    <row r="904" spans="4:4" x14ac:dyDescent="0.25">
      <c r="D904" s="33" t="str">
        <f t="shared" si="14"/>
        <v/>
      </c>
    </row>
    <row r="905" spans="4:4" x14ac:dyDescent="0.25">
      <c r="D905" s="33" t="str">
        <f t="shared" si="14"/>
        <v/>
      </c>
    </row>
    <row r="906" spans="4:4" x14ac:dyDescent="0.25">
      <c r="D906" s="33" t="str">
        <f t="shared" si="14"/>
        <v/>
      </c>
    </row>
    <row r="907" spans="4:4" x14ac:dyDescent="0.25">
      <c r="D907" s="33" t="str">
        <f t="shared" si="14"/>
        <v/>
      </c>
    </row>
    <row r="908" spans="4:4" x14ac:dyDescent="0.25">
      <c r="D908" s="33" t="str">
        <f t="shared" si="14"/>
        <v/>
      </c>
    </row>
    <row r="909" spans="4:4" x14ac:dyDescent="0.25">
      <c r="D909" s="33" t="str">
        <f t="shared" si="14"/>
        <v/>
      </c>
    </row>
    <row r="910" spans="4:4" x14ac:dyDescent="0.25">
      <c r="D910" s="33" t="str">
        <f t="shared" si="14"/>
        <v/>
      </c>
    </row>
    <row r="911" spans="4:4" x14ac:dyDescent="0.25">
      <c r="D911" s="33" t="str">
        <f t="shared" si="14"/>
        <v/>
      </c>
    </row>
    <row r="912" spans="4:4" x14ac:dyDescent="0.25">
      <c r="D912" s="33" t="str">
        <f t="shared" si="14"/>
        <v/>
      </c>
    </row>
    <row r="913" spans="4:4" x14ac:dyDescent="0.25">
      <c r="D913" s="33" t="str">
        <f t="shared" si="14"/>
        <v/>
      </c>
    </row>
    <row r="914" spans="4:4" x14ac:dyDescent="0.25">
      <c r="D914" s="33" t="str">
        <f t="shared" si="14"/>
        <v/>
      </c>
    </row>
    <row r="915" spans="4:4" x14ac:dyDescent="0.25">
      <c r="D915" s="33" t="str">
        <f t="shared" si="14"/>
        <v/>
      </c>
    </row>
    <row r="916" spans="4:4" x14ac:dyDescent="0.25">
      <c r="D916" s="33" t="str">
        <f t="shared" si="14"/>
        <v/>
      </c>
    </row>
    <row r="917" spans="4:4" x14ac:dyDescent="0.25">
      <c r="D917" s="33" t="str">
        <f t="shared" si="14"/>
        <v/>
      </c>
    </row>
    <row r="918" spans="4:4" x14ac:dyDescent="0.25">
      <c r="D918" s="33" t="str">
        <f t="shared" si="14"/>
        <v/>
      </c>
    </row>
    <row r="919" spans="4:4" x14ac:dyDescent="0.25">
      <c r="D919" s="33" t="str">
        <f t="shared" si="14"/>
        <v/>
      </c>
    </row>
    <row r="920" spans="4:4" x14ac:dyDescent="0.25">
      <c r="D920" s="33" t="str">
        <f t="shared" si="14"/>
        <v/>
      </c>
    </row>
    <row r="921" spans="4:4" x14ac:dyDescent="0.25">
      <c r="D921" s="33" t="str">
        <f t="shared" si="14"/>
        <v/>
      </c>
    </row>
    <row r="922" spans="4:4" x14ac:dyDescent="0.25">
      <c r="D922" s="33" t="str">
        <f t="shared" si="14"/>
        <v/>
      </c>
    </row>
    <row r="923" spans="4:4" x14ac:dyDescent="0.25">
      <c r="D923" s="33" t="str">
        <f t="shared" si="14"/>
        <v/>
      </c>
    </row>
    <row r="924" spans="4:4" x14ac:dyDescent="0.25">
      <c r="D924" s="33" t="str">
        <f t="shared" si="14"/>
        <v/>
      </c>
    </row>
    <row r="925" spans="4:4" x14ac:dyDescent="0.25">
      <c r="D925" s="33" t="str">
        <f t="shared" si="14"/>
        <v/>
      </c>
    </row>
    <row r="926" spans="4:4" x14ac:dyDescent="0.25">
      <c r="D926" s="33" t="str">
        <f t="shared" si="14"/>
        <v/>
      </c>
    </row>
    <row r="927" spans="4:4" x14ac:dyDescent="0.25">
      <c r="D927" s="33" t="str">
        <f t="shared" si="14"/>
        <v/>
      </c>
    </row>
    <row r="928" spans="4:4" x14ac:dyDescent="0.25">
      <c r="D928" s="33" t="str">
        <f t="shared" si="14"/>
        <v/>
      </c>
    </row>
    <row r="929" spans="4:4" x14ac:dyDescent="0.25">
      <c r="D929" s="33" t="str">
        <f t="shared" si="14"/>
        <v/>
      </c>
    </row>
    <row r="930" spans="4:4" x14ac:dyDescent="0.25">
      <c r="D930" s="33" t="str">
        <f t="shared" si="14"/>
        <v/>
      </c>
    </row>
    <row r="931" spans="4:4" x14ac:dyDescent="0.25">
      <c r="D931" s="33" t="str">
        <f t="shared" si="14"/>
        <v/>
      </c>
    </row>
    <row r="932" spans="4:4" x14ac:dyDescent="0.25">
      <c r="D932" s="33" t="str">
        <f t="shared" si="14"/>
        <v/>
      </c>
    </row>
    <row r="933" spans="4:4" x14ac:dyDescent="0.25">
      <c r="D933" s="33" t="str">
        <f t="shared" si="14"/>
        <v/>
      </c>
    </row>
    <row r="934" spans="4:4" x14ac:dyDescent="0.25">
      <c r="D934" s="33" t="str">
        <f t="shared" si="14"/>
        <v/>
      </c>
    </row>
    <row r="935" spans="4:4" x14ac:dyDescent="0.25">
      <c r="D935" s="33" t="str">
        <f t="shared" si="14"/>
        <v/>
      </c>
    </row>
    <row r="936" spans="4:4" x14ac:dyDescent="0.25">
      <c r="D936" s="33" t="str">
        <f t="shared" si="14"/>
        <v/>
      </c>
    </row>
    <row r="937" spans="4:4" x14ac:dyDescent="0.25">
      <c r="D937" s="33" t="str">
        <f t="shared" si="14"/>
        <v/>
      </c>
    </row>
    <row r="938" spans="4:4" x14ac:dyDescent="0.25">
      <c r="D938" s="33" t="str">
        <f t="shared" si="14"/>
        <v/>
      </c>
    </row>
    <row r="939" spans="4:4" x14ac:dyDescent="0.25">
      <c r="D939" s="33" t="str">
        <f t="shared" si="14"/>
        <v/>
      </c>
    </row>
    <row r="940" spans="4:4" x14ac:dyDescent="0.25">
      <c r="D940" s="33" t="str">
        <f t="shared" si="14"/>
        <v/>
      </c>
    </row>
    <row r="941" spans="4:4" x14ac:dyDescent="0.25">
      <c r="D941" s="33" t="str">
        <f t="shared" si="14"/>
        <v/>
      </c>
    </row>
    <row r="942" spans="4:4" x14ac:dyDescent="0.25">
      <c r="D942" s="33" t="str">
        <f t="shared" si="14"/>
        <v/>
      </c>
    </row>
    <row r="943" spans="4:4" x14ac:dyDescent="0.25">
      <c r="D943" s="33" t="str">
        <f t="shared" si="14"/>
        <v/>
      </c>
    </row>
    <row r="944" spans="4:4" x14ac:dyDescent="0.25">
      <c r="D944" s="33" t="str">
        <f t="shared" si="14"/>
        <v/>
      </c>
    </row>
    <row r="945" spans="4:4" x14ac:dyDescent="0.25">
      <c r="D945" s="33" t="str">
        <f t="shared" si="14"/>
        <v/>
      </c>
    </row>
    <row r="946" spans="4:4" x14ac:dyDescent="0.25">
      <c r="D946" s="33" t="str">
        <f t="shared" si="14"/>
        <v/>
      </c>
    </row>
    <row r="947" spans="4:4" x14ac:dyDescent="0.25">
      <c r="D947" s="33" t="str">
        <f t="shared" si="14"/>
        <v/>
      </c>
    </row>
    <row r="948" spans="4:4" x14ac:dyDescent="0.25">
      <c r="D948" s="33" t="str">
        <f t="shared" si="14"/>
        <v/>
      </c>
    </row>
    <row r="949" spans="4:4" x14ac:dyDescent="0.25">
      <c r="D949" s="33" t="str">
        <f t="shared" si="14"/>
        <v/>
      </c>
    </row>
    <row r="950" spans="4:4" x14ac:dyDescent="0.25">
      <c r="D950" s="33" t="str">
        <f t="shared" si="14"/>
        <v/>
      </c>
    </row>
    <row r="951" spans="4:4" x14ac:dyDescent="0.25">
      <c r="D951" s="33" t="str">
        <f t="shared" si="14"/>
        <v/>
      </c>
    </row>
    <row r="952" spans="4:4" x14ac:dyDescent="0.25">
      <c r="D952" s="33" t="str">
        <f t="shared" si="14"/>
        <v/>
      </c>
    </row>
    <row r="953" spans="4:4" x14ac:dyDescent="0.25">
      <c r="D953" s="33" t="str">
        <f t="shared" si="14"/>
        <v/>
      </c>
    </row>
    <row r="954" spans="4:4" x14ac:dyDescent="0.25">
      <c r="D954" s="33" t="str">
        <f t="shared" si="14"/>
        <v/>
      </c>
    </row>
    <row r="955" spans="4:4" x14ac:dyDescent="0.25">
      <c r="D955" s="33" t="str">
        <f t="shared" si="14"/>
        <v/>
      </c>
    </row>
    <row r="956" spans="4:4" x14ac:dyDescent="0.25">
      <c r="D956" s="33" t="str">
        <f t="shared" si="14"/>
        <v/>
      </c>
    </row>
    <row r="957" spans="4:4" x14ac:dyDescent="0.25">
      <c r="D957" s="33" t="str">
        <f t="shared" si="14"/>
        <v/>
      </c>
    </row>
    <row r="958" spans="4:4" x14ac:dyDescent="0.25">
      <c r="D958" s="33" t="str">
        <f t="shared" si="14"/>
        <v/>
      </c>
    </row>
    <row r="959" spans="4:4" x14ac:dyDescent="0.25">
      <c r="D959" s="33" t="str">
        <f t="shared" si="14"/>
        <v/>
      </c>
    </row>
    <row r="960" spans="4:4" x14ac:dyDescent="0.25">
      <c r="D960" s="33" t="str">
        <f t="shared" si="14"/>
        <v/>
      </c>
    </row>
    <row r="961" spans="4:4" x14ac:dyDescent="0.25">
      <c r="D961" s="33" t="str">
        <f t="shared" si="14"/>
        <v/>
      </c>
    </row>
    <row r="962" spans="4:4" x14ac:dyDescent="0.25">
      <c r="D962" s="33" t="str">
        <f t="shared" si="14"/>
        <v/>
      </c>
    </row>
    <row r="963" spans="4:4" x14ac:dyDescent="0.25">
      <c r="D963" s="33" t="str">
        <f t="shared" ref="D963:D1026" si="15">IF(ISBLANK(C963),"","Введите дату")</f>
        <v/>
      </c>
    </row>
    <row r="964" spans="4:4" x14ac:dyDescent="0.25">
      <c r="D964" s="33" t="str">
        <f t="shared" si="15"/>
        <v/>
      </c>
    </row>
    <row r="965" spans="4:4" x14ac:dyDescent="0.25">
      <c r="D965" s="33" t="str">
        <f t="shared" si="15"/>
        <v/>
      </c>
    </row>
    <row r="966" spans="4:4" x14ac:dyDescent="0.25">
      <c r="D966" s="33" t="str">
        <f t="shared" si="15"/>
        <v/>
      </c>
    </row>
    <row r="967" spans="4:4" x14ac:dyDescent="0.25">
      <c r="D967" s="33" t="str">
        <f t="shared" si="15"/>
        <v/>
      </c>
    </row>
    <row r="968" spans="4:4" x14ac:dyDescent="0.25">
      <c r="D968" s="33" t="str">
        <f t="shared" si="15"/>
        <v/>
      </c>
    </row>
    <row r="969" spans="4:4" x14ac:dyDescent="0.25">
      <c r="D969" s="33" t="str">
        <f t="shared" si="15"/>
        <v/>
      </c>
    </row>
    <row r="970" spans="4:4" x14ac:dyDescent="0.25">
      <c r="D970" s="33" t="str">
        <f t="shared" si="15"/>
        <v/>
      </c>
    </row>
    <row r="971" spans="4:4" x14ac:dyDescent="0.25">
      <c r="D971" s="33" t="str">
        <f t="shared" si="15"/>
        <v/>
      </c>
    </row>
    <row r="972" spans="4:4" x14ac:dyDescent="0.25">
      <c r="D972" s="33" t="str">
        <f t="shared" si="15"/>
        <v/>
      </c>
    </row>
    <row r="973" spans="4:4" x14ac:dyDescent="0.25">
      <c r="D973" s="33" t="str">
        <f t="shared" si="15"/>
        <v/>
      </c>
    </row>
    <row r="974" spans="4:4" x14ac:dyDescent="0.25">
      <c r="D974" s="33" t="str">
        <f t="shared" si="15"/>
        <v/>
      </c>
    </row>
    <row r="975" spans="4:4" x14ac:dyDescent="0.25">
      <c r="D975" s="33" t="str">
        <f t="shared" si="15"/>
        <v/>
      </c>
    </row>
    <row r="976" spans="4:4" x14ac:dyDescent="0.25">
      <c r="D976" s="33" t="str">
        <f t="shared" si="15"/>
        <v/>
      </c>
    </row>
    <row r="977" spans="4:4" x14ac:dyDescent="0.25">
      <c r="D977" s="33" t="str">
        <f t="shared" si="15"/>
        <v/>
      </c>
    </row>
    <row r="978" spans="4:4" x14ac:dyDescent="0.25">
      <c r="D978" s="33" t="str">
        <f t="shared" si="15"/>
        <v/>
      </c>
    </row>
    <row r="979" spans="4:4" x14ac:dyDescent="0.25">
      <c r="D979" s="33" t="str">
        <f t="shared" si="15"/>
        <v/>
      </c>
    </row>
    <row r="980" spans="4:4" x14ac:dyDescent="0.25">
      <c r="D980" s="33" t="str">
        <f t="shared" si="15"/>
        <v/>
      </c>
    </row>
    <row r="981" spans="4:4" x14ac:dyDescent="0.25">
      <c r="D981" s="33" t="str">
        <f t="shared" si="15"/>
        <v/>
      </c>
    </row>
    <row r="982" spans="4:4" x14ac:dyDescent="0.25">
      <c r="D982" s="33" t="str">
        <f t="shared" si="15"/>
        <v/>
      </c>
    </row>
    <row r="983" spans="4:4" x14ac:dyDescent="0.25">
      <c r="D983" s="33" t="str">
        <f t="shared" si="15"/>
        <v/>
      </c>
    </row>
    <row r="984" spans="4:4" x14ac:dyDescent="0.25">
      <c r="D984" s="33" t="str">
        <f t="shared" si="15"/>
        <v/>
      </c>
    </row>
    <row r="985" spans="4:4" x14ac:dyDescent="0.25">
      <c r="D985" s="33" t="str">
        <f t="shared" si="15"/>
        <v/>
      </c>
    </row>
    <row r="986" spans="4:4" x14ac:dyDescent="0.25">
      <c r="D986" s="33" t="str">
        <f t="shared" si="15"/>
        <v/>
      </c>
    </row>
    <row r="987" spans="4:4" x14ac:dyDescent="0.25">
      <c r="D987" s="33" t="str">
        <f t="shared" si="15"/>
        <v/>
      </c>
    </row>
    <row r="988" spans="4:4" x14ac:dyDescent="0.25">
      <c r="D988" s="33" t="str">
        <f t="shared" si="15"/>
        <v/>
      </c>
    </row>
    <row r="989" spans="4:4" x14ac:dyDescent="0.25">
      <c r="D989" s="33" t="str">
        <f t="shared" si="15"/>
        <v/>
      </c>
    </row>
    <row r="990" spans="4:4" x14ac:dyDescent="0.25">
      <c r="D990" s="33" t="str">
        <f t="shared" si="15"/>
        <v/>
      </c>
    </row>
    <row r="991" spans="4:4" x14ac:dyDescent="0.25">
      <c r="D991" s="33" t="str">
        <f t="shared" si="15"/>
        <v/>
      </c>
    </row>
    <row r="992" spans="4:4" x14ac:dyDescent="0.25">
      <c r="D992" s="33" t="str">
        <f t="shared" si="15"/>
        <v/>
      </c>
    </row>
    <row r="993" spans="4:4" x14ac:dyDescent="0.25">
      <c r="D993" s="33" t="str">
        <f t="shared" si="15"/>
        <v/>
      </c>
    </row>
    <row r="994" spans="4:4" x14ac:dyDescent="0.25">
      <c r="D994" s="33" t="str">
        <f t="shared" si="15"/>
        <v/>
      </c>
    </row>
    <row r="995" spans="4:4" x14ac:dyDescent="0.25">
      <c r="D995" s="33" t="str">
        <f t="shared" si="15"/>
        <v/>
      </c>
    </row>
    <row r="996" spans="4:4" x14ac:dyDescent="0.25">
      <c r="D996" s="33" t="str">
        <f t="shared" si="15"/>
        <v/>
      </c>
    </row>
    <row r="997" spans="4:4" x14ac:dyDescent="0.25">
      <c r="D997" s="33" t="str">
        <f t="shared" si="15"/>
        <v/>
      </c>
    </row>
    <row r="998" spans="4:4" x14ac:dyDescent="0.25">
      <c r="D998" s="33" t="str">
        <f t="shared" si="15"/>
        <v/>
      </c>
    </row>
    <row r="999" spans="4:4" x14ac:dyDescent="0.25">
      <c r="D999" s="33" t="str">
        <f t="shared" si="15"/>
        <v/>
      </c>
    </row>
    <row r="1000" spans="4:4" x14ac:dyDescent="0.25">
      <c r="D1000" s="33" t="str">
        <f t="shared" si="15"/>
        <v/>
      </c>
    </row>
    <row r="1001" spans="4:4" x14ac:dyDescent="0.25">
      <c r="D1001" s="33" t="str">
        <f t="shared" si="15"/>
        <v/>
      </c>
    </row>
    <row r="1002" spans="4:4" x14ac:dyDescent="0.25">
      <c r="D1002" s="33" t="str">
        <f t="shared" si="15"/>
        <v/>
      </c>
    </row>
    <row r="1003" spans="4:4" x14ac:dyDescent="0.25">
      <c r="D1003" s="33" t="str">
        <f t="shared" si="15"/>
        <v/>
      </c>
    </row>
    <row r="1004" spans="4:4" x14ac:dyDescent="0.25">
      <c r="D1004" s="33" t="str">
        <f t="shared" si="15"/>
        <v/>
      </c>
    </row>
    <row r="1005" spans="4:4" x14ac:dyDescent="0.25">
      <c r="D1005" s="33" t="str">
        <f t="shared" si="15"/>
        <v/>
      </c>
    </row>
    <row r="1006" spans="4:4" x14ac:dyDescent="0.25">
      <c r="D1006" s="33" t="str">
        <f t="shared" si="15"/>
        <v/>
      </c>
    </row>
    <row r="1007" spans="4:4" x14ac:dyDescent="0.25">
      <c r="D1007" s="33" t="str">
        <f t="shared" si="15"/>
        <v/>
      </c>
    </row>
    <row r="1008" spans="4:4" x14ac:dyDescent="0.25">
      <c r="D1008" s="33" t="str">
        <f t="shared" si="15"/>
        <v/>
      </c>
    </row>
    <row r="1009" spans="4:4" x14ac:dyDescent="0.25">
      <c r="D1009" s="33" t="str">
        <f t="shared" si="15"/>
        <v/>
      </c>
    </row>
    <row r="1010" spans="4:4" x14ac:dyDescent="0.25">
      <c r="D1010" s="33" t="str">
        <f t="shared" si="15"/>
        <v/>
      </c>
    </row>
    <row r="1011" spans="4:4" x14ac:dyDescent="0.25">
      <c r="D1011" s="33" t="str">
        <f t="shared" si="15"/>
        <v/>
      </c>
    </row>
    <row r="1012" spans="4:4" x14ac:dyDescent="0.25">
      <c r="D1012" s="33" t="str">
        <f t="shared" si="15"/>
        <v/>
      </c>
    </row>
    <row r="1013" spans="4:4" x14ac:dyDescent="0.25">
      <c r="D1013" s="33" t="str">
        <f t="shared" si="15"/>
        <v/>
      </c>
    </row>
    <row r="1014" spans="4:4" x14ac:dyDescent="0.25">
      <c r="D1014" s="33" t="str">
        <f t="shared" si="15"/>
        <v/>
      </c>
    </row>
    <row r="1015" spans="4:4" x14ac:dyDescent="0.25">
      <c r="D1015" s="33" t="str">
        <f t="shared" si="15"/>
        <v/>
      </c>
    </row>
    <row r="1016" spans="4:4" x14ac:dyDescent="0.25">
      <c r="D1016" s="33" t="str">
        <f t="shared" si="15"/>
        <v/>
      </c>
    </row>
    <row r="1017" spans="4:4" x14ac:dyDescent="0.25">
      <c r="D1017" s="33" t="str">
        <f t="shared" si="15"/>
        <v/>
      </c>
    </row>
    <row r="1018" spans="4:4" x14ac:dyDescent="0.25">
      <c r="D1018" s="33" t="str">
        <f t="shared" si="15"/>
        <v/>
      </c>
    </row>
    <row r="1019" spans="4:4" x14ac:dyDescent="0.25">
      <c r="D1019" s="33" t="str">
        <f t="shared" si="15"/>
        <v/>
      </c>
    </row>
    <row r="1020" spans="4:4" x14ac:dyDescent="0.25">
      <c r="D1020" s="33" t="str">
        <f t="shared" si="15"/>
        <v/>
      </c>
    </row>
    <row r="1021" spans="4:4" x14ac:dyDescent="0.25">
      <c r="D1021" s="33" t="str">
        <f t="shared" si="15"/>
        <v/>
      </c>
    </row>
    <row r="1022" spans="4:4" x14ac:dyDescent="0.25">
      <c r="D1022" s="33" t="str">
        <f t="shared" si="15"/>
        <v/>
      </c>
    </row>
    <row r="1023" spans="4:4" x14ac:dyDescent="0.25">
      <c r="D1023" s="33" t="str">
        <f t="shared" si="15"/>
        <v/>
      </c>
    </row>
    <row r="1024" spans="4:4" x14ac:dyDescent="0.25">
      <c r="D1024" s="33" t="str">
        <f t="shared" si="15"/>
        <v/>
      </c>
    </row>
    <row r="1025" spans="4:4" x14ac:dyDescent="0.25">
      <c r="D1025" s="33" t="str">
        <f t="shared" si="15"/>
        <v/>
      </c>
    </row>
    <row r="1026" spans="4:4" x14ac:dyDescent="0.25">
      <c r="D1026" s="33" t="str">
        <f t="shared" si="15"/>
        <v/>
      </c>
    </row>
    <row r="1027" spans="4:4" x14ac:dyDescent="0.25">
      <c r="D1027" s="33" t="str">
        <f t="shared" ref="D1027:D1090" si="16">IF(ISBLANK(C1027),"","Введите дату")</f>
        <v/>
      </c>
    </row>
    <row r="1028" spans="4:4" x14ac:dyDescent="0.25">
      <c r="D1028" s="33" t="str">
        <f t="shared" si="16"/>
        <v/>
      </c>
    </row>
    <row r="1029" spans="4:4" x14ac:dyDescent="0.25">
      <c r="D1029" s="33" t="str">
        <f t="shared" si="16"/>
        <v/>
      </c>
    </row>
    <row r="1030" spans="4:4" x14ac:dyDescent="0.25">
      <c r="D1030" s="33" t="str">
        <f t="shared" si="16"/>
        <v/>
      </c>
    </row>
    <row r="1031" spans="4:4" x14ac:dyDescent="0.25">
      <c r="D1031" s="33" t="str">
        <f t="shared" si="16"/>
        <v/>
      </c>
    </row>
    <row r="1032" spans="4:4" x14ac:dyDescent="0.25">
      <c r="D1032" s="33" t="str">
        <f t="shared" si="16"/>
        <v/>
      </c>
    </row>
    <row r="1033" spans="4:4" x14ac:dyDescent="0.25">
      <c r="D1033" s="33" t="str">
        <f t="shared" si="16"/>
        <v/>
      </c>
    </row>
    <row r="1034" spans="4:4" x14ac:dyDescent="0.25">
      <c r="D1034" s="33" t="str">
        <f t="shared" si="16"/>
        <v/>
      </c>
    </row>
    <row r="1035" spans="4:4" x14ac:dyDescent="0.25">
      <c r="D1035" s="33" t="str">
        <f t="shared" si="16"/>
        <v/>
      </c>
    </row>
    <row r="1036" spans="4:4" x14ac:dyDescent="0.25">
      <c r="D1036" s="33" t="str">
        <f t="shared" si="16"/>
        <v/>
      </c>
    </row>
    <row r="1037" spans="4:4" x14ac:dyDescent="0.25">
      <c r="D1037" s="33" t="str">
        <f t="shared" si="16"/>
        <v/>
      </c>
    </row>
    <row r="1038" spans="4:4" x14ac:dyDescent="0.25">
      <c r="D1038" s="33" t="str">
        <f t="shared" si="16"/>
        <v/>
      </c>
    </row>
    <row r="1039" spans="4:4" x14ac:dyDescent="0.25">
      <c r="D1039" s="33" t="str">
        <f t="shared" si="16"/>
        <v/>
      </c>
    </row>
    <row r="1040" spans="4:4" x14ac:dyDescent="0.25">
      <c r="D1040" s="33" t="str">
        <f t="shared" si="16"/>
        <v/>
      </c>
    </row>
    <row r="1041" spans="4:4" x14ac:dyDescent="0.25">
      <c r="D1041" s="33" t="str">
        <f t="shared" si="16"/>
        <v/>
      </c>
    </row>
    <row r="1042" spans="4:4" x14ac:dyDescent="0.25">
      <c r="D1042" s="33" t="str">
        <f t="shared" si="16"/>
        <v/>
      </c>
    </row>
    <row r="1043" spans="4:4" x14ac:dyDescent="0.25">
      <c r="D1043" s="33" t="str">
        <f t="shared" si="16"/>
        <v/>
      </c>
    </row>
    <row r="1044" spans="4:4" x14ac:dyDescent="0.25">
      <c r="D1044" s="33" t="str">
        <f t="shared" si="16"/>
        <v/>
      </c>
    </row>
    <row r="1045" spans="4:4" x14ac:dyDescent="0.25">
      <c r="D1045" s="33" t="str">
        <f t="shared" si="16"/>
        <v/>
      </c>
    </row>
    <row r="1046" spans="4:4" x14ac:dyDescent="0.25">
      <c r="D1046" s="33" t="str">
        <f t="shared" si="16"/>
        <v/>
      </c>
    </row>
    <row r="1047" spans="4:4" x14ac:dyDescent="0.25">
      <c r="D1047" s="33" t="str">
        <f t="shared" si="16"/>
        <v/>
      </c>
    </row>
    <row r="1048" spans="4:4" x14ac:dyDescent="0.25">
      <c r="D1048" s="33" t="str">
        <f t="shared" si="16"/>
        <v/>
      </c>
    </row>
    <row r="1049" spans="4:4" x14ac:dyDescent="0.25">
      <c r="D1049" s="33" t="str">
        <f t="shared" si="16"/>
        <v/>
      </c>
    </row>
    <row r="1050" spans="4:4" x14ac:dyDescent="0.25">
      <c r="D1050" s="33" t="str">
        <f t="shared" si="16"/>
        <v/>
      </c>
    </row>
    <row r="1051" spans="4:4" x14ac:dyDescent="0.25">
      <c r="D1051" s="33" t="str">
        <f t="shared" si="16"/>
        <v/>
      </c>
    </row>
    <row r="1052" spans="4:4" x14ac:dyDescent="0.25">
      <c r="D1052" s="33" t="str">
        <f t="shared" si="16"/>
        <v/>
      </c>
    </row>
    <row r="1053" spans="4:4" x14ac:dyDescent="0.25">
      <c r="D1053" s="33" t="str">
        <f t="shared" si="16"/>
        <v/>
      </c>
    </row>
    <row r="1054" spans="4:4" x14ac:dyDescent="0.25">
      <c r="D1054" s="33" t="str">
        <f t="shared" si="16"/>
        <v/>
      </c>
    </row>
    <row r="1055" spans="4:4" x14ac:dyDescent="0.25">
      <c r="D1055" s="33" t="str">
        <f t="shared" si="16"/>
        <v/>
      </c>
    </row>
    <row r="1056" spans="4:4" x14ac:dyDescent="0.25">
      <c r="D1056" s="33" t="str">
        <f t="shared" si="16"/>
        <v/>
      </c>
    </row>
    <row r="1057" spans="4:4" x14ac:dyDescent="0.25">
      <c r="D1057" s="33" t="str">
        <f t="shared" si="16"/>
        <v/>
      </c>
    </row>
    <row r="1058" spans="4:4" x14ac:dyDescent="0.25">
      <c r="D1058" s="33" t="str">
        <f t="shared" si="16"/>
        <v/>
      </c>
    </row>
    <row r="1059" spans="4:4" x14ac:dyDescent="0.25">
      <c r="D1059" s="33" t="str">
        <f t="shared" si="16"/>
        <v/>
      </c>
    </row>
    <row r="1060" spans="4:4" x14ac:dyDescent="0.25">
      <c r="D1060" s="33" t="str">
        <f t="shared" si="16"/>
        <v/>
      </c>
    </row>
    <row r="1061" spans="4:4" x14ac:dyDescent="0.25">
      <c r="D1061" s="33" t="str">
        <f t="shared" si="16"/>
        <v/>
      </c>
    </row>
    <row r="1062" spans="4:4" x14ac:dyDescent="0.25">
      <c r="D1062" s="33" t="str">
        <f t="shared" si="16"/>
        <v/>
      </c>
    </row>
    <row r="1063" spans="4:4" x14ac:dyDescent="0.25">
      <c r="D1063" s="33" t="str">
        <f t="shared" si="16"/>
        <v/>
      </c>
    </row>
    <row r="1064" spans="4:4" x14ac:dyDescent="0.25">
      <c r="D1064" s="33" t="str">
        <f t="shared" si="16"/>
        <v/>
      </c>
    </row>
    <row r="1065" spans="4:4" x14ac:dyDescent="0.25">
      <c r="D1065" s="33" t="str">
        <f t="shared" si="16"/>
        <v/>
      </c>
    </row>
    <row r="1066" spans="4:4" x14ac:dyDescent="0.25">
      <c r="D1066" s="33" t="str">
        <f t="shared" si="16"/>
        <v/>
      </c>
    </row>
    <row r="1067" spans="4:4" x14ac:dyDescent="0.25">
      <c r="D1067" s="33" t="str">
        <f t="shared" si="16"/>
        <v/>
      </c>
    </row>
    <row r="1068" spans="4:4" x14ac:dyDescent="0.25">
      <c r="D1068" s="33" t="str">
        <f t="shared" si="16"/>
        <v/>
      </c>
    </row>
    <row r="1069" spans="4:4" x14ac:dyDescent="0.25">
      <c r="D1069" s="33" t="str">
        <f t="shared" si="16"/>
        <v/>
      </c>
    </row>
    <row r="1070" spans="4:4" x14ac:dyDescent="0.25">
      <c r="D1070" s="33" t="str">
        <f t="shared" si="16"/>
        <v/>
      </c>
    </row>
    <row r="1071" spans="4:4" x14ac:dyDescent="0.25">
      <c r="D1071" s="33" t="str">
        <f t="shared" si="16"/>
        <v/>
      </c>
    </row>
    <row r="1072" spans="4:4" x14ac:dyDescent="0.25">
      <c r="D1072" s="33" t="str">
        <f t="shared" si="16"/>
        <v/>
      </c>
    </row>
    <row r="1073" spans="4:4" x14ac:dyDescent="0.25">
      <c r="D1073" s="33" t="str">
        <f t="shared" si="16"/>
        <v/>
      </c>
    </row>
    <row r="1074" spans="4:4" x14ac:dyDescent="0.25">
      <c r="D1074" s="33" t="str">
        <f t="shared" si="16"/>
        <v/>
      </c>
    </row>
    <row r="1075" spans="4:4" x14ac:dyDescent="0.25">
      <c r="D1075" s="33" t="str">
        <f t="shared" si="16"/>
        <v/>
      </c>
    </row>
    <row r="1076" spans="4:4" x14ac:dyDescent="0.25">
      <c r="D1076" s="33" t="str">
        <f t="shared" si="16"/>
        <v/>
      </c>
    </row>
    <row r="1077" spans="4:4" x14ac:dyDescent="0.25">
      <c r="D1077" s="33" t="str">
        <f t="shared" si="16"/>
        <v/>
      </c>
    </row>
    <row r="1078" spans="4:4" x14ac:dyDescent="0.25">
      <c r="D1078" s="33" t="str">
        <f t="shared" si="16"/>
        <v/>
      </c>
    </row>
    <row r="1079" spans="4:4" x14ac:dyDescent="0.25">
      <c r="D1079" s="33" t="str">
        <f t="shared" si="16"/>
        <v/>
      </c>
    </row>
    <row r="1080" spans="4:4" x14ac:dyDescent="0.25">
      <c r="D1080" s="33" t="str">
        <f t="shared" si="16"/>
        <v/>
      </c>
    </row>
    <row r="1081" spans="4:4" x14ac:dyDescent="0.25">
      <c r="D1081" s="33" t="str">
        <f t="shared" si="16"/>
        <v/>
      </c>
    </row>
    <row r="1082" spans="4:4" x14ac:dyDescent="0.25">
      <c r="D1082" s="33" t="str">
        <f t="shared" si="16"/>
        <v/>
      </c>
    </row>
    <row r="1083" spans="4:4" x14ac:dyDescent="0.25">
      <c r="D1083" s="33" t="str">
        <f t="shared" si="16"/>
        <v/>
      </c>
    </row>
    <row r="1084" spans="4:4" x14ac:dyDescent="0.25">
      <c r="D1084" s="33" t="str">
        <f t="shared" si="16"/>
        <v/>
      </c>
    </row>
    <row r="1085" spans="4:4" x14ac:dyDescent="0.25">
      <c r="D1085" s="33" t="str">
        <f t="shared" si="16"/>
        <v/>
      </c>
    </row>
    <row r="1086" spans="4:4" x14ac:dyDescent="0.25">
      <c r="D1086" s="33" t="str">
        <f t="shared" si="16"/>
        <v/>
      </c>
    </row>
    <row r="1087" spans="4:4" x14ac:dyDescent="0.25">
      <c r="D1087" s="33" t="str">
        <f t="shared" si="16"/>
        <v/>
      </c>
    </row>
    <row r="1088" spans="4:4" x14ac:dyDescent="0.25">
      <c r="D1088" s="33" t="str">
        <f t="shared" si="16"/>
        <v/>
      </c>
    </row>
    <row r="1089" spans="4:4" x14ac:dyDescent="0.25">
      <c r="D1089" s="33" t="str">
        <f t="shared" si="16"/>
        <v/>
      </c>
    </row>
    <row r="1090" spans="4:4" x14ac:dyDescent="0.25">
      <c r="D1090" s="33" t="str">
        <f t="shared" si="16"/>
        <v/>
      </c>
    </row>
    <row r="1091" spans="4:4" x14ac:dyDescent="0.25">
      <c r="D1091" s="33" t="str">
        <f t="shared" ref="D1091:D1154" si="17">IF(ISBLANK(C1091),"","Введите дату")</f>
        <v/>
      </c>
    </row>
    <row r="1092" spans="4:4" x14ac:dyDescent="0.25">
      <c r="D1092" s="33" t="str">
        <f t="shared" si="17"/>
        <v/>
      </c>
    </row>
    <row r="1093" spans="4:4" x14ac:dyDescent="0.25">
      <c r="D1093" s="33" t="str">
        <f t="shared" si="17"/>
        <v/>
      </c>
    </row>
    <row r="1094" spans="4:4" x14ac:dyDescent="0.25">
      <c r="D1094" s="33" t="str">
        <f t="shared" si="17"/>
        <v/>
      </c>
    </row>
    <row r="1095" spans="4:4" x14ac:dyDescent="0.25">
      <c r="D1095" s="33" t="str">
        <f t="shared" si="17"/>
        <v/>
      </c>
    </row>
    <row r="1096" spans="4:4" x14ac:dyDescent="0.25">
      <c r="D1096" s="33" t="str">
        <f t="shared" si="17"/>
        <v/>
      </c>
    </row>
    <row r="1097" spans="4:4" x14ac:dyDescent="0.25">
      <c r="D1097" s="33" t="str">
        <f t="shared" si="17"/>
        <v/>
      </c>
    </row>
    <row r="1098" spans="4:4" x14ac:dyDescent="0.25">
      <c r="D1098" s="33" t="str">
        <f t="shared" si="17"/>
        <v/>
      </c>
    </row>
    <row r="1099" spans="4:4" x14ac:dyDescent="0.25">
      <c r="D1099" s="33" t="str">
        <f t="shared" si="17"/>
        <v/>
      </c>
    </row>
    <row r="1100" spans="4:4" x14ac:dyDescent="0.25">
      <c r="D1100" s="33" t="str">
        <f t="shared" si="17"/>
        <v/>
      </c>
    </row>
    <row r="1101" spans="4:4" x14ac:dyDescent="0.25">
      <c r="D1101" s="33" t="str">
        <f t="shared" si="17"/>
        <v/>
      </c>
    </row>
    <row r="1102" spans="4:4" x14ac:dyDescent="0.25">
      <c r="D1102" s="33" t="str">
        <f t="shared" si="17"/>
        <v/>
      </c>
    </row>
    <row r="1103" spans="4:4" x14ac:dyDescent="0.25">
      <c r="D1103" s="33" t="str">
        <f t="shared" si="17"/>
        <v/>
      </c>
    </row>
    <row r="1104" spans="4:4" x14ac:dyDescent="0.25">
      <c r="D1104" s="33" t="str">
        <f t="shared" si="17"/>
        <v/>
      </c>
    </row>
    <row r="1105" spans="4:4" x14ac:dyDescent="0.25">
      <c r="D1105" s="33" t="str">
        <f t="shared" si="17"/>
        <v/>
      </c>
    </row>
    <row r="1106" spans="4:4" x14ac:dyDescent="0.25">
      <c r="D1106" s="33" t="str">
        <f t="shared" si="17"/>
        <v/>
      </c>
    </row>
    <row r="1107" spans="4:4" x14ac:dyDescent="0.25">
      <c r="D1107" s="33" t="str">
        <f t="shared" si="17"/>
        <v/>
      </c>
    </row>
    <row r="1108" spans="4:4" x14ac:dyDescent="0.25">
      <c r="D1108" s="33" t="str">
        <f t="shared" si="17"/>
        <v/>
      </c>
    </row>
    <row r="1109" spans="4:4" x14ac:dyDescent="0.25">
      <c r="D1109" s="33" t="str">
        <f t="shared" si="17"/>
        <v/>
      </c>
    </row>
    <row r="1110" spans="4:4" x14ac:dyDescent="0.25">
      <c r="D1110" s="33" t="str">
        <f t="shared" si="17"/>
        <v/>
      </c>
    </row>
    <row r="1111" spans="4:4" x14ac:dyDescent="0.25">
      <c r="D1111" s="33" t="str">
        <f t="shared" si="17"/>
        <v/>
      </c>
    </row>
    <row r="1112" spans="4:4" x14ac:dyDescent="0.25">
      <c r="D1112" s="33" t="str">
        <f t="shared" si="17"/>
        <v/>
      </c>
    </row>
    <row r="1113" spans="4:4" x14ac:dyDescent="0.25">
      <c r="D1113" s="33" t="str">
        <f t="shared" si="17"/>
        <v/>
      </c>
    </row>
    <row r="1114" spans="4:4" x14ac:dyDescent="0.25">
      <c r="D1114" s="33" t="str">
        <f t="shared" si="17"/>
        <v/>
      </c>
    </row>
    <row r="1115" spans="4:4" x14ac:dyDescent="0.25">
      <c r="D1115" s="33" t="str">
        <f t="shared" si="17"/>
        <v/>
      </c>
    </row>
    <row r="1116" spans="4:4" x14ac:dyDescent="0.25">
      <c r="D1116" s="33" t="str">
        <f t="shared" si="17"/>
        <v/>
      </c>
    </row>
    <row r="1117" spans="4:4" x14ac:dyDescent="0.25">
      <c r="D1117" s="33" t="str">
        <f t="shared" si="17"/>
        <v/>
      </c>
    </row>
    <row r="1118" spans="4:4" x14ac:dyDescent="0.25">
      <c r="D1118" s="33" t="str">
        <f t="shared" si="17"/>
        <v/>
      </c>
    </row>
    <row r="1119" spans="4:4" x14ac:dyDescent="0.25">
      <c r="D1119" s="33" t="str">
        <f t="shared" si="17"/>
        <v/>
      </c>
    </row>
    <row r="1120" spans="4:4" x14ac:dyDescent="0.25">
      <c r="D1120" s="33" t="str">
        <f t="shared" si="17"/>
        <v/>
      </c>
    </row>
    <row r="1121" spans="4:4" x14ac:dyDescent="0.25">
      <c r="D1121" s="33" t="str">
        <f t="shared" si="17"/>
        <v/>
      </c>
    </row>
    <row r="1122" spans="4:4" x14ac:dyDescent="0.25">
      <c r="D1122" s="33" t="str">
        <f t="shared" si="17"/>
        <v/>
      </c>
    </row>
    <row r="1123" spans="4:4" x14ac:dyDescent="0.25">
      <c r="D1123" s="33" t="str">
        <f t="shared" si="17"/>
        <v/>
      </c>
    </row>
    <row r="1124" spans="4:4" x14ac:dyDescent="0.25">
      <c r="D1124" s="33" t="str">
        <f t="shared" si="17"/>
        <v/>
      </c>
    </row>
    <row r="1125" spans="4:4" x14ac:dyDescent="0.25">
      <c r="D1125" s="33" t="str">
        <f t="shared" si="17"/>
        <v/>
      </c>
    </row>
    <row r="1126" spans="4:4" x14ac:dyDescent="0.25">
      <c r="D1126" s="33" t="str">
        <f t="shared" si="17"/>
        <v/>
      </c>
    </row>
    <row r="1127" spans="4:4" x14ac:dyDescent="0.25">
      <c r="D1127" s="33" t="str">
        <f t="shared" si="17"/>
        <v/>
      </c>
    </row>
    <row r="1128" spans="4:4" x14ac:dyDescent="0.25">
      <c r="D1128" s="33" t="str">
        <f t="shared" si="17"/>
        <v/>
      </c>
    </row>
    <row r="1129" spans="4:4" x14ac:dyDescent="0.25">
      <c r="D1129" s="33" t="str">
        <f t="shared" si="17"/>
        <v/>
      </c>
    </row>
    <row r="1130" spans="4:4" x14ac:dyDescent="0.25">
      <c r="D1130" s="33" t="str">
        <f t="shared" si="17"/>
        <v/>
      </c>
    </row>
    <row r="1131" spans="4:4" x14ac:dyDescent="0.25">
      <c r="D1131" s="33" t="str">
        <f t="shared" si="17"/>
        <v/>
      </c>
    </row>
    <row r="1132" spans="4:4" x14ac:dyDescent="0.25">
      <c r="D1132" s="33" t="str">
        <f t="shared" si="17"/>
        <v/>
      </c>
    </row>
    <row r="1133" spans="4:4" x14ac:dyDescent="0.25">
      <c r="D1133" s="33" t="str">
        <f t="shared" si="17"/>
        <v/>
      </c>
    </row>
    <row r="1134" spans="4:4" x14ac:dyDescent="0.25">
      <c r="D1134" s="33" t="str">
        <f t="shared" si="17"/>
        <v/>
      </c>
    </row>
    <row r="1135" spans="4:4" x14ac:dyDescent="0.25">
      <c r="D1135" s="33" t="str">
        <f t="shared" si="17"/>
        <v/>
      </c>
    </row>
    <row r="1136" spans="4:4" x14ac:dyDescent="0.25">
      <c r="D1136" s="33" t="str">
        <f t="shared" si="17"/>
        <v/>
      </c>
    </row>
    <row r="1137" spans="4:4" x14ac:dyDescent="0.25">
      <c r="D1137" s="33" t="str">
        <f t="shared" si="17"/>
        <v/>
      </c>
    </row>
    <row r="1138" spans="4:4" x14ac:dyDescent="0.25">
      <c r="D1138" s="33" t="str">
        <f t="shared" si="17"/>
        <v/>
      </c>
    </row>
    <row r="1139" spans="4:4" x14ac:dyDescent="0.25">
      <c r="D1139" s="33" t="str">
        <f t="shared" si="17"/>
        <v/>
      </c>
    </row>
    <row r="1140" spans="4:4" x14ac:dyDescent="0.25">
      <c r="D1140" s="33" t="str">
        <f t="shared" si="17"/>
        <v/>
      </c>
    </row>
    <row r="1141" spans="4:4" x14ac:dyDescent="0.25">
      <c r="D1141" s="33" t="str">
        <f t="shared" si="17"/>
        <v/>
      </c>
    </row>
    <row r="1142" spans="4:4" x14ac:dyDescent="0.25">
      <c r="D1142" s="33" t="str">
        <f t="shared" si="17"/>
        <v/>
      </c>
    </row>
    <row r="1143" spans="4:4" x14ac:dyDescent="0.25">
      <c r="D1143" s="33" t="str">
        <f t="shared" si="17"/>
        <v/>
      </c>
    </row>
    <row r="1144" spans="4:4" x14ac:dyDescent="0.25">
      <c r="D1144" s="33" t="str">
        <f t="shared" si="17"/>
        <v/>
      </c>
    </row>
    <row r="1145" spans="4:4" x14ac:dyDescent="0.25">
      <c r="D1145" s="33" t="str">
        <f t="shared" si="17"/>
        <v/>
      </c>
    </row>
    <row r="1146" spans="4:4" x14ac:dyDescent="0.25">
      <c r="D1146" s="33" t="str">
        <f t="shared" si="17"/>
        <v/>
      </c>
    </row>
    <row r="1147" spans="4:4" x14ac:dyDescent="0.25">
      <c r="D1147" s="33" t="str">
        <f t="shared" si="17"/>
        <v/>
      </c>
    </row>
    <row r="1148" spans="4:4" x14ac:dyDescent="0.25">
      <c r="D1148" s="33" t="str">
        <f t="shared" si="17"/>
        <v/>
      </c>
    </row>
    <row r="1149" spans="4:4" x14ac:dyDescent="0.25">
      <c r="D1149" s="33" t="str">
        <f t="shared" si="17"/>
        <v/>
      </c>
    </row>
    <row r="1150" spans="4:4" x14ac:dyDescent="0.25">
      <c r="D1150" s="33" t="str">
        <f t="shared" si="17"/>
        <v/>
      </c>
    </row>
    <row r="1151" spans="4:4" x14ac:dyDescent="0.25">
      <c r="D1151" s="33" t="str">
        <f t="shared" si="17"/>
        <v/>
      </c>
    </row>
    <row r="1152" spans="4:4" x14ac:dyDescent="0.25">
      <c r="D1152" s="33" t="str">
        <f t="shared" si="17"/>
        <v/>
      </c>
    </row>
    <row r="1153" spans="4:4" x14ac:dyDescent="0.25">
      <c r="D1153" s="33" t="str">
        <f t="shared" si="17"/>
        <v/>
      </c>
    </row>
    <row r="1154" spans="4:4" x14ac:dyDescent="0.25">
      <c r="D1154" s="33" t="str">
        <f t="shared" si="17"/>
        <v/>
      </c>
    </row>
    <row r="1155" spans="4:4" x14ac:dyDescent="0.25">
      <c r="D1155" s="33" t="str">
        <f t="shared" ref="D1155:D1218" si="18">IF(ISBLANK(C1155),"","Введите дату")</f>
        <v/>
      </c>
    </row>
    <row r="1156" spans="4:4" x14ac:dyDescent="0.25">
      <c r="D1156" s="33" t="str">
        <f t="shared" si="18"/>
        <v/>
      </c>
    </row>
    <row r="1157" spans="4:4" x14ac:dyDescent="0.25">
      <c r="D1157" s="33" t="str">
        <f t="shared" si="18"/>
        <v/>
      </c>
    </row>
    <row r="1158" spans="4:4" x14ac:dyDescent="0.25">
      <c r="D1158" s="33" t="str">
        <f t="shared" si="18"/>
        <v/>
      </c>
    </row>
    <row r="1159" spans="4:4" x14ac:dyDescent="0.25">
      <c r="D1159" s="33" t="str">
        <f t="shared" si="18"/>
        <v/>
      </c>
    </row>
    <row r="1160" spans="4:4" x14ac:dyDescent="0.25">
      <c r="D1160" s="33" t="str">
        <f t="shared" si="18"/>
        <v/>
      </c>
    </row>
    <row r="1161" spans="4:4" x14ac:dyDescent="0.25">
      <c r="D1161" s="33" t="str">
        <f t="shared" si="18"/>
        <v/>
      </c>
    </row>
    <row r="1162" spans="4:4" x14ac:dyDescent="0.25">
      <c r="D1162" s="33" t="str">
        <f t="shared" si="18"/>
        <v/>
      </c>
    </row>
    <row r="1163" spans="4:4" x14ac:dyDescent="0.25">
      <c r="D1163" s="33" t="str">
        <f t="shared" si="18"/>
        <v/>
      </c>
    </row>
    <row r="1164" spans="4:4" x14ac:dyDescent="0.25">
      <c r="D1164" s="33" t="str">
        <f t="shared" si="18"/>
        <v/>
      </c>
    </row>
    <row r="1165" spans="4:4" x14ac:dyDescent="0.25">
      <c r="D1165" s="33" t="str">
        <f t="shared" si="18"/>
        <v/>
      </c>
    </row>
    <row r="1166" spans="4:4" x14ac:dyDescent="0.25">
      <c r="D1166" s="33" t="str">
        <f t="shared" si="18"/>
        <v/>
      </c>
    </row>
    <row r="1167" spans="4:4" x14ac:dyDescent="0.25">
      <c r="D1167" s="33" t="str">
        <f t="shared" si="18"/>
        <v/>
      </c>
    </row>
    <row r="1168" spans="4:4" x14ac:dyDescent="0.25">
      <c r="D1168" s="33" t="str">
        <f t="shared" si="18"/>
        <v/>
      </c>
    </row>
    <row r="1169" spans="4:4" x14ac:dyDescent="0.25">
      <c r="D1169" s="33" t="str">
        <f t="shared" si="18"/>
        <v/>
      </c>
    </row>
    <row r="1170" spans="4:4" x14ac:dyDescent="0.25">
      <c r="D1170" s="33" t="str">
        <f t="shared" si="18"/>
        <v/>
      </c>
    </row>
    <row r="1171" spans="4:4" x14ac:dyDescent="0.25">
      <c r="D1171" s="33" t="str">
        <f t="shared" si="18"/>
        <v/>
      </c>
    </row>
    <row r="1172" spans="4:4" x14ac:dyDescent="0.25">
      <c r="D1172" s="33" t="str">
        <f t="shared" si="18"/>
        <v/>
      </c>
    </row>
    <row r="1173" spans="4:4" x14ac:dyDescent="0.25">
      <c r="D1173" s="33" t="str">
        <f t="shared" si="18"/>
        <v/>
      </c>
    </row>
    <row r="1174" spans="4:4" x14ac:dyDescent="0.25">
      <c r="D1174" s="33" t="str">
        <f t="shared" si="18"/>
        <v/>
      </c>
    </row>
    <row r="1175" spans="4:4" x14ac:dyDescent="0.25">
      <c r="D1175" s="33" t="str">
        <f t="shared" si="18"/>
        <v/>
      </c>
    </row>
    <row r="1176" spans="4:4" x14ac:dyDescent="0.25">
      <c r="D1176" s="33" t="str">
        <f t="shared" si="18"/>
        <v/>
      </c>
    </row>
    <row r="1177" spans="4:4" x14ac:dyDescent="0.25">
      <c r="D1177" s="33" t="str">
        <f t="shared" si="18"/>
        <v/>
      </c>
    </row>
    <row r="1178" spans="4:4" x14ac:dyDescent="0.25">
      <c r="D1178" s="33" t="str">
        <f t="shared" si="18"/>
        <v/>
      </c>
    </row>
    <row r="1179" spans="4:4" x14ac:dyDescent="0.25">
      <c r="D1179" s="33" t="str">
        <f t="shared" si="18"/>
        <v/>
      </c>
    </row>
    <row r="1180" spans="4:4" x14ac:dyDescent="0.25">
      <c r="D1180" s="33" t="str">
        <f t="shared" si="18"/>
        <v/>
      </c>
    </row>
    <row r="1181" spans="4:4" x14ac:dyDescent="0.25">
      <c r="D1181" s="33" t="str">
        <f t="shared" si="18"/>
        <v/>
      </c>
    </row>
    <row r="1182" spans="4:4" x14ac:dyDescent="0.25">
      <c r="D1182" s="33" t="str">
        <f t="shared" si="18"/>
        <v/>
      </c>
    </row>
    <row r="1183" spans="4:4" x14ac:dyDescent="0.25">
      <c r="D1183" s="33" t="str">
        <f t="shared" si="18"/>
        <v/>
      </c>
    </row>
    <row r="1184" spans="4:4" x14ac:dyDescent="0.25">
      <c r="D1184" s="33" t="str">
        <f t="shared" si="18"/>
        <v/>
      </c>
    </row>
    <row r="1185" spans="4:4" x14ac:dyDescent="0.25">
      <c r="D1185" s="33" t="str">
        <f t="shared" si="18"/>
        <v/>
      </c>
    </row>
    <row r="1186" spans="4:4" x14ac:dyDescent="0.25">
      <c r="D1186" s="33" t="str">
        <f t="shared" si="18"/>
        <v/>
      </c>
    </row>
    <row r="1187" spans="4:4" x14ac:dyDescent="0.25">
      <c r="D1187" s="33" t="str">
        <f t="shared" si="18"/>
        <v/>
      </c>
    </row>
    <row r="1188" spans="4:4" x14ac:dyDescent="0.25">
      <c r="D1188" s="33" t="str">
        <f t="shared" si="18"/>
        <v/>
      </c>
    </row>
    <row r="1189" spans="4:4" x14ac:dyDescent="0.25">
      <c r="D1189" s="33" t="str">
        <f t="shared" si="18"/>
        <v/>
      </c>
    </row>
    <row r="1190" spans="4:4" x14ac:dyDescent="0.25">
      <c r="D1190" s="33" t="str">
        <f t="shared" si="18"/>
        <v/>
      </c>
    </row>
    <row r="1191" spans="4:4" x14ac:dyDescent="0.25">
      <c r="D1191" s="33" t="str">
        <f t="shared" si="18"/>
        <v/>
      </c>
    </row>
    <row r="1192" spans="4:4" x14ac:dyDescent="0.25">
      <c r="D1192" s="33" t="str">
        <f t="shared" si="18"/>
        <v/>
      </c>
    </row>
    <row r="1193" spans="4:4" x14ac:dyDescent="0.25">
      <c r="D1193" s="33" t="str">
        <f t="shared" si="18"/>
        <v/>
      </c>
    </row>
    <row r="1194" spans="4:4" x14ac:dyDescent="0.25">
      <c r="D1194" s="33" t="str">
        <f t="shared" si="18"/>
        <v/>
      </c>
    </row>
    <row r="1195" spans="4:4" x14ac:dyDescent="0.25">
      <c r="D1195" s="33" t="str">
        <f t="shared" si="18"/>
        <v/>
      </c>
    </row>
    <row r="1196" spans="4:4" x14ac:dyDescent="0.25">
      <c r="D1196" s="33" t="str">
        <f t="shared" si="18"/>
        <v/>
      </c>
    </row>
    <row r="1197" spans="4:4" x14ac:dyDescent="0.25">
      <c r="D1197" s="33" t="str">
        <f t="shared" si="18"/>
        <v/>
      </c>
    </row>
    <row r="1198" spans="4:4" x14ac:dyDescent="0.25">
      <c r="D1198" s="33" t="str">
        <f t="shared" si="18"/>
        <v/>
      </c>
    </row>
    <row r="1199" spans="4:4" x14ac:dyDescent="0.25">
      <c r="D1199" s="33" t="str">
        <f t="shared" si="18"/>
        <v/>
      </c>
    </row>
    <row r="1200" spans="4:4" x14ac:dyDescent="0.25">
      <c r="D1200" s="33" t="str">
        <f t="shared" si="18"/>
        <v/>
      </c>
    </row>
    <row r="1201" spans="4:4" x14ac:dyDescent="0.25">
      <c r="D1201" s="33" t="str">
        <f t="shared" si="18"/>
        <v/>
      </c>
    </row>
    <row r="1202" spans="4:4" x14ac:dyDescent="0.25">
      <c r="D1202" s="33" t="str">
        <f t="shared" si="18"/>
        <v/>
      </c>
    </row>
    <row r="1203" spans="4:4" x14ac:dyDescent="0.25">
      <c r="D1203" s="33" t="str">
        <f t="shared" si="18"/>
        <v/>
      </c>
    </row>
    <row r="1204" spans="4:4" x14ac:dyDescent="0.25">
      <c r="D1204" s="33" t="str">
        <f t="shared" si="18"/>
        <v/>
      </c>
    </row>
    <row r="1205" spans="4:4" x14ac:dyDescent="0.25">
      <c r="D1205" s="33" t="str">
        <f t="shared" si="18"/>
        <v/>
      </c>
    </row>
    <row r="1206" spans="4:4" x14ac:dyDescent="0.25">
      <c r="D1206" s="33" t="str">
        <f t="shared" si="18"/>
        <v/>
      </c>
    </row>
    <row r="1207" spans="4:4" x14ac:dyDescent="0.25">
      <c r="D1207" s="33" t="str">
        <f t="shared" si="18"/>
        <v/>
      </c>
    </row>
    <row r="1208" spans="4:4" x14ac:dyDescent="0.25">
      <c r="D1208" s="33" t="str">
        <f t="shared" si="18"/>
        <v/>
      </c>
    </row>
    <row r="1209" spans="4:4" x14ac:dyDescent="0.25">
      <c r="D1209" s="33" t="str">
        <f t="shared" si="18"/>
        <v/>
      </c>
    </row>
    <row r="1210" spans="4:4" x14ac:dyDescent="0.25">
      <c r="D1210" s="33" t="str">
        <f t="shared" si="18"/>
        <v/>
      </c>
    </row>
    <row r="1211" spans="4:4" x14ac:dyDescent="0.25">
      <c r="D1211" s="33" t="str">
        <f t="shared" si="18"/>
        <v/>
      </c>
    </row>
    <row r="1212" spans="4:4" x14ac:dyDescent="0.25">
      <c r="D1212" s="33" t="str">
        <f t="shared" si="18"/>
        <v/>
      </c>
    </row>
    <row r="1213" spans="4:4" x14ac:dyDescent="0.25">
      <c r="D1213" s="33" t="str">
        <f t="shared" si="18"/>
        <v/>
      </c>
    </row>
    <row r="1214" spans="4:4" x14ac:dyDescent="0.25">
      <c r="D1214" s="33" t="str">
        <f t="shared" si="18"/>
        <v/>
      </c>
    </row>
    <row r="1215" spans="4:4" x14ac:dyDescent="0.25">
      <c r="D1215" s="33" t="str">
        <f t="shared" si="18"/>
        <v/>
      </c>
    </row>
    <row r="1216" spans="4:4" x14ac:dyDescent="0.25">
      <c r="D1216" s="33" t="str">
        <f t="shared" si="18"/>
        <v/>
      </c>
    </row>
    <row r="1217" spans="4:4" x14ac:dyDescent="0.25">
      <c r="D1217" s="33" t="str">
        <f t="shared" si="18"/>
        <v/>
      </c>
    </row>
    <row r="1218" spans="4:4" x14ac:dyDescent="0.25">
      <c r="D1218" s="33" t="str">
        <f t="shared" si="18"/>
        <v/>
      </c>
    </row>
    <row r="1219" spans="4:4" x14ac:dyDescent="0.25">
      <c r="D1219" s="33" t="str">
        <f t="shared" ref="D1219:D1282" si="19">IF(ISBLANK(C1219),"","Введите дату")</f>
        <v/>
      </c>
    </row>
    <row r="1220" spans="4:4" x14ac:dyDescent="0.25">
      <c r="D1220" s="33" t="str">
        <f t="shared" si="19"/>
        <v/>
      </c>
    </row>
    <row r="1221" spans="4:4" x14ac:dyDescent="0.25">
      <c r="D1221" s="33" t="str">
        <f t="shared" si="19"/>
        <v/>
      </c>
    </row>
    <row r="1222" spans="4:4" x14ac:dyDescent="0.25">
      <c r="D1222" s="33" t="str">
        <f t="shared" si="19"/>
        <v/>
      </c>
    </row>
    <row r="1223" spans="4:4" x14ac:dyDescent="0.25">
      <c r="D1223" s="33" t="str">
        <f t="shared" si="19"/>
        <v/>
      </c>
    </row>
    <row r="1224" spans="4:4" x14ac:dyDescent="0.25">
      <c r="D1224" s="33" t="str">
        <f t="shared" si="19"/>
        <v/>
      </c>
    </row>
    <row r="1225" spans="4:4" x14ac:dyDescent="0.25">
      <c r="D1225" s="33" t="str">
        <f t="shared" si="19"/>
        <v/>
      </c>
    </row>
    <row r="1226" spans="4:4" x14ac:dyDescent="0.25">
      <c r="D1226" s="33" t="str">
        <f t="shared" si="19"/>
        <v/>
      </c>
    </row>
    <row r="1227" spans="4:4" x14ac:dyDescent="0.25">
      <c r="D1227" s="33" t="str">
        <f t="shared" si="19"/>
        <v/>
      </c>
    </row>
    <row r="1228" spans="4:4" x14ac:dyDescent="0.25">
      <c r="D1228" s="33" t="str">
        <f t="shared" si="19"/>
        <v/>
      </c>
    </row>
    <row r="1229" spans="4:4" x14ac:dyDescent="0.25">
      <c r="D1229" s="33" t="str">
        <f t="shared" si="19"/>
        <v/>
      </c>
    </row>
    <row r="1230" spans="4:4" x14ac:dyDescent="0.25">
      <c r="D1230" s="33" t="str">
        <f t="shared" si="19"/>
        <v/>
      </c>
    </row>
    <row r="1231" spans="4:4" x14ac:dyDescent="0.25">
      <c r="D1231" s="33" t="str">
        <f t="shared" si="19"/>
        <v/>
      </c>
    </row>
    <row r="1232" spans="4:4" x14ac:dyDescent="0.25">
      <c r="D1232" s="33" t="str">
        <f t="shared" si="19"/>
        <v/>
      </c>
    </row>
    <row r="1233" spans="4:4" x14ac:dyDescent="0.25">
      <c r="D1233" s="33" t="str">
        <f t="shared" si="19"/>
        <v/>
      </c>
    </row>
    <row r="1234" spans="4:4" x14ac:dyDescent="0.25">
      <c r="D1234" s="33" t="str">
        <f t="shared" si="19"/>
        <v/>
      </c>
    </row>
    <row r="1235" spans="4:4" x14ac:dyDescent="0.25">
      <c r="D1235" s="33" t="str">
        <f t="shared" si="19"/>
        <v/>
      </c>
    </row>
    <row r="1236" spans="4:4" x14ac:dyDescent="0.25">
      <c r="D1236" s="33" t="str">
        <f t="shared" si="19"/>
        <v/>
      </c>
    </row>
    <row r="1237" spans="4:4" x14ac:dyDescent="0.25">
      <c r="D1237" s="33" t="str">
        <f t="shared" si="19"/>
        <v/>
      </c>
    </row>
    <row r="1238" spans="4:4" x14ac:dyDescent="0.25">
      <c r="D1238" s="33" t="str">
        <f t="shared" si="19"/>
        <v/>
      </c>
    </row>
    <row r="1239" spans="4:4" x14ac:dyDescent="0.25">
      <c r="D1239" s="33" t="str">
        <f t="shared" si="19"/>
        <v/>
      </c>
    </row>
    <row r="1240" spans="4:4" x14ac:dyDescent="0.25">
      <c r="D1240" s="33" t="str">
        <f t="shared" si="19"/>
        <v/>
      </c>
    </row>
    <row r="1241" spans="4:4" x14ac:dyDescent="0.25">
      <c r="D1241" s="33" t="str">
        <f t="shared" si="19"/>
        <v/>
      </c>
    </row>
    <row r="1242" spans="4:4" x14ac:dyDescent="0.25">
      <c r="D1242" s="33" t="str">
        <f t="shared" si="19"/>
        <v/>
      </c>
    </row>
    <row r="1243" spans="4:4" x14ac:dyDescent="0.25">
      <c r="D1243" s="33" t="str">
        <f t="shared" si="19"/>
        <v/>
      </c>
    </row>
    <row r="1244" spans="4:4" x14ac:dyDescent="0.25">
      <c r="D1244" s="33" t="str">
        <f t="shared" si="19"/>
        <v/>
      </c>
    </row>
    <row r="1245" spans="4:4" x14ac:dyDescent="0.25">
      <c r="D1245" s="33" t="str">
        <f t="shared" si="19"/>
        <v/>
      </c>
    </row>
    <row r="1246" spans="4:4" x14ac:dyDescent="0.25">
      <c r="D1246" s="33" t="str">
        <f t="shared" si="19"/>
        <v/>
      </c>
    </row>
    <row r="1247" spans="4:4" x14ac:dyDescent="0.25">
      <c r="D1247" s="33" t="str">
        <f t="shared" si="19"/>
        <v/>
      </c>
    </row>
    <row r="1248" spans="4:4" x14ac:dyDescent="0.25">
      <c r="D1248" s="33" t="str">
        <f t="shared" si="19"/>
        <v/>
      </c>
    </row>
    <row r="1249" spans="4:4" x14ac:dyDescent="0.25">
      <c r="D1249" s="33" t="str">
        <f t="shared" si="19"/>
        <v/>
      </c>
    </row>
    <row r="1250" spans="4:4" x14ac:dyDescent="0.25">
      <c r="D1250" s="33" t="str">
        <f t="shared" si="19"/>
        <v/>
      </c>
    </row>
    <row r="1251" spans="4:4" x14ac:dyDescent="0.25">
      <c r="D1251" s="33" t="str">
        <f t="shared" si="19"/>
        <v/>
      </c>
    </row>
    <row r="1252" spans="4:4" x14ac:dyDescent="0.25">
      <c r="D1252" s="33" t="str">
        <f t="shared" si="19"/>
        <v/>
      </c>
    </row>
    <row r="1253" spans="4:4" x14ac:dyDescent="0.25">
      <c r="D1253" s="33" t="str">
        <f t="shared" si="19"/>
        <v/>
      </c>
    </row>
    <row r="1254" spans="4:4" x14ac:dyDescent="0.25">
      <c r="D1254" s="33" t="str">
        <f t="shared" si="19"/>
        <v/>
      </c>
    </row>
    <row r="1255" spans="4:4" x14ac:dyDescent="0.25">
      <c r="D1255" s="33" t="str">
        <f t="shared" si="19"/>
        <v/>
      </c>
    </row>
    <row r="1256" spans="4:4" x14ac:dyDescent="0.25">
      <c r="D1256" s="33" t="str">
        <f t="shared" si="19"/>
        <v/>
      </c>
    </row>
    <row r="1257" spans="4:4" x14ac:dyDescent="0.25">
      <c r="D1257" s="33" t="str">
        <f t="shared" si="19"/>
        <v/>
      </c>
    </row>
    <row r="1258" spans="4:4" x14ac:dyDescent="0.25">
      <c r="D1258" s="33" t="str">
        <f t="shared" si="19"/>
        <v/>
      </c>
    </row>
    <row r="1259" spans="4:4" x14ac:dyDescent="0.25">
      <c r="D1259" s="33" t="str">
        <f t="shared" si="19"/>
        <v/>
      </c>
    </row>
    <row r="1260" spans="4:4" x14ac:dyDescent="0.25">
      <c r="D1260" s="33" t="str">
        <f t="shared" si="19"/>
        <v/>
      </c>
    </row>
    <row r="1261" spans="4:4" x14ac:dyDescent="0.25">
      <c r="D1261" s="33" t="str">
        <f t="shared" si="19"/>
        <v/>
      </c>
    </row>
    <row r="1262" spans="4:4" x14ac:dyDescent="0.25">
      <c r="D1262" s="33" t="str">
        <f t="shared" si="19"/>
        <v/>
      </c>
    </row>
    <row r="1263" spans="4:4" x14ac:dyDescent="0.25">
      <c r="D1263" s="33" t="str">
        <f t="shared" si="19"/>
        <v/>
      </c>
    </row>
    <row r="1264" spans="4:4" x14ac:dyDescent="0.25">
      <c r="D1264" s="33" t="str">
        <f t="shared" si="19"/>
        <v/>
      </c>
    </row>
    <row r="1265" spans="4:4" x14ac:dyDescent="0.25">
      <c r="D1265" s="33" t="str">
        <f t="shared" si="19"/>
        <v/>
      </c>
    </row>
    <row r="1266" spans="4:4" x14ac:dyDescent="0.25">
      <c r="D1266" s="33" t="str">
        <f t="shared" si="19"/>
        <v/>
      </c>
    </row>
    <row r="1267" spans="4:4" x14ac:dyDescent="0.25">
      <c r="D1267" s="33" t="str">
        <f t="shared" si="19"/>
        <v/>
      </c>
    </row>
    <row r="1268" spans="4:4" x14ac:dyDescent="0.25">
      <c r="D1268" s="33" t="str">
        <f t="shared" si="19"/>
        <v/>
      </c>
    </row>
    <row r="1269" spans="4:4" x14ac:dyDescent="0.25">
      <c r="D1269" s="33" t="str">
        <f t="shared" si="19"/>
        <v/>
      </c>
    </row>
    <row r="1270" spans="4:4" x14ac:dyDescent="0.25">
      <c r="D1270" s="33" t="str">
        <f t="shared" si="19"/>
        <v/>
      </c>
    </row>
    <row r="1271" spans="4:4" x14ac:dyDescent="0.25">
      <c r="D1271" s="33" t="str">
        <f t="shared" si="19"/>
        <v/>
      </c>
    </row>
    <row r="1272" spans="4:4" x14ac:dyDescent="0.25">
      <c r="D1272" s="33" t="str">
        <f t="shared" si="19"/>
        <v/>
      </c>
    </row>
    <row r="1273" spans="4:4" x14ac:dyDescent="0.25">
      <c r="D1273" s="33" t="str">
        <f t="shared" si="19"/>
        <v/>
      </c>
    </row>
    <row r="1274" spans="4:4" x14ac:dyDescent="0.25">
      <c r="D1274" s="33" t="str">
        <f t="shared" si="19"/>
        <v/>
      </c>
    </row>
    <row r="1275" spans="4:4" x14ac:dyDescent="0.25">
      <c r="D1275" s="33" t="str">
        <f t="shared" si="19"/>
        <v/>
      </c>
    </row>
    <row r="1276" spans="4:4" x14ac:dyDescent="0.25">
      <c r="D1276" s="33" t="str">
        <f t="shared" si="19"/>
        <v/>
      </c>
    </row>
    <row r="1277" spans="4:4" x14ac:dyDescent="0.25">
      <c r="D1277" s="33" t="str">
        <f t="shared" si="19"/>
        <v/>
      </c>
    </row>
    <row r="1278" spans="4:4" x14ac:dyDescent="0.25">
      <c r="D1278" s="33" t="str">
        <f t="shared" si="19"/>
        <v/>
      </c>
    </row>
    <row r="1279" spans="4:4" x14ac:dyDescent="0.25">
      <c r="D1279" s="33" t="str">
        <f t="shared" si="19"/>
        <v/>
      </c>
    </row>
    <row r="1280" spans="4:4" x14ac:dyDescent="0.25">
      <c r="D1280" s="33" t="str">
        <f t="shared" si="19"/>
        <v/>
      </c>
    </row>
    <row r="1281" spans="4:4" x14ac:dyDescent="0.25">
      <c r="D1281" s="33" t="str">
        <f t="shared" si="19"/>
        <v/>
      </c>
    </row>
    <row r="1282" spans="4:4" x14ac:dyDescent="0.25">
      <c r="D1282" s="33" t="str">
        <f t="shared" si="19"/>
        <v/>
      </c>
    </row>
    <row r="1283" spans="4:4" x14ac:dyDescent="0.25">
      <c r="D1283" s="33" t="str">
        <f t="shared" ref="D1283:D1346" si="20">IF(ISBLANK(C1283),"","Введите дату")</f>
        <v/>
      </c>
    </row>
    <row r="1284" spans="4:4" x14ac:dyDescent="0.25">
      <c r="D1284" s="33" t="str">
        <f t="shared" si="20"/>
        <v/>
      </c>
    </row>
    <row r="1285" spans="4:4" x14ac:dyDescent="0.25">
      <c r="D1285" s="33" t="str">
        <f t="shared" si="20"/>
        <v/>
      </c>
    </row>
    <row r="1286" spans="4:4" x14ac:dyDescent="0.25">
      <c r="D1286" s="33" t="str">
        <f t="shared" si="20"/>
        <v/>
      </c>
    </row>
    <row r="1287" spans="4:4" x14ac:dyDescent="0.25">
      <c r="D1287" s="33" t="str">
        <f t="shared" si="20"/>
        <v/>
      </c>
    </row>
    <row r="1288" spans="4:4" x14ac:dyDescent="0.25">
      <c r="D1288" s="33" t="str">
        <f t="shared" si="20"/>
        <v/>
      </c>
    </row>
    <row r="1289" spans="4:4" x14ac:dyDescent="0.25">
      <c r="D1289" s="33" t="str">
        <f t="shared" si="20"/>
        <v/>
      </c>
    </row>
    <row r="1290" spans="4:4" x14ac:dyDescent="0.25">
      <c r="D1290" s="33" t="str">
        <f t="shared" si="20"/>
        <v/>
      </c>
    </row>
    <row r="1291" spans="4:4" x14ac:dyDescent="0.25">
      <c r="D1291" s="33" t="str">
        <f t="shared" si="20"/>
        <v/>
      </c>
    </row>
    <row r="1292" spans="4:4" x14ac:dyDescent="0.25">
      <c r="D1292" s="33" t="str">
        <f t="shared" si="20"/>
        <v/>
      </c>
    </row>
    <row r="1293" spans="4:4" x14ac:dyDescent="0.25">
      <c r="D1293" s="33" t="str">
        <f t="shared" si="20"/>
        <v/>
      </c>
    </row>
    <row r="1294" spans="4:4" x14ac:dyDescent="0.25">
      <c r="D1294" s="33" t="str">
        <f t="shared" si="20"/>
        <v/>
      </c>
    </row>
    <row r="1295" spans="4:4" x14ac:dyDescent="0.25">
      <c r="D1295" s="33" t="str">
        <f t="shared" si="20"/>
        <v/>
      </c>
    </row>
    <row r="1296" spans="4:4" x14ac:dyDescent="0.25">
      <c r="D1296" s="33" t="str">
        <f t="shared" si="20"/>
        <v/>
      </c>
    </row>
    <row r="1297" spans="4:4" x14ac:dyDescent="0.25">
      <c r="D1297" s="33" t="str">
        <f t="shared" si="20"/>
        <v/>
      </c>
    </row>
    <row r="1298" spans="4:4" x14ac:dyDescent="0.25">
      <c r="D1298" s="33" t="str">
        <f t="shared" si="20"/>
        <v/>
      </c>
    </row>
    <row r="1299" spans="4:4" x14ac:dyDescent="0.25">
      <c r="D1299" s="33" t="str">
        <f t="shared" si="20"/>
        <v/>
      </c>
    </row>
    <row r="1300" spans="4:4" x14ac:dyDescent="0.25">
      <c r="D1300" s="33" t="str">
        <f t="shared" si="20"/>
        <v/>
      </c>
    </row>
    <row r="1301" spans="4:4" x14ac:dyDescent="0.25">
      <c r="D1301" s="33" t="str">
        <f t="shared" si="20"/>
        <v/>
      </c>
    </row>
    <row r="1302" spans="4:4" x14ac:dyDescent="0.25">
      <c r="D1302" s="33" t="str">
        <f t="shared" si="20"/>
        <v/>
      </c>
    </row>
    <row r="1303" spans="4:4" x14ac:dyDescent="0.25">
      <c r="D1303" s="33" t="str">
        <f t="shared" si="20"/>
        <v/>
      </c>
    </row>
    <row r="1304" spans="4:4" x14ac:dyDescent="0.25">
      <c r="D1304" s="33" t="str">
        <f t="shared" si="20"/>
        <v/>
      </c>
    </row>
    <row r="1305" spans="4:4" x14ac:dyDescent="0.25">
      <c r="D1305" s="33" t="str">
        <f t="shared" si="20"/>
        <v/>
      </c>
    </row>
    <row r="1306" spans="4:4" x14ac:dyDescent="0.25">
      <c r="D1306" s="33" t="str">
        <f t="shared" si="20"/>
        <v/>
      </c>
    </row>
    <row r="1307" spans="4:4" x14ac:dyDescent="0.25">
      <c r="D1307" s="33" t="str">
        <f t="shared" si="20"/>
        <v/>
      </c>
    </row>
    <row r="1308" spans="4:4" x14ac:dyDescent="0.25">
      <c r="D1308" s="33" t="str">
        <f t="shared" si="20"/>
        <v/>
      </c>
    </row>
    <row r="1309" spans="4:4" x14ac:dyDescent="0.25">
      <c r="D1309" s="33" t="str">
        <f t="shared" si="20"/>
        <v/>
      </c>
    </row>
    <row r="1310" spans="4:4" x14ac:dyDescent="0.25">
      <c r="D1310" s="33" t="str">
        <f t="shared" si="20"/>
        <v/>
      </c>
    </row>
    <row r="1311" spans="4:4" x14ac:dyDescent="0.25">
      <c r="D1311" s="33" t="str">
        <f t="shared" si="20"/>
        <v/>
      </c>
    </row>
    <row r="1312" spans="4:4" x14ac:dyDescent="0.25">
      <c r="D1312" s="33" t="str">
        <f t="shared" si="20"/>
        <v/>
      </c>
    </row>
    <row r="1313" spans="4:4" x14ac:dyDescent="0.25">
      <c r="D1313" s="33" t="str">
        <f t="shared" si="20"/>
        <v/>
      </c>
    </row>
    <row r="1314" spans="4:4" x14ac:dyDescent="0.25">
      <c r="D1314" s="33" t="str">
        <f t="shared" si="20"/>
        <v/>
      </c>
    </row>
    <row r="1315" spans="4:4" x14ac:dyDescent="0.25">
      <c r="D1315" s="33" t="str">
        <f t="shared" si="20"/>
        <v/>
      </c>
    </row>
    <row r="1316" spans="4:4" x14ac:dyDescent="0.25">
      <c r="D1316" s="33" t="str">
        <f t="shared" si="20"/>
        <v/>
      </c>
    </row>
    <row r="1317" spans="4:4" x14ac:dyDescent="0.25">
      <c r="D1317" s="33" t="str">
        <f t="shared" si="20"/>
        <v/>
      </c>
    </row>
    <row r="1318" spans="4:4" x14ac:dyDescent="0.25">
      <c r="D1318" s="33" t="str">
        <f t="shared" si="20"/>
        <v/>
      </c>
    </row>
    <row r="1319" spans="4:4" x14ac:dyDescent="0.25">
      <c r="D1319" s="33" t="str">
        <f t="shared" si="20"/>
        <v/>
      </c>
    </row>
    <row r="1320" spans="4:4" x14ac:dyDescent="0.25">
      <c r="D1320" s="33" t="str">
        <f t="shared" si="20"/>
        <v/>
      </c>
    </row>
    <row r="1321" spans="4:4" x14ac:dyDescent="0.25">
      <c r="D1321" s="33" t="str">
        <f t="shared" si="20"/>
        <v/>
      </c>
    </row>
    <row r="1322" spans="4:4" x14ac:dyDescent="0.25">
      <c r="D1322" s="33" t="str">
        <f t="shared" si="20"/>
        <v/>
      </c>
    </row>
    <row r="1323" spans="4:4" x14ac:dyDescent="0.25">
      <c r="D1323" s="33" t="str">
        <f t="shared" si="20"/>
        <v/>
      </c>
    </row>
    <row r="1324" spans="4:4" x14ac:dyDescent="0.25">
      <c r="D1324" s="33" t="str">
        <f t="shared" si="20"/>
        <v/>
      </c>
    </row>
    <row r="1325" spans="4:4" x14ac:dyDescent="0.25">
      <c r="D1325" s="33" t="str">
        <f t="shared" si="20"/>
        <v/>
      </c>
    </row>
    <row r="1326" spans="4:4" x14ac:dyDescent="0.25">
      <c r="D1326" s="33" t="str">
        <f t="shared" si="20"/>
        <v/>
      </c>
    </row>
    <row r="1327" spans="4:4" x14ac:dyDescent="0.25">
      <c r="D1327" s="33" t="str">
        <f t="shared" si="20"/>
        <v/>
      </c>
    </row>
    <row r="1328" spans="4:4" x14ac:dyDescent="0.25">
      <c r="D1328" s="33" t="str">
        <f t="shared" si="20"/>
        <v/>
      </c>
    </row>
    <row r="1329" spans="4:4" x14ac:dyDescent="0.25">
      <c r="D1329" s="33" t="str">
        <f t="shared" si="20"/>
        <v/>
      </c>
    </row>
    <row r="1330" spans="4:4" x14ac:dyDescent="0.25">
      <c r="D1330" s="33" t="str">
        <f t="shared" si="20"/>
        <v/>
      </c>
    </row>
    <row r="1331" spans="4:4" x14ac:dyDescent="0.25">
      <c r="D1331" s="33" t="str">
        <f t="shared" si="20"/>
        <v/>
      </c>
    </row>
    <row r="1332" spans="4:4" x14ac:dyDescent="0.25">
      <c r="D1332" s="33" t="str">
        <f t="shared" si="20"/>
        <v/>
      </c>
    </row>
    <row r="1333" spans="4:4" x14ac:dyDescent="0.25">
      <c r="D1333" s="33" t="str">
        <f t="shared" si="20"/>
        <v/>
      </c>
    </row>
    <row r="1334" spans="4:4" x14ac:dyDescent="0.25">
      <c r="D1334" s="33" t="str">
        <f t="shared" si="20"/>
        <v/>
      </c>
    </row>
    <row r="1335" spans="4:4" x14ac:dyDescent="0.25">
      <c r="D1335" s="33" t="str">
        <f t="shared" si="20"/>
        <v/>
      </c>
    </row>
    <row r="1336" spans="4:4" x14ac:dyDescent="0.25">
      <c r="D1336" s="33" t="str">
        <f t="shared" si="20"/>
        <v/>
      </c>
    </row>
    <row r="1337" spans="4:4" x14ac:dyDescent="0.25">
      <c r="D1337" s="33" t="str">
        <f t="shared" si="20"/>
        <v/>
      </c>
    </row>
    <row r="1338" spans="4:4" x14ac:dyDescent="0.25">
      <c r="D1338" s="33" t="str">
        <f t="shared" si="20"/>
        <v/>
      </c>
    </row>
    <row r="1339" spans="4:4" x14ac:dyDescent="0.25">
      <c r="D1339" s="33" t="str">
        <f t="shared" si="20"/>
        <v/>
      </c>
    </row>
    <row r="1340" spans="4:4" x14ac:dyDescent="0.25">
      <c r="D1340" s="33" t="str">
        <f t="shared" si="20"/>
        <v/>
      </c>
    </row>
    <row r="1341" spans="4:4" x14ac:dyDescent="0.25">
      <c r="D1341" s="33" t="str">
        <f t="shared" si="20"/>
        <v/>
      </c>
    </row>
    <row r="1342" spans="4:4" x14ac:dyDescent="0.25">
      <c r="D1342" s="33" t="str">
        <f t="shared" si="20"/>
        <v/>
      </c>
    </row>
    <row r="1343" spans="4:4" x14ac:dyDescent="0.25">
      <c r="D1343" s="33" t="str">
        <f t="shared" si="20"/>
        <v/>
      </c>
    </row>
    <row r="1344" spans="4:4" x14ac:dyDescent="0.25">
      <c r="D1344" s="33" t="str">
        <f t="shared" si="20"/>
        <v/>
      </c>
    </row>
    <row r="1345" spans="4:4" x14ac:dyDescent="0.25">
      <c r="D1345" s="33" t="str">
        <f t="shared" si="20"/>
        <v/>
      </c>
    </row>
    <row r="1346" spans="4:4" x14ac:dyDescent="0.25">
      <c r="D1346" s="33" t="str">
        <f t="shared" si="20"/>
        <v/>
      </c>
    </row>
    <row r="1347" spans="4:4" x14ac:dyDescent="0.25">
      <c r="D1347" s="33" t="str">
        <f t="shared" ref="D1347:D1410" si="21">IF(ISBLANK(C1347),"","Введите дату")</f>
        <v/>
      </c>
    </row>
    <row r="1348" spans="4:4" x14ac:dyDescent="0.25">
      <c r="D1348" s="33" t="str">
        <f t="shared" si="21"/>
        <v/>
      </c>
    </row>
    <row r="1349" spans="4:4" x14ac:dyDescent="0.25">
      <c r="D1349" s="33" t="str">
        <f t="shared" si="21"/>
        <v/>
      </c>
    </row>
    <row r="1350" spans="4:4" x14ac:dyDescent="0.25">
      <c r="D1350" s="33" t="str">
        <f t="shared" si="21"/>
        <v/>
      </c>
    </row>
    <row r="1351" spans="4:4" x14ac:dyDescent="0.25">
      <c r="D1351" s="33" t="str">
        <f t="shared" si="21"/>
        <v/>
      </c>
    </row>
    <row r="1352" spans="4:4" x14ac:dyDescent="0.25">
      <c r="D1352" s="33" t="str">
        <f t="shared" si="21"/>
        <v/>
      </c>
    </row>
    <row r="1353" spans="4:4" x14ac:dyDescent="0.25">
      <c r="D1353" s="33" t="str">
        <f t="shared" si="21"/>
        <v/>
      </c>
    </row>
    <row r="1354" spans="4:4" x14ac:dyDescent="0.25">
      <c r="D1354" s="33" t="str">
        <f t="shared" si="21"/>
        <v/>
      </c>
    </row>
    <row r="1355" spans="4:4" x14ac:dyDescent="0.25">
      <c r="D1355" s="33" t="str">
        <f t="shared" si="21"/>
        <v/>
      </c>
    </row>
    <row r="1356" spans="4:4" x14ac:dyDescent="0.25">
      <c r="D1356" s="33" t="str">
        <f t="shared" si="21"/>
        <v/>
      </c>
    </row>
    <row r="1357" spans="4:4" x14ac:dyDescent="0.25">
      <c r="D1357" s="33" t="str">
        <f t="shared" si="21"/>
        <v/>
      </c>
    </row>
    <row r="1358" spans="4:4" x14ac:dyDescent="0.25">
      <c r="D1358" s="33" t="str">
        <f t="shared" si="21"/>
        <v/>
      </c>
    </row>
    <row r="1359" spans="4:4" x14ac:dyDescent="0.25">
      <c r="D1359" s="33" t="str">
        <f t="shared" si="21"/>
        <v/>
      </c>
    </row>
    <row r="1360" spans="4:4" x14ac:dyDescent="0.25">
      <c r="D1360" s="33" t="str">
        <f t="shared" si="21"/>
        <v/>
      </c>
    </row>
    <row r="1361" spans="4:4" x14ac:dyDescent="0.25">
      <c r="D1361" s="33" t="str">
        <f t="shared" si="21"/>
        <v/>
      </c>
    </row>
    <row r="1362" spans="4:4" x14ac:dyDescent="0.25">
      <c r="D1362" s="33" t="str">
        <f t="shared" si="21"/>
        <v/>
      </c>
    </row>
    <row r="1363" spans="4:4" x14ac:dyDescent="0.25">
      <c r="D1363" s="33" t="str">
        <f t="shared" si="21"/>
        <v/>
      </c>
    </row>
    <row r="1364" spans="4:4" x14ac:dyDescent="0.25">
      <c r="D1364" s="33" t="str">
        <f t="shared" si="21"/>
        <v/>
      </c>
    </row>
    <row r="1365" spans="4:4" x14ac:dyDescent="0.25">
      <c r="D1365" s="33" t="str">
        <f t="shared" si="21"/>
        <v/>
      </c>
    </row>
    <row r="1366" spans="4:4" x14ac:dyDescent="0.25">
      <c r="D1366" s="33" t="str">
        <f t="shared" si="21"/>
        <v/>
      </c>
    </row>
    <row r="1367" spans="4:4" x14ac:dyDescent="0.25">
      <c r="D1367" s="33" t="str">
        <f t="shared" si="21"/>
        <v/>
      </c>
    </row>
    <row r="1368" spans="4:4" x14ac:dyDescent="0.25">
      <c r="D1368" s="33" t="str">
        <f t="shared" si="21"/>
        <v/>
      </c>
    </row>
    <row r="1369" spans="4:4" x14ac:dyDescent="0.25">
      <c r="D1369" s="33" t="str">
        <f t="shared" si="21"/>
        <v/>
      </c>
    </row>
    <row r="1370" spans="4:4" x14ac:dyDescent="0.25">
      <c r="D1370" s="33" t="str">
        <f t="shared" si="21"/>
        <v/>
      </c>
    </row>
    <row r="1371" spans="4:4" x14ac:dyDescent="0.25">
      <c r="D1371" s="33" t="str">
        <f t="shared" si="21"/>
        <v/>
      </c>
    </row>
    <row r="1372" spans="4:4" x14ac:dyDescent="0.25">
      <c r="D1372" s="33" t="str">
        <f t="shared" si="21"/>
        <v/>
      </c>
    </row>
    <row r="1373" spans="4:4" x14ac:dyDescent="0.25">
      <c r="D1373" s="33" t="str">
        <f t="shared" si="21"/>
        <v/>
      </c>
    </row>
    <row r="1374" spans="4:4" x14ac:dyDescent="0.25">
      <c r="D1374" s="33" t="str">
        <f t="shared" si="21"/>
        <v/>
      </c>
    </row>
    <row r="1375" spans="4:4" x14ac:dyDescent="0.25">
      <c r="D1375" s="33" t="str">
        <f t="shared" si="21"/>
        <v/>
      </c>
    </row>
    <row r="1376" spans="4:4" x14ac:dyDescent="0.25">
      <c r="D1376" s="33" t="str">
        <f t="shared" si="21"/>
        <v/>
      </c>
    </row>
    <row r="1377" spans="4:4" x14ac:dyDescent="0.25">
      <c r="D1377" s="33" t="str">
        <f t="shared" si="21"/>
        <v/>
      </c>
    </row>
    <row r="1378" spans="4:4" x14ac:dyDescent="0.25">
      <c r="D1378" s="33" t="str">
        <f t="shared" si="21"/>
        <v/>
      </c>
    </row>
    <row r="1379" spans="4:4" x14ac:dyDescent="0.25">
      <c r="D1379" s="33" t="str">
        <f t="shared" si="21"/>
        <v/>
      </c>
    </row>
    <row r="1380" spans="4:4" x14ac:dyDescent="0.25">
      <c r="D1380" s="33" t="str">
        <f t="shared" si="21"/>
        <v/>
      </c>
    </row>
    <row r="1381" spans="4:4" x14ac:dyDescent="0.25">
      <c r="D1381" s="33" t="str">
        <f t="shared" si="21"/>
        <v/>
      </c>
    </row>
    <row r="1382" spans="4:4" x14ac:dyDescent="0.25">
      <c r="D1382" s="33" t="str">
        <f t="shared" si="21"/>
        <v/>
      </c>
    </row>
    <row r="1383" spans="4:4" x14ac:dyDescent="0.25">
      <c r="D1383" s="33" t="str">
        <f t="shared" si="21"/>
        <v/>
      </c>
    </row>
    <row r="1384" spans="4:4" x14ac:dyDescent="0.25">
      <c r="D1384" s="33" t="str">
        <f t="shared" si="21"/>
        <v/>
      </c>
    </row>
    <row r="1385" spans="4:4" x14ac:dyDescent="0.25">
      <c r="D1385" s="33" t="str">
        <f t="shared" si="21"/>
        <v/>
      </c>
    </row>
    <row r="1386" spans="4:4" x14ac:dyDescent="0.25">
      <c r="D1386" s="33" t="str">
        <f t="shared" si="21"/>
        <v/>
      </c>
    </row>
    <row r="1387" spans="4:4" x14ac:dyDescent="0.25">
      <c r="D1387" s="33" t="str">
        <f t="shared" si="21"/>
        <v/>
      </c>
    </row>
    <row r="1388" spans="4:4" x14ac:dyDescent="0.25">
      <c r="D1388" s="33" t="str">
        <f t="shared" si="21"/>
        <v/>
      </c>
    </row>
    <row r="1389" spans="4:4" x14ac:dyDescent="0.25">
      <c r="D1389" s="33" t="str">
        <f t="shared" si="21"/>
        <v/>
      </c>
    </row>
    <row r="1390" spans="4:4" x14ac:dyDescent="0.25">
      <c r="D1390" s="33" t="str">
        <f t="shared" si="21"/>
        <v/>
      </c>
    </row>
    <row r="1391" spans="4:4" x14ac:dyDescent="0.25">
      <c r="D1391" s="33" t="str">
        <f t="shared" si="21"/>
        <v/>
      </c>
    </row>
    <row r="1392" spans="4:4" x14ac:dyDescent="0.25">
      <c r="D1392" s="33" t="str">
        <f t="shared" si="21"/>
        <v/>
      </c>
    </row>
    <row r="1393" spans="4:4" x14ac:dyDescent="0.25">
      <c r="D1393" s="33" t="str">
        <f t="shared" si="21"/>
        <v/>
      </c>
    </row>
    <row r="1394" spans="4:4" x14ac:dyDescent="0.25">
      <c r="D1394" s="33" t="str">
        <f t="shared" si="21"/>
        <v/>
      </c>
    </row>
    <row r="1395" spans="4:4" x14ac:dyDescent="0.25">
      <c r="D1395" s="33" t="str">
        <f t="shared" si="21"/>
        <v/>
      </c>
    </row>
    <row r="1396" spans="4:4" x14ac:dyDescent="0.25">
      <c r="D1396" s="33" t="str">
        <f t="shared" si="21"/>
        <v/>
      </c>
    </row>
    <row r="1397" spans="4:4" x14ac:dyDescent="0.25">
      <c r="D1397" s="33" t="str">
        <f t="shared" si="21"/>
        <v/>
      </c>
    </row>
    <row r="1398" spans="4:4" x14ac:dyDescent="0.25">
      <c r="D1398" s="33" t="str">
        <f t="shared" si="21"/>
        <v/>
      </c>
    </row>
    <row r="1399" spans="4:4" x14ac:dyDescent="0.25">
      <c r="D1399" s="33" t="str">
        <f t="shared" si="21"/>
        <v/>
      </c>
    </row>
    <row r="1400" spans="4:4" x14ac:dyDescent="0.25">
      <c r="D1400" s="33" t="str">
        <f t="shared" si="21"/>
        <v/>
      </c>
    </row>
    <row r="1401" spans="4:4" x14ac:dyDescent="0.25">
      <c r="D1401" s="33" t="str">
        <f t="shared" si="21"/>
        <v/>
      </c>
    </row>
    <row r="1402" spans="4:4" x14ac:dyDescent="0.25">
      <c r="D1402" s="33" t="str">
        <f t="shared" si="21"/>
        <v/>
      </c>
    </row>
    <row r="1403" spans="4:4" x14ac:dyDescent="0.25">
      <c r="D1403" s="33" t="str">
        <f t="shared" si="21"/>
        <v/>
      </c>
    </row>
    <row r="1404" spans="4:4" x14ac:dyDescent="0.25">
      <c r="D1404" s="33" t="str">
        <f t="shared" si="21"/>
        <v/>
      </c>
    </row>
    <row r="1405" spans="4:4" x14ac:dyDescent="0.25">
      <c r="D1405" s="33" t="str">
        <f t="shared" si="21"/>
        <v/>
      </c>
    </row>
    <row r="1406" spans="4:4" x14ac:dyDescent="0.25">
      <c r="D1406" s="33" t="str">
        <f t="shared" si="21"/>
        <v/>
      </c>
    </row>
    <row r="1407" spans="4:4" x14ac:dyDescent="0.25">
      <c r="D1407" s="33" t="str">
        <f t="shared" si="21"/>
        <v/>
      </c>
    </row>
    <row r="1408" spans="4:4" x14ac:dyDescent="0.25">
      <c r="D1408" s="33" t="str">
        <f t="shared" si="21"/>
        <v/>
      </c>
    </row>
    <row r="1409" spans="4:4" x14ac:dyDescent="0.25">
      <c r="D1409" s="33" t="str">
        <f t="shared" si="21"/>
        <v/>
      </c>
    </row>
    <row r="1410" spans="4:4" x14ac:dyDescent="0.25">
      <c r="D1410" s="33" t="str">
        <f t="shared" si="21"/>
        <v/>
      </c>
    </row>
    <row r="1411" spans="4:4" x14ac:dyDescent="0.25">
      <c r="D1411" s="33" t="str">
        <f t="shared" ref="D1411:D1474" si="22">IF(ISBLANK(C1411),"","Введите дату")</f>
        <v/>
      </c>
    </row>
    <row r="1412" spans="4:4" x14ac:dyDescent="0.25">
      <c r="D1412" s="33" t="str">
        <f t="shared" si="22"/>
        <v/>
      </c>
    </row>
    <row r="1413" spans="4:4" x14ac:dyDescent="0.25">
      <c r="D1413" s="33" t="str">
        <f t="shared" si="22"/>
        <v/>
      </c>
    </row>
    <row r="1414" spans="4:4" x14ac:dyDescent="0.25">
      <c r="D1414" s="33" t="str">
        <f t="shared" si="22"/>
        <v/>
      </c>
    </row>
    <row r="1415" spans="4:4" x14ac:dyDescent="0.25">
      <c r="D1415" s="33" t="str">
        <f t="shared" si="22"/>
        <v/>
      </c>
    </row>
    <row r="1416" spans="4:4" x14ac:dyDescent="0.25">
      <c r="D1416" s="33" t="str">
        <f t="shared" si="22"/>
        <v/>
      </c>
    </row>
    <row r="1417" spans="4:4" x14ac:dyDescent="0.25">
      <c r="D1417" s="33" t="str">
        <f t="shared" si="22"/>
        <v/>
      </c>
    </row>
    <row r="1418" spans="4:4" x14ac:dyDescent="0.25">
      <c r="D1418" s="33" t="str">
        <f t="shared" si="22"/>
        <v/>
      </c>
    </row>
    <row r="1419" spans="4:4" x14ac:dyDescent="0.25">
      <c r="D1419" s="33" t="str">
        <f t="shared" si="22"/>
        <v/>
      </c>
    </row>
    <row r="1420" spans="4:4" x14ac:dyDescent="0.25">
      <c r="D1420" s="33" t="str">
        <f t="shared" si="22"/>
        <v/>
      </c>
    </row>
    <row r="1421" spans="4:4" x14ac:dyDescent="0.25">
      <c r="D1421" s="33" t="str">
        <f t="shared" si="22"/>
        <v/>
      </c>
    </row>
    <row r="1422" spans="4:4" x14ac:dyDescent="0.25">
      <c r="D1422" s="33" t="str">
        <f t="shared" si="22"/>
        <v/>
      </c>
    </row>
    <row r="1423" spans="4:4" x14ac:dyDescent="0.25">
      <c r="D1423" s="33" t="str">
        <f t="shared" si="22"/>
        <v/>
      </c>
    </row>
    <row r="1424" spans="4:4" x14ac:dyDescent="0.25">
      <c r="D1424" s="33" t="str">
        <f t="shared" si="22"/>
        <v/>
      </c>
    </row>
    <row r="1425" spans="4:4" x14ac:dyDescent="0.25">
      <c r="D1425" s="33" t="str">
        <f t="shared" si="22"/>
        <v/>
      </c>
    </row>
    <row r="1426" spans="4:4" x14ac:dyDescent="0.25">
      <c r="D1426" s="33" t="str">
        <f t="shared" si="22"/>
        <v/>
      </c>
    </row>
    <row r="1427" spans="4:4" x14ac:dyDescent="0.25">
      <c r="D1427" s="33" t="str">
        <f t="shared" si="22"/>
        <v/>
      </c>
    </row>
    <row r="1428" spans="4:4" x14ac:dyDescent="0.25">
      <c r="D1428" s="33" t="str">
        <f t="shared" si="22"/>
        <v/>
      </c>
    </row>
    <row r="1429" spans="4:4" x14ac:dyDescent="0.25">
      <c r="D1429" s="33" t="str">
        <f t="shared" si="22"/>
        <v/>
      </c>
    </row>
    <row r="1430" spans="4:4" x14ac:dyDescent="0.25">
      <c r="D1430" s="33" t="str">
        <f t="shared" si="22"/>
        <v/>
      </c>
    </row>
    <row r="1431" spans="4:4" x14ac:dyDescent="0.25">
      <c r="D1431" s="33" t="str">
        <f t="shared" si="22"/>
        <v/>
      </c>
    </row>
    <row r="1432" spans="4:4" x14ac:dyDescent="0.25">
      <c r="D1432" s="33" t="str">
        <f t="shared" si="22"/>
        <v/>
      </c>
    </row>
    <row r="1433" spans="4:4" x14ac:dyDescent="0.25">
      <c r="D1433" s="33" t="str">
        <f t="shared" si="22"/>
        <v/>
      </c>
    </row>
    <row r="1434" spans="4:4" x14ac:dyDescent="0.25">
      <c r="D1434" s="33" t="str">
        <f t="shared" si="22"/>
        <v/>
      </c>
    </row>
    <row r="1435" spans="4:4" x14ac:dyDescent="0.25">
      <c r="D1435" s="33" t="str">
        <f t="shared" si="22"/>
        <v/>
      </c>
    </row>
    <row r="1436" spans="4:4" x14ac:dyDescent="0.25">
      <c r="D1436" s="33" t="str">
        <f t="shared" si="22"/>
        <v/>
      </c>
    </row>
    <row r="1437" spans="4:4" x14ac:dyDescent="0.25">
      <c r="D1437" s="33" t="str">
        <f t="shared" si="22"/>
        <v/>
      </c>
    </row>
    <row r="1438" spans="4:4" x14ac:dyDescent="0.25">
      <c r="D1438" s="33" t="str">
        <f t="shared" si="22"/>
        <v/>
      </c>
    </row>
    <row r="1439" spans="4:4" x14ac:dyDescent="0.25">
      <c r="D1439" s="33" t="str">
        <f t="shared" si="22"/>
        <v/>
      </c>
    </row>
    <row r="1440" spans="4:4" x14ac:dyDescent="0.25">
      <c r="D1440" s="33" t="str">
        <f t="shared" si="22"/>
        <v/>
      </c>
    </row>
    <row r="1441" spans="4:4" x14ac:dyDescent="0.25">
      <c r="D1441" s="33" t="str">
        <f t="shared" si="22"/>
        <v/>
      </c>
    </row>
    <row r="1442" spans="4:4" x14ac:dyDescent="0.25">
      <c r="D1442" s="33" t="str">
        <f t="shared" si="22"/>
        <v/>
      </c>
    </row>
    <row r="1443" spans="4:4" x14ac:dyDescent="0.25">
      <c r="D1443" s="33" t="str">
        <f t="shared" si="22"/>
        <v/>
      </c>
    </row>
    <row r="1444" spans="4:4" x14ac:dyDescent="0.25">
      <c r="D1444" s="33" t="str">
        <f t="shared" si="22"/>
        <v/>
      </c>
    </row>
    <row r="1445" spans="4:4" x14ac:dyDescent="0.25">
      <c r="D1445" s="33" t="str">
        <f t="shared" si="22"/>
        <v/>
      </c>
    </row>
    <row r="1446" spans="4:4" x14ac:dyDescent="0.25">
      <c r="D1446" s="33" t="str">
        <f t="shared" si="22"/>
        <v/>
      </c>
    </row>
    <row r="1447" spans="4:4" x14ac:dyDescent="0.25">
      <c r="D1447" s="33" t="str">
        <f t="shared" si="22"/>
        <v/>
      </c>
    </row>
    <row r="1448" spans="4:4" x14ac:dyDescent="0.25">
      <c r="D1448" s="33" t="str">
        <f t="shared" si="22"/>
        <v/>
      </c>
    </row>
    <row r="1449" spans="4:4" x14ac:dyDescent="0.25">
      <c r="D1449" s="33" t="str">
        <f t="shared" si="22"/>
        <v/>
      </c>
    </row>
    <row r="1450" spans="4:4" x14ac:dyDescent="0.25">
      <c r="D1450" s="33" t="str">
        <f t="shared" si="22"/>
        <v/>
      </c>
    </row>
    <row r="1451" spans="4:4" x14ac:dyDescent="0.25">
      <c r="D1451" s="33" t="str">
        <f t="shared" si="22"/>
        <v/>
      </c>
    </row>
    <row r="1452" spans="4:4" x14ac:dyDescent="0.25">
      <c r="D1452" s="33" t="str">
        <f t="shared" si="22"/>
        <v/>
      </c>
    </row>
    <row r="1453" spans="4:4" x14ac:dyDescent="0.25">
      <c r="D1453" s="33" t="str">
        <f t="shared" si="22"/>
        <v/>
      </c>
    </row>
    <row r="1454" spans="4:4" x14ac:dyDescent="0.25">
      <c r="D1454" s="33" t="str">
        <f t="shared" si="22"/>
        <v/>
      </c>
    </row>
    <row r="1455" spans="4:4" x14ac:dyDescent="0.25">
      <c r="D1455" s="33" t="str">
        <f t="shared" si="22"/>
        <v/>
      </c>
    </row>
    <row r="1456" spans="4:4" x14ac:dyDescent="0.25">
      <c r="D1456" s="33" t="str">
        <f t="shared" si="22"/>
        <v/>
      </c>
    </row>
    <row r="1457" spans="4:4" x14ac:dyDescent="0.25">
      <c r="D1457" s="33" t="str">
        <f t="shared" si="22"/>
        <v/>
      </c>
    </row>
    <row r="1458" spans="4:4" x14ac:dyDescent="0.25">
      <c r="D1458" s="33" t="str">
        <f t="shared" si="22"/>
        <v/>
      </c>
    </row>
    <row r="1459" spans="4:4" x14ac:dyDescent="0.25">
      <c r="D1459" s="33" t="str">
        <f t="shared" si="22"/>
        <v/>
      </c>
    </row>
    <row r="1460" spans="4:4" x14ac:dyDescent="0.25">
      <c r="D1460" s="33" t="str">
        <f t="shared" si="22"/>
        <v/>
      </c>
    </row>
    <row r="1461" spans="4:4" x14ac:dyDescent="0.25">
      <c r="D1461" s="33" t="str">
        <f t="shared" si="22"/>
        <v/>
      </c>
    </row>
    <row r="1462" spans="4:4" x14ac:dyDescent="0.25">
      <c r="D1462" s="33" t="str">
        <f t="shared" si="22"/>
        <v/>
      </c>
    </row>
    <row r="1463" spans="4:4" x14ac:dyDescent="0.25">
      <c r="D1463" s="33" t="str">
        <f t="shared" si="22"/>
        <v/>
      </c>
    </row>
    <row r="1464" spans="4:4" x14ac:dyDescent="0.25">
      <c r="D1464" s="33" t="str">
        <f t="shared" si="22"/>
        <v/>
      </c>
    </row>
    <row r="1465" spans="4:4" x14ac:dyDescent="0.25">
      <c r="D1465" s="33" t="str">
        <f t="shared" si="22"/>
        <v/>
      </c>
    </row>
    <row r="1466" spans="4:4" x14ac:dyDescent="0.25">
      <c r="D1466" s="33" t="str">
        <f t="shared" si="22"/>
        <v/>
      </c>
    </row>
    <row r="1467" spans="4:4" x14ac:dyDescent="0.25">
      <c r="D1467" s="33" t="str">
        <f t="shared" si="22"/>
        <v/>
      </c>
    </row>
    <row r="1468" spans="4:4" x14ac:dyDescent="0.25">
      <c r="D1468" s="33" t="str">
        <f t="shared" si="22"/>
        <v/>
      </c>
    </row>
    <row r="1469" spans="4:4" x14ac:dyDescent="0.25">
      <c r="D1469" s="33" t="str">
        <f t="shared" si="22"/>
        <v/>
      </c>
    </row>
    <row r="1470" spans="4:4" x14ac:dyDescent="0.25">
      <c r="D1470" s="33" t="str">
        <f t="shared" si="22"/>
        <v/>
      </c>
    </row>
    <row r="1471" spans="4:4" x14ac:dyDescent="0.25">
      <c r="D1471" s="33" t="str">
        <f t="shared" si="22"/>
        <v/>
      </c>
    </row>
    <row r="1472" spans="4:4" x14ac:dyDescent="0.25">
      <c r="D1472" s="33" t="str">
        <f t="shared" si="22"/>
        <v/>
      </c>
    </row>
    <row r="1473" spans="4:4" x14ac:dyDescent="0.25">
      <c r="D1473" s="33" t="str">
        <f t="shared" si="22"/>
        <v/>
      </c>
    </row>
    <row r="1474" spans="4:4" x14ac:dyDescent="0.25">
      <c r="D1474" s="33" t="str">
        <f t="shared" si="22"/>
        <v/>
      </c>
    </row>
    <row r="1475" spans="4:4" x14ac:dyDescent="0.25">
      <c r="D1475" s="33" t="str">
        <f t="shared" ref="D1475:D1538" si="23">IF(ISBLANK(C1475),"","Введите дату")</f>
        <v/>
      </c>
    </row>
    <row r="1476" spans="4:4" x14ac:dyDescent="0.25">
      <c r="D1476" s="33" t="str">
        <f t="shared" si="23"/>
        <v/>
      </c>
    </row>
    <row r="1477" spans="4:4" x14ac:dyDescent="0.25">
      <c r="D1477" s="33" t="str">
        <f t="shared" si="23"/>
        <v/>
      </c>
    </row>
    <row r="1478" spans="4:4" x14ac:dyDescent="0.25">
      <c r="D1478" s="33" t="str">
        <f t="shared" si="23"/>
        <v/>
      </c>
    </row>
    <row r="1479" spans="4:4" x14ac:dyDescent="0.25">
      <c r="D1479" s="33" t="str">
        <f t="shared" si="23"/>
        <v/>
      </c>
    </row>
    <row r="1480" spans="4:4" x14ac:dyDescent="0.25">
      <c r="D1480" s="33" t="str">
        <f t="shared" si="23"/>
        <v/>
      </c>
    </row>
    <row r="1481" spans="4:4" x14ac:dyDescent="0.25">
      <c r="D1481" s="33" t="str">
        <f t="shared" si="23"/>
        <v/>
      </c>
    </row>
    <row r="1482" spans="4:4" x14ac:dyDescent="0.25">
      <c r="D1482" s="33" t="str">
        <f t="shared" si="23"/>
        <v/>
      </c>
    </row>
    <row r="1483" spans="4:4" x14ac:dyDescent="0.25">
      <c r="D1483" s="33" t="str">
        <f t="shared" si="23"/>
        <v/>
      </c>
    </row>
    <row r="1484" spans="4:4" x14ac:dyDescent="0.25">
      <c r="D1484" s="33" t="str">
        <f t="shared" si="23"/>
        <v/>
      </c>
    </row>
    <row r="1485" spans="4:4" x14ac:dyDescent="0.25">
      <c r="D1485" s="33" t="str">
        <f t="shared" si="23"/>
        <v/>
      </c>
    </row>
    <row r="1486" spans="4:4" x14ac:dyDescent="0.25">
      <c r="D1486" s="33" t="str">
        <f t="shared" si="23"/>
        <v/>
      </c>
    </row>
    <row r="1487" spans="4:4" x14ac:dyDescent="0.25">
      <c r="D1487" s="33" t="str">
        <f t="shared" si="23"/>
        <v/>
      </c>
    </row>
    <row r="1488" spans="4:4" x14ac:dyDescent="0.25">
      <c r="D1488" s="33" t="str">
        <f t="shared" si="23"/>
        <v/>
      </c>
    </row>
    <row r="1489" spans="4:4" x14ac:dyDescent="0.25">
      <c r="D1489" s="33" t="str">
        <f t="shared" si="23"/>
        <v/>
      </c>
    </row>
    <row r="1490" spans="4:4" x14ac:dyDescent="0.25">
      <c r="D1490" s="33" t="str">
        <f t="shared" si="23"/>
        <v/>
      </c>
    </row>
    <row r="1491" spans="4:4" x14ac:dyDescent="0.25">
      <c r="D1491" s="33" t="str">
        <f t="shared" si="23"/>
        <v/>
      </c>
    </row>
    <row r="1492" spans="4:4" x14ac:dyDescent="0.25">
      <c r="D1492" s="33" t="str">
        <f t="shared" si="23"/>
        <v/>
      </c>
    </row>
    <row r="1493" spans="4:4" x14ac:dyDescent="0.25">
      <c r="D1493" s="33" t="str">
        <f t="shared" si="23"/>
        <v/>
      </c>
    </row>
    <row r="1494" spans="4:4" x14ac:dyDescent="0.25">
      <c r="D1494" s="33" t="str">
        <f t="shared" si="23"/>
        <v/>
      </c>
    </row>
    <row r="1495" spans="4:4" x14ac:dyDescent="0.25">
      <c r="D1495" s="33" t="str">
        <f t="shared" si="23"/>
        <v/>
      </c>
    </row>
    <row r="1496" spans="4:4" x14ac:dyDescent="0.25">
      <c r="D1496" s="33" t="str">
        <f t="shared" si="23"/>
        <v/>
      </c>
    </row>
    <row r="1497" spans="4:4" x14ac:dyDescent="0.25">
      <c r="D1497" s="33" t="str">
        <f t="shared" si="23"/>
        <v/>
      </c>
    </row>
    <row r="1498" spans="4:4" x14ac:dyDescent="0.25">
      <c r="D1498" s="33" t="str">
        <f t="shared" si="23"/>
        <v/>
      </c>
    </row>
    <row r="1499" spans="4:4" x14ac:dyDescent="0.25">
      <c r="D1499" s="33" t="str">
        <f t="shared" si="23"/>
        <v/>
      </c>
    </row>
    <row r="1500" spans="4:4" x14ac:dyDescent="0.25">
      <c r="D1500" s="33" t="str">
        <f t="shared" si="23"/>
        <v/>
      </c>
    </row>
    <row r="1501" spans="4:4" x14ac:dyDescent="0.25">
      <c r="D1501" s="33" t="str">
        <f t="shared" si="23"/>
        <v/>
      </c>
    </row>
    <row r="1502" spans="4:4" x14ac:dyDescent="0.25">
      <c r="D1502" s="33" t="str">
        <f t="shared" si="23"/>
        <v/>
      </c>
    </row>
    <row r="1503" spans="4:4" x14ac:dyDescent="0.25">
      <c r="D1503" s="33" t="str">
        <f t="shared" si="23"/>
        <v/>
      </c>
    </row>
    <row r="1504" spans="4:4" x14ac:dyDescent="0.25">
      <c r="D1504" s="33" t="str">
        <f t="shared" si="23"/>
        <v/>
      </c>
    </row>
    <row r="1505" spans="4:4" x14ac:dyDescent="0.25">
      <c r="D1505" s="33" t="str">
        <f t="shared" si="23"/>
        <v/>
      </c>
    </row>
    <row r="1506" spans="4:4" x14ac:dyDescent="0.25">
      <c r="D1506" s="33" t="str">
        <f t="shared" si="23"/>
        <v/>
      </c>
    </row>
    <row r="1507" spans="4:4" x14ac:dyDescent="0.25">
      <c r="D1507" s="33" t="str">
        <f t="shared" si="23"/>
        <v/>
      </c>
    </row>
    <row r="1508" spans="4:4" x14ac:dyDescent="0.25">
      <c r="D1508" s="33" t="str">
        <f t="shared" si="23"/>
        <v/>
      </c>
    </row>
    <row r="1509" spans="4:4" x14ac:dyDescent="0.25">
      <c r="D1509" s="33" t="str">
        <f t="shared" si="23"/>
        <v/>
      </c>
    </row>
    <row r="1510" spans="4:4" x14ac:dyDescent="0.25">
      <c r="D1510" s="33" t="str">
        <f t="shared" si="23"/>
        <v/>
      </c>
    </row>
    <row r="1511" spans="4:4" x14ac:dyDescent="0.25">
      <c r="D1511" s="33" t="str">
        <f t="shared" si="23"/>
        <v/>
      </c>
    </row>
    <row r="1512" spans="4:4" x14ac:dyDescent="0.25">
      <c r="D1512" s="33" t="str">
        <f t="shared" si="23"/>
        <v/>
      </c>
    </row>
    <row r="1513" spans="4:4" x14ac:dyDescent="0.25">
      <c r="D1513" s="33" t="str">
        <f t="shared" si="23"/>
        <v/>
      </c>
    </row>
    <row r="1514" spans="4:4" x14ac:dyDescent="0.25">
      <c r="D1514" s="33" t="str">
        <f t="shared" si="23"/>
        <v/>
      </c>
    </row>
    <row r="1515" spans="4:4" x14ac:dyDescent="0.25">
      <c r="D1515" s="33" t="str">
        <f t="shared" si="23"/>
        <v/>
      </c>
    </row>
    <row r="1516" spans="4:4" x14ac:dyDescent="0.25">
      <c r="D1516" s="33" t="str">
        <f t="shared" si="23"/>
        <v/>
      </c>
    </row>
    <row r="1517" spans="4:4" x14ac:dyDescent="0.25">
      <c r="D1517" s="33" t="str">
        <f t="shared" si="23"/>
        <v/>
      </c>
    </row>
    <row r="1518" spans="4:4" x14ac:dyDescent="0.25">
      <c r="D1518" s="33" t="str">
        <f t="shared" si="23"/>
        <v/>
      </c>
    </row>
    <row r="1519" spans="4:4" x14ac:dyDescent="0.25">
      <c r="D1519" s="33" t="str">
        <f t="shared" si="23"/>
        <v/>
      </c>
    </row>
    <row r="1520" spans="4:4" x14ac:dyDescent="0.25">
      <c r="D1520" s="33" t="str">
        <f t="shared" si="23"/>
        <v/>
      </c>
    </row>
    <row r="1521" spans="4:4" x14ac:dyDescent="0.25">
      <c r="D1521" s="33" t="str">
        <f t="shared" si="23"/>
        <v/>
      </c>
    </row>
    <row r="1522" spans="4:4" x14ac:dyDescent="0.25">
      <c r="D1522" s="33" t="str">
        <f t="shared" si="23"/>
        <v/>
      </c>
    </row>
    <row r="1523" spans="4:4" x14ac:dyDescent="0.25">
      <c r="D1523" s="33" t="str">
        <f t="shared" si="23"/>
        <v/>
      </c>
    </row>
    <row r="1524" spans="4:4" x14ac:dyDescent="0.25">
      <c r="D1524" s="33" t="str">
        <f t="shared" si="23"/>
        <v/>
      </c>
    </row>
    <row r="1525" spans="4:4" x14ac:dyDescent="0.25">
      <c r="D1525" s="33" t="str">
        <f t="shared" si="23"/>
        <v/>
      </c>
    </row>
    <row r="1526" spans="4:4" x14ac:dyDescent="0.25">
      <c r="D1526" s="33" t="str">
        <f t="shared" si="23"/>
        <v/>
      </c>
    </row>
    <row r="1527" spans="4:4" x14ac:dyDescent="0.25">
      <c r="D1527" s="33" t="str">
        <f t="shared" si="23"/>
        <v/>
      </c>
    </row>
    <row r="1528" spans="4:4" x14ac:dyDescent="0.25">
      <c r="D1528" s="33" t="str">
        <f t="shared" si="23"/>
        <v/>
      </c>
    </row>
    <row r="1529" spans="4:4" x14ac:dyDescent="0.25">
      <c r="D1529" s="33" t="str">
        <f t="shared" si="23"/>
        <v/>
      </c>
    </row>
    <row r="1530" spans="4:4" x14ac:dyDescent="0.25">
      <c r="D1530" s="33" t="str">
        <f t="shared" si="23"/>
        <v/>
      </c>
    </row>
    <row r="1531" spans="4:4" x14ac:dyDescent="0.25">
      <c r="D1531" s="33" t="str">
        <f t="shared" si="23"/>
        <v/>
      </c>
    </row>
    <row r="1532" spans="4:4" x14ac:dyDescent="0.25">
      <c r="D1532" s="33" t="str">
        <f t="shared" si="23"/>
        <v/>
      </c>
    </row>
    <row r="1533" spans="4:4" x14ac:dyDescent="0.25">
      <c r="D1533" s="33" t="str">
        <f t="shared" si="23"/>
        <v/>
      </c>
    </row>
    <row r="1534" spans="4:4" x14ac:dyDescent="0.25">
      <c r="D1534" s="33" t="str">
        <f t="shared" si="23"/>
        <v/>
      </c>
    </row>
    <row r="1535" spans="4:4" x14ac:dyDescent="0.25">
      <c r="D1535" s="33" t="str">
        <f t="shared" si="23"/>
        <v/>
      </c>
    </row>
    <row r="1536" spans="4:4" x14ac:dyDescent="0.25">
      <c r="D1536" s="33" t="str">
        <f t="shared" si="23"/>
        <v/>
      </c>
    </row>
    <row r="1537" spans="4:4" x14ac:dyDescent="0.25">
      <c r="D1537" s="33" t="str">
        <f t="shared" si="23"/>
        <v/>
      </c>
    </row>
    <row r="1538" spans="4:4" x14ac:dyDescent="0.25">
      <c r="D1538" s="33" t="str">
        <f t="shared" si="23"/>
        <v/>
      </c>
    </row>
    <row r="1539" spans="4:4" x14ac:dyDescent="0.25">
      <c r="D1539" s="33" t="str">
        <f t="shared" ref="D1539:D1602" si="24">IF(ISBLANK(C1539),"","Введите дату")</f>
        <v/>
      </c>
    </row>
    <row r="1540" spans="4:4" x14ac:dyDescent="0.25">
      <c r="D1540" s="33" t="str">
        <f t="shared" si="24"/>
        <v/>
      </c>
    </row>
    <row r="1541" spans="4:4" x14ac:dyDescent="0.25">
      <c r="D1541" s="33" t="str">
        <f t="shared" si="24"/>
        <v/>
      </c>
    </row>
    <row r="1542" spans="4:4" x14ac:dyDescent="0.25">
      <c r="D1542" s="33" t="str">
        <f t="shared" si="24"/>
        <v/>
      </c>
    </row>
    <row r="1543" spans="4:4" x14ac:dyDescent="0.25">
      <c r="D1543" s="33" t="str">
        <f t="shared" si="24"/>
        <v/>
      </c>
    </row>
    <row r="1544" spans="4:4" x14ac:dyDescent="0.25">
      <c r="D1544" s="33" t="str">
        <f t="shared" si="24"/>
        <v/>
      </c>
    </row>
    <row r="1545" spans="4:4" x14ac:dyDescent="0.25">
      <c r="D1545" s="33" t="str">
        <f t="shared" si="24"/>
        <v/>
      </c>
    </row>
    <row r="1546" spans="4:4" x14ac:dyDescent="0.25">
      <c r="D1546" s="33" t="str">
        <f t="shared" si="24"/>
        <v/>
      </c>
    </row>
    <row r="1547" spans="4:4" x14ac:dyDescent="0.25">
      <c r="D1547" s="33" t="str">
        <f t="shared" si="24"/>
        <v/>
      </c>
    </row>
    <row r="1548" spans="4:4" x14ac:dyDescent="0.25">
      <c r="D1548" s="33" t="str">
        <f t="shared" si="24"/>
        <v/>
      </c>
    </row>
    <row r="1549" spans="4:4" x14ac:dyDescent="0.25">
      <c r="D1549" s="33" t="str">
        <f t="shared" si="24"/>
        <v/>
      </c>
    </row>
    <row r="1550" spans="4:4" x14ac:dyDescent="0.25">
      <c r="D1550" s="33" t="str">
        <f t="shared" si="24"/>
        <v/>
      </c>
    </row>
    <row r="1551" spans="4:4" x14ac:dyDescent="0.25">
      <c r="D1551" s="33" t="str">
        <f t="shared" si="24"/>
        <v/>
      </c>
    </row>
    <row r="1552" spans="4:4" x14ac:dyDescent="0.25">
      <c r="D1552" s="33" t="str">
        <f t="shared" si="24"/>
        <v/>
      </c>
    </row>
    <row r="1553" spans="4:4" x14ac:dyDescent="0.25">
      <c r="D1553" s="33" t="str">
        <f t="shared" si="24"/>
        <v/>
      </c>
    </row>
    <row r="1554" spans="4:4" x14ac:dyDescent="0.25">
      <c r="D1554" s="33" t="str">
        <f t="shared" si="24"/>
        <v/>
      </c>
    </row>
    <row r="1555" spans="4:4" x14ac:dyDescent="0.25">
      <c r="D1555" s="33" t="str">
        <f t="shared" si="24"/>
        <v/>
      </c>
    </row>
    <row r="1556" spans="4:4" x14ac:dyDescent="0.25">
      <c r="D1556" s="33" t="str">
        <f t="shared" si="24"/>
        <v/>
      </c>
    </row>
    <row r="1557" spans="4:4" x14ac:dyDescent="0.25">
      <c r="D1557" s="33" t="str">
        <f t="shared" si="24"/>
        <v/>
      </c>
    </row>
    <row r="1558" spans="4:4" x14ac:dyDescent="0.25">
      <c r="D1558" s="33" t="str">
        <f t="shared" si="24"/>
        <v/>
      </c>
    </row>
    <row r="1559" spans="4:4" x14ac:dyDescent="0.25">
      <c r="D1559" s="33" t="str">
        <f t="shared" si="24"/>
        <v/>
      </c>
    </row>
    <row r="1560" spans="4:4" x14ac:dyDescent="0.25">
      <c r="D1560" s="33" t="str">
        <f t="shared" si="24"/>
        <v/>
      </c>
    </row>
    <row r="1561" spans="4:4" x14ac:dyDescent="0.25">
      <c r="D1561" s="33" t="str">
        <f t="shared" si="24"/>
        <v/>
      </c>
    </row>
    <row r="1562" spans="4:4" x14ac:dyDescent="0.25">
      <c r="D1562" s="33" t="str">
        <f t="shared" si="24"/>
        <v/>
      </c>
    </row>
    <row r="1563" spans="4:4" x14ac:dyDescent="0.25">
      <c r="D1563" s="33" t="str">
        <f t="shared" si="24"/>
        <v/>
      </c>
    </row>
    <row r="1564" spans="4:4" x14ac:dyDescent="0.25">
      <c r="D1564" s="33" t="str">
        <f t="shared" si="24"/>
        <v/>
      </c>
    </row>
    <row r="1565" spans="4:4" x14ac:dyDescent="0.25">
      <c r="D1565" s="33" t="str">
        <f t="shared" si="24"/>
        <v/>
      </c>
    </row>
    <row r="1566" spans="4:4" x14ac:dyDescent="0.25">
      <c r="D1566" s="33" t="str">
        <f t="shared" si="24"/>
        <v/>
      </c>
    </row>
    <row r="1567" spans="4:4" x14ac:dyDescent="0.25">
      <c r="D1567" s="33" t="str">
        <f t="shared" si="24"/>
        <v/>
      </c>
    </row>
    <row r="1568" spans="4:4" x14ac:dyDescent="0.25">
      <c r="D1568" s="33" t="str">
        <f t="shared" si="24"/>
        <v/>
      </c>
    </row>
    <row r="1569" spans="4:4" x14ac:dyDescent="0.25">
      <c r="D1569" s="33" t="str">
        <f t="shared" si="24"/>
        <v/>
      </c>
    </row>
    <row r="1570" spans="4:4" x14ac:dyDescent="0.25">
      <c r="D1570" s="33" t="str">
        <f t="shared" si="24"/>
        <v/>
      </c>
    </row>
    <row r="1571" spans="4:4" x14ac:dyDescent="0.25">
      <c r="D1571" s="33" t="str">
        <f t="shared" si="24"/>
        <v/>
      </c>
    </row>
    <row r="1572" spans="4:4" x14ac:dyDescent="0.25">
      <c r="D1572" s="33" t="str">
        <f t="shared" si="24"/>
        <v/>
      </c>
    </row>
    <row r="1573" spans="4:4" x14ac:dyDescent="0.25">
      <c r="D1573" s="33" t="str">
        <f t="shared" si="24"/>
        <v/>
      </c>
    </row>
    <row r="1574" spans="4:4" x14ac:dyDescent="0.25">
      <c r="D1574" s="33" t="str">
        <f t="shared" si="24"/>
        <v/>
      </c>
    </row>
    <row r="1575" spans="4:4" x14ac:dyDescent="0.25">
      <c r="D1575" s="33" t="str">
        <f t="shared" si="24"/>
        <v/>
      </c>
    </row>
    <row r="1576" spans="4:4" x14ac:dyDescent="0.25">
      <c r="D1576" s="33" t="str">
        <f t="shared" si="24"/>
        <v/>
      </c>
    </row>
    <row r="1577" spans="4:4" x14ac:dyDescent="0.25">
      <c r="D1577" s="33" t="str">
        <f t="shared" si="24"/>
        <v/>
      </c>
    </row>
    <row r="1578" spans="4:4" x14ac:dyDescent="0.25">
      <c r="D1578" s="33" t="str">
        <f t="shared" si="24"/>
        <v/>
      </c>
    </row>
    <row r="1579" spans="4:4" x14ac:dyDescent="0.25">
      <c r="D1579" s="33" t="str">
        <f t="shared" si="24"/>
        <v/>
      </c>
    </row>
    <row r="1580" spans="4:4" x14ac:dyDescent="0.25">
      <c r="D1580" s="33" t="str">
        <f t="shared" si="24"/>
        <v/>
      </c>
    </row>
    <row r="1581" spans="4:4" x14ac:dyDescent="0.25">
      <c r="D1581" s="33" t="str">
        <f t="shared" si="24"/>
        <v/>
      </c>
    </row>
    <row r="1582" spans="4:4" x14ac:dyDescent="0.25">
      <c r="D1582" s="33" t="str">
        <f t="shared" si="24"/>
        <v/>
      </c>
    </row>
    <row r="1583" spans="4:4" x14ac:dyDescent="0.25">
      <c r="D1583" s="33" t="str">
        <f t="shared" si="24"/>
        <v/>
      </c>
    </row>
    <row r="1584" spans="4:4" x14ac:dyDescent="0.25">
      <c r="D1584" s="33" t="str">
        <f t="shared" si="24"/>
        <v/>
      </c>
    </row>
    <row r="1585" spans="4:4" x14ac:dyDescent="0.25">
      <c r="D1585" s="33" t="str">
        <f t="shared" si="24"/>
        <v/>
      </c>
    </row>
    <row r="1586" spans="4:4" x14ac:dyDescent="0.25">
      <c r="D1586" s="33" t="str">
        <f t="shared" si="24"/>
        <v/>
      </c>
    </row>
    <row r="1587" spans="4:4" x14ac:dyDescent="0.25">
      <c r="D1587" s="33" t="str">
        <f t="shared" si="24"/>
        <v/>
      </c>
    </row>
    <row r="1588" spans="4:4" x14ac:dyDescent="0.25">
      <c r="D1588" s="33" t="str">
        <f t="shared" si="24"/>
        <v/>
      </c>
    </row>
    <row r="1589" spans="4:4" x14ac:dyDescent="0.25">
      <c r="D1589" s="33" t="str">
        <f t="shared" si="24"/>
        <v/>
      </c>
    </row>
    <row r="1590" spans="4:4" x14ac:dyDescent="0.25">
      <c r="D1590" s="33" t="str">
        <f t="shared" si="24"/>
        <v/>
      </c>
    </row>
    <row r="1591" spans="4:4" x14ac:dyDescent="0.25">
      <c r="D1591" s="33" t="str">
        <f t="shared" si="24"/>
        <v/>
      </c>
    </row>
    <row r="1592" spans="4:4" x14ac:dyDescent="0.25">
      <c r="D1592" s="33" t="str">
        <f t="shared" si="24"/>
        <v/>
      </c>
    </row>
    <row r="1593" spans="4:4" x14ac:dyDescent="0.25">
      <c r="D1593" s="33" t="str">
        <f t="shared" si="24"/>
        <v/>
      </c>
    </row>
    <row r="1594" spans="4:4" x14ac:dyDescent="0.25">
      <c r="D1594" s="33" t="str">
        <f t="shared" si="24"/>
        <v/>
      </c>
    </row>
    <row r="1595" spans="4:4" x14ac:dyDescent="0.25">
      <c r="D1595" s="33" t="str">
        <f t="shared" si="24"/>
        <v/>
      </c>
    </row>
    <row r="1596" spans="4:4" x14ac:dyDescent="0.25">
      <c r="D1596" s="33" t="str">
        <f t="shared" si="24"/>
        <v/>
      </c>
    </row>
    <row r="1597" spans="4:4" x14ac:dyDescent="0.25">
      <c r="D1597" s="33" t="str">
        <f t="shared" si="24"/>
        <v/>
      </c>
    </row>
    <row r="1598" spans="4:4" x14ac:dyDescent="0.25">
      <c r="D1598" s="33" t="str">
        <f t="shared" si="24"/>
        <v/>
      </c>
    </row>
    <row r="1599" spans="4:4" x14ac:dyDescent="0.25">
      <c r="D1599" s="33" t="str">
        <f t="shared" si="24"/>
        <v/>
      </c>
    </row>
    <row r="1600" spans="4:4" x14ac:dyDescent="0.25">
      <c r="D1600" s="33" t="str">
        <f t="shared" si="24"/>
        <v/>
      </c>
    </row>
    <row r="1601" spans="4:4" x14ac:dyDescent="0.25">
      <c r="D1601" s="33" t="str">
        <f t="shared" si="24"/>
        <v/>
      </c>
    </row>
    <row r="1602" spans="4:4" x14ac:dyDescent="0.25">
      <c r="D1602" s="33" t="str">
        <f t="shared" si="24"/>
        <v/>
      </c>
    </row>
    <row r="1603" spans="4:4" x14ac:dyDescent="0.25">
      <c r="D1603" s="33" t="str">
        <f t="shared" ref="D1603:D1666" si="25">IF(ISBLANK(C1603),"","Введите дату")</f>
        <v/>
      </c>
    </row>
    <row r="1604" spans="4:4" x14ac:dyDescent="0.25">
      <c r="D1604" s="33" t="str">
        <f t="shared" si="25"/>
        <v/>
      </c>
    </row>
    <row r="1605" spans="4:4" x14ac:dyDescent="0.25">
      <c r="D1605" s="33" t="str">
        <f t="shared" si="25"/>
        <v/>
      </c>
    </row>
    <row r="1606" spans="4:4" x14ac:dyDescent="0.25">
      <c r="D1606" s="33" t="str">
        <f t="shared" si="25"/>
        <v/>
      </c>
    </row>
    <row r="1607" spans="4:4" x14ac:dyDescent="0.25">
      <c r="D1607" s="33" t="str">
        <f t="shared" si="25"/>
        <v/>
      </c>
    </row>
    <row r="1608" spans="4:4" x14ac:dyDescent="0.25">
      <c r="D1608" s="33" t="str">
        <f t="shared" si="25"/>
        <v/>
      </c>
    </row>
    <row r="1609" spans="4:4" x14ac:dyDescent="0.25">
      <c r="D1609" s="33" t="str">
        <f t="shared" si="25"/>
        <v/>
      </c>
    </row>
    <row r="1610" spans="4:4" x14ac:dyDescent="0.25">
      <c r="D1610" s="33" t="str">
        <f t="shared" si="25"/>
        <v/>
      </c>
    </row>
    <row r="1611" spans="4:4" x14ac:dyDescent="0.25">
      <c r="D1611" s="33" t="str">
        <f t="shared" si="25"/>
        <v/>
      </c>
    </row>
    <row r="1612" spans="4:4" x14ac:dyDescent="0.25">
      <c r="D1612" s="33" t="str">
        <f t="shared" si="25"/>
        <v/>
      </c>
    </row>
    <row r="1613" spans="4:4" x14ac:dyDescent="0.25">
      <c r="D1613" s="33" t="str">
        <f t="shared" si="25"/>
        <v/>
      </c>
    </row>
    <row r="1614" spans="4:4" x14ac:dyDescent="0.25">
      <c r="D1614" s="33" t="str">
        <f t="shared" si="25"/>
        <v/>
      </c>
    </row>
    <row r="1615" spans="4:4" x14ac:dyDescent="0.25">
      <c r="D1615" s="33" t="str">
        <f t="shared" si="25"/>
        <v/>
      </c>
    </row>
    <row r="1616" spans="4:4" x14ac:dyDescent="0.25">
      <c r="D1616" s="33" t="str">
        <f t="shared" si="25"/>
        <v/>
      </c>
    </row>
    <row r="1617" spans="4:4" x14ac:dyDescent="0.25">
      <c r="D1617" s="33" t="str">
        <f t="shared" si="25"/>
        <v/>
      </c>
    </row>
    <row r="1618" spans="4:4" x14ac:dyDescent="0.25">
      <c r="D1618" s="33" t="str">
        <f t="shared" si="25"/>
        <v/>
      </c>
    </row>
    <row r="1619" spans="4:4" x14ac:dyDescent="0.25">
      <c r="D1619" s="33" t="str">
        <f t="shared" si="25"/>
        <v/>
      </c>
    </row>
    <row r="1620" spans="4:4" x14ac:dyDescent="0.25">
      <c r="D1620" s="33" t="str">
        <f t="shared" si="25"/>
        <v/>
      </c>
    </row>
    <row r="1621" spans="4:4" x14ac:dyDescent="0.25">
      <c r="D1621" s="33" t="str">
        <f t="shared" si="25"/>
        <v/>
      </c>
    </row>
    <row r="1622" spans="4:4" x14ac:dyDescent="0.25">
      <c r="D1622" s="33" t="str">
        <f t="shared" si="25"/>
        <v/>
      </c>
    </row>
    <row r="1623" spans="4:4" x14ac:dyDescent="0.25">
      <c r="D1623" s="33" t="str">
        <f t="shared" si="25"/>
        <v/>
      </c>
    </row>
    <row r="1624" spans="4:4" x14ac:dyDescent="0.25">
      <c r="D1624" s="33" t="str">
        <f t="shared" si="25"/>
        <v/>
      </c>
    </row>
    <row r="1625" spans="4:4" x14ac:dyDescent="0.25">
      <c r="D1625" s="33" t="str">
        <f t="shared" si="25"/>
        <v/>
      </c>
    </row>
    <row r="1626" spans="4:4" x14ac:dyDescent="0.25">
      <c r="D1626" s="33" t="str">
        <f t="shared" si="25"/>
        <v/>
      </c>
    </row>
    <row r="1627" spans="4:4" x14ac:dyDescent="0.25">
      <c r="D1627" s="33" t="str">
        <f t="shared" si="25"/>
        <v/>
      </c>
    </row>
    <row r="1628" spans="4:4" x14ac:dyDescent="0.25">
      <c r="D1628" s="33" t="str">
        <f t="shared" si="25"/>
        <v/>
      </c>
    </row>
    <row r="1629" spans="4:4" x14ac:dyDescent="0.25">
      <c r="D1629" s="33" t="str">
        <f t="shared" si="25"/>
        <v/>
      </c>
    </row>
    <row r="1630" spans="4:4" x14ac:dyDescent="0.25">
      <c r="D1630" s="33" t="str">
        <f t="shared" si="25"/>
        <v/>
      </c>
    </row>
    <row r="1631" spans="4:4" x14ac:dyDescent="0.25">
      <c r="D1631" s="33" t="str">
        <f t="shared" si="25"/>
        <v/>
      </c>
    </row>
    <row r="1632" spans="4:4" x14ac:dyDescent="0.25">
      <c r="D1632" s="33" t="str">
        <f t="shared" si="25"/>
        <v/>
      </c>
    </row>
    <row r="1633" spans="4:4" x14ac:dyDescent="0.25">
      <c r="D1633" s="33" t="str">
        <f t="shared" si="25"/>
        <v/>
      </c>
    </row>
    <row r="1634" spans="4:4" x14ac:dyDescent="0.25">
      <c r="D1634" s="33" t="str">
        <f t="shared" si="25"/>
        <v/>
      </c>
    </row>
    <row r="1635" spans="4:4" x14ac:dyDescent="0.25">
      <c r="D1635" s="33" t="str">
        <f t="shared" si="25"/>
        <v/>
      </c>
    </row>
    <row r="1636" spans="4:4" x14ac:dyDescent="0.25">
      <c r="D1636" s="33" t="str">
        <f t="shared" si="25"/>
        <v/>
      </c>
    </row>
    <row r="1637" spans="4:4" x14ac:dyDescent="0.25">
      <c r="D1637" s="33" t="str">
        <f t="shared" si="25"/>
        <v/>
      </c>
    </row>
    <row r="1638" spans="4:4" x14ac:dyDescent="0.25">
      <c r="D1638" s="33" t="str">
        <f t="shared" si="25"/>
        <v/>
      </c>
    </row>
    <row r="1639" spans="4:4" x14ac:dyDescent="0.25">
      <c r="D1639" s="33" t="str">
        <f t="shared" si="25"/>
        <v/>
      </c>
    </row>
    <row r="1640" spans="4:4" x14ac:dyDescent="0.25">
      <c r="D1640" s="33" t="str">
        <f t="shared" si="25"/>
        <v/>
      </c>
    </row>
    <row r="1641" spans="4:4" x14ac:dyDescent="0.25">
      <c r="D1641" s="33" t="str">
        <f t="shared" si="25"/>
        <v/>
      </c>
    </row>
    <row r="1642" spans="4:4" x14ac:dyDescent="0.25">
      <c r="D1642" s="33" t="str">
        <f t="shared" si="25"/>
        <v/>
      </c>
    </row>
    <row r="1643" spans="4:4" x14ac:dyDescent="0.25">
      <c r="D1643" s="33" t="str">
        <f t="shared" si="25"/>
        <v/>
      </c>
    </row>
    <row r="1644" spans="4:4" x14ac:dyDescent="0.25">
      <c r="D1644" s="33" t="str">
        <f t="shared" si="25"/>
        <v/>
      </c>
    </row>
    <row r="1645" spans="4:4" x14ac:dyDescent="0.25">
      <c r="D1645" s="33" t="str">
        <f t="shared" si="25"/>
        <v/>
      </c>
    </row>
    <row r="1646" spans="4:4" x14ac:dyDescent="0.25">
      <c r="D1646" s="33" t="str">
        <f t="shared" si="25"/>
        <v/>
      </c>
    </row>
    <row r="1647" spans="4:4" x14ac:dyDescent="0.25">
      <c r="D1647" s="33" t="str">
        <f t="shared" si="25"/>
        <v/>
      </c>
    </row>
    <row r="1648" spans="4:4" x14ac:dyDescent="0.25">
      <c r="D1648" s="33" t="str">
        <f t="shared" si="25"/>
        <v/>
      </c>
    </row>
    <row r="1649" spans="4:4" x14ac:dyDescent="0.25">
      <c r="D1649" s="33" t="str">
        <f t="shared" si="25"/>
        <v/>
      </c>
    </row>
    <row r="1650" spans="4:4" x14ac:dyDescent="0.25">
      <c r="D1650" s="33" t="str">
        <f t="shared" si="25"/>
        <v/>
      </c>
    </row>
    <row r="1651" spans="4:4" x14ac:dyDescent="0.25">
      <c r="D1651" s="33" t="str">
        <f t="shared" si="25"/>
        <v/>
      </c>
    </row>
    <row r="1652" spans="4:4" x14ac:dyDescent="0.25">
      <c r="D1652" s="33" t="str">
        <f t="shared" si="25"/>
        <v/>
      </c>
    </row>
    <row r="1653" spans="4:4" x14ac:dyDescent="0.25">
      <c r="D1653" s="33" t="str">
        <f t="shared" si="25"/>
        <v/>
      </c>
    </row>
    <row r="1654" spans="4:4" x14ac:dyDescent="0.25">
      <c r="D1654" s="33" t="str">
        <f t="shared" si="25"/>
        <v/>
      </c>
    </row>
    <row r="1655" spans="4:4" x14ac:dyDescent="0.25">
      <c r="D1655" s="33" t="str">
        <f t="shared" si="25"/>
        <v/>
      </c>
    </row>
    <row r="1656" spans="4:4" x14ac:dyDescent="0.25">
      <c r="D1656" s="33" t="str">
        <f t="shared" si="25"/>
        <v/>
      </c>
    </row>
    <row r="1657" spans="4:4" x14ac:dyDescent="0.25">
      <c r="D1657" s="33" t="str">
        <f t="shared" si="25"/>
        <v/>
      </c>
    </row>
    <row r="1658" spans="4:4" x14ac:dyDescent="0.25">
      <c r="D1658" s="33" t="str">
        <f t="shared" si="25"/>
        <v/>
      </c>
    </row>
    <row r="1659" spans="4:4" x14ac:dyDescent="0.25">
      <c r="D1659" s="33" t="str">
        <f t="shared" si="25"/>
        <v/>
      </c>
    </row>
    <row r="1660" spans="4:4" x14ac:dyDescent="0.25">
      <c r="D1660" s="33" t="str">
        <f t="shared" si="25"/>
        <v/>
      </c>
    </row>
    <row r="1661" spans="4:4" x14ac:dyDescent="0.25">
      <c r="D1661" s="33" t="str">
        <f t="shared" si="25"/>
        <v/>
      </c>
    </row>
    <row r="1662" spans="4:4" x14ac:dyDescent="0.25">
      <c r="D1662" s="33" t="str">
        <f t="shared" si="25"/>
        <v/>
      </c>
    </row>
    <row r="1663" spans="4:4" x14ac:dyDescent="0.25">
      <c r="D1663" s="33" t="str">
        <f t="shared" si="25"/>
        <v/>
      </c>
    </row>
    <row r="1664" spans="4:4" x14ac:dyDescent="0.25">
      <c r="D1664" s="33" t="str">
        <f t="shared" si="25"/>
        <v/>
      </c>
    </row>
    <row r="1665" spans="4:4" x14ac:dyDescent="0.25">
      <c r="D1665" s="33" t="str">
        <f t="shared" si="25"/>
        <v/>
      </c>
    </row>
    <row r="1666" spans="4:4" x14ac:dyDescent="0.25">
      <c r="D1666" s="33" t="str">
        <f t="shared" si="25"/>
        <v/>
      </c>
    </row>
    <row r="1667" spans="4:4" x14ac:dyDescent="0.25">
      <c r="D1667" s="33" t="str">
        <f t="shared" ref="D1667:D1730" si="26">IF(ISBLANK(C1667),"","Введите дату")</f>
        <v/>
      </c>
    </row>
    <row r="1668" spans="4:4" x14ac:dyDescent="0.25">
      <c r="D1668" s="33" t="str">
        <f t="shared" si="26"/>
        <v/>
      </c>
    </row>
    <row r="1669" spans="4:4" x14ac:dyDescent="0.25">
      <c r="D1669" s="33" t="str">
        <f t="shared" si="26"/>
        <v/>
      </c>
    </row>
    <row r="1670" spans="4:4" x14ac:dyDescent="0.25">
      <c r="D1670" s="33" t="str">
        <f t="shared" si="26"/>
        <v/>
      </c>
    </row>
    <row r="1671" spans="4:4" x14ac:dyDescent="0.25">
      <c r="D1671" s="33" t="str">
        <f t="shared" si="26"/>
        <v/>
      </c>
    </row>
    <row r="1672" spans="4:4" x14ac:dyDescent="0.25">
      <c r="D1672" s="33" t="str">
        <f t="shared" si="26"/>
        <v/>
      </c>
    </row>
    <row r="1673" spans="4:4" x14ac:dyDescent="0.25">
      <c r="D1673" s="33" t="str">
        <f t="shared" si="26"/>
        <v/>
      </c>
    </row>
    <row r="1674" spans="4:4" x14ac:dyDescent="0.25">
      <c r="D1674" s="33" t="str">
        <f t="shared" si="26"/>
        <v/>
      </c>
    </row>
    <row r="1675" spans="4:4" x14ac:dyDescent="0.25">
      <c r="D1675" s="33" t="str">
        <f t="shared" si="26"/>
        <v/>
      </c>
    </row>
    <row r="1676" spans="4:4" x14ac:dyDescent="0.25">
      <c r="D1676" s="33" t="str">
        <f t="shared" si="26"/>
        <v/>
      </c>
    </row>
    <row r="1677" spans="4:4" x14ac:dyDescent="0.25">
      <c r="D1677" s="33" t="str">
        <f t="shared" si="26"/>
        <v/>
      </c>
    </row>
    <row r="1678" spans="4:4" x14ac:dyDescent="0.25">
      <c r="D1678" s="33" t="str">
        <f t="shared" si="26"/>
        <v/>
      </c>
    </row>
    <row r="1679" spans="4:4" x14ac:dyDescent="0.25">
      <c r="D1679" s="33" t="str">
        <f t="shared" si="26"/>
        <v/>
      </c>
    </row>
    <row r="1680" spans="4:4" x14ac:dyDescent="0.25">
      <c r="D1680" s="33" t="str">
        <f t="shared" si="26"/>
        <v/>
      </c>
    </row>
    <row r="1681" spans="4:4" x14ac:dyDescent="0.25">
      <c r="D1681" s="33" t="str">
        <f t="shared" si="26"/>
        <v/>
      </c>
    </row>
    <row r="1682" spans="4:4" x14ac:dyDescent="0.25">
      <c r="D1682" s="33" t="str">
        <f t="shared" si="26"/>
        <v/>
      </c>
    </row>
    <row r="1683" spans="4:4" x14ac:dyDescent="0.25">
      <c r="D1683" s="33" t="str">
        <f t="shared" si="26"/>
        <v/>
      </c>
    </row>
    <row r="1684" spans="4:4" x14ac:dyDescent="0.25">
      <c r="D1684" s="33" t="str">
        <f t="shared" si="26"/>
        <v/>
      </c>
    </row>
    <row r="1685" spans="4:4" x14ac:dyDescent="0.25">
      <c r="D1685" s="33" t="str">
        <f t="shared" si="26"/>
        <v/>
      </c>
    </row>
    <row r="1686" spans="4:4" x14ac:dyDescent="0.25">
      <c r="D1686" s="33" t="str">
        <f t="shared" si="26"/>
        <v/>
      </c>
    </row>
    <row r="1687" spans="4:4" x14ac:dyDescent="0.25">
      <c r="D1687" s="33" t="str">
        <f t="shared" si="26"/>
        <v/>
      </c>
    </row>
    <row r="1688" spans="4:4" x14ac:dyDescent="0.25">
      <c r="D1688" s="33" t="str">
        <f t="shared" si="26"/>
        <v/>
      </c>
    </row>
    <row r="1689" spans="4:4" x14ac:dyDescent="0.25">
      <c r="D1689" s="33" t="str">
        <f t="shared" si="26"/>
        <v/>
      </c>
    </row>
    <row r="1690" spans="4:4" x14ac:dyDescent="0.25">
      <c r="D1690" s="33" t="str">
        <f t="shared" si="26"/>
        <v/>
      </c>
    </row>
    <row r="1691" spans="4:4" x14ac:dyDescent="0.25">
      <c r="D1691" s="33" t="str">
        <f t="shared" si="26"/>
        <v/>
      </c>
    </row>
    <row r="1692" spans="4:4" x14ac:dyDescent="0.25">
      <c r="D1692" s="33" t="str">
        <f t="shared" si="26"/>
        <v/>
      </c>
    </row>
    <row r="1693" spans="4:4" x14ac:dyDescent="0.25">
      <c r="D1693" s="33" t="str">
        <f t="shared" si="26"/>
        <v/>
      </c>
    </row>
    <row r="1694" spans="4:4" x14ac:dyDescent="0.25">
      <c r="D1694" s="33" t="str">
        <f t="shared" si="26"/>
        <v/>
      </c>
    </row>
    <row r="1695" spans="4:4" x14ac:dyDescent="0.25">
      <c r="D1695" s="33" t="str">
        <f t="shared" si="26"/>
        <v/>
      </c>
    </row>
    <row r="1696" spans="4:4" x14ac:dyDescent="0.25">
      <c r="D1696" s="33" t="str">
        <f t="shared" si="26"/>
        <v/>
      </c>
    </row>
    <row r="1697" spans="4:4" x14ac:dyDescent="0.25">
      <c r="D1697" s="33" t="str">
        <f t="shared" si="26"/>
        <v/>
      </c>
    </row>
    <row r="1698" spans="4:4" x14ac:dyDescent="0.25">
      <c r="D1698" s="33" t="str">
        <f t="shared" si="26"/>
        <v/>
      </c>
    </row>
    <row r="1699" spans="4:4" x14ac:dyDescent="0.25">
      <c r="D1699" s="33" t="str">
        <f t="shared" si="26"/>
        <v/>
      </c>
    </row>
    <row r="1700" spans="4:4" x14ac:dyDescent="0.25">
      <c r="D1700" s="33" t="str">
        <f t="shared" si="26"/>
        <v/>
      </c>
    </row>
    <row r="1701" spans="4:4" x14ac:dyDescent="0.25">
      <c r="D1701" s="33" t="str">
        <f t="shared" si="26"/>
        <v/>
      </c>
    </row>
    <row r="1702" spans="4:4" x14ac:dyDescent="0.25">
      <c r="D1702" s="33" t="str">
        <f t="shared" si="26"/>
        <v/>
      </c>
    </row>
    <row r="1703" spans="4:4" x14ac:dyDescent="0.25">
      <c r="D1703" s="33" t="str">
        <f t="shared" si="26"/>
        <v/>
      </c>
    </row>
    <row r="1704" spans="4:4" x14ac:dyDescent="0.25">
      <c r="D1704" s="33" t="str">
        <f t="shared" si="26"/>
        <v/>
      </c>
    </row>
    <row r="1705" spans="4:4" x14ac:dyDescent="0.25">
      <c r="D1705" s="33" t="str">
        <f t="shared" si="26"/>
        <v/>
      </c>
    </row>
    <row r="1706" spans="4:4" x14ac:dyDescent="0.25">
      <c r="D1706" s="33" t="str">
        <f t="shared" si="26"/>
        <v/>
      </c>
    </row>
    <row r="1707" spans="4:4" x14ac:dyDescent="0.25">
      <c r="D1707" s="33" t="str">
        <f t="shared" si="26"/>
        <v/>
      </c>
    </row>
    <row r="1708" spans="4:4" x14ac:dyDescent="0.25">
      <c r="D1708" s="33" t="str">
        <f t="shared" si="26"/>
        <v/>
      </c>
    </row>
    <row r="1709" spans="4:4" x14ac:dyDescent="0.25">
      <c r="D1709" s="33" t="str">
        <f t="shared" si="26"/>
        <v/>
      </c>
    </row>
    <row r="1710" spans="4:4" x14ac:dyDescent="0.25">
      <c r="D1710" s="33" t="str">
        <f t="shared" si="26"/>
        <v/>
      </c>
    </row>
    <row r="1711" spans="4:4" x14ac:dyDescent="0.25">
      <c r="D1711" s="33" t="str">
        <f t="shared" si="26"/>
        <v/>
      </c>
    </row>
    <row r="1712" spans="4:4" x14ac:dyDescent="0.25">
      <c r="D1712" s="33" t="str">
        <f t="shared" si="26"/>
        <v/>
      </c>
    </row>
    <row r="1713" spans="4:4" x14ac:dyDescent="0.25">
      <c r="D1713" s="33" t="str">
        <f t="shared" si="26"/>
        <v/>
      </c>
    </row>
    <row r="1714" spans="4:4" x14ac:dyDescent="0.25">
      <c r="D1714" s="33" t="str">
        <f t="shared" si="26"/>
        <v/>
      </c>
    </row>
    <row r="1715" spans="4:4" x14ac:dyDescent="0.25">
      <c r="D1715" s="33" t="str">
        <f t="shared" si="26"/>
        <v/>
      </c>
    </row>
    <row r="1716" spans="4:4" x14ac:dyDescent="0.25">
      <c r="D1716" s="33" t="str">
        <f t="shared" si="26"/>
        <v/>
      </c>
    </row>
    <row r="1717" spans="4:4" x14ac:dyDescent="0.25">
      <c r="D1717" s="33" t="str">
        <f t="shared" si="26"/>
        <v/>
      </c>
    </row>
    <row r="1718" spans="4:4" x14ac:dyDescent="0.25">
      <c r="D1718" s="33" t="str">
        <f t="shared" si="26"/>
        <v/>
      </c>
    </row>
    <row r="1719" spans="4:4" x14ac:dyDescent="0.25">
      <c r="D1719" s="33" t="str">
        <f t="shared" si="26"/>
        <v/>
      </c>
    </row>
    <row r="1720" spans="4:4" x14ac:dyDescent="0.25">
      <c r="D1720" s="33" t="str">
        <f t="shared" si="26"/>
        <v/>
      </c>
    </row>
    <row r="1721" spans="4:4" x14ac:dyDescent="0.25">
      <c r="D1721" s="33" t="str">
        <f t="shared" si="26"/>
        <v/>
      </c>
    </row>
    <row r="1722" spans="4:4" x14ac:dyDescent="0.25">
      <c r="D1722" s="33" t="str">
        <f t="shared" si="26"/>
        <v/>
      </c>
    </row>
    <row r="1723" spans="4:4" x14ac:dyDescent="0.25">
      <c r="D1723" s="33" t="str">
        <f t="shared" si="26"/>
        <v/>
      </c>
    </row>
    <row r="1724" spans="4:4" x14ac:dyDescent="0.25">
      <c r="D1724" s="33" t="str">
        <f t="shared" si="26"/>
        <v/>
      </c>
    </row>
    <row r="1725" spans="4:4" x14ac:dyDescent="0.25">
      <c r="D1725" s="33" t="str">
        <f t="shared" si="26"/>
        <v/>
      </c>
    </row>
    <row r="1726" spans="4:4" x14ac:dyDescent="0.25">
      <c r="D1726" s="33" t="str">
        <f t="shared" si="26"/>
        <v/>
      </c>
    </row>
    <row r="1727" spans="4:4" x14ac:dyDescent="0.25">
      <c r="D1727" s="33" t="str">
        <f t="shared" si="26"/>
        <v/>
      </c>
    </row>
    <row r="1728" spans="4:4" x14ac:dyDescent="0.25">
      <c r="D1728" s="33" t="str">
        <f t="shared" si="26"/>
        <v/>
      </c>
    </row>
    <row r="1729" spans="4:4" x14ac:dyDescent="0.25">
      <c r="D1729" s="33" t="str">
        <f t="shared" si="26"/>
        <v/>
      </c>
    </row>
    <row r="1730" spans="4:4" x14ac:dyDescent="0.25">
      <c r="D1730" s="33" t="str">
        <f t="shared" si="26"/>
        <v/>
      </c>
    </row>
    <row r="1731" spans="4:4" x14ac:dyDescent="0.25">
      <c r="D1731" s="33" t="str">
        <f t="shared" ref="D1731:D1794" si="27">IF(ISBLANK(C1731),"","Введите дату")</f>
        <v/>
      </c>
    </row>
    <row r="1732" spans="4:4" x14ac:dyDescent="0.25">
      <c r="D1732" s="33" t="str">
        <f t="shared" si="27"/>
        <v/>
      </c>
    </row>
    <row r="1733" spans="4:4" x14ac:dyDescent="0.25">
      <c r="D1733" s="33" t="str">
        <f t="shared" si="27"/>
        <v/>
      </c>
    </row>
    <row r="1734" spans="4:4" x14ac:dyDescent="0.25">
      <c r="D1734" s="33" t="str">
        <f t="shared" si="27"/>
        <v/>
      </c>
    </row>
    <row r="1735" spans="4:4" x14ac:dyDescent="0.25">
      <c r="D1735" s="33" t="str">
        <f t="shared" si="27"/>
        <v/>
      </c>
    </row>
    <row r="1736" spans="4:4" x14ac:dyDescent="0.25">
      <c r="D1736" s="33" t="str">
        <f t="shared" si="27"/>
        <v/>
      </c>
    </row>
    <row r="1737" spans="4:4" x14ac:dyDescent="0.25">
      <c r="D1737" s="33" t="str">
        <f t="shared" si="27"/>
        <v/>
      </c>
    </row>
    <row r="1738" spans="4:4" x14ac:dyDescent="0.25">
      <c r="D1738" s="33" t="str">
        <f t="shared" si="27"/>
        <v/>
      </c>
    </row>
    <row r="1739" spans="4:4" x14ac:dyDescent="0.25">
      <c r="D1739" s="33" t="str">
        <f t="shared" si="27"/>
        <v/>
      </c>
    </row>
    <row r="1740" spans="4:4" x14ac:dyDescent="0.25">
      <c r="D1740" s="33" t="str">
        <f t="shared" si="27"/>
        <v/>
      </c>
    </row>
    <row r="1741" spans="4:4" x14ac:dyDescent="0.25">
      <c r="D1741" s="33" t="str">
        <f t="shared" si="27"/>
        <v/>
      </c>
    </row>
    <row r="1742" spans="4:4" x14ac:dyDescent="0.25">
      <c r="D1742" s="33" t="str">
        <f t="shared" si="27"/>
        <v/>
      </c>
    </row>
    <row r="1743" spans="4:4" x14ac:dyDescent="0.25">
      <c r="D1743" s="33" t="str">
        <f t="shared" si="27"/>
        <v/>
      </c>
    </row>
    <row r="1744" spans="4:4" x14ac:dyDescent="0.25">
      <c r="D1744" s="33" t="str">
        <f t="shared" si="27"/>
        <v/>
      </c>
    </row>
    <row r="1745" spans="4:4" x14ac:dyDescent="0.25">
      <c r="D1745" s="33" t="str">
        <f t="shared" si="27"/>
        <v/>
      </c>
    </row>
    <row r="1746" spans="4:4" x14ac:dyDescent="0.25">
      <c r="D1746" s="33" t="str">
        <f t="shared" si="27"/>
        <v/>
      </c>
    </row>
    <row r="1747" spans="4:4" x14ac:dyDescent="0.25">
      <c r="D1747" s="33" t="str">
        <f t="shared" si="27"/>
        <v/>
      </c>
    </row>
    <row r="1748" spans="4:4" x14ac:dyDescent="0.25">
      <c r="D1748" s="33" t="str">
        <f t="shared" si="27"/>
        <v/>
      </c>
    </row>
    <row r="1749" spans="4:4" x14ac:dyDescent="0.25">
      <c r="D1749" s="33" t="str">
        <f t="shared" si="27"/>
        <v/>
      </c>
    </row>
    <row r="1750" spans="4:4" x14ac:dyDescent="0.25">
      <c r="D1750" s="33" t="str">
        <f t="shared" si="27"/>
        <v/>
      </c>
    </row>
    <row r="1751" spans="4:4" x14ac:dyDescent="0.25">
      <c r="D1751" s="33" t="str">
        <f t="shared" si="27"/>
        <v/>
      </c>
    </row>
    <row r="1752" spans="4:4" x14ac:dyDescent="0.25">
      <c r="D1752" s="33" t="str">
        <f t="shared" si="27"/>
        <v/>
      </c>
    </row>
    <row r="1753" spans="4:4" x14ac:dyDescent="0.25">
      <c r="D1753" s="33" t="str">
        <f t="shared" si="27"/>
        <v/>
      </c>
    </row>
    <row r="1754" spans="4:4" x14ac:dyDescent="0.25">
      <c r="D1754" s="33" t="str">
        <f t="shared" si="27"/>
        <v/>
      </c>
    </row>
    <row r="1755" spans="4:4" x14ac:dyDescent="0.25">
      <c r="D1755" s="33" t="str">
        <f t="shared" si="27"/>
        <v/>
      </c>
    </row>
    <row r="1756" spans="4:4" x14ac:dyDescent="0.25">
      <c r="D1756" s="33" t="str">
        <f t="shared" si="27"/>
        <v/>
      </c>
    </row>
    <row r="1757" spans="4:4" x14ac:dyDescent="0.25">
      <c r="D1757" s="33" t="str">
        <f t="shared" si="27"/>
        <v/>
      </c>
    </row>
    <row r="1758" spans="4:4" x14ac:dyDescent="0.25">
      <c r="D1758" s="33" t="str">
        <f t="shared" si="27"/>
        <v/>
      </c>
    </row>
    <row r="1759" spans="4:4" x14ac:dyDescent="0.25">
      <c r="D1759" s="33" t="str">
        <f t="shared" si="27"/>
        <v/>
      </c>
    </row>
    <row r="1760" spans="4:4" x14ac:dyDescent="0.25">
      <c r="D1760" s="33" t="str">
        <f t="shared" si="27"/>
        <v/>
      </c>
    </row>
    <row r="1761" spans="4:4" x14ac:dyDescent="0.25">
      <c r="D1761" s="33" t="str">
        <f t="shared" si="27"/>
        <v/>
      </c>
    </row>
    <row r="1762" spans="4:4" x14ac:dyDescent="0.25">
      <c r="D1762" s="33" t="str">
        <f t="shared" si="27"/>
        <v/>
      </c>
    </row>
    <row r="1763" spans="4:4" x14ac:dyDescent="0.25">
      <c r="D1763" s="33" t="str">
        <f t="shared" si="27"/>
        <v/>
      </c>
    </row>
    <row r="1764" spans="4:4" x14ac:dyDescent="0.25">
      <c r="D1764" s="33" t="str">
        <f t="shared" si="27"/>
        <v/>
      </c>
    </row>
    <row r="1765" spans="4:4" x14ac:dyDescent="0.25">
      <c r="D1765" s="33" t="str">
        <f t="shared" si="27"/>
        <v/>
      </c>
    </row>
    <row r="1766" spans="4:4" x14ac:dyDescent="0.25">
      <c r="D1766" s="33" t="str">
        <f t="shared" si="27"/>
        <v/>
      </c>
    </row>
    <row r="1767" spans="4:4" x14ac:dyDescent="0.25">
      <c r="D1767" s="33" t="str">
        <f t="shared" si="27"/>
        <v/>
      </c>
    </row>
    <row r="1768" spans="4:4" x14ac:dyDescent="0.25">
      <c r="D1768" s="33" t="str">
        <f t="shared" si="27"/>
        <v/>
      </c>
    </row>
    <row r="1769" spans="4:4" x14ac:dyDescent="0.25">
      <c r="D1769" s="33" t="str">
        <f t="shared" si="27"/>
        <v/>
      </c>
    </row>
    <row r="1770" spans="4:4" x14ac:dyDescent="0.25">
      <c r="D1770" s="33" t="str">
        <f t="shared" si="27"/>
        <v/>
      </c>
    </row>
    <row r="1771" spans="4:4" x14ac:dyDescent="0.25">
      <c r="D1771" s="33" t="str">
        <f t="shared" si="27"/>
        <v/>
      </c>
    </row>
    <row r="1772" spans="4:4" x14ac:dyDescent="0.25">
      <c r="D1772" s="33" t="str">
        <f t="shared" si="27"/>
        <v/>
      </c>
    </row>
    <row r="1773" spans="4:4" x14ac:dyDescent="0.25">
      <c r="D1773" s="33" t="str">
        <f t="shared" si="27"/>
        <v/>
      </c>
    </row>
    <row r="1774" spans="4:4" x14ac:dyDescent="0.25">
      <c r="D1774" s="33" t="str">
        <f t="shared" si="27"/>
        <v/>
      </c>
    </row>
    <row r="1775" spans="4:4" x14ac:dyDescent="0.25">
      <c r="D1775" s="33" t="str">
        <f t="shared" si="27"/>
        <v/>
      </c>
    </row>
    <row r="1776" spans="4:4" x14ac:dyDescent="0.25">
      <c r="D1776" s="33" t="str">
        <f t="shared" si="27"/>
        <v/>
      </c>
    </row>
    <row r="1777" spans="4:4" x14ac:dyDescent="0.25">
      <c r="D1777" s="33" t="str">
        <f t="shared" si="27"/>
        <v/>
      </c>
    </row>
    <row r="1778" spans="4:4" x14ac:dyDescent="0.25">
      <c r="D1778" s="33" t="str">
        <f t="shared" si="27"/>
        <v/>
      </c>
    </row>
    <row r="1779" spans="4:4" x14ac:dyDescent="0.25">
      <c r="D1779" s="33" t="str">
        <f t="shared" si="27"/>
        <v/>
      </c>
    </row>
    <row r="1780" spans="4:4" x14ac:dyDescent="0.25">
      <c r="D1780" s="33" t="str">
        <f t="shared" si="27"/>
        <v/>
      </c>
    </row>
    <row r="1781" spans="4:4" x14ac:dyDescent="0.25">
      <c r="D1781" s="33" t="str">
        <f t="shared" si="27"/>
        <v/>
      </c>
    </row>
    <row r="1782" spans="4:4" x14ac:dyDescent="0.25">
      <c r="D1782" s="33" t="str">
        <f t="shared" si="27"/>
        <v/>
      </c>
    </row>
    <row r="1783" spans="4:4" x14ac:dyDescent="0.25">
      <c r="D1783" s="33" t="str">
        <f t="shared" si="27"/>
        <v/>
      </c>
    </row>
    <row r="1784" spans="4:4" x14ac:dyDescent="0.25">
      <c r="D1784" s="33" t="str">
        <f t="shared" si="27"/>
        <v/>
      </c>
    </row>
    <row r="1785" spans="4:4" x14ac:dyDescent="0.25">
      <c r="D1785" s="33" t="str">
        <f t="shared" si="27"/>
        <v/>
      </c>
    </row>
    <row r="1786" spans="4:4" x14ac:dyDescent="0.25">
      <c r="D1786" s="33" t="str">
        <f t="shared" si="27"/>
        <v/>
      </c>
    </row>
    <row r="1787" spans="4:4" x14ac:dyDescent="0.25">
      <c r="D1787" s="33" t="str">
        <f t="shared" si="27"/>
        <v/>
      </c>
    </row>
    <row r="1788" spans="4:4" x14ac:dyDescent="0.25">
      <c r="D1788" s="33" t="str">
        <f t="shared" si="27"/>
        <v/>
      </c>
    </row>
    <row r="1789" spans="4:4" x14ac:dyDescent="0.25">
      <c r="D1789" s="33" t="str">
        <f t="shared" si="27"/>
        <v/>
      </c>
    </row>
    <row r="1790" spans="4:4" x14ac:dyDescent="0.25">
      <c r="D1790" s="33" t="str">
        <f t="shared" si="27"/>
        <v/>
      </c>
    </row>
    <row r="1791" spans="4:4" x14ac:dyDescent="0.25">
      <c r="D1791" s="33" t="str">
        <f t="shared" si="27"/>
        <v/>
      </c>
    </row>
    <row r="1792" spans="4:4" x14ac:dyDescent="0.25">
      <c r="D1792" s="33" t="str">
        <f t="shared" si="27"/>
        <v/>
      </c>
    </row>
    <row r="1793" spans="4:4" x14ac:dyDescent="0.25">
      <c r="D1793" s="33" t="str">
        <f t="shared" si="27"/>
        <v/>
      </c>
    </row>
    <row r="1794" spans="4:4" x14ac:dyDescent="0.25">
      <c r="D1794" s="33" t="str">
        <f t="shared" si="27"/>
        <v/>
      </c>
    </row>
    <row r="1795" spans="4:4" x14ac:dyDescent="0.25">
      <c r="D1795" s="33" t="str">
        <f t="shared" ref="D1795:D1858" si="28">IF(ISBLANK(C1795),"","Введите дату")</f>
        <v/>
      </c>
    </row>
    <row r="1796" spans="4:4" x14ac:dyDescent="0.25">
      <c r="D1796" s="33" t="str">
        <f t="shared" si="28"/>
        <v/>
      </c>
    </row>
    <row r="1797" spans="4:4" x14ac:dyDescent="0.25">
      <c r="D1797" s="33" t="str">
        <f t="shared" si="28"/>
        <v/>
      </c>
    </row>
    <row r="1798" spans="4:4" x14ac:dyDescent="0.25">
      <c r="D1798" s="33" t="str">
        <f t="shared" si="28"/>
        <v/>
      </c>
    </row>
    <row r="1799" spans="4:4" x14ac:dyDescent="0.25">
      <c r="D1799" s="33" t="str">
        <f t="shared" si="28"/>
        <v/>
      </c>
    </row>
    <row r="1800" spans="4:4" x14ac:dyDescent="0.25">
      <c r="D1800" s="33" t="str">
        <f t="shared" si="28"/>
        <v/>
      </c>
    </row>
    <row r="1801" spans="4:4" x14ac:dyDescent="0.25">
      <c r="D1801" s="33" t="str">
        <f t="shared" si="28"/>
        <v/>
      </c>
    </row>
    <row r="1802" spans="4:4" x14ac:dyDescent="0.25">
      <c r="D1802" s="33" t="str">
        <f t="shared" si="28"/>
        <v/>
      </c>
    </row>
    <row r="1803" spans="4:4" x14ac:dyDescent="0.25">
      <c r="D1803" s="33" t="str">
        <f t="shared" si="28"/>
        <v/>
      </c>
    </row>
    <row r="1804" spans="4:4" x14ac:dyDescent="0.25">
      <c r="D1804" s="33" t="str">
        <f t="shared" si="28"/>
        <v/>
      </c>
    </row>
    <row r="1805" spans="4:4" x14ac:dyDescent="0.25">
      <c r="D1805" s="33" t="str">
        <f t="shared" si="28"/>
        <v/>
      </c>
    </row>
    <row r="1806" spans="4:4" x14ac:dyDescent="0.25">
      <c r="D1806" s="33" t="str">
        <f t="shared" si="28"/>
        <v/>
      </c>
    </row>
    <row r="1807" spans="4:4" x14ac:dyDescent="0.25">
      <c r="D1807" s="33" t="str">
        <f t="shared" si="28"/>
        <v/>
      </c>
    </row>
    <row r="1808" spans="4:4" x14ac:dyDescent="0.25">
      <c r="D1808" s="33" t="str">
        <f t="shared" si="28"/>
        <v/>
      </c>
    </row>
    <row r="1809" spans="4:4" x14ac:dyDescent="0.25">
      <c r="D1809" s="33" t="str">
        <f t="shared" si="28"/>
        <v/>
      </c>
    </row>
    <row r="1810" spans="4:4" x14ac:dyDescent="0.25">
      <c r="D1810" s="33" t="str">
        <f t="shared" si="28"/>
        <v/>
      </c>
    </row>
    <row r="1811" spans="4:4" x14ac:dyDescent="0.25">
      <c r="D1811" s="33" t="str">
        <f t="shared" si="28"/>
        <v/>
      </c>
    </row>
    <row r="1812" spans="4:4" x14ac:dyDescent="0.25">
      <c r="D1812" s="33" t="str">
        <f t="shared" si="28"/>
        <v/>
      </c>
    </row>
    <row r="1813" spans="4:4" x14ac:dyDescent="0.25">
      <c r="D1813" s="33" t="str">
        <f t="shared" si="28"/>
        <v/>
      </c>
    </row>
    <row r="1814" spans="4:4" x14ac:dyDescent="0.25">
      <c r="D1814" s="33" t="str">
        <f t="shared" si="28"/>
        <v/>
      </c>
    </row>
    <row r="1815" spans="4:4" x14ac:dyDescent="0.25">
      <c r="D1815" s="33" t="str">
        <f t="shared" si="28"/>
        <v/>
      </c>
    </row>
    <row r="1816" spans="4:4" x14ac:dyDescent="0.25">
      <c r="D1816" s="33" t="str">
        <f t="shared" si="28"/>
        <v/>
      </c>
    </row>
    <row r="1817" spans="4:4" x14ac:dyDescent="0.25">
      <c r="D1817" s="33" t="str">
        <f t="shared" si="28"/>
        <v/>
      </c>
    </row>
    <row r="1818" spans="4:4" x14ac:dyDescent="0.25">
      <c r="D1818" s="33" t="str">
        <f t="shared" si="28"/>
        <v/>
      </c>
    </row>
    <row r="1819" spans="4:4" x14ac:dyDescent="0.25">
      <c r="D1819" s="33" t="str">
        <f t="shared" si="28"/>
        <v/>
      </c>
    </row>
    <row r="1820" spans="4:4" x14ac:dyDescent="0.25">
      <c r="D1820" s="33" t="str">
        <f t="shared" si="28"/>
        <v/>
      </c>
    </row>
    <row r="1821" spans="4:4" x14ac:dyDescent="0.25">
      <c r="D1821" s="33" t="str">
        <f t="shared" si="28"/>
        <v/>
      </c>
    </row>
    <row r="1822" spans="4:4" x14ac:dyDescent="0.25">
      <c r="D1822" s="33" t="str">
        <f t="shared" si="28"/>
        <v/>
      </c>
    </row>
    <row r="1823" spans="4:4" x14ac:dyDescent="0.25">
      <c r="D1823" s="33" t="str">
        <f t="shared" si="28"/>
        <v/>
      </c>
    </row>
    <row r="1824" spans="4:4" x14ac:dyDescent="0.25">
      <c r="D1824" s="33" t="str">
        <f t="shared" si="28"/>
        <v/>
      </c>
    </row>
    <row r="1825" spans="4:4" x14ac:dyDescent="0.25">
      <c r="D1825" s="33" t="str">
        <f t="shared" si="28"/>
        <v/>
      </c>
    </row>
    <row r="1826" spans="4:4" x14ac:dyDescent="0.25">
      <c r="D1826" s="33" t="str">
        <f t="shared" si="28"/>
        <v/>
      </c>
    </row>
    <row r="1827" spans="4:4" x14ac:dyDescent="0.25">
      <c r="D1827" s="33" t="str">
        <f t="shared" si="28"/>
        <v/>
      </c>
    </row>
    <row r="1828" spans="4:4" x14ac:dyDescent="0.25">
      <c r="D1828" s="33" t="str">
        <f t="shared" si="28"/>
        <v/>
      </c>
    </row>
    <row r="1829" spans="4:4" x14ac:dyDescent="0.25">
      <c r="D1829" s="33" t="str">
        <f t="shared" si="28"/>
        <v/>
      </c>
    </row>
    <row r="1830" spans="4:4" x14ac:dyDescent="0.25">
      <c r="D1830" s="33" t="str">
        <f t="shared" si="28"/>
        <v/>
      </c>
    </row>
    <row r="1831" spans="4:4" x14ac:dyDescent="0.25">
      <c r="D1831" s="33" t="str">
        <f t="shared" si="28"/>
        <v/>
      </c>
    </row>
    <row r="1832" spans="4:4" x14ac:dyDescent="0.25">
      <c r="D1832" s="33" t="str">
        <f t="shared" si="28"/>
        <v/>
      </c>
    </row>
    <row r="1833" spans="4:4" x14ac:dyDescent="0.25">
      <c r="D1833" s="33" t="str">
        <f t="shared" si="28"/>
        <v/>
      </c>
    </row>
    <row r="1834" spans="4:4" x14ac:dyDescent="0.25">
      <c r="D1834" s="33" t="str">
        <f t="shared" si="28"/>
        <v/>
      </c>
    </row>
    <row r="1835" spans="4:4" x14ac:dyDescent="0.25">
      <c r="D1835" s="33" t="str">
        <f t="shared" si="28"/>
        <v/>
      </c>
    </row>
    <row r="1836" spans="4:4" x14ac:dyDescent="0.25">
      <c r="D1836" s="33" t="str">
        <f t="shared" si="28"/>
        <v/>
      </c>
    </row>
    <row r="1837" spans="4:4" x14ac:dyDescent="0.25">
      <c r="D1837" s="33" t="str">
        <f t="shared" si="28"/>
        <v/>
      </c>
    </row>
    <row r="1838" spans="4:4" x14ac:dyDescent="0.25">
      <c r="D1838" s="33" t="str">
        <f t="shared" si="28"/>
        <v/>
      </c>
    </row>
    <row r="1839" spans="4:4" x14ac:dyDescent="0.25">
      <c r="D1839" s="33" t="str">
        <f t="shared" si="28"/>
        <v/>
      </c>
    </row>
    <row r="1840" spans="4:4" x14ac:dyDescent="0.25">
      <c r="D1840" s="33" t="str">
        <f t="shared" si="28"/>
        <v/>
      </c>
    </row>
    <row r="1841" spans="4:4" x14ac:dyDescent="0.25">
      <c r="D1841" s="33" t="str">
        <f t="shared" si="28"/>
        <v/>
      </c>
    </row>
    <row r="1842" spans="4:4" x14ac:dyDescent="0.25">
      <c r="D1842" s="33" t="str">
        <f t="shared" si="28"/>
        <v/>
      </c>
    </row>
    <row r="1843" spans="4:4" x14ac:dyDescent="0.25">
      <c r="D1843" s="33" t="str">
        <f t="shared" si="28"/>
        <v/>
      </c>
    </row>
    <row r="1844" spans="4:4" x14ac:dyDescent="0.25">
      <c r="D1844" s="33" t="str">
        <f t="shared" si="28"/>
        <v/>
      </c>
    </row>
    <row r="1845" spans="4:4" x14ac:dyDescent="0.25">
      <c r="D1845" s="33" t="str">
        <f t="shared" si="28"/>
        <v/>
      </c>
    </row>
    <row r="1846" spans="4:4" x14ac:dyDescent="0.25">
      <c r="D1846" s="33" t="str">
        <f t="shared" si="28"/>
        <v/>
      </c>
    </row>
    <row r="1847" spans="4:4" x14ac:dyDescent="0.25">
      <c r="D1847" s="33" t="str">
        <f t="shared" si="28"/>
        <v/>
      </c>
    </row>
    <row r="1848" spans="4:4" x14ac:dyDescent="0.25">
      <c r="D1848" s="33" t="str">
        <f t="shared" si="28"/>
        <v/>
      </c>
    </row>
    <row r="1849" spans="4:4" x14ac:dyDescent="0.25">
      <c r="D1849" s="33" t="str">
        <f t="shared" si="28"/>
        <v/>
      </c>
    </row>
    <row r="1850" spans="4:4" x14ac:dyDescent="0.25">
      <c r="D1850" s="33" t="str">
        <f t="shared" si="28"/>
        <v/>
      </c>
    </row>
    <row r="1851" spans="4:4" x14ac:dyDescent="0.25">
      <c r="D1851" s="33" t="str">
        <f t="shared" si="28"/>
        <v/>
      </c>
    </row>
    <row r="1852" spans="4:4" x14ac:dyDescent="0.25">
      <c r="D1852" s="33" t="str">
        <f t="shared" si="28"/>
        <v/>
      </c>
    </row>
    <row r="1853" spans="4:4" x14ac:dyDescent="0.25">
      <c r="D1853" s="33" t="str">
        <f t="shared" si="28"/>
        <v/>
      </c>
    </row>
    <row r="1854" spans="4:4" x14ac:dyDescent="0.25">
      <c r="D1854" s="33" t="str">
        <f t="shared" si="28"/>
        <v/>
      </c>
    </row>
    <row r="1855" spans="4:4" x14ac:dyDescent="0.25">
      <c r="D1855" s="33" t="str">
        <f t="shared" si="28"/>
        <v/>
      </c>
    </row>
    <row r="1856" spans="4:4" x14ac:dyDescent="0.25">
      <c r="D1856" s="33" t="str">
        <f t="shared" si="28"/>
        <v/>
      </c>
    </row>
    <row r="1857" spans="4:4" x14ac:dyDescent="0.25">
      <c r="D1857" s="33" t="str">
        <f t="shared" si="28"/>
        <v/>
      </c>
    </row>
    <row r="1858" spans="4:4" x14ac:dyDescent="0.25">
      <c r="D1858" s="33" t="str">
        <f t="shared" si="28"/>
        <v/>
      </c>
    </row>
    <row r="1859" spans="4:4" x14ac:dyDescent="0.25">
      <c r="D1859" s="33" t="str">
        <f t="shared" ref="D1859:D1922" si="29">IF(ISBLANK(C1859),"","Введите дату")</f>
        <v/>
      </c>
    </row>
    <row r="1860" spans="4:4" x14ac:dyDescent="0.25">
      <c r="D1860" s="33" t="str">
        <f t="shared" si="29"/>
        <v/>
      </c>
    </row>
    <row r="1861" spans="4:4" x14ac:dyDescent="0.25">
      <c r="D1861" s="33" t="str">
        <f t="shared" si="29"/>
        <v/>
      </c>
    </row>
    <row r="1862" spans="4:4" x14ac:dyDescent="0.25">
      <c r="D1862" s="33" t="str">
        <f t="shared" si="29"/>
        <v/>
      </c>
    </row>
    <row r="1863" spans="4:4" x14ac:dyDescent="0.25">
      <c r="D1863" s="33" t="str">
        <f t="shared" si="29"/>
        <v/>
      </c>
    </row>
    <row r="1864" spans="4:4" x14ac:dyDescent="0.25">
      <c r="D1864" s="33" t="str">
        <f t="shared" si="29"/>
        <v/>
      </c>
    </row>
    <row r="1865" spans="4:4" x14ac:dyDescent="0.25">
      <c r="D1865" s="33" t="str">
        <f t="shared" si="29"/>
        <v/>
      </c>
    </row>
    <row r="1866" spans="4:4" x14ac:dyDescent="0.25">
      <c r="D1866" s="33" t="str">
        <f t="shared" si="29"/>
        <v/>
      </c>
    </row>
    <row r="1867" spans="4:4" x14ac:dyDescent="0.25">
      <c r="D1867" s="33" t="str">
        <f t="shared" si="29"/>
        <v/>
      </c>
    </row>
    <row r="1868" spans="4:4" x14ac:dyDescent="0.25">
      <c r="D1868" s="33" t="str">
        <f t="shared" si="29"/>
        <v/>
      </c>
    </row>
    <row r="1869" spans="4:4" x14ac:dyDescent="0.25">
      <c r="D1869" s="33" t="str">
        <f t="shared" si="29"/>
        <v/>
      </c>
    </row>
    <row r="1870" spans="4:4" x14ac:dyDescent="0.25">
      <c r="D1870" s="33" t="str">
        <f t="shared" si="29"/>
        <v/>
      </c>
    </row>
    <row r="1871" spans="4:4" x14ac:dyDescent="0.25">
      <c r="D1871" s="33" t="str">
        <f t="shared" si="29"/>
        <v/>
      </c>
    </row>
    <row r="1872" spans="4:4" x14ac:dyDescent="0.25">
      <c r="D1872" s="33" t="str">
        <f t="shared" si="29"/>
        <v/>
      </c>
    </row>
    <row r="1873" spans="4:4" x14ac:dyDescent="0.25">
      <c r="D1873" s="33" t="str">
        <f t="shared" si="29"/>
        <v/>
      </c>
    </row>
    <row r="1874" spans="4:4" x14ac:dyDescent="0.25">
      <c r="D1874" s="33" t="str">
        <f t="shared" si="29"/>
        <v/>
      </c>
    </row>
    <row r="1875" spans="4:4" x14ac:dyDescent="0.25">
      <c r="D1875" s="33" t="str">
        <f t="shared" si="29"/>
        <v/>
      </c>
    </row>
    <row r="1876" spans="4:4" x14ac:dyDescent="0.25">
      <c r="D1876" s="33" t="str">
        <f t="shared" si="29"/>
        <v/>
      </c>
    </row>
    <row r="1877" spans="4:4" x14ac:dyDescent="0.25">
      <c r="D1877" s="33" t="str">
        <f t="shared" si="29"/>
        <v/>
      </c>
    </row>
    <row r="1878" spans="4:4" x14ac:dyDescent="0.25">
      <c r="D1878" s="33" t="str">
        <f t="shared" si="29"/>
        <v/>
      </c>
    </row>
    <row r="1879" spans="4:4" x14ac:dyDescent="0.25">
      <c r="D1879" s="33" t="str">
        <f t="shared" si="29"/>
        <v/>
      </c>
    </row>
    <row r="1880" spans="4:4" x14ac:dyDescent="0.25">
      <c r="D1880" s="33" t="str">
        <f t="shared" si="29"/>
        <v/>
      </c>
    </row>
    <row r="1881" spans="4:4" x14ac:dyDescent="0.25">
      <c r="D1881" s="33" t="str">
        <f t="shared" si="29"/>
        <v/>
      </c>
    </row>
    <row r="1882" spans="4:4" x14ac:dyDescent="0.25">
      <c r="D1882" s="33" t="str">
        <f t="shared" si="29"/>
        <v/>
      </c>
    </row>
    <row r="1883" spans="4:4" x14ac:dyDescent="0.25">
      <c r="D1883" s="33" t="str">
        <f t="shared" si="29"/>
        <v/>
      </c>
    </row>
    <row r="1884" spans="4:4" x14ac:dyDescent="0.25">
      <c r="D1884" s="33" t="str">
        <f t="shared" si="29"/>
        <v/>
      </c>
    </row>
    <row r="1885" spans="4:4" x14ac:dyDescent="0.25">
      <c r="D1885" s="33" t="str">
        <f t="shared" si="29"/>
        <v/>
      </c>
    </row>
    <row r="1886" spans="4:4" x14ac:dyDescent="0.25">
      <c r="D1886" s="33" t="str">
        <f t="shared" si="29"/>
        <v/>
      </c>
    </row>
    <row r="1887" spans="4:4" x14ac:dyDescent="0.25">
      <c r="D1887" s="33" t="str">
        <f t="shared" si="29"/>
        <v/>
      </c>
    </row>
    <row r="1888" spans="4:4" x14ac:dyDescent="0.25">
      <c r="D1888" s="33" t="str">
        <f t="shared" si="29"/>
        <v/>
      </c>
    </row>
    <row r="1889" spans="4:4" x14ac:dyDescent="0.25">
      <c r="D1889" s="33" t="str">
        <f t="shared" si="29"/>
        <v/>
      </c>
    </row>
    <row r="1890" spans="4:4" x14ac:dyDescent="0.25">
      <c r="D1890" s="33" t="str">
        <f t="shared" si="29"/>
        <v/>
      </c>
    </row>
    <row r="1891" spans="4:4" x14ac:dyDescent="0.25">
      <c r="D1891" s="33" t="str">
        <f t="shared" si="29"/>
        <v/>
      </c>
    </row>
    <row r="1892" spans="4:4" x14ac:dyDescent="0.25">
      <c r="D1892" s="33" t="str">
        <f t="shared" si="29"/>
        <v/>
      </c>
    </row>
    <row r="1893" spans="4:4" x14ac:dyDescent="0.25">
      <c r="D1893" s="33" t="str">
        <f t="shared" si="29"/>
        <v/>
      </c>
    </row>
    <row r="1894" spans="4:4" x14ac:dyDescent="0.25">
      <c r="D1894" s="33" t="str">
        <f t="shared" si="29"/>
        <v/>
      </c>
    </row>
    <row r="1895" spans="4:4" x14ac:dyDescent="0.25">
      <c r="D1895" s="33" t="str">
        <f t="shared" si="29"/>
        <v/>
      </c>
    </row>
    <row r="1896" spans="4:4" x14ac:dyDescent="0.25">
      <c r="D1896" s="33" t="str">
        <f t="shared" si="29"/>
        <v/>
      </c>
    </row>
    <row r="1897" spans="4:4" x14ac:dyDescent="0.25">
      <c r="D1897" s="33" t="str">
        <f t="shared" si="29"/>
        <v/>
      </c>
    </row>
    <row r="1898" spans="4:4" x14ac:dyDescent="0.25">
      <c r="D1898" s="33" t="str">
        <f t="shared" si="29"/>
        <v/>
      </c>
    </row>
    <row r="1899" spans="4:4" x14ac:dyDescent="0.25">
      <c r="D1899" s="33" t="str">
        <f t="shared" si="29"/>
        <v/>
      </c>
    </row>
    <row r="1900" spans="4:4" x14ac:dyDescent="0.25">
      <c r="D1900" s="33" t="str">
        <f t="shared" si="29"/>
        <v/>
      </c>
    </row>
    <row r="1901" spans="4:4" x14ac:dyDescent="0.25">
      <c r="D1901" s="33" t="str">
        <f t="shared" si="29"/>
        <v/>
      </c>
    </row>
    <row r="1902" spans="4:4" x14ac:dyDescent="0.25">
      <c r="D1902" s="33" t="str">
        <f t="shared" si="29"/>
        <v/>
      </c>
    </row>
    <row r="1903" spans="4:4" x14ac:dyDescent="0.25">
      <c r="D1903" s="33" t="str">
        <f t="shared" si="29"/>
        <v/>
      </c>
    </row>
    <row r="1904" spans="4:4" x14ac:dyDescent="0.25">
      <c r="D1904" s="33" t="str">
        <f t="shared" si="29"/>
        <v/>
      </c>
    </row>
    <row r="1905" spans="4:4" x14ac:dyDescent="0.25">
      <c r="D1905" s="33" t="str">
        <f t="shared" si="29"/>
        <v/>
      </c>
    </row>
    <row r="1906" spans="4:4" x14ac:dyDescent="0.25">
      <c r="D1906" s="33" t="str">
        <f t="shared" si="29"/>
        <v/>
      </c>
    </row>
    <row r="1907" spans="4:4" x14ac:dyDescent="0.25">
      <c r="D1907" s="33" t="str">
        <f t="shared" si="29"/>
        <v/>
      </c>
    </row>
    <row r="1908" spans="4:4" x14ac:dyDescent="0.25">
      <c r="D1908" s="33" t="str">
        <f t="shared" si="29"/>
        <v/>
      </c>
    </row>
    <row r="1909" spans="4:4" x14ac:dyDescent="0.25">
      <c r="D1909" s="33" t="str">
        <f t="shared" si="29"/>
        <v/>
      </c>
    </row>
    <row r="1910" spans="4:4" x14ac:dyDescent="0.25">
      <c r="D1910" s="33" t="str">
        <f t="shared" si="29"/>
        <v/>
      </c>
    </row>
    <row r="1911" spans="4:4" x14ac:dyDescent="0.25">
      <c r="D1911" s="33" t="str">
        <f t="shared" si="29"/>
        <v/>
      </c>
    </row>
    <row r="1912" spans="4:4" x14ac:dyDescent="0.25">
      <c r="D1912" s="33" t="str">
        <f t="shared" si="29"/>
        <v/>
      </c>
    </row>
    <row r="1913" spans="4:4" x14ac:dyDescent="0.25">
      <c r="D1913" s="33" t="str">
        <f t="shared" si="29"/>
        <v/>
      </c>
    </row>
    <row r="1914" spans="4:4" x14ac:dyDescent="0.25">
      <c r="D1914" s="33" t="str">
        <f t="shared" si="29"/>
        <v/>
      </c>
    </row>
    <row r="1915" spans="4:4" x14ac:dyDescent="0.25">
      <c r="D1915" s="33" t="str">
        <f t="shared" si="29"/>
        <v/>
      </c>
    </row>
    <row r="1916" spans="4:4" x14ac:dyDescent="0.25">
      <c r="D1916" s="33" t="str">
        <f t="shared" si="29"/>
        <v/>
      </c>
    </row>
    <row r="1917" spans="4:4" x14ac:dyDescent="0.25">
      <c r="D1917" s="33" t="str">
        <f t="shared" si="29"/>
        <v/>
      </c>
    </row>
    <row r="1918" spans="4:4" x14ac:dyDescent="0.25">
      <c r="D1918" s="33" t="str">
        <f t="shared" si="29"/>
        <v/>
      </c>
    </row>
    <row r="1919" spans="4:4" x14ac:dyDescent="0.25">
      <c r="D1919" s="33" t="str">
        <f t="shared" si="29"/>
        <v/>
      </c>
    </row>
    <row r="1920" spans="4:4" x14ac:dyDescent="0.25">
      <c r="D1920" s="33" t="str">
        <f t="shared" si="29"/>
        <v/>
      </c>
    </row>
    <row r="1921" spans="4:4" x14ac:dyDescent="0.25">
      <c r="D1921" s="33" t="str">
        <f t="shared" si="29"/>
        <v/>
      </c>
    </row>
    <row r="1922" spans="4:4" x14ac:dyDescent="0.25">
      <c r="D1922" s="33" t="str">
        <f t="shared" si="29"/>
        <v/>
      </c>
    </row>
    <row r="1923" spans="4:4" x14ac:dyDescent="0.25">
      <c r="D1923" s="33" t="str">
        <f t="shared" ref="D1923:D1986" si="30">IF(ISBLANK(C1923),"","Введите дату")</f>
        <v/>
      </c>
    </row>
    <row r="1924" spans="4:4" x14ac:dyDescent="0.25">
      <c r="D1924" s="33" t="str">
        <f t="shared" si="30"/>
        <v/>
      </c>
    </row>
    <row r="1925" spans="4:4" x14ac:dyDescent="0.25">
      <c r="D1925" s="33" t="str">
        <f t="shared" si="30"/>
        <v/>
      </c>
    </row>
    <row r="1926" spans="4:4" x14ac:dyDescent="0.25">
      <c r="D1926" s="33" t="str">
        <f t="shared" si="30"/>
        <v/>
      </c>
    </row>
    <row r="1927" spans="4:4" x14ac:dyDescent="0.25">
      <c r="D1927" s="33" t="str">
        <f t="shared" si="30"/>
        <v/>
      </c>
    </row>
    <row r="1928" spans="4:4" x14ac:dyDescent="0.25">
      <c r="D1928" s="33" t="str">
        <f t="shared" si="30"/>
        <v/>
      </c>
    </row>
    <row r="1929" spans="4:4" x14ac:dyDescent="0.25">
      <c r="D1929" s="33" t="str">
        <f t="shared" si="30"/>
        <v/>
      </c>
    </row>
    <row r="1930" spans="4:4" x14ac:dyDescent="0.25">
      <c r="D1930" s="33" t="str">
        <f t="shared" si="30"/>
        <v/>
      </c>
    </row>
    <row r="1931" spans="4:4" x14ac:dyDescent="0.25">
      <c r="D1931" s="33" t="str">
        <f t="shared" si="30"/>
        <v/>
      </c>
    </row>
    <row r="1932" spans="4:4" x14ac:dyDescent="0.25">
      <c r="D1932" s="33" t="str">
        <f t="shared" si="30"/>
        <v/>
      </c>
    </row>
    <row r="1933" spans="4:4" x14ac:dyDescent="0.25">
      <c r="D1933" s="33" t="str">
        <f t="shared" si="30"/>
        <v/>
      </c>
    </row>
    <row r="1934" spans="4:4" x14ac:dyDescent="0.25">
      <c r="D1934" s="33" t="str">
        <f t="shared" si="30"/>
        <v/>
      </c>
    </row>
    <row r="1935" spans="4:4" x14ac:dyDescent="0.25">
      <c r="D1935" s="33" t="str">
        <f t="shared" si="30"/>
        <v/>
      </c>
    </row>
    <row r="1936" spans="4:4" x14ac:dyDescent="0.25">
      <c r="D1936" s="33" t="str">
        <f t="shared" si="30"/>
        <v/>
      </c>
    </row>
    <row r="1937" spans="4:4" x14ac:dyDescent="0.25">
      <c r="D1937" s="33" t="str">
        <f t="shared" si="30"/>
        <v/>
      </c>
    </row>
    <row r="1938" spans="4:4" x14ac:dyDescent="0.25">
      <c r="D1938" s="33" t="str">
        <f t="shared" si="30"/>
        <v/>
      </c>
    </row>
    <row r="1939" spans="4:4" x14ac:dyDescent="0.25">
      <c r="D1939" s="33" t="str">
        <f t="shared" si="30"/>
        <v/>
      </c>
    </row>
    <row r="1940" spans="4:4" x14ac:dyDescent="0.25">
      <c r="D1940" s="33" t="str">
        <f t="shared" si="30"/>
        <v/>
      </c>
    </row>
    <row r="1941" spans="4:4" x14ac:dyDescent="0.25">
      <c r="D1941" s="33" t="str">
        <f t="shared" si="30"/>
        <v/>
      </c>
    </row>
    <row r="1942" spans="4:4" x14ac:dyDescent="0.25">
      <c r="D1942" s="33" t="str">
        <f t="shared" si="30"/>
        <v/>
      </c>
    </row>
    <row r="1943" spans="4:4" x14ac:dyDescent="0.25">
      <c r="D1943" s="33" t="str">
        <f t="shared" si="30"/>
        <v/>
      </c>
    </row>
    <row r="1944" spans="4:4" x14ac:dyDescent="0.25">
      <c r="D1944" s="33" t="str">
        <f t="shared" si="30"/>
        <v/>
      </c>
    </row>
    <row r="1945" spans="4:4" x14ac:dyDescent="0.25">
      <c r="D1945" s="33" t="str">
        <f t="shared" si="30"/>
        <v/>
      </c>
    </row>
    <row r="1946" spans="4:4" x14ac:dyDescent="0.25">
      <c r="D1946" s="33" t="str">
        <f t="shared" si="30"/>
        <v/>
      </c>
    </row>
    <row r="1947" spans="4:4" x14ac:dyDescent="0.25">
      <c r="D1947" s="33" t="str">
        <f t="shared" si="30"/>
        <v/>
      </c>
    </row>
    <row r="1948" spans="4:4" x14ac:dyDescent="0.25">
      <c r="D1948" s="33" t="str">
        <f t="shared" si="30"/>
        <v/>
      </c>
    </row>
    <row r="1949" spans="4:4" x14ac:dyDescent="0.25">
      <c r="D1949" s="33" t="str">
        <f t="shared" si="30"/>
        <v/>
      </c>
    </row>
    <row r="1950" spans="4:4" x14ac:dyDescent="0.25">
      <c r="D1950" s="33" t="str">
        <f t="shared" si="30"/>
        <v/>
      </c>
    </row>
    <row r="1951" spans="4:4" x14ac:dyDescent="0.25">
      <c r="D1951" s="33" t="str">
        <f t="shared" si="30"/>
        <v/>
      </c>
    </row>
    <row r="1952" spans="4:4" x14ac:dyDescent="0.25">
      <c r="D1952" s="33" t="str">
        <f t="shared" si="30"/>
        <v/>
      </c>
    </row>
    <row r="1953" spans="4:4" x14ac:dyDescent="0.25">
      <c r="D1953" s="33" t="str">
        <f t="shared" si="30"/>
        <v/>
      </c>
    </row>
    <row r="1954" spans="4:4" x14ac:dyDescent="0.25">
      <c r="D1954" s="33" t="str">
        <f t="shared" si="30"/>
        <v/>
      </c>
    </row>
    <row r="1955" spans="4:4" x14ac:dyDescent="0.25">
      <c r="D1955" s="33" t="str">
        <f t="shared" si="30"/>
        <v/>
      </c>
    </row>
    <row r="1956" spans="4:4" x14ac:dyDescent="0.25">
      <c r="D1956" s="33" t="str">
        <f t="shared" si="30"/>
        <v/>
      </c>
    </row>
    <row r="1957" spans="4:4" x14ac:dyDescent="0.25">
      <c r="D1957" s="33" t="str">
        <f t="shared" si="30"/>
        <v/>
      </c>
    </row>
    <row r="1958" spans="4:4" x14ac:dyDescent="0.25">
      <c r="D1958" s="33" t="str">
        <f t="shared" si="30"/>
        <v/>
      </c>
    </row>
    <row r="1959" spans="4:4" x14ac:dyDescent="0.25">
      <c r="D1959" s="33" t="str">
        <f t="shared" si="30"/>
        <v/>
      </c>
    </row>
    <row r="1960" spans="4:4" x14ac:dyDescent="0.25">
      <c r="D1960" s="33" t="str">
        <f t="shared" si="30"/>
        <v/>
      </c>
    </row>
    <row r="1961" spans="4:4" x14ac:dyDescent="0.25">
      <c r="D1961" s="33" t="str">
        <f t="shared" si="30"/>
        <v/>
      </c>
    </row>
    <row r="1962" spans="4:4" x14ac:dyDescent="0.25">
      <c r="D1962" s="33" t="str">
        <f t="shared" si="30"/>
        <v/>
      </c>
    </row>
    <row r="1963" spans="4:4" x14ac:dyDescent="0.25">
      <c r="D1963" s="33" t="str">
        <f t="shared" si="30"/>
        <v/>
      </c>
    </row>
    <row r="1964" spans="4:4" x14ac:dyDescent="0.25">
      <c r="D1964" s="33" t="str">
        <f t="shared" si="30"/>
        <v/>
      </c>
    </row>
    <row r="1965" spans="4:4" x14ac:dyDescent="0.25">
      <c r="D1965" s="33" t="str">
        <f t="shared" si="30"/>
        <v/>
      </c>
    </row>
    <row r="1966" spans="4:4" x14ac:dyDescent="0.25">
      <c r="D1966" s="33" t="str">
        <f t="shared" si="30"/>
        <v/>
      </c>
    </row>
    <row r="1967" spans="4:4" x14ac:dyDescent="0.25">
      <c r="D1967" s="33" t="str">
        <f t="shared" si="30"/>
        <v/>
      </c>
    </row>
    <row r="1968" spans="4:4" x14ac:dyDescent="0.25">
      <c r="D1968" s="33" t="str">
        <f t="shared" si="30"/>
        <v/>
      </c>
    </row>
    <row r="1969" spans="4:4" x14ac:dyDescent="0.25">
      <c r="D1969" s="33" t="str">
        <f t="shared" si="30"/>
        <v/>
      </c>
    </row>
    <row r="1970" spans="4:4" x14ac:dyDescent="0.25">
      <c r="D1970" s="33" t="str">
        <f t="shared" si="30"/>
        <v/>
      </c>
    </row>
    <row r="1971" spans="4:4" x14ac:dyDescent="0.25">
      <c r="D1971" s="33" t="str">
        <f t="shared" si="30"/>
        <v/>
      </c>
    </row>
    <row r="1972" spans="4:4" x14ac:dyDescent="0.25">
      <c r="D1972" s="33" t="str">
        <f t="shared" si="30"/>
        <v/>
      </c>
    </row>
    <row r="1973" spans="4:4" x14ac:dyDescent="0.25">
      <c r="D1973" s="33" t="str">
        <f t="shared" si="30"/>
        <v/>
      </c>
    </row>
    <row r="1974" spans="4:4" x14ac:dyDescent="0.25">
      <c r="D1974" s="33" t="str">
        <f t="shared" si="30"/>
        <v/>
      </c>
    </row>
    <row r="1975" spans="4:4" x14ac:dyDescent="0.25">
      <c r="D1975" s="33" t="str">
        <f t="shared" si="30"/>
        <v/>
      </c>
    </row>
    <row r="1976" spans="4:4" x14ac:dyDescent="0.25">
      <c r="D1976" s="33" t="str">
        <f t="shared" si="30"/>
        <v/>
      </c>
    </row>
    <row r="1977" spans="4:4" x14ac:dyDescent="0.25">
      <c r="D1977" s="33" t="str">
        <f t="shared" si="30"/>
        <v/>
      </c>
    </row>
    <row r="1978" spans="4:4" x14ac:dyDescent="0.25">
      <c r="D1978" s="33" t="str">
        <f t="shared" si="30"/>
        <v/>
      </c>
    </row>
    <row r="1979" spans="4:4" x14ac:dyDescent="0.25">
      <c r="D1979" s="33" t="str">
        <f t="shared" si="30"/>
        <v/>
      </c>
    </row>
    <row r="1980" spans="4:4" x14ac:dyDescent="0.25">
      <c r="D1980" s="33" t="str">
        <f t="shared" si="30"/>
        <v/>
      </c>
    </row>
    <row r="1981" spans="4:4" x14ac:dyDescent="0.25">
      <c r="D1981" s="33" t="str">
        <f t="shared" si="30"/>
        <v/>
      </c>
    </row>
    <row r="1982" spans="4:4" x14ac:dyDescent="0.25">
      <c r="D1982" s="33" t="str">
        <f t="shared" si="30"/>
        <v/>
      </c>
    </row>
    <row r="1983" spans="4:4" x14ac:dyDescent="0.25">
      <c r="D1983" s="33" t="str">
        <f t="shared" si="30"/>
        <v/>
      </c>
    </row>
    <row r="1984" spans="4:4" x14ac:dyDescent="0.25">
      <c r="D1984" s="33" t="str">
        <f t="shared" si="30"/>
        <v/>
      </c>
    </row>
    <row r="1985" spans="4:4" x14ac:dyDescent="0.25">
      <c r="D1985" s="33" t="str">
        <f t="shared" si="30"/>
        <v/>
      </c>
    </row>
    <row r="1986" spans="4:4" x14ac:dyDescent="0.25">
      <c r="D1986" s="33" t="str">
        <f t="shared" si="30"/>
        <v/>
      </c>
    </row>
    <row r="1987" spans="4:4" x14ac:dyDescent="0.25">
      <c r="D1987" s="33" t="str">
        <f t="shared" ref="D1987:D2050" si="31">IF(ISBLANK(C1987),"","Введите дату")</f>
        <v/>
      </c>
    </row>
    <row r="1988" spans="4:4" x14ac:dyDescent="0.25">
      <c r="D1988" s="33" t="str">
        <f t="shared" si="31"/>
        <v/>
      </c>
    </row>
    <row r="1989" spans="4:4" x14ac:dyDescent="0.25">
      <c r="D1989" s="33" t="str">
        <f t="shared" si="31"/>
        <v/>
      </c>
    </row>
    <row r="1990" spans="4:4" x14ac:dyDescent="0.25">
      <c r="D1990" s="33" t="str">
        <f t="shared" si="31"/>
        <v/>
      </c>
    </row>
    <row r="1991" spans="4:4" x14ac:dyDescent="0.25">
      <c r="D1991" s="33" t="str">
        <f t="shared" si="31"/>
        <v/>
      </c>
    </row>
    <row r="1992" spans="4:4" x14ac:dyDescent="0.25">
      <c r="D1992" s="33" t="str">
        <f t="shared" si="31"/>
        <v/>
      </c>
    </row>
    <row r="1993" spans="4:4" x14ac:dyDescent="0.25">
      <c r="D1993" s="33" t="str">
        <f t="shared" si="31"/>
        <v/>
      </c>
    </row>
    <row r="1994" spans="4:4" x14ac:dyDescent="0.25">
      <c r="D1994" s="33" t="str">
        <f t="shared" si="31"/>
        <v/>
      </c>
    </row>
    <row r="1995" spans="4:4" x14ac:dyDescent="0.25">
      <c r="D1995" s="33" t="str">
        <f t="shared" si="31"/>
        <v/>
      </c>
    </row>
    <row r="1996" spans="4:4" x14ac:dyDescent="0.25">
      <c r="D1996" s="33" t="str">
        <f t="shared" si="31"/>
        <v/>
      </c>
    </row>
    <row r="1997" spans="4:4" x14ac:dyDescent="0.25">
      <c r="D1997" s="33" t="str">
        <f t="shared" si="31"/>
        <v/>
      </c>
    </row>
    <row r="1998" spans="4:4" x14ac:dyDescent="0.25">
      <c r="D1998" s="33" t="str">
        <f t="shared" si="31"/>
        <v/>
      </c>
    </row>
    <row r="1999" spans="4:4" x14ac:dyDescent="0.25">
      <c r="D1999" s="33" t="str">
        <f t="shared" si="31"/>
        <v/>
      </c>
    </row>
    <row r="2000" spans="4:4" x14ac:dyDescent="0.25">
      <c r="D2000" s="33" t="str">
        <f t="shared" si="31"/>
        <v/>
      </c>
    </row>
    <row r="2001" spans="4:4" x14ac:dyDescent="0.25">
      <c r="D2001" s="33" t="str">
        <f t="shared" si="31"/>
        <v/>
      </c>
    </row>
    <row r="2002" spans="4:4" x14ac:dyDescent="0.25">
      <c r="D2002" s="33" t="str">
        <f t="shared" si="31"/>
        <v/>
      </c>
    </row>
    <row r="2003" spans="4:4" x14ac:dyDescent="0.25">
      <c r="D2003" s="33" t="str">
        <f t="shared" si="31"/>
        <v/>
      </c>
    </row>
    <row r="2004" spans="4:4" x14ac:dyDescent="0.25">
      <c r="D2004" s="33" t="str">
        <f t="shared" si="31"/>
        <v/>
      </c>
    </row>
    <row r="2005" spans="4:4" x14ac:dyDescent="0.25">
      <c r="D2005" s="33" t="str">
        <f t="shared" si="31"/>
        <v/>
      </c>
    </row>
    <row r="2006" spans="4:4" x14ac:dyDescent="0.25">
      <c r="D2006" s="33" t="str">
        <f t="shared" si="31"/>
        <v/>
      </c>
    </row>
    <row r="2007" spans="4:4" x14ac:dyDescent="0.25">
      <c r="D2007" s="33" t="str">
        <f t="shared" si="31"/>
        <v/>
      </c>
    </row>
    <row r="2008" spans="4:4" x14ac:dyDescent="0.25">
      <c r="D2008" s="33" t="str">
        <f t="shared" si="31"/>
        <v/>
      </c>
    </row>
    <row r="2009" spans="4:4" x14ac:dyDescent="0.25">
      <c r="D2009" s="33" t="str">
        <f t="shared" si="31"/>
        <v/>
      </c>
    </row>
    <row r="2010" spans="4:4" x14ac:dyDescent="0.25">
      <c r="D2010" s="33" t="str">
        <f t="shared" si="31"/>
        <v/>
      </c>
    </row>
    <row r="2011" spans="4:4" x14ac:dyDescent="0.25">
      <c r="D2011" s="33" t="str">
        <f t="shared" si="31"/>
        <v/>
      </c>
    </row>
    <row r="2012" spans="4:4" x14ac:dyDescent="0.25">
      <c r="D2012" s="33" t="str">
        <f t="shared" si="31"/>
        <v/>
      </c>
    </row>
    <row r="2013" spans="4:4" x14ac:dyDescent="0.25">
      <c r="D2013" s="33" t="str">
        <f t="shared" si="31"/>
        <v/>
      </c>
    </row>
    <row r="2014" spans="4:4" x14ac:dyDescent="0.25">
      <c r="D2014" s="33" t="str">
        <f t="shared" si="31"/>
        <v/>
      </c>
    </row>
    <row r="2015" spans="4:4" x14ac:dyDescent="0.25">
      <c r="D2015" s="33" t="str">
        <f t="shared" si="31"/>
        <v/>
      </c>
    </row>
    <row r="2016" spans="4:4" x14ac:dyDescent="0.25">
      <c r="D2016" s="33" t="str">
        <f t="shared" si="31"/>
        <v/>
      </c>
    </row>
    <row r="2017" spans="4:4" x14ac:dyDescent="0.25">
      <c r="D2017" s="33" t="str">
        <f t="shared" si="31"/>
        <v/>
      </c>
    </row>
    <row r="2018" spans="4:4" x14ac:dyDescent="0.25">
      <c r="D2018" s="33" t="str">
        <f t="shared" si="31"/>
        <v/>
      </c>
    </row>
    <row r="2019" spans="4:4" x14ac:dyDescent="0.25">
      <c r="D2019" s="33" t="str">
        <f t="shared" si="31"/>
        <v/>
      </c>
    </row>
    <row r="2020" spans="4:4" x14ac:dyDescent="0.25">
      <c r="D2020" s="33" t="str">
        <f t="shared" si="31"/>
        <v/>
      </c>
    </row>
    <row r="2021" spans="4:4" x14ac:dyDescent="0.25">
      <c r="D2021" s="33" t="str">
        <f t="shared" si="31"/>
        <v/>
      </c>
    </row>
    <row r="2022" spans="4:4" x14ac:dyDescent="0.25">
      <c r="D2022" s="33" t="str">
        <f t="shared" si="31"/>
        <v/>
      </c>
    </row>
    <row r="2023" spans="4:4" x14ac:dyDescent="0.25">
      <c r="D2023" s="33" t="str">
        <f t="shared" si="31"/>
        <v/>
      </c>
    </row>
    <row r="2024" spans="4:4" x14ac:dyDescent="0.25">
      <c r="D2024" s="33" t="str">
        <f t="shared" si="31"/>
        <v/>
      </c>
    </row>
    <row r="2025" spans="4:4" x14ac:dyDescent="0.25">
      <c r="D2025" s="33" t="str">
        <f t="shared" si="31"/>
        <v/>
      </c>
    </row>
    <row r="2026" spans="4:4" x14ac:dyDescent="0.25">
      <c r="D2026" s="33" t="str">
        <f t="shared" si="31"/>
        <v/>
      </c>
    </row>
    <row r="2027" spans="4:4" x14ac:dyDescent="0.25">
      <c r="D2027" s="33" t="str">
        <f t="shared" si="31"/>
        <v/>
      </c>
    </row>
    <row r="2028" spans="4:4" x14ac:dyDescent="0.25">
      <c r="D2028" s="33" t="str">
        <f t="shared" si="31"/>
        <v/>
      </c>
    </row>
    <row r="2029" spans="4:4" x14ac:dyDescent="0.25">
      <c r="D2029" s="33" t="str">
        <f t="shared" si="31"/>
        <v/>
      </c>
    </row>
    <row r="2030" spans="4:4" x14ac:dyDescent="0.25">
      <c r="D2030" s="33" t="str">
        <f t="shared" si="31"/>
        <v/>
      </c>
    </row>
    <row r="2031" spans="4:4" x14ac:dyDescent="0.25">
      <c r="D2031" s="33" t="str">
        <f t="shared" si="31"/>
        <v/>
      </c>
    </row>
    <row r="2032" spans="4:4" x14ac:dyDescent="0.25">
      <c r="D2032" s="33" t="str">
        <f t="shared" si="31"/>
        <v/>
      </c>
    </row>
    <row r="2033" spans="4:4" x14ac:dyDescent="0.25">
      <c r="D2033" s="33" t="str">
        <f t="shared" si="31"/>
        <v/>
      </c>
    </row>
    <row r="2034" spans="4:4" x14ac:dyDescent="0.25">
      <c r="D2034" s="33" t="str">
        <f t="shared" si="31"/>
        <v/>
      </c>
    </row>
    <row r="2035" spans="4:4" x14ac:dyDescent="0.25">
      <c r="D2035" s="33" t="str">
        <f t="shared" si="31"/>
        <v/>
      </c>
    </row>
    <row r="2036" spans="4:4" x14ac:dyDescent="0.25">
      <c r="D2036" s="33" t="str">
        <f t="shared" si="31"/>
        <v/>
      </c>
    </row>
    <row r="2037" spans="4:4" x14ac:dyDescent="0.25">
      <c r="D2037" s="33" t="str">
        <f t="shared" si="31"/>
        <v/>
      </c>
    </row>
    <row r="2038" spans="4:4" x14ac:dyDescent="0.25">
      <c r="D2038" s="33" t="str">
        <f t="shared" si="31"/>
        <v/>
      </c>
    </row>
    <row r="2039" spans="4:4" x14ac:dyDescent="0.25">
      <c r="D2039" s="33" t="str">
        <f t="shared" si="31"/>
        <v/>
      </c>
    </row>
    <row r="2040" spans="4:4" x14ac:dyDescent="0.25">
      <c r="D2040" s="33" t="str">
        <f t="shared" si="31"/>
        <v/>
      </c>
    </row>
    <row r="2041" spans="4:4" x14ac:dyDescent="0.25">
      <c r="D2041" s="33" t="str">
        <f t="shared" si="31"/>
        <v/>
      </c>
    </row>
    <row r="2042" spans="4:4" x14ac:dyDescent="0.25">
      <c r="D2042" s="33" t="str">
        <f t="shared" si="31"/>
        <v/>
      </c>
    </row>
    <row r="2043" spans="4:4" x14ac:dyDescent="0.25">
      <c r="D2043" s="33" t="str">
        <f t="shared" si="31"/>
        <v/>
      </c>
    </row>
    <row r="2044" spans="4:4" x14ac:dyDescent="0.25">
      <c r="D2044" s="33" t="str">
        <f t="shared" si="31"/>
        <v/>
      </c>
    </row>
    <row r="2045" spans="4:4" x14ac:dyDescent="0.25">
      <c r="D2045" s="33" t="str">
        <f t="shared" si="31"/>
        <v/>
      </c>
    </row>
    <row r="2046" spans="4:4" x14ac:dyDescent="0.25">
      <c r="D2046" s="33" t="str">
        <f t="shared" si="31"/>
        <v/>
      </c>
    </row>
    <row r="2047" spans="4:4" x14ac:dyDescent="0.25">
      <c r="D2047" s="33" t="str">
        <f t="shared" si="31"/>
        <v/>
      </c>
    </row>
    <row r="2048" spans="4:4" x14ac:dyDescent="0.25">
      <c r="D2048" s="33" t="str">
        <f t="shared" si="31"/>
        <v/>
      </c>
    </row>
    <row r="2049" spans="4:4" x14ac:dyDescent="0.25">
      <c r="D2049" s="33" t="str">
        <f t="shared" si="31"/>
        <v/>
      </c>
    </row>
    <row r="2050" spans="4:4" x14ac:dyDescent="0.25">
      <c r="D2050" s="33" t="str">
        <f t="shared" si="31"/>
        <v/>
      </c>
    </row>
    <row r="2051" spans="4:4" x14ac:dyDescent="0.25">
      <c r="D2051" s="33" t="str">
        <f t="shared" ref="D2051:D2114" si="32">IF(ISBLANK(C2051),"","Введите дату")</f>
        <v/>
      </c>
    </row>
    <row r="2052" spans="4:4" x14ac:dyDescent="0.25">
      <c r="D2052" s="33" t="str">
        <f t="shared" si="32"/>
        <v/>
      </c>
    </row>
    <row r="2053" spans="4:4" x14ac:dyDescent="0.25">
      <c r="D2053" s="33" t="str">
        <f t="shared" si="32"/>
        <v/>
      </c>
    </row>
    <row r="2054" spans="4:4" x14ac:dyDescent="0.25">
      <c r="D2054" s="33" t="str">
        <f t="shared" si="32"/>
        <v/>
      </c>
    </row>
    <row r="2055" spans="4:4" x14ac:dyDescent="0.25">
      <c r="D2055" s="33" t="str">
        <f t="shared" si="32"/>
        <v/>
      </c>
    </row>
    <row r="2056" spans="4:4" x14ac:dyDescent="0.25">
      <c r="D2056" s="33" t="str">
        <f t="shared" si="32"/>
        <v/>
      </c>
    </row>
    <row r="2057" spans="4:4" x14ac:dyDescent="0.25">
      <c r="D2057" s="33" t="str">
        <f t="shared" si="32"/>
        <v/>
      </c>
    </row>
    <row r="2058" spans="4:4" x14ac:dyDescent="0.25">
      <c r="D2058" s="33" t="str">
        <f t="shared" si="32"/>
        <v/>
      </c>
    </row>
    <row r="2059" spans="4:4" x14ac:dyDescent="0.25">
      <c r="D2059" s="33" t="str">
        <f t="shared" si="32"/>
        <v/>
      </c>
    </row>
    <row r="2060" spans="4:4" x14ac:dyDescent="0.25">
      <c r="D2060" s="33" t="str">
        <f t="shared" si="32"/>
        <v/>
      </c>
    </row>
    <row r="2061" spans="4:4" x14ac:dyDescent="0.25">
      <c r="D2061" s="33" t="str">
        <f t="shared" si="32"/>
        <v/>
      </c>
    </row>
    <row r="2062" spans="4:4" x14ac:dyDescent="0.25">
      <c r="D2062" s="33" t="str">
        <f t="shared" si="32"/>
        <v/>
      </c>
    </row>
    <row r="2063" spans="4:4" x14ac:dyDescent="0.25">
      <c r="D2063" s="33" t="str">
        <f t="shared" si="32"/>
        <v/>
      </c>
    </row>
    <row r="2064" spans="4:4" x14ac:dyDescent="0.25">
      <c r="D2064" s="33" t="str">
        <f t="shared" si="32"/>
        <v/>
      </c>
    </row>
    <row r="2065" spans="4:4" x14ac:dyDescent="0.25">
      <c r="D2065" s="33" t="str">
        <f t="shared" si="32"/>
        <v/>
      </c>
    </row>
    <row r="2066" spans="4:4" x14ac:dyDescent="0.25">
      <c r="D2066" s="33" t="str">
        <f t="shared" si="32"/>
        <v/>
      </c>
    </row>
    <row r="2067" spans="4:4" x14ac:dyDescent="0.25">
      <c r="D2067" s="33" t="str">
        <f t="shared" si="32"/>
        <v/>
      </c>
    </row>
    <row r="2068" spans="4:4" x14ac:dyDescent="0.25">
      <c r="D2068" s="33" t="str">
        <f t="shared" si="32"/>
        <v/>
      </c>
    </row>
    <row r="2069" spans="4:4" x14ac:dyDescent="0.25">
      <c r="D2069" s="33" t="str">
        <f t="shared" si="32"/>
        <v/>
      </c>
    </row>
    <row r="2070" spans="4:4" x14ac:dyDescent="0.25">
      <c r="D2070" s="33" t="str">
        <f t="shared" si="32"/>
        <v/>
      </c>
    </row>
    <row r="2071" spans="4:4" x14ac:dyDescent="0.25">
      <c r="D2071" s="33" t="str">
        <f t="shared" si="32"/>
        <v/>
      </c>
    </row>
    <row r="2072" spans="4:4" x14ac:dyDescent="0.25">
      <c r="D2072" s="33" t="str">
        <f t="shared" si="32"/>
        <v/>
      </c>
    </row>
    <row r="2073" spans="4:4" x14ac:dyDescent="0.25">
      <c r="D2073" s="33" t="str">
        <f t="shared" si="32"/>
        <v/>
      </c>
    </row>
    <row r="2074" spans="4:4" x14ac:dyDescent="0.25">
      <c r="D2074" s="33" t="str">
        <f t="shared" si="32"/>
        <v/>
      </c>
    </row>
    <row r="2075" spans="4:4" x14ac:dyDescent="0.25">
      <c r="D2075" s="33" t="str">
        <f t="shared" si="32"/>
        <v/>
      </c>
    </row>
    <row r="2076" spans="4:4" x14ac:dyDescent="0.25">
      <c r="D2076" s="33" t="str">
        <f t="shared" si="32"/>
        <v/>
      </c>
    </row>
    <row r="2077" spans="4:4" x14ac:dyDescent="0.25">
      <c r="D2077" s="33" t="str">
        <f t="shared" si="32"/>
        <v/>
      </c>
    </row>
    <row r="2078" spans="4:4" x14ac:dyDescent="0.25">
      <c r="D2078" s="33" t="str">
        <f t="shared" si="32"/>
        <v/>
      </c>
    </row>
    <row r="2079" spans="4:4" x14ac:dyDescent="0.25">
      <c r="D2079" s="33" t="str">
        <f t="shared" si="32"/>
        <v/>
      </c>
    </row>
    <row r="2080" spans="4:4" x14ac:dyDescent="0.25">
      <c r="D2080" s="33" t="str">
        <f t="shared" si="32"/>
        <v/>
      </c>
    </row>
    <row r="2081" spans="4:4" x14ac:dyDescent="0.25">
      <c r="D2081" s="33" t="str">
        <f t="shared" si="32"/>
        <v/>
      </c>
    </row>
    <row r="2082" spans="4:4" x14ac:dyDescent="0.25">
      <c r="D2082" s="33" t="str">
        <f t="shared" si="32"/>
        <v/>
      </c>
    </row>
    <row r="2083" spans="4:4" x14ac:dyDescent="0.25">
      <c r="D2083" s="33" t="str">
        <f t="shared" si="32"/>
        <v/>
      </c>
    </row>
    <row r="2084" spans="4:4" x14ac:dyDescent="0.25">
      <c r="D2084" s="33" t="str">
        <f t="shared" si="32"/>
        <v/>
      </c>
    </row>
    <row r="2085" spans="4:4" x14ac:dyDescent="0.25">
      <c r="D2085" s="33" t="str">
        <f t="shared" si="32"/>
        <v/>
      </c>
    </row>
    <row r="2086" spans="4:4" x14ac:dyDescent="0.25">
      <c r="D2086" s="33" t="str">
        <f t="shared" si="32"/>
        <v/>
      </c>
    </row>
    <row r="2087" spans="4:4" x14ac:dyDescent="0.25">
      <c r="D2087" s="33" t="str">
        <f t="shared" si="32"/>
        <v/>
      </c>
    </row>
    <row r="2088" spans="4:4" x14ac:dyDescent="0.25">
      <c r="D2088" s="33" t="str">
        <f t="shared" si="32"/>
        <v/>
      </c>
    </row>
    <row r="2089" spans="4:4" x14ac:dyDescent="0.25">
      <c r="D2089" s="33" t="str">
        <f t="shared" si="32"/>
        <v/>
      </c>
    </row>
    <row r="2090" spans="4:4" x14ac:dyDescent="0.25">
      <c r="D2090" s="33" t="str">
        <f t="shared" si="32"/>
        <v/>
      </c>
    </row>
    <row r="2091" spans="4:4" x14ac:dyDescent="0.25">
      <c r="D2091" s="33" t="str">
        <f t="shared" si="32"/>
        <v/>
      </c>
    </row>
    <row r="2092" spans="4:4" x14ac:dyDescent="0.25">
      <c r="D2092" s="33" t="str">
        <f t="shared" si="32"/>
        <v/>
      </c>
    </row>
    <row r="2093" spans="4:4" x14ac:dyDescent="0.25">
      <c r="D2093" s="33" t="str">
        <f t="shared" si="32"/>
        <v/>
      </c>
    </row>
    <row r="2094" spans="4:4" x14ac:dyDescent="0.25">
      <c r="D2094" s="33" t="str">
        <f t="shared" si="32"/>
        <v/>
      </c>
    </row>
    <row r="2095" spans="4:4" x14ac:dyDescent="0.25">
      <c r="D2095" s="33" t="str">
        <f t="shared" si="32"/>
        <v/>
      </c>
    </row>
    <row r="2096" spans="4:4" x14ac:dyDescent="0.25">
      <c r="D2096" s="33" t="str">
        <f t="shared" si="32"/>
        <v/>
      </c>
    </row>
    <row r="2097" spans="4:4" x14ac:dyDescent="0.25">
      <c r="D2097" s="33" t="str">
        <f t="shared" si="32"/>
        <v/>
      </c>
    </row>
    <row r="2098" spans="4:4" x14ac:dyDescent="0.25">
      <c r="D2098" s="33" t="str">
        <f t="shared" si="32"/>
        <v/>
      </c>
    </row>
    <row r="2099" spans="4:4" x14ac:dyDescent="0.25">
      <c r="D2099" s="33" t="str">
        <f t="shared" si="32"/>
        <v/>
      </c>
    </row>
    <row r="2100" spans="4:4" x14ac:dyDescent="0.25">
      <c r="D2100" s="33" t="str">
        <f t="shared" si="32"/>
        <v/>
      </c>
    </row>
    <row r="2101" spans="4:4" x14ac:dyDescent="0.25">
      <c r="D2101" s="33" t="str">
        <f t="shared" si="32"/>
        <v/>
      </c>
    </row>
    <row r="2102" spans="4:4" x14ac:dyDescent="0.25">
      <c r="D2102" s="33" t="str">
        <f t="shared" si="32"/>
        <v/>
      </c>
    </row>
    <row r="2103" spans="4:4" x14ac:dyDescent="0.25">
      <c r="D2103" s="33" t="str">
        <f t="shared" si="32"/>
        <v/>
      </c>
    </row>
    <row r="2104" spans="4:4" x14ac:dyDescent="0.25">
      <c r="D2104" s="33" t="str">
        <f t="shared" si="32"/>
        <v/>
      </c>
    </row>
    <row r="2105" spans="4:4" x14ac:dyDescent="0.25">
      <c r="D2105" s="33" t="str">
        <f t="shared" si="32"/>
        <v/>
      </c>
    </row>
    <row r="2106" spans="4:4" x14ac:dyDescent="0.25">
      <c r="D2106" s="33" t="str">
        <f t="shared" si="32"/>
        <v/>
      </c>
    </row>
    <row r="2107" spans="4:4" x14ac:dyDescent="0.25">
      <c r="D2107" s="33" t="str">
        <f t="shared" si="32"/>
        <v/>
      </c>
    </row>
    <row r="2108" spans="4:4" x14ac:dyDescent="0.25">
      <c r="D2108" s="33" t="str">
        <f t="shared" si="32"/>
        <v/>
      </c>
    </row>
    <row r="2109" spans="4:4" x14ac:dyDescent="0.25">
      <c r="D2109" s="33" t="str">
        <f t="shared" si="32"/>
        <v/>
      </c>
    </row>
    <row r="2110" spans="4:4" x14ac:dyDescent="0.25">
      <c r="D2110" s="33" t="str">
        <f t="shared" si="32"/>
        <v/>
      </c>
    </row>
    <row r="2111" spans="4:4" x14ac:dyDescent="0.25">
      <c r="D2111" s="33" t="str">
        <f t="shared" si="32"/>
        <v/>
      </c>
    </row>
    <row r="2112" spans="4:4" x14ac:dyDescent="0.25">
      <c r="D2112" s="33" t="str">
        <f t="shared" si="32"/>
        <v/>
      </c>
    </row>
    <row r="2113" spans="4:4" x14ac:dyDescent="0.25">
      <c r="D2113" s="33" t="str">
        <f t="shared" si="32"/>
        <v/>
      </c>
    </row>
    <row r="2114" spans="4:4" x14ac:dyDescent="0.25">
      <c r="D2114" s="33" t="str">
        <f t="shared" si="32"/>
        <v/>
      </c>
    </row>
    <row r="2115" spans="4:4" x14ac:dyDescent="0.25">
      <c r="D2115" s="33" t="str">
        <f t="shared" ref="D2115:D2178" si="33">IF(ISBLANK(C2115),"","Введите дату")</f>
        <v/>
      </c>
    </row>
    <row r="2116" spans="4:4" x14ac:dyDescent="0.25">
      <c r="D2116" s="33" t="str">
        <f t="shared" si="33"/>
        <v/>
      </c>
    </row>
    <row r="2117" spans="4:4" x14ac:dyDescent="0.25">
      <c r="D2117" s="33" t="str">
        <f t="shared" si="33"/>
        <v/>
      </c>
    </row>
    <row r="2118" spans="4:4" x14ac:dyDescent="0.25">
      <c r="D2118" s="33" t="str">
        <f t="shared" si="33"/>
        <v/>
      </c>
    </row>
    <row r="2119" spans="4:4" x14ac:dyDescent="0.25">
      <c r="D2119" s="33" t="str">
        <f t="shared" si="33"/>
        <v/>
      </c>
    </row>
    <row r="2120" spans="4:4" x14ac:dyDescent="0.25">
      <c r="D2120" s="33" t="str">
        <f t="shared" si="33"/>
        <v/>
      </c>
    </row>
    <row r="2121" spans="4:4" x14ac:dyDescent="0.25">
      <c r="D2121" s="33" t="str">
        <f t="shared" si="33"/>
        <v/>
      </c>
    </row>
    <row r="2122" spans="4:4" x14ac:dyDescent="0.25">
      <c r="D2122" s="33" t="str">
        <f t="shared" si="33"/>
        <v/>
      </c>
    </row>
    <row r="2123" spans="4:4" x14ac:dyDescent="0.25">
      <c r="D2123" s="33" t="str">
        <f t="shared" si="33"/>
        <v/>
      </c>
    </row>
    <row r="2124" spans="4:4" x14ac:dyDescent="0.25">
      <c r="D2124" s="33" t="str">
        <f t="shared" si="33"/>
        <v/>
      </c>
    </row>
    <row r="2125" spans="4:4" x14ac:dyDescent="0.25">
      <c r="D2125" s="33" t="str">
        <f t="shared" si="33"/>
        <v/>
      </c>
    </row>
    <row r="2126" spans="4:4" x14ac:dyDescent="0.25">
      <c r="D2126" s="33" t="str">
        <f t="shared" si="33"/>
        <v/>
      </c>
    </row>
    <row r="2127" spans="4:4" x14ac:dyDescent="0.25">
      <c r="D2127" s="33" t="str">
        <f t="shared" si="33"/>
        <v/>
      </c>
    </row>
    <row r="2128" spans="4:4" x14ac:dyDescent="0.25">
      <c r="D2128" s="33" t="str">
        <f t="shared" si="33"/>
        <v/>
      </c>
    </row>
    <row r="2129" spans="4:4" x14ac:dyDescent="0.25">
      <c r="D2129" s="33" t="str">
        <f t="shared" si="33"/>
        <v/>
      </c>
    </row>
    <row r="2130" spans="4:4" x14ac:dyDescent="0.25">
      <c r="D2130" s="33" t="str">
        <f t="shared" si="33"/>
        <v/>
      </c>
    </row>
    <row r="2131" spans="4:4" x14ac:dyDescent="0.25">
      <c r="D2131" s="33" t="str">
        <f t="shared" si="33"/>
        <v/>
      </c>
    </row>
    <row r="2132" spans="4:4" x14ac:dyDescent="0.25">
      <c r="D2132" s="33" t="str">
        <f t="shared" si="33"/>
        <v/>
      </c>
    </row>
    <row r="2133" spans="4:4" x14ac:dyDescent="0.25">
      <c r="D2133" s="33" t="str">
        <f t="shared" si="33"/>
        <v/>
      </c>
    </row>
    <row r="2134" spans="4:4" x14ac:dyDescent="0.25">
      <c r="D2134" s="33" t="str">
        <f t="shared" si="33"/>
        <v/>
      </c>
    </row>
    <row r="2135" spans="4:4" x14ac:dyDescent="0.25">
      <c r="D2135" s="33" t="str">
        <f t="shared" si="33"/>
        <v/>
      </c>
    </row>
    <row r="2136" spans="4:4" x14ac:dyDescent="0.25">
      <c r="D2136" s="33" t="str">
        <f t="shared" si="33"/>
        <v/>
      </c>
    </row>
    <row r="2137" spans="4:4" x14ac:dyDescent="0.25">
      <c r="D2137" s="33" t="str">
        <f t="shared" si="33"/>
        <v/>
      </c>
    </row>
    <row r="2138" spans="4:4" x14ac:dyDescent="0.25">
      <c r="D2138" s="33" t="str">
        <f t="shared" si="33"/>
        <v/>
      </c>
    </row>
    <row r="2139" spans="4:4" x14ac:dyDescent="0.25">
      <c r="D2139" s="33" t="str">
        <f t="shared" si="33"/>
        <v/>
      </c>
    </row>
    <row r="2140" spans="4:4" x14ac:dyDescent="0.25">
      <c r="D2140" s="33" t="str">
        <f t="shared" si="33"/>
        <v/>
      </c>
    </row>
    <row r="2141" spans="4:4" x14ac:dyDescent="0.25">
      <c r="D2141" s="33" t="str">
        <f t="shared" si="33"/>
        <v/>
      </c>
    </row>
    <row r="2142" spans="4:4" x14ac:dyDescent="0.25">
      <c r="D2142" s="33" t="str">
        <f t="shared" si="33"/>
        <v/>
      </c>
    </row>
    <row r="2143" spans="4:4" x14ac:dyDescent="0.25">
      <c r="D2143" s="33" t="str">
        <f t="shared" si="33"/>
        <v/>
      </c>
    </row>
    <row r="2144" spans="4:4" x14ac:dyDescent="0.25">
      <c r="D2144" s="33" t="str">
        <f t="shared" si="33"/>
        <v/>
      </c>
    </row>
    <row r="2145" spans="4:4" x14ac:dyDescent="0.25">
      <c r="D2145" s="33" t="str">
        <f t="shared" si="33"/>
        <v/>
      </c>
    </row>
    <row r="2146" spans="4:4" x14ac:dyDescent="0.25">
      <c r="D2146" s="33" t="str">
        <f t="shared" si="33"/>
        <v/>
      </c>
    </row>
    <row r="2147" spans="4:4" x14ac:dyDescent="0.25">
      <c r="D2147" s="33" t="str">
        <f t="shared" si="33"/>
        <v/>
      </c>
    </row>
    <row r="2148" spans="4:4" x14ac:dyDescent="0.25">
      <c r="D2148" s="33" t="str">
        <f t="shared" si="33"/>
        <v/>
      </c>
    </row>
    <row r="2149" spans="4:4" x14ac:dyDescent="0.25">
      <c r="D2149" s="33" t="str">
        <f t="shared" si="33"/>
        <v/>
      </c>
    </row>
    <row r="2150" spans="4:4" x14ac:dyDescent="0.25">
      <c r="D2150" s="33" t="str">
        <f t="shared" si="33"/>
        <v/>
      </c>
    </row>
    <row r="2151" spans="4:4" x14ac:dyDescent="0.25">
      <c r="D2151" s="33" t="str">
        <f t="shared" si="33"/>
        <v/>
      </c>
    </row>
    <row r="2152" spans="4:4" x14ac:dyDescent="0.25">
      <c r="D2152" s="33" t="str">
        <f t="shared" si="33"/>
        <v/>
      </c>
    </row>
    <row r="2153" spans="4:4" x14ac:dyDescent="0.25">
      <c r="D2153" s="33" t="str">
        <f t="shared" si="33"/>
        <v/>
      </c>
    </row>
    <row r="2154" spans="4:4" x14ac:dyDescent="0.25">
      <c r="D2154" s="33" t="str">
        <f t="shared" si="33"/>
        <v/>
      </c>
    </row>
    <row r="2155" spans="4:4" x14ac:dyDescent="0.25">
      <c r="D2155" s="33" t="str">
        <f t="shared" si="33"/>
        <v/>
      </c>
    </row>
    <row r="2156" spans="4:4" x14ac:dyDescent="0.25">
      <c r="D2156" s="33" t="str">
        <f t="shared" si="33"/>
        <v/>
      </c>
    </row>
    <row r="2157" spans="4:4" x14ac:dyDescent="0.25">
      <c r="D2157" s="33" t="str">
        <f t="shared" si="33"/>
        <v/>
      </c>
    </row>
    <row r="2158" spans="4:4" x14ac:dyDescent="0.25">
      <c r="D2158" s="33" t="str">
        <f t="shared" si="33"/>
        <v/>
      </c>
    </row>
    <row r="2159" spans="4:4" x14ac:dyDescent="0.25">
      <c r="D2159" s="33" t="str">
        <f t="shared" si="33"/>
        <v/>
      </c>
    </row>
    <row r="2160" spans="4:4" x14ac:dyDescent="0.25">
      <c r="D2160" s="33" t="str">
        <f t="shared" si="33"/>
        <v/>
      </c>
    </row>
    <row r="2161" spans="4:4" x14ac:dyDescent="0.25">
      <c r="D2161" s="33" t="str">
        <f t="shared" si="33"/>
        <v/>
      </c>
    </row>
    <row r="2162" spans="4:4" x14ac:dyDescent="0.25">
      <c r="D2162" s="33" t="str">
        <f t="shared" si="33"/>
        <v/>
      </c>
    </row>
    <row r="2163" spans="4:4" x14ac:dyDescent="0.25">
      <c r="D2163" s="33" t="str">
        <f t="shared" si="33"/>
        <v/>
      </c>
    </row>
    <row r="2164" spans="4:4" x14ac:dyDescent="0.25">
      <c r="D2164" s="33" t="str">
        <f t="shared" si="33"/>
        <v/>
      </c>
    </row>
    <row r="2165" spans="4:4" x14ac:dyDescent="0.25">
      <c r="D2165" s="33" t="str">
        <f t="shared" si="33"/>
        <v/>
      </c>
    </row>
    <row r="2166" spans="4:4" x14ac:dyDescent="0.25">
      <c r="D2166" s="33" t="str">
        <f t="shared" si="33"/>
        <v/>
      </c>
    </row>
    <row r="2167" spans="4:4" x14ac:dyDescent="0.25">
      <c r="D2167" s="33" t="str">
        <f t="shared" si="33"/>
        <v/>
      </c>
    </row>
    <row r="2168" spans="4:4" x14ac:dyDescent="0.25">
      <c r="D2168" s="33" t="str">
        <f t="shared" si="33"/>
        <v/>
      </c>
    </row>
    <row r="2169" spans="4:4" x14ac:dyDescent="0.25">
      <c r="D2169" s="33" t="str">
        <f t="shared" si="33"/>
        <v/>
      </c>
    </row>
    <row r="2170" spans="4:4" x14ac:dyDescent="0.25">
      <c r="D2170" s="33" t="str">
        <f t="shared" si="33"/>
        <v/>
      </c>
    </row>
    <row r="2171" spans="4:4" x14ac:dyDescent="0.25">
      <c r="D2171" s="33" t="str">
        <f t="shared" si="33"/>
        <v/>
      </c>
    </row>
    <row r="2172" spans="4:4" x14ac:dyDescent="0.25">
      <c r="D2172" s="33" t="str">
        <f t="shared" si="33"/>
        <v/>
      </c>
    </row>
    <row r="2173" spans="4:4" x14ac:dyDescent="0.25">
      <c r="D2173" s="33" t="str">
        <f t="shared" si="33"/>
        <v/>
      </c>
    </row>
    <row r="2174" spans="4:4" x14ac:dyDescent="0.25">
      <c r="D2174" s="33" t="str">
        <f t="shared" si="33"/>
        <v/>
      </c>
    </row>
    <row r="2175" spans="4:4" x14ac:dyDescent="0.25">
      <c r="D2175" s="33" t="str">
        <f t="shared" si="33"/>
        <v/>
      </c>
    </row>
    <row r="2176" spans="4:4" x14ac:dyDescent="0.25">
      <c r="D2176" s="33" t="str">
        <f t="shared" si="33"/>
        <v/>
      </c>
    </row>
    <row r="2177" spans="4:4" x14ac:dyDescent="0.25">
      <c r="D2177" s="33" t="str">
        <f t="shared" si="33"/>
        <v/>
      </c>
    </row>
    <row r="2178" spans="4:4" x14ac:dyDescent="0.25">
      <c r="D2178" s="33" t="str">
        <f t="shared" si="33"/>
        <v/>
      </c>
    </row>
    <row r="2179" spans="4:4" x14ac:dyDescent="0.25">
      <c r="D2179" s="33" t="str">
        <f t="shared" ref="D2179:D2242" si="34">IF(ISBLANK(C2179),"","Введите дату")</f>
        <v/>
      </c>
    </row>
    <row r="2180" spans="4:4" x14ac:dyDescent="0.25">
      <c r="D2180" s="33" t="str">
        <f t="shared" si="34"/>
        <v/>
      </c>
    </row>
    <row r="2181" spans="4:4" x14ac:dyDescent="0.25">
      <c r="D2181" s="33" t="str">
        <f t="shared" si="34"/>
        <v/>
      </c>
    </row>
    <row r="2182" spans="4:4" x14ac:dyDescent="0.25">
      <c r="D2182" s="33" t="str">
        <f t="shared" si="34"/>
        <v/>
      </c>
    </row>
    <row r="2183" spans="4:4" x14ac:dyDescent="0.25">
      <c r="D2183" s="33" t="str">
        <f t="shared" si="34"/>
        <v/>
      </c>
    </row>
    <row r="2184" spans="4:4" x14ac:dyDescent="0.25">
      <c r="D2184" s="33" t="str">
        <f t="shared" si="34"/>
        <v/>
      </c>
    </row>
    <row r="2185" spans="4:4" x14ac:dyDescent="0.25">
      <c r="D2185" s="33" t="str">
        <f t="shared" si="34"/>
        <v/>
      </c>
    </row>
    <row r="2186" spans="4:4" x14ac:dyDescent="0.25">
      <c r="D2186" s="33" t="str">
        <f t="shared" si="34"/>
        <v/>
      </c>
    </row>
    <row r="2187" spans="4:4" x14ac:dyDescent="0.25">
      <c r="D2187" s="33" t="str">
        <f t="shared" si="34"/>
        <v/>
      </c>
    </row>
    <row r="2188" spans="4:4" x14ac:dyDescent="0.25">
      <c r="D2188" s="33" t="str">
        <f t="shared" si="34"/>
        <v/>
      </c>
    </row>
    <row r="2189" spans="4:4" x14ac:dyDescent="0.25">
      <c r="D2189" s="33" t="str">
        <f t="shared" si="34"/>
        <v/>
      </c>
    </row>
    <row r="2190" spans="4:4" x14ac:dyDescent="0.25">
      <c r="D2190" s="33" t="str">
        <f t="shared" si="34"/>
        <v/>
      </c>
    </row>
    <row r="2191" spans="4:4" x14ac:dyDescent="0.25">
      <c r="D2191" s="33" t="str">
        <f t="shared" si="34"/>
        <v/>
      </c>
    </row>
    <row r="2192" spans="4:4" x14ac:dyDescent="0.25">
      <c r="D2192" s="33" t="str">
        <f t="shared" si="34"/>
        <v/>
      </c>
    </row>
    <row r="2193" spans="4:4" x14ac:dyDescent="0.25">
      <c r="D2193" s="33" t="str">
        <f t="shared" si="34"/>
        <v/>
      </c>
    </row>
    <row r="2194" spans="4:4" x14ac:dyDescent="0.25">
      <c r="D2194" s="33" t="str">
        <f t="shared" si="34"/>
        <v/>
      </c>
    </row>
    <row r="2195" spans="4:4" x14ac:dyDescent="0.25">
      <c r="D2195" s="33" t="str">
        <f t="shared" si="34"/>
        <v/>
      </c>
    </row>
    <row r="2196" spans="4:4" x14ac:dyDescent="0.25">
      <c r="D2196" s="33" t="str">
        <f t="shared" si="34"/>
        <v/>
      </c>
    </row>
    <row r="2197" spans="4:4" x14ac:dyDescent="0.25">
      <c r="D2197" s="33" t="str">
        <f t="shared" si="34"/>
        <v/>
      </c>
    </row>
    <row r="2198" spans="4:4" x14ac:dyDescent="0.25">
      <c r="D2198" s="33" t="str">
        <f t="shared" si="34"/>
        <v/>
      </c>
    </row>
    <row r="2199" spans="4:4" x14ac:dyDescent="0.25">
      <c r="D2199" s="33" t="str">
        <f t="shared" si="34"/>
        <v/>
      </c>
    </row>
    <row r="2200" spans="4:4" x14ac:dyDescent="0.25">
      <c r="D2200" s="33" t="str">
        <f t="shared" si="34"/>
        <v/>
      </c>
    </row>
    <row r="2201" spans="4:4" x14ac:dyDescent="0.25">
      <c r="D2201" s="33" t="str">
        <f t="shared" si="34"/>
        <v/>
      </c>
    </row>
    <row r="2202" spans="4:4" x14ac:dyDescent="0.25">
      <c r="D2202" s="33" t="str">
        <f t="shared" si="34"/>
        <v/>
      </c>
    </row>
    <row r="2203" spans="4:4" x14ac:dyDescent="0.25">
      <c r="D2203" s="33" t="str">
        <f t="shared" si="34"/>
        <v/>
      </c>
    </row>
    <row r="2204" spans="4:4" x14ac:dyDescent="0.25">
      <c r="D2204" s="33" t="str">
        <f t="shared" si="34"/>
        <v/>
      </c>
    </row>
    <row r="2205" spans="4:4" x14ac:dyDescent="0.25">
      <c r="D2205" s="33" t="str">
        <f t="shared" si="34"/>
        <v/>
      </c>
    </row>
    <row r="2206" spans="4:4" x14ac:dyDescent="0.25">
      <c r="D2206" s="33" t="str">
        <f t="shared" si="34"/>
        <v/>
      </c>
    </row>
    <row r="2207" spans="4:4" x14ac:dyDescent="0.25">
      <c r="D2207" s="33" t="str">
        <f t="shared" si="34"/>
        <v/>
      </c>
    </row>
    <row r="2208" spans="4:4" x14ac:dyDescent="0.25">
      <c r="D2208" s="33" t="str">
        <f t="shared" si="34"/>
        <v/>
      </c>
    </row>
    <row r="2209" spans="4:4" x14ac:dyDescent="0.25">
      <c r="D2209" s="33" t="str">
        <f t="shared" si="34"/>
        <v/>
      </c>
    </row>
    <row r="2210" spans="4:4" x14ac:dyDescent="0.25">
      <c r="D2210" s="33" t="str">
        <f t="shared" si="34"/>
        <v/>
      </c>
    </row>
    <row r="2211" spans="4:4" x14ac:dyDescent="0.25">
      <c r="D2211" s="33" t="str">
        <f t="shared" si="34"/>
        <v/>
      </c>
    </row>
    <row r="2212" spans="4:4" x14ac:dyDescent="0.25">
      <c r="D2212" s="33" t="str">
        <f t="shared" si="34"/>
        <v/>
      </c>
    </row>
    <row r="2213" spans="4:4" x14ac:dyDescent="0.25">
      <c r="D2213" s="33" t="str">
        <f t="shared" si="34"/>
        <v/>
      </c>
    </row>
    <row r="2214" spans="4:4" x14ac:dyDescent="0.25">
      <c r="D2214" s="33" t="str">
        <f t="shared" si="34"/>
        <v/>
      </c>
    </row>
    <row r="2215" spans="4:4" x14ac:dyDescent="0.25">
      <c r="D2215" s="33" t="str">
        <f t="shared" si="34"/>
        <v/>
      </c>
    </row>
    <row r="2216" spans="4:4" x14ac:dyDescent="0.25">
      <c r="D2216" s="33" t="str">
        <f t="shared" si="34"/>
        <v/>
      </c>
    </row>
    <row r="2217" spans="4:4" x14ac:dyDescent="0.25">
      <c r="D2217" s="33" t="str">
        <f t="shared" si="34"/>
        <v/>
      </c>
    </row>
    <row r="2218" spans="4:4" x14ac:dyDescent="0.25">
      <c r="D2218" s="33" t="str">
        <f t="shared" si="34"/>
        <v/>
      </c>
    </row>
    <row r="2219" spans="4:4" x14ac:dyDescent="0.25">
      <c r="D2219" s="33" t="str">
        <f t="shared" si="34"/>
        <v/>
      </c>
    </row>
    <row r="2220" spans="4:4" x14ac:dyDescent="0.25">
      <c r="D2220" s="33" t="str">
        <f t="shared" si="34"/>
        <v/>
      </c>
    </row>
    <row r="2221" spans="4:4" x14ac:dyDescent="0.25">
      <c r="D2221" s="33" t="str">
        <f t="shared" si="34"/>
        <v/>
      </c>
    </row>
    <row r="2222" spans="4:4" x14ac:dyDescent="0.25">
      <c r="D2222" s="33" t="str">
        <f t="shared" si="34"/>
        <v/>
      </c>
    </row>
    <row r="2223" spans="4:4" x14ac:dyDescent="0.25">
      <c r="D2223" s="33" t="str">
        <f t="shared" si="34"/>
        <v/>
      </c>
    </row>
    <row r="2224" spans="4:4" x14ac:dyDescent="0.25">
      <c r="D2224" s="33" t="str">
        <f t="shared" si="34"/>
        <v/>
      </c>
    </row>
    <row r="2225" spans="4:4" x14ac:dyDescent="0.25">
      <c r="D2225" s="33" t="str">
        <f t="shared" si="34"/>
        <v/>
      </c>
    </row>
    <row r="2226" spans="4:4" x14ac:dyDescent="0.25">
      <c r="D2226" s="33" t="str">
        <f t="shared" si="34"/>
        <v/>
      </c>
    </row>
    <row r="2227" spans="4:4" x14ac:dyDescent="0.25">
      <c r="D2227" s="33" t="str">
        <f t="shared" si="34"/>
        <v/>
      </c>
    </row>
    <row r="2228" spans="4:4" x14ac:dyDescent="0.25">
      <c r="D2228" s="33" t="str">
        <f t="shared" si="34"/>
        <v/>
      </c>
    </row>
    <row r="2229" spans="4:4" x14ac:dyDescent="0.25">
      <c r="D2229" s="33" t="str">
        <f t="shared" si="34"/>
        <v/>
      </c>
    </row>
    <row r="2230" spans="4:4" x14ac:dyDescent="0.25">
      <c r="D2230" s="33" t="str">
        <f t="shared" si="34"/>
        <v/>
      </c>
    </row>
    <row r="2231" spans="4:4" x14ac:dyDescent="0.25">
      <c r="D2231" s="33" t="str">
        <f t="shared" si="34"/>
        <v/>
      </c>
    </row>
    <row r="2232" spans="4:4" x14ac:dyDescent="0.25">
      <c r="D2232" s="33" t="str">
        <f t="shared" si="34"/>
        <v/>
      </c>
    </row>
    <row r="2233" spans="4:4" x14ac:dyDescent="0.25">
      <c r="D2233" s="33" t="str">
        <f t="shared" si="34"/>
        <v/>
      </c>
    </row>
    <row r="2234" spans="4:4" x14ac:dyDescent="0.25">
      <c r="D2234" s="33" t="str">
        <f t="shared" si="34"/>
        <v/>
      </c>
    </row>
    <row r="2235" spans="4:4" x14ac:dyDescent="0.25">
      <c r="D2235" s="33" t="str">
        <f t="shared" si="34"/>
        <v/>
      </c>
    </row>
    <row r="2236" spans="4:4" x14ac:dyDescent="0.25">
      <c r="D2236" s="33" t="str">
        <f t="shared" si="34"/>
        <v/>
      </c>
    </row>
    <row r="2237" spans="4:4" x14ac:dyDescent="0.25">
      <c r="D2237" s="33" t="str">
        <f t="shared" si="34"/>
        <v/>
      </c>
    </row>
    <row r="2238" spans="4:4" x14ac:dyDescent="0.25">
      <c r="D2238" s="33" t="str">
        <f t="shared" si="34"/>
        <v/>
      </c>
    </row>
    <row r="2239" spans="4:4" x14ac:dyDescent="0.25">
      <c r="D2239" s="33" t="str">
        <f t="shared" si="34"/>
        <v/>
      </c>
    </row>
    <row r="2240" spans="4:4" x14ac:dyDescent="0.25">
      <c r="D2240" s="33" t="str">
        <f t="shared" si="34"/>
        <v/>
      </c>
    </row>
    <row r="2241" spans="4:4" x14ac:dyDescent="0.25">
      <c r="D2241" s="33" t="str">
        <f t="shared" si="34"/>
        <v/>
      </c>
    </row>
    <row r="2242" spans="4:4" x14ac:dyDescent="0.25">
      <c r="D2242" s="33" t="str">
        <f t="shared" si="34"/>
        <v/>
      </c>
    </row>
    <row r="2243" spans="4:4" x14ac:dyDescent="0.25">
      <c r="D2243" s="33" t="str">
        <f t="shared" ref="D2243:D2306" si="35">IF(ISBLANK(C2243),"","Введите дату")</f>
        <v/>
      </c>
    </row>
    <row r="2244" spans="4:4" x14ac:dyDescent="0.25">
      <c r="D2244" s="33" t="str">
        <f t="shared" si="35"/>
        <v/>
      </c>
    </row>
    <row r="2245" spans="4:4" x14ac:dyDescent="0.25">
      <c r="D2245" s="33" t="str">
        <f t="shared" si="35"/>
        <v/>
      </c>
    </row>
    <row r="2246" spans="4:4" x14ac:dyDescent="0.25">
      <c r="D2246" s="33" t="str">
        <f t="shared" si="35"/>
        <v/>
      </c>
    </row>
    <row r="2247" spans="4:4" x14ac:dyDescent="0.25">
      <c r="D2247" s="33" t="str">
        <f t="shared" si="35"/>
        <v/>
      </c>
    </row>
    <row r="2248" spans="4:4" x14ac:dyDescent="0.25">
      <c r="D2248" s="33" t="str">
        <f t="shared" si="35"/>
        <v/>
      </c>
    </row>
    <row r="2249" spans="4:4" x14ac:dyDescent="0.25">
      <c r="D2249" s="33" t="str">
        <f t="shared" si="35"/>
        <v/>
      </c>
    </row>
    <row r="2250" spans="4:4" x14ac:dyDescent="0.25">
      <c r="D2250" s="33" t="str">
        <f t="shared" si="35"/>
        <v/>
      </c>
    </row>
    <row r="2251" spans="4:4" x14ac:dyDescent="0.25">
      <c r="D2251" s="33" t="str">
        <f t="shared" si="35"/>
        <v/>
      </c>
    </row>
    <row r="2252" spans="4:4" x14ac:dyDescent="0.25">
      <c r="D2252" s="33" t="str">
        <f t="shared" si="35"/>
        <v/>
      </c>
    </row>
    <row r="2253" spans="4:4" x14ac:dyDescent="0.25">
      <c r="D2253" s="33" t="str">
        <f t="shared" si="35"/>
        <v/>
      </c>
    </row>
    <row r="2254" spans="4:4" x14ac:dyDescent="0.25">
      <c r="D2254" s="33" t="str">
        <f t="shared" si="35"/>
        <v/>
      </c>
    </row>
    <row r="2255" spans="4:4" x14ac:dyDescent="0.25">
      <c r="D2255" s="33" t="str">
        <f t="shared" si="35"/>
        <v/>
      </c>
    </row>
    <row r="2256" spans="4:4" x14ac:dyDescent="0.25">
      <c r="D2256" s="33" t="str">
        <f t="shared" si="35"/>
        <v/>
      </c>
    </row>
    <row r="2257" spans="4:4" x14ac:dyDescent="0.25">
      <c r="D2257" s="33" t="str">
        <f t="shared" si="35"/>
        <v/>
      </c>
    </row>
    <row r="2258" spans="4:4" x14ac:dyDescent="0.25">
      <c r="D2258" s="33" t="str">
        <f t="shared" si="35"/>
        <v/>
      </c>
    </row>
    <row r="2259" spans="4:4" x14ac:dyDescent="0.25">
      <c r="D2259" s="33" t="str">
        <f t="shared" si="35"/>
        <v/>
      </c>
    </row>
    <row r="2260" spans="4:4" x14ac:dyDescent="0.25">
      <c r="D2260" s="33" t="str">
        <f t="shared" si="35"/>
        <v/>
      </c>
    </row>
    <row r="2261" spans="4:4" x14ac:dyDescent="0.25">
      <c r="D2261" s="33" t="str">
        <f t="shared" si="35"/>
        <v/>
      </c>
    </row>
    <row r="2262" spans="4:4" x14ac:dyDescent="0.25">
      <c r="D2262" s="33" t="str">
        <f t="shared" si="35"/>
        <v/>
      </c>
    </row>
    <row r="2263" spans="4:4" x14ac:dyDescent="0.25">
      <c r="D2263" s="33" t="str">
        <f t="shared" si="35"/>
        <v/>
      </c>
    </row>
    <row r="2264" spans="4:4" x14ac:dyDescent="0.25">
      <c r="D2264" s="33" t="str">
        <f t="shared" si="35"/>
        <v/>
      </c>
    </row>
    <row r="2265" spans="4:4" x14ac:dyDescent="0.25">
      <c r="D2265" s="33" t="str">
        <f t="shared" si="35"/>
        <v/>
      </c>
    </row>
    <row r="2266" spans="4:4" x14ac:dyDescent="0.25">
      <c r="D2266" s="33" t="str">
        <f t="shared" si="35"/>
        <v/>
      </c>
    </row>
    <row r="2267" spans="4:4" x14ac:dyDescent="0.25">
      <c r="D2267" s="33" t="str">
        <f t="shared" si="35"/>
        <v/>
      </c>
    </row>
    <row r="2268" spans="4:4" x14ac:dyDescent="0.25">
      <c r="D2268" s="33" t="str">
        <f t="shared" si="35"/>
        <v/>
      </c>
    </row>
    <row r="2269" spans="4:4" x14ac:dyDescent="0.25">
      <c r="D2269" s="33" t="str">
        <f t="shared" si="35"/>
        <v/>
      </c>
    </row>
    <row r="2270" spans="4:4" x14ac:dyDescent="0.25">
      <c r="D2270" s="33" t="str">
        <f t="shared" si="35"/>
        <v/>
      </c>
    </row>
    <row r="2271" spans="4:4" x14ac:dyDescent="0.25">
      <c r="D2271" s="33" t="str">
        <f t="shared" si="35"/>
        <v/>
      </c>
    </row>
    <row r="2272" spans="4:4" x14ac:dyDescent="0.25">
      <c r="D2272" s="33" t="str">
        <f t="shared" si="35"/>
        <v/>
      </c>
    </row>
    <row r="2273" spans="4:4" x14ac:dyDescent="0.25">
      <c r="D2273" s="33" t="str">
        <f t="shared" si="35"/>
        <v/>
      </c>
    </row>
    <row r="2274" spans="4:4" x14ac:dyDescent="0.25">
      <c r="D2274" s="33" t="str">
        <f t="shared" si="35"/>
        <v/>
      </c>
    </row>
    <row r="2275" spans="4:4" x14ac:dyDescent="0.25">
      <c r="D2275" s="33" t="str">
        <f t="shared" si="35"/>
        <v/>
      </c>
    </row>
    <row r="2276" spans="4:4" x14ac:dyDescent="0.25">
      <c r="D2276" s="33" t="str">
        <f t="shared" si="35"/>
        <v/>
      </c>
    </row>
    <row r="2277" spans="4:4" x14ac:dyDescent="0.25">
      <c r="D2277" s="33" t="str">
        <f t="shared" si="35"/>
        <v/>
      </c>
    </row>
    <row r="2278" spans="4:4" x14ac:dyDescent="0.25">
      <c r="D2278" s="33" t="str">
        <f t="shared" si="35"/>
        <v/>
      </c>
    </row>
    <row r="2279" spans="4:4" x14ac:dyDescent="0.25">
      <c r="D2279" s="33" t="str">
        <f t="shared" si="35"/>
        <v/>
      </c>
    </row>
    <row r="2280" spans="4:4" x14ac:dyDescent="0.25">
      <c r="D2280" s="33" t="str">
        <f t="shared" si="35"/>
        <v/>
      </c>
    </row>
    <row r="2281" spans="4:4" x14ac:dyDescent="0.25">
      <c r="D2281" s="33" t="str">
        <f t="shared" si="35"/>
        <v/>
      </c>
    </row>
    <row r="2282" spans="4:4" x14ac:dyDescent="0.25">
      <c r="D2282" s="33" t="str">
        <f t="shared" si="35"/>
        <v/>
      </c>
    </row>
    <row r="2283" spans="4:4" x14ac:dyDescent="0.25">
      <c r="D2283" s="33" t="str">
        <f t="shared" si="35"/>
        <v/>
      </c>
    </row>
    <row r="2284" spans="4:4" x14ac:dyDescent="0.25">
      <c r="D2284" s="33" t="str">
        <f t="shared" si="35"/>
        <v/>
      </c>
    </row>
    <row r="2285" spans="4:4" x14ac:dyDescent="0.25">
      <c r="D2285" s="33" t="str">
        <f t="shared" si="35"/>
        <v/>
      </c>
    </row>
    <row r="2286" spans="4:4" x14ac:dyDescent="0.25">
      <c r="D2286" s="33" t="str">
        <f t="shared" si="35"/>
        <v/>
      </c>
    </row>
    <row r="2287" spans="4:4" x14ac:dyDescent="0.25">
      <c r="D2287" s="33" t="str">
        <f t="shared" si="35"/>
        <v/>
      </c>
    </row>
    <row r="2288" spans="4:4" x14ac:dyDescent="0.25">
      <c r="D2288" s="33" t="str">
        <f t="shared" si="35"/>
        <v/>
      </c>
    </row>
    <row r="2289" spans="4:4" x14ac:dyDescent="0.25">
      <c r="D2289" s="33" t="str">
        <f t="shared" si="35"/>
        <v/>
      </c>
    </row>
    <row r="2290" spans="4:4" x14ac:dyDescent="0.25">
      <c r="D2290" s="33" t="str">
        <f t="shared" si="35"/>
        <v/>
      </c>
    </row>
    <row r="2291" spans="4:4" x14ac:dyDescent="0.25">
      <c r="D2291" s="33" t="str">
        <f t="shared" si="35"/>
        <v/>
      </c>
    </row>
    <row r="2292" spans="4:4" x14ac:dyDescent="0.25">
      <c r="D2292" s="33" t="str">
        <f t="shared" si="35"/>
        <v/>
      </c>
    </row>
    <row r="2293" spans="4:4" x14ac:dyDescent="0.25">
      <c r="D2293" s="33" t="str">
        <f t="shared" si="35"/>
        <v/>
      </c>
    </row>
    <row r="2294" spans="4:4" x14ac:dyDescent="0.25">
      <c r="D2294" s="33" t="str">
        <f t="shared" si="35"/>
        <v/>
      </c>
    </row>
    <row r="2295" spans="4:4" x14ac:dyDescent="0.25">
      <c r="D2295" s="33" t="str">
        <f t="shared" si="35"/>
        <v/>
      </c>
    </row>
    <row r="2296" spans="4:4" x14ac:dyDescent="0.25">
      <c r="D2296" s="33" t="str">
        <f t="shared" si="35"/>
        <v/>
      </c>
    </row>
    <row r="2297" spans="4:4" x14ac:dyDescent="0.25">
      <c r="D2297" s="33" t="str">
        <f t="shared" si="35"/>
        <v/>
      </c>
    </row>
    <row r="2298" spans="4:4" x14ac:dyDescent="0.25">
      <c r="D2298" s="33" t="str">
        <f t="shared" si="35"/>
        <v/>
      </c>
    </row>
    <row r="2299" spans="4:4" x14ac:dyDescent="0.25">
      <c r="D2299" s="33" t="str">
        <f t="shared" si="35"/>
        <v/>
      </c>
    </row>
    <row r="2300" spans="4:4" x14ac:dyDescent="0.25">
      <c r="D2300" s="33" t="str">
        <f t="shared" si="35"/>
        <v/>
      </c>
    </row>
    <row r="2301" spans="4:4" x14ac:dyDescent="0.25">
      <c r="D2301" s="33" t="str">
        <f t="shared" si="35"/>
        <v/>
      </c>
    </row>
    <row r="2302" spans="4:4" x14ac:dyDescent="0.25">
      <c r="D2302" s="33" t="str">
        <f t="shared" si="35"/>
        <v/>
      </c>
    </row>
    <row r="2303" spans="4:4" x14ac:dyDescent="0.25">
      <c r="D2303" s="33" t="str">
        <f t="shared" si="35"/>
        <v/>
      </c>
    </row>
    <row r="2304" spans="4:4" x14ac:dyDescent="0.25">
      <c r="D2304" s="33" t="str">
        <f t="shared" si="35"/>
        <v/>
      </c>
    </row>
    <row r="2305" spans="4:4" x14ac:dyDescent="0.25">
      <c r="D2305" s="33" t="str">
        <f t="shared" si="35"/>
        <v/>
      </c>
    </row>
    <row r="2306" spans="4:4" x14ac:dyDescent="0.25">
      <c r="D2306" s="33" t="str">
        <f t="shared" si="35"/>
        <v/>
      </c>
    </row>
    <row r="2307" spans="4:4" x14ac:dyDescent="0.25">
      <c r="D2307" s="33" t="str">
        <f t="shared" ref="D2307:D2317" si="36">IF(ISBLANK(C2307),"","Введите дату")</f>
        <v/>
      </c>
    </row>
    <row r="2308" spans="4:4" x14ac:dyDescent="0.25">
      <c r="D2308" s="33" t="str">
        <f t="shared" si="36"/>
        <v/>
      </c>
    </row>
    <row r="2309" spans="4:4" x14ac:dyDescent="0.25">
      <c r="D2309" s="33" t="str">
        <f t="shared" si="36"/>
        <v/>
      </c>
    </row>
    <row r="2310" spans="4:4" x14ac:dyDescent="0.25">
      <c r="D2310" s="33" t="str">
        <f t="shared" si="36"/>
        <v/>
      </c>
    </row>
    <row r="2311" spans="4:4" x14ac:dyDescent="0.25">
      <c r="D2311" s="33" t="str">
        <f t="shared" si="36"/>
        <v/>
      </c>
    </row>
    <row r="2312" spans="4:4" x14ac:dyDescent="0.25">
      <c r="D2312" s="33" t="str">
        <f t="shared" si="36"/>
        <v/>
      </c>
    </row>
    <row r="2313" spans="4:4" x14ac:dyDescent="0.25">
      <c r="D2313" s="33" t="str">
        <f t="shared" si="36"/>
        <v/>
      </c>
    </row>
    <row r="2314" spans="4:4" x14ac:dyDescent="0.25">
      <c r="D2314" s="33" t="str">
        <f t="shared" si="36"/>
        <v/>
      </c>
    </row>
    <row r="2315" spans="4:4" x14ac:dyDescent="0.25">
      <c r="D2315" s="33" t="str">
        <f t="shared" si="36"/>
        <v/>
      </c>
    </row>
    <row r="2316" spans="4:4" x14ac:dyDescent="0.25">
      <c r="D2316" s="33" t="str">
        <f t="shared" si="36"/>
        <v/>
      </c>
    </row>
    <row r="2317" spans="4:4" x14ac:dyDescent="0.25">
      <c r="D2317" s="33" t="str">
        <f t="shared" si="36"/>
        <v/>
      </c>
    </row>
  </sheetData>
  <sheetProtection sort="0" autoFilter="0"/>
  <autoFilter ref="A1:A2317" xr:uid="{A84A0643-775C-43FE-A2BE-685AD74E1E08}"/>
  <conditionalFormatting sqref="D1:D1048576">
    <cfRule type="containsText" dxfId="1" priority="1" operator="containsText" text="Введите">
      <formula>NOT(ISERROR(SEARCH("Введите",D1)))</formula>
    </cfRule>
  </conditionalFormatting>
  <dataValidations count="3">
    <dataValidation allowBlank="1" showInputMessage="1" showErrorMessage="1" promptTitle="Серийный номер" prompt="Введите серийный номер двигателя." sqref="A2:B2317" xr:uid="{F0A1F50A-8215-49BF-880F-7B04B5DF29FE}"/>
    <dataValidation allowBlank="1" showInputMessage="1" showErrorMessage="1" promptTitle="Комментарии к ремонту" prompt="Введите комментарии к ремонту." sqref="C2:C2401" xr:uid="{905C8A47-0210-495C-B48A-0B6FE6625BAE}"/>
    <dataValidation allowBlank="1" showInputMessage="1" showErrorMessage="1" promptTitle="Дата комментария" prompt="Введите дату написания комментария." sqref="D2:D2317" xr:uid="{1E4046A2-311F-4362-890B-CCFE5E280887}"/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496E-0974-47E7-95CC-5298F87A19AA}">
  <sheetPr codeName="Лист4">
    <tabColor rgb="FFC00000"/>
  </sheetPr>
  <dimension ref="A1:F34"/>
  <sheetViews>
    <sheetView workbookViewId="0">
      <selection activeCell="E40" sqref="E40"/>
    </sheetView>
  </sheetViews>
  <sheetFormatPr defaultRowHeight="15" x14ac:dyDescent="0.25"/>
  <cols>
    <col min="1" max="1" width="16.5703125" customWidth="1"/>
    <col min="2" max="2" width="18.85546875" bestFit="1" customWidth="1"/>
    <col min="3" max="3" width="30.5703125" customWidth="1"/>
    <col min="6" max="6" width="16.5703125" bestFit="1" customWidth="1"/>
  </cols>
  <sheetData>
    <row r="1" spans="1:6" s="1" customFormat="1" x14ac:dyDescent="0.25">
      <c r="A1" s="1" t="s">
        <v>53</v>
      </c>
      <c r="B1" s="1" t="s">
        <v>0</v>
      </c>
      <c r="C1" s="1" t="s">
        <v>5</v>
      </c>
      <c r="F1" s="1" t="s">
        <v>61</v>
      </c>
    </row>
    <row r="2" spans="1:6" s="1" customFormat="1" x14ac:dyDescent="0.25"/>
    <row r="3" spans="1:6" x14ac:dyDescent="0.25">
      <c r="A3" t="s">
        <v>69</v>
      </c>
      <c r="B3" t="s">
        <v>114</v>
      </c>
      <c r="C3" t="s">
        <v>126</v>
      </c>
      <c r="F3" s="3" t="s">
        <v>63</v>
      </c>
    </row>
    <row r="4" spans="1:6" x14ac:dyDescent="0.25">
      <c r="A4" t="s">
        <v>69</v>
      </c>
      <c r="B4" t="s">
        <v>113</v>
      </c>
      <c r="F4" s="3" t="s">
        <v>71</v>
      </c>
    </row>
    <row r="5" spans="1:6" x14ac:dyDescent="0.25">
      <c r="A5" t="s">
        <v>69</v>
      </c>
      <c r="B5" t="s">
        <v>115</v>
      </c>
      <c r="C5" t="s">
        <v>116</v>
      </c>
      <c r="F5" s="3" t="s">
        <v>64</v>
      </c>
    </row>
    <row r="6" spans="1:6" x14ac:dyDescent="0.25">
      <c r="A6" t="s">
        <v>69</v>
      </c>
      <c r="B6" t="s">
        <v>117</v>
      </c>
      <c r="F6" s="3" t="s">
        <v>65</v>
      </c>
    </row>
    <row r="7" spans="1:6" x14ac:dyDescent="0.25">
      <c r="A7" t="s">
        <v>69</v>
      </c>
      <c r="B7" t="s">
        <v>118</v>
      </c>
      <c r="F7" s="3" t="s">
        <v>62</v>
      </c>
    </row>
    <row r="8" spans="1:6" x14ac:dyDescent="0.25">
      <c r="A8" t="s">
        <v>69</v>
      </c>
      <c r="B8" t="s">
        <v>119</v>
      </c>
      <c r="F8" s="3" t="s">
        <v>66</v>
      </c>
    </row>
    <row r="9" spans="1:6" x14ac:dyDescent="0.25">
      <c r="A9" t="s">
        <v>69</v>
      </c>
      <c r="B9" t="s">
        <v>120</v>
      </c>
      <c r="F9" s="3" t="s">
        <v>67</v>
      </c>
    </row>
    <row r="10" spans="1:6" x14ac:dyDescent="0.25">
      <c r="A10" t="s">
        <v>69</v>
      </c>
      <c r="B10" t="s">
        <v>121</v>
      </c>
      <c r="F10" s="3" t="s">
        <v>72</v>
      </c>
    </row>
    <row r="11" spans="1:6" x14ac:dyDescent="0.25">
      <c r="A11" t="s">
        <v>69</v>
      </c>
      <c r="B11" t="s">
        <v>122</v>
      </c>
      <c r="F11" s="3" t="s">
        <v>73</v>
      </c>
    </row>
    <row r="12" spans="1:6" x14ac:dyDescent="0.25">
      <c r="A12" t="s">
        <v>69</v>
      </c>
      <c r="B12" t="s">
        <v>123</v>
      </c>
      <c r="C12" t="s">
        <v>124</v>
      </c>
      <c r="F12" s="3" t="s">
        <v>74</v>
      </c>
    </row>
    <row r="13" spans="1:6" x14ac:dyDescent="0.25">
      <c r="A13" t="s">
        <v>69</v>
      </c>
      <c r="B13" t="s">
        <v>125</v>
      </c>
      <c r="C13" t="s">
        <v>124</v>
      </c>
      <c r="F13" s="3" t="s">
        <v>75</v>
      </c>
    </row>
    <row r="14" spans="1:6" x14ac:dyDescent="0.25">
      <c r="A14" t="s">
        <v>69</v>
      </c>
      <c r="B14" t="s">
        <v>127</v>
      </c>
      <c r="C14" t="s">
        <v>126</v>
      </c>
      <c r="F14" s="3" t="s">
        <v>68</v>
      </c>
    </row>
    <row r="15" spans="1:6" x14ac:dyDescent="0.25">
      <c r="A15" t="s">
        <v>69</v>
      </c>
      <c r="B15" t="s">
        <v>128</v>
      </c>
      <c r="C15" t="s">
        <v>126</v>
      </c>
      <c r="F15" s="3" t="s">
        <v>69</v>
      </c>
    </row>
    <row r="16" spans="1:6" x14ac:dyDescent="0.25">
      <c r="A16" s="3" t="s">
        <v>62</v>
      </c>
      <c r="B16" t="s">
        <v>129</v>
      </c>
      <c r="F16" s="3" t="s">
        <v>54</v>
      </c>
    </row>
    <row r="17" spans="1:6" x14ac:dyDescent="0.25">
      <c r="A17" s="3" t="s">
        <v>62</v>
      </c>
      <c r="B17" t="s">
        <v>130</v>
      </c>
      <c r="F17" s="10" t="s">
        <v>171</v>
      </c>
    </row>
    <row r="18" spans="1:6" x14ac:dyDescent="0.25">
      <c r="A18" s="3" t="s">
        <v>62</v>
      </c>
      <c r="B18" t="s">
        <v>131</v>
      </c>
      <c r="F18" s="3" t="s">
        <v>70</v>
      </c>
    </row>
    <row r="19" spans="1:6" x14ac:dyDescent="0.25">
      <c r="A19" s="3" t="s">
        <v>62</v>
      </c>
      <c r="B19" t="s">
        <v>132</v>
      </c>
      <c r="F19" s="3" t="s">
        <v>56</v>
      </c>
    </row>
    <row r="20" spans="1:6" x14ac:dyDescent="0.25">
      <c r="A20" s="3" t="s">
        <v>62</v>
      </c>
      <c r="B20" t="s">
        <v>133</v>
      </c>
      <c r="F20" s="3" t="s">
        <v>55</v>
      </c>
    </row>
    <row r="21" spans="1:6" x14ac:dyDescent="0.25">
      <c r="A21" s="3" t="s">
        <v>62</v>
      </c>
      <c r="B21" t="s">
        <v>134</v>
      </c>
      <c r="F21" s="3"/>
    </row>
    <row r="22" spans="1:6" x14ac:dyDescent="0.25">
      <c r="A22" s="3" t="s">
        <v>62</v>
      </c>
      <c r="B22" t="s">
        <v>135</v>
      </c>
      <c r="F22" s="3"/>
    </row>
    <row r="23" spans="1:6" x14ac:dyDescent="0.25">
      <c r="A23" s="3" t="s">
        <v>64</v>
      </c>
      <c r="B23" t="s">
        <v>136</v>
      </c>
      <c r="C23" t="s">
        <v>137</v>
      </c>
      <c r="F23" s="3"/>
    </row>
    <row r="24" spans="1:6" x14ac:dyDescent="0.25">
      <c r="A24" s="3" t="s">
        <v>64</v>
      </c>
      <c r="B24" t="s">
        <v>138</v>
      </c>
      <c r="C24" t="s">
        <v>139</v>
      </c>
      <c r="F24" s="3"/>
    </row>
    <row r="25" spans="1:6" x14ac:dyDescent="0.25">
      <c r="A25" s="3" t="s">
        <v>64</v>
      </c>
      <c r="B25" t="s">
        <v>140</v>
      </c>
      <c r="C25" t="s">
        <v>141</v>
      </c>
      <c r="F25" s="3"/>
    </row>
    <row r="26" spans="1:6" x14ac:dyDescent="0.25">
      <c r="A26" s="3" t="s">
        <v>64</v>
      </c>
      <c r="B26" t="s">
        <v>142</v>
      </c>
      <c r="C26" t="s">
        <v>143</v>
      </c>
      <c r="F26" s="3"/>
    </row>
    <row r="27" spans="1:6" x14ac:dyDescent="0.25">
      <c r="A27" s="3" t="s">
        <v>64</v>
      </c>
      <c r="B27" t="s">
        <v>144</v>
      </c>
      <c r="C27" t="s">
        <v>141</v>
      </c>
      <c r="F27" s="3"/>
    </row>
    <row r="28" spans="1:6" x14ac:dyDescent="0.25">
      <c r="A28" s="3" t="s">
        <v>64</v>
      </c>
      <c r="B28" t="s">
        <v>145</v>
      </c>
      <c r="C28" t="s">
        <v>146</v>
      </c>
      <c r="F28" s="3"/>
    </row>
    <row r="29" spans="1:6" x14ac:dyDescent="0.25">
      <c r="A29" s="3" t="s">
        <v>64</v>
      </c>
      <c r="B29" t="s">
        <v>147</v>
      </c>
      <c r="C29" t="s">
        <v>146</v>
      </c>
      <c r="F29" s="3"/>
    </row>
    <row r="30" spans="1:6" x14ac:dyDescent="0.25">
      <c r="A30" s="43" t="s">
        <v>56</v>
      </c>
      <c r="B30" t="s">
        <v>244</v>
      </c>
      <c r="C30" t="s">
        <v>124</v>
      </c>
      <c r="F30" s="3"/>
    </row>
    <row r="31" spans="1:6" x14ac:dyDescent="0.25">
      <c r="A31" s="43" t="s">
        <v>56</v>
      </c>
      <c r="B31" t="s">
        <v>245</v>
      </c>
      <c r="C31" t="s">
        <v>124</v>
      </c>
      <c r="F31" s="3"/>
    </row>
    <row r="32" spans="1:6" x14ac:dyDescent="0.25">
      <c r="A32" s="43" t="s">
        <v>56</v>
      </c>
      <c r="B32" t="s">
        <v>246</v>
      </c>
      <c r="C32" t="s">
        <v>126</v>
      </c>
      <c r="F32" s="4"/>
    </row>
    <row r="33" spans="1:6" x14ac:dyDescent="0.25">
      <c r="A33" s="43" t="s">
        <v>56</v>
      </c>
      <c r="B33" t="s">
        <v>247</v>
      </c>
      <c r="C33" t="s">
        <v>126</v>
      </c>
      <c r="F33" s="4"/>
    </row>
    <row r="34" spans="1:6" x14ac:dyDescent="0.25">
      <c r="F34" s="4"/>
    </row>
  </sheetData>
  <sortState xmlns:xlrd2="http://schemas.microsoft.com/office/spreadsheetml/2017/richdata2" ref="F3:F20">
    <sortCondition ref="F3:F20"/>
  </sortState>
  <conditionalFormatting sqref="B1:B1048576">
    <cfRule type="duplicateValues" dxfId="0" priority="1"/>
  </conditionalFormatting>
  <dataValidations count="1">
    <dataValidation type="list" allowBlank="1" showInputMessage="1" showErrorMessage="1" sqref="A3:A193" xr:uid="{BBC942A9-6417-4B34-9853-82CC17F15CC0}">
      <formula1>$F$3:$F$20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8229-5715-4F66-A67A-9AD37EA82B3B}">
  <sheetPr codeName="Лист5">
    <tabColor rgb="FFC00000"/>
  </sheetPr>
  <dimension ref="A1:H43"/>
  <sheetViews>
    <sheetView zoomScale="85" zoomScaleNormal="85" workbookViewId="0">
      <selection activeCell="A18" sqref="A18"/>
    </sheetView>
  </sheetViews>
  <sheetFormatPr defaultRowHeight="15" x14ac:dyDescent="0.25"/>
  <cols>
    <col min="1" max="1" width="50.140625" customWidth="1"/>
    <col min="5" max="5" width="33.85546875" customWidth="1"/>
    <col min="7" max="7" width="60.85546875" customWidth="1"/>
    <col min="8" max="8" width="4.5703125" customWidth="1"/>
    <col min="10" max="10" width="39.5703125" customWidth="1"/>
  </cols>
  <sheetData>
    <row r="1" spans="1:8" x14ac:dyDescent="0.25">
      <c r="A1" t="s">
        <v>17</v>
      </c>
      <c r="E1" t="s">
        <v>148</v>
      </c>
      <c r="G1" t="s">
        <v>184</v>
      </c>
    </row>
    <row r="2" spans="1:8" x14ac:dyDescent="0.25">
      <c r="A2" s="2"/>
      <c r="G2" t="s">
        <v>10</v>
      </c>
      <c r="H2">
        <f>MAX(H4:H43)</f>
        <v>40</v>
      </c>
    </row>
    <row r="3" spans="1:8" x14ac:dyDescent="0.25">
      <c r="A3" t="s">
        <v>18</v>
      </c>
      <c r="B3" t="s">
        <v>37</v>
      </c>
      <c r="C3">
        <v>68</v>
      </c>
      <c r="E3" t="s">
        <v>149</v>
      </c>
    </row>
    <row r="4" spans="1:8" x14ac:dyDescent="0.25">
      <c r="A4" t="s">
        <v>25</v>
      </c>
      <c r="B4" t="s">
        <v>33</v>
      </c>
      <c r="C4">
        <v>58</v>
      </c>
      <c r="E4" t="s">
        <v>167</v>
      </c>
      <c r="G4" t="s">
        <v>189</v>
      </c>
      <c r="H4">
        <v>4</v>
      </c>
    </row>
    <row r="5" spans="1:8" x14ac:dyDescent="0.25">
      <c r="A5" t="s">
        <v>22</v>
      </c>
      <c r="B5" t="s">
        <v>40</v>
      </c>
      <c r="C5">
        <v>85</v>
      </c>
      <c r="E5" t="s">
        <v>166</v>
      </c>
      <c r="G5" t="s">
        <v>193</v>
      </c>
      <c r="H5">
        <v>7</v>
      </c>
    </row>
    <row r="6" spans="1:8" x14ac:dyDescent="0.25">
      <c r="A6" t="s">
        <v>23</v>
      </c>
      <c r="B6" t="s">
        <v>48</v>
      </c>
      <c r="C6">
        <v>198</v>
      </c>
      <c r="G6" t="s">
        <v>194</v>
      </c>
      <c r="H6">
        <v>8</v>
      </c>
    </row>
    <row r="7" spans="1:8" x14ac:dyDescent="0.25">
      <c r="A7" t="s">
        <v>27</v>
      </c>
      <c r="B7" t="s">
        <v>49</v>
      </c>
      <c r="C7">
        <v>208</v>
      </c>
      <c r="E7" t="s">
        <v>150</v>
      </c>
      <c r="G7" t="s">
        <v>195</v>
      </c>
      <c r="H7">
        <v>9</v>
      </c>
    </row>
    <row r="8" spans="1:8" x14ac:dyDescent="0.25">
      <c r="A8" t="s">
        <v>20</v>
      </c>
      <c r="B8" t="s">
        <v>30</v>
      </c>
      <c r="C8">
        <v>120</v>
      </c>
      <c r="G8" t="s">
        <v>196</v>
      </c>
      <c r="H8">
        <v>10</v>
      </c>
    </row>
    <row r="9" spans="1:8" x14ac:dyDescent="0.25">
      <c r="A9" t="s">
        <v>243</v>
      </c>
      <c r="B9" t="s">
        <v>50</v>
      </c>
      <c r="C9">
        <v>155</v>
      </c>
      <c r="E9" t="s">
        <v>175</v>
      </c>
      <c r="G9" t="s">
        <v>197</v>
      </c>
      <c r="H9">
        <v>11</v>
      </c>
    </row>
    <row r="10" spans="1:8" x14ac:dyDescent="0.25">
      <c r="A10" t="s">
        <v>156</v>
      </c>
      <c r="B10" t="s">
        <v>51</v>
      </c>
      <c r="C10">
        <v>208</v>
      </c>
      <c r="E10" t="s">
        <v>151</v>
      </c>
      <c r="G10" t="s">
        <v>199</v>
      </c>
      <c r="H10">
        <v>13</v>
      </c>
    </row>
    <row r="11" spans="1:8" x14ac:dyDescent="0.25">
      <c r="A11" t="s">
        <v>28</v>
      </c>
      <c r="B11" t="s">
        <v>10</v>
      </c>
      <c r="C11">
        <v>120</v>
      </c>
      <c r="E11" t="s">
        <v>152</v>
      </c>
      <c r="G11" t="s">
        <v>198</v>
      </c>
      <c r="H11">
        <v>12</v>
      </c>
    </row>
    <row r="12" spans="1:8" x14ac:dyDescent="0.25">
      <c r="A12" t="s">
        <v>19</v>
      </c>
      <c r="B12" t="s">
        <v>7</v>
      </c>
      <c r="C12">
        <v>155</v>
      </c>
      <c r="E12" t="s">
        <v>153</v>
      </c>
      <c r="G12" t="s">
        <v>201</v>
      </c>
      <c r="H12">
        <v>15</v>
      </c>
    </row>
    <row r="13" spans="1:8" x14ac:dyDescent="0.25">
      <c r="A13" t="s">
        <v>179</v>
      </c>
      <c r="B13" t="s">
        <v>9</v>
      </c>
      <c r="C13">
        <v>208</v>
      </c>
      <c r="G13" t="s">
        <v>200</v>
      </c>
      <c r="H13">
        <v>14</v>
      </c>
    </row>
    <row r="14" spans="1:8" x14ac:dyDescent="0.25">
      <c r="A14" t="s">
        <v>26</v>
      </c>
      <c r="B14" t="s">
        <v>31</v>
      </c>
      <c r="C14">
        <v>85</v>
      </c>
      <c r="G14" t="s">
        <v>202</v>
      </c>
      <c r="H14">
        <v>16</v>
      </c>
    </row>
    <row r="15" spans="1:8" x14ac:dyDescent="0.25">
      <c r="A15" t="s">
        <v>21</v>
      </c>
      <c r="B15" t="s">
        <v>38</v>
      </c>
      <c r="C15">
        <v>68</v>
      </c>
      <c r="E15" t="s">
        <v>154</v>
      </c>
      <c r="G15" t="s">
        <v>204</v>
      </c>
      <c r="H15">
        <v>18</v>
      </c>
    </row>
    <row r="16" spans="1:8" x14ac:dyDescent="0.25">
      <c r="A16" t="s">
        <v>24</v>
      </c>
      <c r="B16" t="s">
        <v>29</v>
      </c>
      <c r="C16">
        <v>85</v>
      </c>
      <c r="G16" t="s">
        <v>203</v>
      </c>
      <c r="H16">
        <v>17</v>
      </c>
    </row>
    <row r="17" spans="1:8" x14ac:dyDescent="0.25">
      <c r="A17" t="s">
        <v>52</v>
      </c>
      <c r="B17" t="s">
        <v>35</v>
      </c>
      <c r="C17">
        <v>58</v>
      </c>
      <c r="E17" t="s">
        <v>168</v>
      </c>
      <c r="G17" t="s">
        <v>206</v>
      </c>
      <c r="H17">
        <v>20</v>
      </c>
    </row>
    <row r="18" spans="1:8" x14ac:dyDescent="0.25">
      <c r="A18" t="s">
        <v>180</v>
      </c>
      <c r="B18" t="s">
        <v>34</v>
      </c>
      <c r="C18">
        <v>58</v>
      </c>
      <c r="E18" t="s">
        <v>169</v>
      </c>
      <c r="G18" t="s">
        <v>205</v>
      </c>
      <c r="H18">
        <v>19</v>
      </c>
    </row>
    <row r="19" spans="1:8" ht="15" customHeight="1" x14ac:dyDescent="0.25">
      <c r="B19" t="s">
        <v>42</v>
      </c>
      <c r="C19">
        <v>152</v>
      </c>
      <c r="E19" t="s">
        <v>170</v>
      </c>
      <c r="G19" t="s">
        <v>208</v>
      </c>
      <c r="H19">
        <v>22</v>
      </c>
    </row>
    <row r="20" spans="1:8" x14ac:dyDescent="0.25">
      <c r="B20" t="s">
        <v>44</v>
      </c>
      <c r="C20">
        <v>145</v>
      </c>
      <c r="G20" t="s">
        <v>207</v>
      </c>
      <c r="H20">
        <v>21</v>
      </c>
    </row>
    <row r="21" spans="1:8" x14ac:dyDescent="0.25">
      <c r="B21" t="s">
        <v>11</v>
      </c>
      <c r="C21">
        <v>200</v>
      </c>
      <c r="G21" t="s">
        <v>209</v>
      </c>
      <c r="H21">
        <v>23</v>
      </c>
    </row>
    <row r="22" spans="1:8" x14ac:dyDescent="0.25">
      <c r="B22" t="s">
        <v>12</v>
      </c>
      <c r="C22">
        <v>208</v>
      </c>
      <c r="G22" t="s">
        <v>210</v>
      </c>
      <c r="H22">
        <v>24</v>
      </c>
    </row>
    <row r="23" spans="1:8" x14ac:dyDescent="0.25">
      <c r="B23" t="s">
        <v>45</v>
      </c>
      <c r="C23">
        <v>155</v>
      </c>
      <c r="G23" t="s">
        <v>211</v>
      </c>
      <c r="H23">
        <v>25</v>
      </c>
    </row>
    <row r="24" spans="1:8" x14ac:dyDescent="0.25">
      <c r="B24" t="s">
        <v>47</v>
      </c>
      <c r="C24">
        <v>208</v>
      </c>
      <c r="G24" t="s">
        <v>214</v>
      </c>
      <c r="H24">
        <v>28</v>
      </c>
    </row>
    <row r="25" spans="1:8" x14ac:dyDescent="0.25">
      <c r="B25" t="s">
        <v>47</v>
      </c>
      <c r="C25">
        <v>208</v>
      </c>
      <c r="G25" t="s">
        <v>213</v>
      </c>
      <c r="H25">
        <v>27</v>
      </c>
    </row>
    <row r="26" spans="1:8" x14ac:dyDescent="0.25">
      <c r="B26" t="s">
        <v>46</v>
      </c>
      <c r="C26">
        <v>280</v>
      </c>
      <c r="G26" t="s">
        <v>212</v>
      </c>
      <c r="H26">
        <v>26</v>
      </c>
    </row>
    <row r="27" spans="1:8" x14ac:dyDescent="0.25">
      <c r="B27" t="s">
        <v>39</v>
      </c>
      <c r="C27">
        <v>80</v>
      </c>
      <c r="G27" t="s">
        <v>215</v>
      </c>
      <c r="H27">
        <v>29</v>
      </c>
    </row>
    <row r="28" spans="1:8" x14ac:dyDescent="0.25">
      <c r="B28" t="s">
        <v>36</v>
      </c>
      <c r="C28">
        <v>58</v>
      </c>
      <c r="G28" t="s">
        <v>216</v>
      </c>
      <c r="H28">
        <v>30</v>
      </c>
    </row>
    <row r="29" spans="1:8" x14ac:dyDescent="0.25">
      <c r="B29" t="s">
        <v>8</v>
      </c>
      <c r="C29">
        <v>170</v>
      </c>
      <c r="G29" t="s">
        <v>217</v>
      </c>
      <c r="H29">
        <v>31</v>
      </c>
    </row>
    <row r="30" spans="1:8" x14ac:dyDescent="0.25">
      <c r="B30" t="s">
        <v>41</v>
      </c>
      <c r="C30">
        <v>85</v>
      </c>
      <c r="G30" t="s">
        <v>218</v>
      </c>
      <c r="H30">
        <v>32</v>
      </c>
    </row>
    <row r="31" spans="1:8" x14ac:dyDescent="0.25">
      <c r="B31" t="s">
        <v>43</v>
      </c>
      <c r="C31">
        <v>152</v>
      </c>
      <c r="G31" t="s">
        <v>219</v>
      </c>
      <c r="H31">
        <v>33</v>
      </c>
    </row>
    <row r="32" spans="1:8" x14ac:dyDescent="0.25">
      <c r="B32" t="s">
        <v>32</v>
      </c>
      <c r="C32">
        <v>170</v>
      </c>
      <c r="G32" t="s">
        <v>190</v>
      </c>
      <c r="H32">
        <v>5</v>
      </c>
    </row>
    <row r="33" spans="7:8" x14ac:dyDescent="0.25">
      <c r="G33" t="s">
        <v>191</v>
      </c>
      <c r="H33">
        <v>6</v>
      </c>
    </row>
    <row r="34" spans="7:8" x14ac:dyDescent="0.25">
      <c r="G34" t="s">
        <v>225</v>
      </c>
      <c r="H34">
        <v>38</v>
      </c>
    </row>
    <row r="35" spans="7:8" x14ac:dyDescent="0.25">
      <c r="G35" t="s">
        <v>187</v>
      </c>
      <c r="H35">
        <v>2</v>
      </c>
    </row>
    <row r="36" spans="7:8" x14ac:dyDescent="0.25">
      <c r="G36" t="s">
        <v>222</v>
      </c>
      <c r="H36">
        <v>36</v>
      </c>
    </row>
    <row r="37" spans="7:8" x14ac:dyDescent="0.25">
      <c r="G37" t="s">
        <v>220</v>
      </c>
      <c r="H37">
        <v>40</v>
      </c>
    </row>
    <row r="38" spans="7:8" x14ac:dyDescent="0.25">
      <c r="G38" t="s">
        <v>192</v>
      </c>
      <c r="H38">
        <v>34</v>
      </c>
    </row>
    <row r="39" spans="7:8" x14ac:dyDescent="0.25">
      <c r="G39" t="s">
        <v>223</v>
      </c>
      <c r="H39">
        <v>37</v>
      </c>
    </row>
    <row r="40" spans="7:8" x14ac:dyDescent="0.25">
      <c r="G40" t="s">
        <v>186</v>
      </c>
      <c r="H40">
        <v>1</v>
      </c>
    </row>
    <row r="41" spans="7:8" x14ac:dyDescent="0.25">
      <c r="G41" t="s">
        <v>188</v>
      </c>
      <c r="H41">
        <v>3</v>
      </c>
    </row>
    <row r="42" spans="7:8" x14ac:dyDescent="0.25">
      <c r="G42" t="s">
        <v>221</v>
      </c>
      <c r="H42">
        <v>35</v>
      </c>
    </row>
    <row r="43" spans="7:8" x14ac:dyDescent="0.25">
      <c r="G43" t="s">
        <v>224</v>
      </c>
      <c r="H43">
        <v>39</v>
      </c>
    </row>
  </sheetData>
  <sortState xmlns:xlrd2="http://schemas.microsoft.com/office/spreadsheetml/2017/richdata2" ref="G4:H43">
    <sortCondition ref="G4:G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движение ДВС</vt:lpstr>
      <vt:lpstr>наряд-задание</vt:lpstr>
      <vt:lpstr>Комментарии к ремонту</vt:lpstr>
      <vt:lpstr>специалист</vt:lpstr>
      <vt:lpstr>нормативы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Семёнов</dc:creator>
  <cp:lastModifiedBy>Юрий Семёнов</cp:lastModifiedBy>
  <dcterms:created xsi:type="dcterms:W3CDTF">2015-06-05T18:17:20Z</dcterms:created>
  <dcterms:modified xsi:type="dcterms:W3CDTF">2024-03-27T03:49:28Z</dcterms:modified>
</cp:coreProperties>
</file>