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10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psf\Google Drive\Teaching\ISB Forecasting\2015 Slides and Files\"/>
    </mc:Choice>
  </mc:AlternateContent>
  <bookViews>
    <workbookView xWindow="120" yWindow="705" windowWidth="7020" windowHeight="3735" firstSheet="3" activeTab="4"/>
  </bookViews>
  <sheets>
    <sheet name="Data" sheetId="1" r:id="rId1"/>
    <sheet name="CreateDummies" sheetId="60" r:id="rId2"/>
    <sheet name="ACF_Output" sheetId="71" r:id="rId3"/>
    <sheet name="RegResiduals" sheetId="70" r:id="rId4"/>
    <sheet name="ARIMA_Output" sheetId="76" r:id="rId5"/>
    <sheet name="ARIMA_Residuals" sheetId="75" r:id="rId6"/>
    <sheet name="ACF_Output1" sheetId="77" r:id="rId7"/>
    <sheet name="ARIMA_Stored" sheetId="74" r:id="rId8"/>
    <sheet name="MLR_Output3" sheetId="68" r:id="rId9"/>
    <sheet name="MLR_TrainingScore3" sheetId="67" r:id="rId10"/>
    <sheet name="MLR_ValidationScore3" sheetId="66" r:id="rId11"/>
    <sheet name="MLR_Stored3" sheetId="65" r:id="rId12"/>
    <sheet name="XLM_Hist1" sheetId="11" state="hidden" r:id="rId13"/>
  </sheets>
  <externalReferences>
    <externalReference r:id="rId14"/>
  </externalReferences>
  <definedNames>
    <definedName name="BuildDate" hidden="1">2706</definedName>
    <definedName name="BuildNo" hidden="1">47</definedName>
    <definedName name="Vers" hidden="1">" 3.2.0.P"</definedName>
    <definedName name="VersionMajor" hidden="1">3</definedName>
    <definedName name="VersionMinor" hidden="1">2</definedName>
    <definedName name="VersionPatch" hidden="1">0</definedName>
    <definedName name="xlm_12_1" localSheetId="0">"{""wkbk"":""Coca Cola Regression.xlsx"",""wksheet"":""Data"",""data_range"":""$A$1:$F$43"",""has_header"":true,""input_cols"":[{""varName"":""Quarter index""}],""cat_cols"":[],""firstRow"":1,""rows"":42,""isPartitionSheet"":false,""data_cols"":[{""varId"":0,""varName"":""Quarter""},{""v"</definedName>
    <definedName name="xlm_12_2" localSheetId="0">"arId"":1,""varName"":""Sales""},{""varId"":2,""varName"":""log(Sales)""},{""varId"":3,""varName"":""t""},{""varId"":5,""varName"":""Partition""}]}"</definedName>
    <definedName name="xlm_40_1" localSheetId="5">"{""wkbk"":""Coca Cola AR.xlsx"",""wksheet"":""ARIMA_Residuals"",""data_range"":""$B$8:$F$46"",""has_header"":true,""input_cols"":[{""varName"":""Time""},{""varName"":""Actual Value""},{""varName"":""Fitted value""},{""varName"":""Std. Residuals""}],""firstRow"":8,""rows"":38,""tsSelecte"</definedName>
    <definedName name="xlm_40_1" localSheetId="9">"{""wkbk"":""Coca Cola AR.xlsx"",""wksheet"":""MLR_TrainingScore3"",""data_range"":""$D$16:$D$53"",""has_header"":false,""input_cols"":[],""firstRow"":16,""rows"":38,""tsSelectedVar"":{""varId"":0,""varName"":""Var1"",""colDescr"":{""dataRowCount"":38,""flags"":16,""uniqueValsCount"":38"</definedName>
    <definedName name="xlm_40_1" localSheetId="3">"{""wkbk"":""Coca Cola AR.xlsx"",""wksheet"":""RegResiduals"",""data_range"":""$A$1:$A$39"",""has_header"":true,""input_cols"":[],""firstRow"":1,""rows"":38,""tsSelectedVar"":{""varId"":0,""varName"":""Reg Residuals"",""colDescr"":{""dataRowCount"":38,""flags"":16,""uniqueValsCount"":38"</definedName>
    <definedName name="xlm_40_2" localSheetId="5">"dVar"":{""varId"":3,""varName"":""Residuals"",""colDescr"":{""dataRowCount"":38,""flags"":16,""uniqueValsCount"":38,""varId"":3}},""isPartitionSheet"":false,""trainingLag"":12,""plotAcfChart"":true}"</definedName>
    <definedName name="xlm_40_2" localSheetId="9">",""varId"":0}},""isPartitionSheet"":false,""trainingLag"":20,""plotAcfChart"":true}"</definedName>
    <definedName name="xlm_40_2" localSheetId="3">",""varId"":0}},""isPartitionSheet"":false,""trainingLag"":12,""plotAcfChart"":true}"</definedName>
    <definedName name="xlm_42_1" localSheetId="3">"{""wkbk"":""Coca Cola AR.xlsx"",""wksheet"":""RegResiduals"",""data_range"":""$A$1:$A$39"",""has_header"":true,""input_cols"":[],""firstRow"":1,""rows"":38,""tsSelectedVar"":{""varId"":0,""varName"":""Reg Residuals"",""colDescr"":{""dataRowCount"":38,""flags"":16,""uniqueValsCount"":38"</definedName>
    <definedName name="xlm_42_2" localSheetId="3">",""varId"":0}},""isPartitionSheet"":false,""subtractMean"":false,""fitSeasonalModel"":false,""nonSeasAutoRegressive"":2,""nonSeasDifference"":0,""nonSeasMovingAvg"":0,""maxIteration"":200,""fittedValsAndResids"":true,""varCovarMatrix"":false,""produceForecasts"":false,""rp"</definedName>
    <definedName name="xlm_42_3" localSheetId="3">"tForecastConfidenceLevel"":false}"</definedName>
    <definedName name="xlm_701_1" localSheetId="1">"{""wkbk"":""Coca Cola Regression.xlsx"",""wksheet"":""CreateDummies"",""data_range"":""$B$20:$J$62"",""has_header"":true,""cat_cols"":[],""firstRow"":20,""rows"":42,""train_rows"":38,""validation_rows"":4,""test_rows"":0,""isPartitionSheet"":false,""partitionData"":true,""useParti"</definedName>
    <definedName name="xlm_701_1" localSheetId="0">"{""wkbk"":""Coca Cola Regression.xlsx"",""wksheet"":""Data"",""data_range"":""$A$1:$F$43"",""has_header"":true,""cat_cols"":[],""firstRow"":1,""rows"":42,""train_rows"":38,""validation_rows"":4,""test_rows"":0,""isPartitionSheet"":false,""partitionData"":true,""usePartitionVar"":tr"</definedName>
    <definedName name="xlm_701_2" localSheetId="1">"tionVar"":true,""partitionVar"":{""varId"":4,""varName"":""Partition""},""varSelectionOnly"":false,""forceConstTermToZero"":false,""fittedValues"":false,""standardizedResids"":false,""unstandardizedResids"":false,""ANOVA"":false,""varCovarMatrix"":false,""trainDetailRpt"":tr"</definedName>
    <definedName name="xlm_701_2" localSheetId="0">"ue,""partitionVar"":{""varId"":5,""varName"":""Partition""},""varSelectionOnly"":false,""forceConstTermToZero"":false,""fittedValues"":false,""standardizedResids"":false,""unstandardizedResids"":false,""ANOVA"":false,""varCovarMatrix"":false,""trainDetailRpt"":true,""trainSu"</definedName>
    <definedName name="xlm_701_3" localSheetId="1">"ue,""trainSummaryRpt"":true,""trainLiftChart"":false,""trainROCCurve"":false,""validationDetailRpt"":true,""validationSummaryRpt"":true,""validationLiftChart"":false,""validROCCurve"":false,""testDetailRpt"":false,""testSummaryRpt"":false,""testLiftChart"":false,""testRO"</definedName>
    <definedName name="xlm_701_3" localSheetId="0">"mmaryRpt"":true,""trainLiftChart"":false,""trainROCCurve"":false,""validationDetailRpt"":true,""validationSummaryRpt"":true,""validationLiftChart"":false,""validROCCurve"":false,""testDetailRpt"":false,""testSummaryRpt"":false,""testLiftChart"":false,""testROCCurve"":fal"</definedName>
    <definedName name="xlm_701_4" localSheetId="1">"CCurve"":false,""newDataDatabase"":false,""newDataWorksheet"":false,""studentizedResiduals"":false,""deletedResiduals"":false,""cooksDistance"":false,""DFfits"":false,""covarianceRatiosStats"":false,""hatMatrixDiagonalsStats"":false,""performCollinearityDiagnostics"":f"</definedName>
    <definedName name="xlm_701_4" localSheetId="0">"se,""newDataDatabase"":false,""newDataWorksheet"":false,""studentizedResiduals"":false,""deletedResiduals"":false,""cooksDistance"":false,""DFfits"":false,""covarianceRatiosStats"":false,""hatMatrixDiagonalsStats"":false,""performCollinearityDiagnostics"":false,""perfB"</definedName>
    <definedName name="xlm_701_5" localSheetId="1">"alse,""perfBestSubsetSel"":false}"</definedName>
    <definedName name="xlm_701_5" localSheetId="0">"estSubsetSel"":false}"</definedName>
    <definedName name="xlm_chart1" localSheetId="9" hidden="1">"Residuals Histogram"</definedName>
    <definedName name="xlm_chart1_Child1Axis0" localSheetId="9" hidden="1">1</definedName>
    <definedName name="xlm_chart1_Child1Axis0_format" localSheetId="9" hidden="1">0</definedName>
    <definedName name="xlm_chart1_Child1Axis0_layout" localSheetId="9" hidden="1">0</definedName>
    <definedName name="xlm_chart1_Child1Axis0_name" localSheetId="9" hidden="1">"Arial"</definedName>
    <definedName name="xlm_chart1_Child1Axis0_size" localSheetId="9" hidden="1">9</definedName>
    <definedName name="xlm_chart1_Child1Axis0_style" localSheetId="9" hidden="1">0</definedName>
    <definedName name="xlm_chart1_Child1Axis1" localSheetId="9" hidden="1">1</definedName>
    <definedName name="xlm_chart1_Child1Axis1_format" localSheetId="9" hidden="1">2</definedName>
    <definedName name="xlm_chart1_Child1Axis1_layout" localSheetId="9" hidden="1">0</definedName>
    <definedName name="xlm_chart1_Child1Axis1_name" localSheetId="9" hidden="1">"Arial"</definedName>
    <definedName name="xlm_chart1_Child1Axis1_size" localSheetId="9" hidden="1">9</definedName>
    <definedName name="xlm_chart1_Child1Axis1_style" localSheetId="9" hidden="1">0</definedName>
    <definedName name="xlm_chart1_Child1Axis2" localSheetId="9" hidden="1">0</definedName>
    <definedName name="xlm_chart1_Child1Axis2_format" localSheetId="9" hidden="1">0</definedName>
    <definedName name="xlm_chart1_Child1Axis2_layout" localSheetId="9" hidden="1">0</definedName>
    <definedName name="xlm_chart1_Child1Axis2_name" localSheetId="9" hidden="1">"Arial"</definedName>
    <definedName name="xlm_chart1_Child1Axis2_size" localSheetId="9" hidden="1">9</definedName>
    <definedName name="xlm_chart1_Child1Axis2_style" localSheetId="9" hidden="1">0</definedName>
    <definedName name="xlm_chart1_Child1Axis3" localSheetId="9" hidden="1">1</definedName>
    <definedName name="xlm_chart1_Child1Axis3_format" localSheetId="9" hidden="1">0</definedName>
    <definedName name="xlm_chart1_Child1Axis3_layout" localSheetId="9" hidden="1">0</definedName>
    <definedName name="xlm_chart1_Child1Axis3_name" localSheetId="9" hidden="1">"Arial"</definedName>
    <definedName name="xlm_chart1_Child1Axis3_size" localSheetId="9" hidden="1">9</definedName>
    <definedName name="xlm_chart1_Child1Axis3_style" localSheetId="9" hidden="1">0</definedName>
    <definedName name="xlm_chart1_Child1Axis4_name" localSheetId="9" hidden="1">"Arial"</definedName>
    <definedName name="xlm_chart1_Child1Axis4_size" localSheetId="9" hidden="1">9</definedName>
    <definedName name="xlm_chart1_Child1Axis4_style" localSheetId="9" hidden="1">0</definedName>
    <definedName name="xlm_chart1_Child1Axis5_name" localSheetId="9" hidden="1">"Arial"</definedName>
    <definedName name="xlm_chart1_Child1Axis5_size" localSheetId="9" hidden="1">9</definedName>
    <definedName name="xlm_chart1_Child1Axis5_style" localSheetId="9" hidden="1">0</definedName>
    <definedName name="xlm_chart1_Child1Border" localSheetId="9" hidden="1">0</definedName>
    <definedName name="xlm_chart1_Child1Bordercolor" localSheetId="9" hidden="1">-1</definedName>
    <definedName name="xlm_chart1_Child1Col0" localSheetId="9" hidden="1">-13395457</definedName>
    <definedName name="xlm_chart1_Child1Col1" localSheetId="9" hidden="1">-10496</definedName>
    <definedName name="xlm_chart1_Child1Col10" localSheetId="9" hidden="1">-12490271</definedName>
    <definedName name="xlm_chart1_Child1Col11" localSheetId="9" hidden="1">-47872</definedName>
    <definedName name="xlm_chart1_Child1Col2" localSheetId="9" hidden="1">-7722014</definedName>
    <definedName name="xlm_chart1_Child1Col3" localSheetId="9" hidden="1">-29696</definedName>
    <definedName name="xlm_chart1_Child1Col4" localSheetId="9" hidden="1">-14513374</definedName>
    <definedName name="xlm_chart1_Child1Col5" localSheetId="9" hidden="1">-256</definedName>
    <definedName name="xlm_chart1_Child1Col6" localSheetId="9" hidden="1">-7077677</definedName>
    <definedName name="xlm_chart1_Child1Col7" localSheetId="9" hidden="1">-40121</definedName>
    <definedName name="xlm_chart1_Child1Col8" localSheetId="9" hidden="1">-16711809</definedName>
    <definedName name="xlm_chart1_Child1Col9" localSheetId="9" hidden="1">-8388864</definedName>
    <definedName name="xlm_chart1_Child1Color" localSheetId="9" hidden="1">0</definedName>
    <definedName name="xlm_chart1_Child1Footer" localSheetId="9" hidden="1">" "</definedName>
    <definedName name="xlm_chart1_Child1Header" localSheetId="9" hidden="1">" "</definedName>
    <definedName name="xlm_chart1_Child1HeaderInfo0" localSheetId="9" hidden="1">-1</definedName>
    <definedName name="xlm_chart1_Child1HeaderInfo1" localSheetId="9" hidden="1">0</definedName>
    <definedName name="xlm_chart1_Child1HeaderInfo2" localSheetId="9" hidden="1">1</definedName>
    <definedName name="xlm_chart1_Child1HeaderInfo3" localSheetId="9" hidden="1">-1</definedName>
    <definedName name="xlm_chart1_Child1Heigth" localSheetId="9" hidden="1">566</definedName>
    <definedName name="xlm_chart1_Child1LabelInfo0" localSheetId="9" hidden="1">0</definedName>
    <definedName name="xlm_chart1_Child1LabelInfo1" localSheetId="9" hidden="1">0</definedName>
    <definedName name="xlm_chart1_Child1LabelInfo2" localSheetId="9" hidden="1">0</definedName>
    <definedName name="xlm_chart1_Child1LabelInfo3" localSheetId="9" hidden="1">0</definedName>
    <definedName name="xlm_chart1_Child1LabelInfo4" localSheetId="9" hidden="1">-1</definedName>
    <definedName name="xlm_chart1_Child1LabelInfo5" localSheetId="9" hidden="1">-1</definedName>
    <definedName name="xlm_chart1_Child1LegHeader" localSheetId="9" hidden="1">" "</definedName>
    <definedName name="xlm_chart1_Child1Locx" localSheetId="9" hidden="1">0</definedName>
    <definedName name="xlm_chart1_Child1Locy" localSheetId="9" hidden="1">0</definedName>
    <definedName name="xlm_chart1_Child1Panel" localSheetId="9" hidden="1">0</definedName>
    <definedName name="xlm_chart1_Child1PrimaryX" localSheetId="9" hidden="1">" "</definedName>
    <definedName name="xlm_chart1_Child1PrimaryY" localSheetId="9" hidden="1">"Count"</definedName>
    <definedName name="xlm_chart1_Child1SecondX" localSheetId="9" hidden="1">" "</definedName>
    <definedName name="xlm_chart1_Child1SecondY" localSheetId="9" hidden="1">" "</definedName>
    <definedName name="xlm_chart1_Child1Type" localSheetId="9" hidden="1">5</definedName>
    <definedName name="xlm_chart1_Child1Width" localSheetId="9" hidden="1">605</definedName>
    <definedName name="xlm_chart1_Child1X" localSheetId="9" hidden="1">0</definedName>
    <definedName name="xlm_chart1_Child1Y" localSheetId="9" hidden="1">0</definedName>
    <definedName name="xlm_chart1_Children" localSheetId="9" hidden="1">1</definedName>
    <definedName name="xlm_chart1_ContVar0" localSheetId="9" hidden="1">1</definedName>
    <definedName name="xlm_chart1_Expand" localSheetId="9" hidden="1">0</definedName>
    <definedName name="xlm_chart1_Heigth" localSheetId="9" hidden="1">624</definedName>
    <definedName name="xlm_chart1_Locx" localSheetId="9" hidden="1">962</definedName>
    <definedName name="xlm_chart1_Locy" localSheetId="9" hidden="1">204</definedName>
    <definedName name="xlm_chart1_Range" localSheetId="9" hidden="1">"$D$14:$D$53"</definedName>
    <definedName name="xlm_chart1_SliderD0" localSheetId="9" hidden="1">0</definedName>
    <definedName name="xlm_chart1_SliderL0" localSheetId="9" hidden="1">-0.158333531441096</definedName>
    <definedName name="xlm_chart1_SliderU0" localSheetId="9" hidden="1">0.263197672066897</definedName>
    <definedName name="xlm_chart1_Width" localSheetId="9" hidden="1">836</definedName>
    <definedName name="xlm_charts" localSheetId="9" hidden="1">1</definedName>
    <definedName name="xlm_OP_DA">[1]Templates!#REF!</definedName>
    <definedName name="xlm_OP_HC">[1]Templates!#REF!</definedName>
    <definedName name="xlm_OP_KNNC">[1]Templates!#REF!</definedName>
    <definedName name="xlm_OP_KNNP">[1]Templates!#REF!</definedName>
    <definedName name="xlm_OP_LR">[1]Templates!#REF!</definedName>
    <definedName name="xlm_OP_MLR">[1]Templates!#REF!</definedName>
    <definedName name="xlm_OP_NB">[1]Templates!#REF!</definedName>
    <definedName name="xlm_OP_NNC">[1]Templates!#REF!</definedName>
    <definedName name="xlm_OP_NNP">[1]Templates!#REF!</definedName>
    <definedName name="xlm_OP_PCA">[1]Templates!#REF!</definedName>
    <definedName name="xlm_PartitionHeaders1" hidden="1">#REF!</definedName>
    <definedName name="xlm_PartitionTraining1" hidden="1">#REF!</definedName>
    <definedName name="xlm_PartitionValidation1" hidden="1">#REF!</definedName>
    <definedName name="xlm_pdnc_1" localSheetId="1">"{""input_cols"":[{""varName"":""t""},{""varName"":""Quarter index_2""},{""varName"":""Quarter index_3""},{""varName"":""Quarter index_4""}],""output_var"":{""varName"":""log(Sales)""}}"</definedName>
    <definedName name="xlm_pdnc_1" localSheetId="0">"{""input_cols"":[{""varName"":""t""}],""output_var"":{""varName"":""log(Sales)""}}"</definedName>
    <definedName name="xlm_PT_BT">[1]Templates!#REF!</definedName>
    <definedName name="xlm_PT_CHC">[1]Templates!#REF!</definedName>
    <definedName name="xlm_PT_CHL">[1]Templates!#REF!</definedName>
    <definedName name="xlm_PT_CHR">[1]Templates!#REF!</definedName>
    <definedName name="xlm_PT_CHRT">[1]Templates!#REF!</definedName>
    <definedName name="xlm_PT_MT">[1]Templates!#REF!</definedName>
    <definedName name="xlm_PT_RHC">[1]Templates!#REF!</definedName>
    <definedName name="xlm_PT_RHL">[1]Templates!#REF!</definedName>
    <definedName name="xlm_PT_RHR">[1]Templates!#REF!</definedName>
    <definedName name="xlm_PT_TVL">[1]Templates!#REF!</definedName>
    <definedName name="xlm_PT_TVR">[1]Templates!#REF!</definedName>
    <definedName name="xlm_simchart1" localSheetId="9" hidden="1">0</definedName>
    <definedName name="XLMFullModelDefinition" localSheetId="7" hidden="1">"B3:I18"</definedName>
    <definedName name="XLMFullModelDefinition" localSheetId="11" hidden="1">"A2:I10"</definedName>
    <definedName name="XLMModelDefinition" localSheetId="7" hidden="1">"B3:C18"</definedName>
    <definedName name="XLMModelDefinition" localSheetId="11" hidden="1">"A2:B9"</definedName>
    <definedName name="XLMModelInputVars" localSheetId="7" hidden="1">"C18:C18"</definedName>
    <definedName name="XLMModelInputVars" localSheetId="11" hidden="1">"E5:H5"</definedName>
    <definedName name="XLMModelInputVarsRole" localSheetId="11" hidden="1">"E7:I7"</definedName>
    <definedName name="XLMModelInputVarsType" localSheetId="11" hidden="1">"E8:I8"</definedName>
    <definedName name="XLMModelTypeId" localSheetId="7" hidden="1">1</definedName>
    <definedName name="XLMModelTypeId" localSheetId="11" hidden="1">14</definedName>
    <definedName name="XLMReportData" localSheetId="1" hidden="1">CreateDummies!$B$20:$J$62</definedName>
  </definedNames>
  <calcPr calcId="152511"/>
</workbook>
</file>

<file path=xl/calcChain.xml><?xml version="1.0" encoding="utf-8"?>
<calcChain xmlns="http://schemas.openxmlformats.org/spreadsheetml/2006/main">
  <c r="E78" i="68" l="1"/>
  <c r="D78" i="68"/>
  <c r="C78" i="68"/>
  <c r="P16" i="66"/>
  <c r="N17" i="66"/>
  <c r="O17" i="66"/>
  <c r="N18" i="66"/>
  <c r="O18" i="66"/>
  <c r="N19" i="66"/>
  <c r="O19" i="66"/>
  <c r="O16" i="66"/>
  <c r="N16" i="66"/>
  <c r="P19" i="66"/>
  <c r="P18" i="66"/>
  <c r="P17" i="66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2" i="1"/>
</calcChain>
</file>

<file path=xl/sharedStrings.xml><?xml version="1.0" encoding="utf-8"?>
<sst xmlns="http://schemas.openxmlformats.org/spreadsheetml/2006/main" count="590" uniqueCount="242">
  <si>
    <t>Quarter</t>
  </si>
  <si>
    <t>Sales</t>
  </si>
  <si>
    <t>Q1-86</t>
  </si>
  <si>
    <t>Q2-86</t>
  </si>
  <si>
    <t>Q3-86</t>
  </si>
  <si>
    <t>Q4-86</t>
  </si>
  <si>
    <t>Q1-87</t>
  </si>
  <si>
    <t>Q2-87</t>
  </si>
  <si>
    <t>Q3-87</t>
  </si>
  <si>
    <t>Q4-87</t>
  </si>
  <si>
    <t>Q1-88</t>
  </si>
  <si>
    <t>Q2-88</t>
  </si>
  <si>
    <t>Q3-88</t>
  </si>
  <si>
    <t>Q4-88</t>
  </si>
  <si>
    <t>Q1-89</t>
  </si>
  <si>
    <t>Q2-89</t>
  </si>
  <si>
    <t>Q3-89</t>
  </si>
  <si>
    <t>Q4-89</t>
  </si>
  <si>
    <t>Q1-90</t>
  </si>
  <si>
    <t>Q2-90</t>
  </si>
  <si>
    <t>Q3-90</t>
  </si>
  <si>
    <t>Q4-90</t>
  </si>
  <si>
    <t>Q1-91</t>
  </si>
  <si>
    <t>Q2-91</t>
  </si>
  <si>
    <t>Q3-91</t>
  </si>
  <si>
    <t>Q4-91</t>
  </si>
  <si>
    <t>Q1-92</t>
  </si>
  <si>
    <t>Q2-92</t>
  </si>
  <si>
    <t>Q3-92</t>
  </si>
  <si>
    <t>Q4-92</t>
  </si>
  <si>
    <t>Q1-93</t>
  </si>
  <si>
    <t>Q2-93</t>
  </si>
  <si>
    <t>Q3-93</t>
  </si>
  <si>
    <t>Q4-93</t>
  </si>
  <si>
    <t>Q1-94</t>
  </si>
  <si>
    <t>Q2-94</t>
  </si>
  <si>
    <t>Q3-94</t>
  </si>
  <si>
    <t>Q4-94</t>
  </si>
  <si>
    <t>Q1-95</t>
  </si>
  <si>
    <t>Q2-95</t>
  </si>
  <si>
    <t>Q3-95</t>
  </si>
  <si>
    <t>Q4-95</t>
  </si>
  <si>
    <t>Q1-96</t>
  </si>
  <si>
    <t>Q2-96</t>
  </si>
  <si>
    <t>t</t>
  </si>
  <si>
    <t>Quarter index</t>
  </si>
  <si>
    <t>Data</t>
  </si>
  <si>
    <t>Dummy</t>
  </si>
  <si>
    <t>Quarter index_2</t>
  </si>
  <si>
    <t>Quarter index_3</t>
  </si>
  <si>
    <t>Quarter index_4</t>
  </si>
  <si>
    <t>Output Navigator</t>
  </si>
  <si>
    <t>XLMiner : Multiple Linear Regression</t>
  </si>
  <si>
    <t>Inputs</t>
  </si>
  <si>
    <t>Train. Score - Summary</t>
  </si>
  <si>
    <t>Valid. Score - Summary</t>
  </si>
  <si>
    <t>Train. Score - Detailed Rep.</t>
  </si>
  <si>
    <t>Valid. Score - Detailed Rep.</t>
  </si>
  <si>
    <t># Records in the training data</t>
  </si>
  <si>
    <t># Records in the validation data</t>
  </si>
  <si>
    <t>Variables</t>
  </si>
  <si>
    <t># Input Variables</t>
  </si>
  <si>
    <t>Input variables</t>
  </si>
  <si>
    <t>Output variable</t>
  </si>
  <si>
    <t>Constant term present</t>
  </si>
  <si>
    <t>Parameters/Options</t>
  </si>
  <si>
    <t>Show ANOVA table</t>
  </si>
  <si>
    <t>Summary report of scoring on training data</t>
  </si>
  <si>
    <t>Summary report of scoring on validation data</t>
  </si>
  <si>
    <t>Coefficient</t>
  </si>
  <si>
    <t>Std. Error</t>
  </si>
  <si>
    <t>Total</t>
  </si>
  <si>
    <t>RMS Error</t>
  </si>
  <si>
    <t>Variable Type</t>
  </si>
  <si>
    <t>Selected Variables</t>
  </si>
  <si>
    <t>Input</t>
  </si>
  <si>
    <t>Output</t>
  </si>
  <si>
    <t>No</t>
  </si>
  <si>
    <t>Model</t>
  </si>
  <si>
    <t>Y-1-Values</t>
  </si>
  <si>
    <t>Range Start</t>
  </si>
  <si>
    <t>Range End</t>
  </si>
  <si>
    <t>Y-Entries</t>
  </si>
  <si>
    <t>Detailed report of scoring on training data</t>
  </si>
  <si>
    <t>Detailed report of scoring on validation data</t>
  </si>
  <si>
    <t>XLMiner : Multiple Linear Regression - Prediction of Training Data</t>
  </si>
  <si>
    <t>Residual</t>
  </si>
  <si>
    <t>XLMiner : Multiple Linear Regression - Prediction of Validation Data</t>
  </si>
  <si>
    <t>log(Sales)</t>
  </si>
  <si>
    <t>Partition</t>
  </si>
  <si>
    <t>v</t>
  </si>
  <si>
    <t>Multiple Linear Regression</t>
  </si>
  <si>
    <t># Selected Variables</t>
  </si>
  <si>
    <t>Variables Offsets</t>
  </si>
  <si>
    <t>Variable Role</t>
  </si>
  <si>
    <t>Scale</t>
  </si>
  <si>
    <t>Estimated Coefficients</t>
  </si>
  <si>
    <t>Elapsed Times in Milliseconds</t>
  </si>
  <si>
    <t>Data read time</t>
  </si>
  <si>
    <t>MLR Time</t>
  </si>
  <si>
    <t>Report Time</t>
  </si>
  <si>
    <t>Workbook</t>
  </si>
  <si>
    <t>Coca Cola Regression.xlsx</t>
  </si>
  <si>
    <t>Worksheet</t>
  </si>
  <si>
    <t>Predicted
Value</t>
  </si>
  <si>
    <t>Actual
Value</t>
  </si>
  <si>
    <t>Confidence Intervals</t>
  </si>
  <si>
    <t>Prediction Intervals</t>
  </si>
  <si>
    <t>Lower</t>
  </si>
  <si>
    <t>Upper</t>
  </si>
  <si>
    <t>Predictors</t>
  </si>
  <si>
    <t>Regress. Model</t>
  </si>
  <si>
    <t>Force constant term to zero</t>
  </si>
  <si>
    <t>Show fitted values on training data</t>
  </si>
  <si>
    <t>Show standardized residuals</t>
  </si>
  <si>
    <t>Show un-standardized residuals</t>
  </si>
  <si>
    <t>Show variance covariance matrix</t>
  </si>
  <si>
    <t>Perform Variable Selection</t>
  </si>
  <si>
    <t>Show studentized residuals</t>
  </si>
  <si>
    <t>Show deleted residuals</t>
  </si>
  <si>
    <t>Show Cook's distance</t>
  </si>
  <si>
    <t>Show DF fits</t>
  </si>
  <si>
    <t>Show covariance ratios</t>
  </si>
  <si>
    <t>Show hat matrix diagonals</t>
  </si>
  <si>
    <t>Output Options Chosen</t>
  </si>
  <si>
    <t>Model Predictors</t>
  </si>
  <si>
    <t>Tolerance for Entering the Model</t>
  </si>
  <si>
    <t>Included</t>
  </si>
  <si>
    <t>Excluded</t>
  </si>
  <si>
    <t>Predictor</t>
  </si>
  <si>
    <t>Criteria</t>
  </si>
  <si>
    <t>Intercept</t>
  </si>
  <si>
    <t>Regression Model</t>
  </si>
  <si>
    <t>Input
Variables</t>
  </si>
  <si>
    <t>t-Statistic</t>
  </si>
  <si>
    <t>P-Value</t>
  </si>
  <si>
    <t>CI Lower</t>
  </si>
  <si>
    <t>CI Upper</t>
  </si>
  <si>
    <t>RSS
Reduction</t>
  </si>
  <si>
    <t>Residual DF</t>
  </si>
  <si>
    <t>R²</t>
  </si>
  <si>
    <t>Adjusted R²</t>
  </si>
  <si>
    <t>Std. Error Estimate</t>
  </si>
  <si>
    <t>RSS</t>
  </si>
  <si>
    <t>Training Data Scoring - Summary Report</t>
  </si>
  <si>
    <t>Total sum of
squared errors</t>
  </si>
  <si>
    <t>Average
Error</t>
  </si>
  <si>
    <t>Validation Data Scoring - Summary Report</t>
  </si>
  <si>
    <t>Predicted</t>
  </si>
  <si>
    <t>Actual</t>
  </si>
  <si>
    <t>Transformed to $</t>
  </si>
  <si>
    <t>XLMiner : Dummy Categorical Variables</t>
  </si>
  <si>
    <t>Date: 26-Jan-2015 17:14:19</t>
  </si>
  <si>
    <t>Encoding Time</t>
  </si>
  <si>
    <t>Range</t>
  </si>
  <si>
    <t>$A$1:$F$43</t>
  </si>
  <si>
    <t>#Records in Input Data</t>
  </si>
  <si>
    <t>Method of Categorization</t>
  </si>
  <si>
    <t>Quarter index_1</t>
  </si>
  <si>
    <t>E5:I5</t>
  </si>
  <si>
    <t>E6:I6</t>
  </si>
  <si>
    <t>E7:I7</t>
  </si>
  <si>
    <t>E8:I8</t>
  </si>
  <si>
    <t>D10:H10</t>
  </si>
  <si>
    <t>CreateDummies</t>
  </si>
  <si>
    <t>Date: 26-Jan-2015 17:22:24</t>
  </si>
  <si>
    <t>XLMiner : Time Series - ACF (Autocorrelations)</t>
  </si>
  <si>
    <t>ACF Time</t>
  </si>
  <si>
    <t># Records in Input Data</t>
  </si>
  <si>
    <t>Selected Variable</t>
  </si>
  <si>
    <t>Max Lag</t>
  </si>
  <si>
    <t>ACF Values</t>
  </si>
  <si>
    <t>Lags</t>
  </si>
  <si>
    <t>ACF</t>
  </si>
  <si>
    <t>Reg Residuals</t>
  </si>
  <si>
    <t>Date: 26-Jan-2015 18:13:15</t>
  </si>
  <si>
    <t>Forecast ARIMA</t>
  </si>
  <si>
    <t>AR Coeffs</t>
  </si>
  <si>
    <t>MA Coeffs</t>
  </si>
  <si>
    <t>SAR Coeffs</t>
  </si>
  <si>
    <t>SMA Coeffs</t>
  </si>
  <si>
    <t>Simulate</t>
  </si>
  <si>
    <t>#Non-Seasonal Lags</t>
  </si>
  <si>
    <t>#Seasonal Lags</t>
  </si>
  <si>
    <t>Seasonal Period</t>
  </si>
  <si>
    <t>Constant Term of ARIMA Model</t>
  </si>
  <si>
    <t>Non-Seasonal AR Order</t>
  </si>
  <si>
    <t>Non-Seasonal MA Order</t>
  </si>
  <si>
    <t>Seasonal AR Order</t>
  </si>
  <si>
    <t>Seasonal MA Order</t>
  </si>
  <si>
    <t>Non-Seasonal AR Coefficients</t>
  </si>
  <si>
    <t>F4:F5</t>
  </si>
  <si>
    <t>Non-Seasonal MA Coefficients</t>
  </si>
  <si>
    <t>G4:G3</t>
  </si>
  <si>
    <t>Seasonal AR Coefficients</t>
  </si>
  <si>
    <t>H4:H3</t>
  </si>
  <si>
    <t>Seasonal MA Coefficients</t>
  </si>
  <si>
    <t>I4:I3</t>
  </si>
  <si>
    <t>#Forecasts</t>
  </si>
  <si>
    <t>SelectedVariable</t>
  </si>
  <si>
    <t>XLMiner : Arima Model</t>
  </si>
  <si>
    <t>ARIMA Time</t>
  </si>
  <si>
    <t>Coca Cola AR.xlsx</t>
  </si>
  <si>
    <t>RegResiduals</t>
  </si>
  <si>
    <t>$A$1:$A$39</t>
  </si>
  <si>
    <t>AR</t>
  </si>
  <si>
    <t>MA</t>
  </si>
  <si>
    <t>Ordinary Difference</t>
  </si>
  <si>
    <t>Show Var/Covar Output</t>
  </si>
  <si>
    <t>Yes</t>
  </si>
  <si>
    <t>Show Forecasting Output</t>
  </si>
  <si>
    <t>N.A.</t>
  </si>
  <si>
    <t>Confidence Level</t>
  </si>
  <si>
    <t>Show Residual Output</t>
  </si>
  <si>
    <t>ARIMA Model</t>
  </si>
  <si>
    <t>ARIMA</t>
  </si>
  <si>
    <t>Coeff</t>
  </si>
  <si>
    <t>StErr</t>
  </si>
  <si>
    <t>p-value</t>
  </si>
  <si>
    <t>Const. term</t>
  </si>
  <si>
    <t>AR1</t>
  </si>
  <si>
    <t>AR2</t>
  </si>
  <si>
    <t>Mean</t>
  </si>
  <si>
    <t>-2LogL</t>
  </si>
  <si>
    <t>Res. StdDev</t>
  </si>
  <si>
    <t>#Iterations</t>
  </si>
  <si>
    <t>Ljung-Box Test Results on Residuals</t>
  </si>
  <si>
    <t>Lag</t>
  </si>
  <si>
    <t>p-Value</t>
  </si>
  <si>
    <t>ChiSq</t>
  </si>
  <si>
    <t>df</t>
  </si>
  <si>
    <t>Arima Model</t>
  </si>
  <si>
    <t>Date: 26-Jan-2015 18:20:07</t>
  </si>
  <si>
    <t>XLMiner : ARIMA Residuals</t>
  </si>
  <si>
    <t>Time</t>
  </si>
  <si>
    <t>Actual Value</t>
  </si>
  <si>
    <t>Fitted value</t>
  </si>
  <si>
    <t>Residuals</t>
  </si>
  <si>
    <t>Std.
Residuals</t>
  </si>
  <si>
    <t>ACF and PACF plots for Residuals</t>
  </si>
  <si>
    <t>PACF</t>
  </si>
  <si>
    <t>Date: 26-Jan-2015 18:23:34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</si>
</sst>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0"/>
      <name val="Arial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8"/>
      <color indexed="62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name val="Calibri"/>
      <family val="2"/>
    </font>
    <font>
      <b/>
      <sz val="10"/>
      <color rgb="FF4169E1"/>
      <name val="Calibri"/>
      <family val="2"/>
    </font>
    <font>
      <b/>
      <sz val="14"/>
      <color rgb="FF4169E1"/>
      <name val="Calibri"/>
      <family val="2"/>
    </font>
    <font>
      <b/>
      <sz val="12"/>
      <name val="Calibri"/>
      <family val="2"/>
    </font>
    <font>
      <b/>
      <sz val="10"/>
      <color rgb="FF000000"/>
      <name val="Calibri"/>
      <family val="2"/>
    </font>
    <font>
      <b/>
      <sz val="14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EBEBFA"/>
        <bgColor indexed="64"/>
      </patternFill>
    </fill>
    <fill>
      <patternFill patternType="solid">
        <fgColor rgb="FFD3D3D3"/>
        <bgColor indexed="64"/>
      </patternFill>
    </fill>
    <fill>
      <patternFill patternType="solid">
        <fgColor theme="9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 style="thin">
        <color rgb="FF808080"/>
      </right>
      <top/>
      <bottom style="thin">
        <color rgb="FF80808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46">
    <xf numFmtId="0" fontId="0" fillId="0" borderId="0" xfId="0"/>
    <xf numFmtId="0" fontId="1" fillId="0" borderId="1" xfId="0" applyFont="1" applyFill="1" applyBorder="1" applyAlignment="1">
      <alignment horizontal="right"/>
    </xf>
    <xf numFmtId="0" fontId="0" fillId="0" borderId="0" xfId="0" applyFill="1" applyAlignment="1">
      <alignment horizontal="right"/>
    </xf>
    <xf numFmtId="2" fontId="0" fillId="0" borderId="0" xfId="0" applyNumberFormat="1" applyFill="1"/>
    <xf numFmtId="0" fontId="0" fillId="0" borderId="1" xfId="0" applyFill="1" applyBorder="1" applyAlignment="1">
      <alignment horizontal="right"/>
    </xf>
    <xf numFmtId="2" fontId="0" fillId="0" borderId="1" xfId="0" applyNumberFormat="1" applyFill="1" applyBorder="1"/>
    <xf numFmtId="0" fontId="1" fillId="0" borderId="0" xfId="0" applyFont="1" applyAlignment="1">
      <alignment horizontal="right"/>
    </xf>
    <xf numFmtId="0" fontId="3" fillId="0" borderId="2" xfId="0" applyNumberFormat="1" applyFont="1" applyBorder="1" applyAlignment="1">
      <alignment horizontal="right" vertical="center"/>
    </xf>
    <xf numFmtId="0" fontId="3" fillId="0" borderId="3" xfId="0" applyNumberFormat="1" applyFont="1" applyBorder="1" applyAlignment="1">
      <alignment horizontal="right" vertical="center"/>
    </xf>
    <xf numFmtId="0" fontId="3" fillId="0" borderId="4" xfId="0" applyNumberFormat="1" applyFont="1" applyBorder="1" applyAlignment="1">
      <alignment horizontal="right" vertical="center"/>
    </xf>
    <xf numFmtId="0" fontId="1" fillId="0" borderId="0" xfId="0" applyFont="1" applyFill="1" applyBorder="1" applyAlignment="1">
      <alignment horizontal="right"/>
    </xf>
    <xf numFmtId="0" fontId="5" fillId="0" borderId="0" xfId="0" applyFont="1"/>
    <xf numFmtId="0" fontId="6" fillId="0" borderId="5" xfId="0" applyFont="1" applyFill="1" applyBorder="1"/>
    <xf numFmtId="0" fontId="7" fillId="2" borderId="5" xfId="0" applyFont="1" applyFill="1" applyBorder="1" applyAlignment="1">
      <alignment horizontal="left"/>
    </xf>
    <xf numFmtId="0" fontId="8" fillId="0" borderId="0" xfId="0" applyFont="1" applyAlignment="1">
      <alignment horizontal="left"/>
    </xf>
    <xf numFmtId="0" fontId="7" fillId="2" borderId="5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/>
    </xf>
    <xf numFmtId="0" fontId="11" fillId="0" borderId="0" xfId="0" applyFont="1" applyAlignment="1">
      <alignment horizontal="left"/>
    </xf>
    <xf numFmtId="0" fontId="6" fillId="0" borderId="5" xfId="0" applyFont="1" applyFill="1" applyBorder="1" applyAlignment="1">
      <alignment horizontal="left"/>
    </xf>
    <xf numFmtId="0" fontId="10" fillId="2" borderId="5" xfId="0" applyFont="1" applyFill="1" applyBorder="1" applyAlignment="1">
      <alignment horizontal="center"/>
    </xf>
    <xf numFmtId="0" fontId="7" fillId="2" borderId="5" xfId="0" applyFont="1" applyFill="1" applyBorder="1" applyAlignment="1">
      <alignment horizontal="center" wrapText="1"/>
    </xf>
    <xf numFmtId="0" fontId="5" fillId="4" borderId="0" xfId="0" applyFont="1" applyFill="1"/>
    <xf numFmtId="0" fontId="0" fillId="4" borderId="0" xfId="0" applyFill="1"/>
    <xf numFmtId="0" fontId="2" fillId="0" borderId="6" xfId="1" applyFill="1" applyBorder="1" applyAlignment="1" applyProtection="1"/>
    <xf numFmtId="0" fontId="6" fillId="0" borderId="8" xfId="0" applyFont="1" applyFill="1" applyBorder="1"/>
    <xf numFmtId="0" fontId="9" fillId="3" borderId="6" xfId="0" applyFont="1" applyFill="1" applyBorder="1" applyAlignment="1">
      <alignment horizontal="left"/>
    </xf>
    <xf numFmtId="0" fontId="9" fillId="3" borderId="7" xfId="0" applyFont="1" applyFill="1" applyBorder="1" applyAlignment="1">
      <alignment horizontal="left"/>
    </xf>
    <xf numFmtId="0" fontId="9" fillId="3" borderId="8" xfId="0" applyFont="1" applyFill="1" applyBorder="1" applyAlignment="1">
      <alignment horizontal="left"/>
    </xf>
    <xf numFmtId="0" fontId="7" fillId="2" borderId="6" xfId="0" applyFont="1" applyFill="1" applyBorder="1" applyAlignment="1">
      <alignment horizontal="left"/>
    </xf>
    <xf numFmtId="0" fontId="7" fillId="2" borderId="7" xfId="0" applyFont="1" applyFill="1" applyBorder="1" applyAlignment="1">
      <alignment horizontal="left"/>
    </xf>
    <xf numFmtId="0" fontId="7" fillId="2" borderId="8" xfId="0" applyFont="1" applyFill="1" applyBorder="1" applyAlignment="1">
      <alignment horizontal="left"/>
    </xf>
    <xf numFmtId="0" fontId="6" fillId="0" borderId="6" xfId="0" applyFont="1" applyFill="1" applyBorder="1"/>
    <xf numFmtId="0" fontId="6" fillId="0" borderId="7" xfId="0" applyFont="1" applyFill="1" applyBorder="1"/>
    <xf numFmtId="0" fontId="6" fillId="0" borderId="6" xfId="0" applyFont="1" applyFill="1" applyBorder="1" applyAlignment="1">
      <alignment horizontal="left"/>
    </xf>
    <xf numFmtId="0" fontId="6" fillId="0" borderId="7" xfId="0" applyFont="1" applyFill="1" applyBorder="1" applyAlignment="1">
      <alignment horizontal="left"/>
    </xf>
    <xf numFmtId="0" fontId="6" fillId="0" borderId="8" xfId="0" applyFont="1" applyFill="1" applyBorder="1" applyAlignment="1">
      <alignment horizontal="left"/>
    </xf>
    <xf numFmtId="0" fontId="7" fillId="2" borderId="6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2" borderId="8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Coca</a:t>
            </a:r>
            <a:r>
              <a:rPr lang="en-US" baseline="0"/>
              <a:t> Cola sales series with trendlines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Sales</c:v>
                </c:pt>
              </c:strCache>
            </c:strRef>
          </c:tx>
          <c:marker>
            <c:symbol val="none"/>
          </c:marker>
          <c:trendline>
            <c:spPr>
              <a:ln w="19050"/>
            </c:spPr>
            <c:trendlineType val="linear"/>
            <c:dispRSqr val="0"/>
            <c:dispEq val="0"/>
          </c:trendline>
          <c:trendline>
            <c:spPr>
              <a:ln w="19050">
                <a:solidFill>
                  <a:srgbClr val="FF0000"/>
                </a:solidFill>
              </a:ln>
            </c:spPr>
            <c:trendlineType val="exp"/>
            <c:dispRSqr val="0"/>
            <c:dispEq val="0"/>
          </c:trendline>
          <c:trendline>
            <c:trendlineType val="linear"/>
            <c:dispRSqr val="0"/>
            <c:dispEq val="0"/>
          </c:trendline>
          <c:cat>
            <c:strRef>
              <c:f>Data!$A$2:$A$43</c:f>
              <c:strCache>
                <c:ptCount val="42"/>
                <c:pt idx="0">
                  <c:v>Q1-86</c:v>
                </c:pt>
                <c:pt idx="1">
                  <c:v>Q2-86</c:v>
                </c:pt>
                <c:pt idx="2">
                  <c:v>Q3-86</c:v>
                </c:pt>
                <c:pt idx="3">
                  <c:v>Q4-86</c:v>
                </c:pt>
                <c:pt idx="4">
                  <c:v>Q1-87</c:v>
                </c:pt>
                <c:pt idx="5">
                  <c:v>Q2-87</c:v>
                </c:pt>
                <c:pt idx="6">
                  <c:v>Q3-87</c:v>
                </c:pt>
                <c:pt idx="7">
                  <c:v>Q4-87</c:v>
                </c:pt>
                <c:pt idx="8">
                  <c:v>Q1-88</c:v>
                </c:pt>
                <c:pt idx="9">
                  <c:v>Q2-88</c:v>
                </c:pt>
                <c:pt idx="10">
                  <c:v>Q3-88</c:v>
                </c:pt>
                <c:pt idx="11">
                  <c:v>Q4-88</c:v>
                </c:pt>
                <c:pt idx="12">
                  <c:v>Q1-89</c:v>
                </c:pt>
                <c:pt idx="13">
                  <c:v>Q2-89</c:v>
                </c:pt>
                <c:pt idx="14">
                  <c:v>Q3-89</c:v>
                </c:pt>
                <c:pt idx="15">
                  <c:v>Q4-89</c:v>
                </c:pt>
                <c:pt idx="16">
                  <c:v>Q1-90</c:v>
                </c:pt>
                <c:pt idx="17">
                  <c:v>Q2-90</c:v>
                </c:pt>
                <c:pt idx="18">
                  <c:v>Q3-90</c:v>
                </c:pt>
                <c:pt idx="19">
                  <c:v>Q4-90</c:v>
                </c:pt>
                <c:pt idx="20">
                  <c:v>Q1-91</c:v>
                </c:pt>
                <c:pt idx="21">
                  <c:v>Q2-91</c:v>
                </c:pt>
                <c:pt idx="22">
                  <c:v>Q3-91</c:v>
                </c:pt>
                <c:pt idx="23">
                  <c:v>Q4-91</c:v>
                </c:pt>
                <c:pt idx="24">
                  <c:v>Q1-92</c:v>
                </c:pt>
                <c:pt idx="25">
                  <c:v>Q2-92</c:v>
                </c:pt>
                <c:pt idx="26">
                  <c:v>Q3-92</c:v>
                </c:pt>
                <c:pt idx="27">
                  <c:v>Q4-92</c:v>
                </c:pt>
                <c:pt idx="28">
                  <c:v>Q1-93</c:v>
                </c:pt>
                <c:pt idx="29">
                  <c:v>Q2-93</c:v>
                </c:pt>
                <c:pt idx="30">
                  <c:v>Q3-93</c:v>
                </c:pt>
                <c:pt idx="31">
                  <c:v>Q4-93</c:v>
                </c:pt>
                <c:pt idx="32">
                  <c:v>Q1-94</c:v>
                </c:pt>
                <c:pt idx="33">
                  <c:v>Q2-94</c:v>
                </c:pt>
                <c:pt idx="34">
                  <c:v>Q3-94</c:v>
                </c:pt>
                <c:pt idx="35">
                  <c:v>Q4-94</c:v>
                </c:pt>
                <c:pt idx="36">
                  <c:v>Q1-95</c:v>
                </c:pt>
                <c:pt idx="37">
                  <c:v>Q2-95</c:v>
                </c:pt>
                <c:pt idx="38">
                  <c:v>Q3-95</c:v>
                </c:pt>
                <c:pt idx="39">
                  <c:v>Q4-95</c:v>
                </c:pt>
                <c:pt idx="40">
                  <c:v>Q1-96</c:v>
                </c:pt>
                <c:pt idx="41">
                  <c:v>Q2-96</c:v>
                </c:pt>
              </c:strCache>
            </c:strRef>
          </c:cat>
          <c:val>
            <c:numRef>
              <c:f>Data!$B$2:$B$43</c:f>
              <c:numCache>
                <c:formatCode>0.00</c:formatCode>
                <c:ptCount val="42"/>
                <c:pt idx="0">
                  <c:v>1734.8269996643066</c:v>
                </c:pt>
                <c:pt idx="1">
                  <c:v>2244.9609985351562</c:v>
                </c:pt>
                <c:pt idx="2">
                  <c:v>2533.8049926757812</c:v>
                </c:pt>
                <c:pt idx="3">
                  <c:v>2154.9629974365234</c:v>
                </c:pt>
                <c:pt idx="4">
                  <c:v>1547.8189964294434</c:v>
                </c:pt>
                <c:pt idx="5">
                  <c:v>2104.411994934082</c:v>
                </c:pt>
                <c:pt idx="6">
                  <c:v>2014.3629989624023</c:v>
                </c:pt>
                <c:pt idx="7">
                  <c:v>1991.746997833252</c:v>
                </c:pt>
                <c:pt idx="8">
                  <c:v>1869.0499992370605</c:v>
                </c:pt>
                <c:pt idx="9">
                  <c:v>2313.6319961547852</c:v>
                </c:pt>
                <c:pt idx="10">
                  <c:v>2128.3199996948242</c:v>
                </c:pt>
                <c:pt idx="11">
                  <c:v>2026.8289985656738</c:v>
                </c:pt>
                <c:pt idx="12">
                  <c:v>1910.6039962768555</c:v>
                </c:pt>
                <c:pt idx="13">
                  <c:v>2331.1649932861328</c:v>
                </c:pt>
                <c:pt idx="14">
                  <c:v>2206.5499954223633</c:v>
                </c:pt>
                <c:pt idx="15">
                  <c:v>2173.9679946899414</c:v>
                </c:pt>
                <c:pt idx="16">
                  <c:v>2148.2779998779297</c:v>
                </c:pt>
                <c:pt idx="17">
                  <c:v>2739.3079986572266</c:v>
                </c:pt>
                <c:pt idx="18">
                  <c:v>2792.7539978027344</c:v>
                </c:pt>
                <c:pt idx="19">
                  <c:v>2556.0099945068359</c:v>
                </c:pt>
                <c:pt idx="20">
                  <c:v>2480.9739990234375</c:v>
                </c:pt>
                <c:pt idx="21">
                  <c:v>3039.5229949951172</c:v>
                </c:pt>
                <c:pt idx="22">
                  <c:v>3172.1159973144531</c:v>
                </c:pt>
                <c:pt idx="23">
                  <c:v>2879.0009994506836</c:v>
                </c:pt>
                <c:pt idx="24">
                  <c:v>2772</c:v>
                </c:pt>
                <c:pt idx="25">
                  <c:v>3550</c:v>
                </c:pt>
                <c:pt idx="26">
                  <c:v>3508</c:v>
                </c:pt>
                <c:pt idx="27">
                  <c:v>3243.859992980957</c:v>
                </c:pt>
                <c:pt idx="28">
                  <c:v>3056</c:v>
                </c:pt>
                <c:pt idx="29">
                  <c:v>3899</c:v>
                </c:pt>
                <c:pt idx="30">
                  <c:v>3629</c:v>
                </c:pt>
                <c:pt idx="31">
                  <c:v>3373</c:v>
                </c:pt>
                <c:pt idx="32">
                  <c:v>3352</c:v>
                </c:pt>
                <c:pt idx="33">
                  <c:v>4342</c:v>
                </c:pt>
                <c:pt idx="34">
                  <c:v>4461</c:v>
                </c:pt>
                <c:pt idx="35">
                  <c:v>4017</c:v>
                </c:pt>
                <c:pt idx="36">
                  <c:v>3854</c:v>
                </c:pt>
                <c:pt idx="37">
                  <c:v>4936</c:v>
                </c:pt>
                <c:pt idx="38">
                  <c:v>4895</c:v>
                </c:pt>
                <c:pt idx="39">
                  <c:v>4333</c:v>
                </c:pt>
                <c:pt idx="40">
                  <c:v>4194</c:v>
                </c:pt>
                <c:pt idx="41">
                  <c:v>5253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6395808"/>
        <c:axId val="2116404512"/>
      </c:lineChart>
      <c:catAx>
        <c:axId val="2116395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6404512"/>
        <c:crosses val="autoZero"/>
        <c:auto val="1"/>
        <c:lblAlgn val="ctr"/>
        <c:lblOffset val="100"/>
        <c:noMultiLvlLbl val="0"/>
      </c:catAx>
      <c:valAx>
        <c:axId val="211640451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Sales (millions of $)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211639580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7137624525558834"/>
          <c:y val="0.38947515771054936"/>
          <c:w val="0.21375484198304207"/>
          <c:h val="0.33684321038817516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Coca Cola Sales:</a:t>
            </a:r>
            <a:r>
              <a:rPr lang="en-US" baseline="0"/>
              <a:t> Exp Trend +Multip Season</a:t>
            </a:r>
          </a:p>
          <a:p>
            <a:pPr>
              <a:defRPr/>
            </a:pPr>
            <a:r>
              <a:rPr lang="en-US" baseline="0"/>
              <a:t>Training Errors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MLR_TrainingScore3!$D$14</c:f>
              <c:strCache>
                <c:ptCount val="1"/>
                <c:pt idx="0">
                  <c:v>Residual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MLR_TrainingScore3!$A$16:$A$54</c:f>
              <c:strCache>
                <c:ptCount val="38"/>
                <c:pt idx="0">
                  <c:v>Q1-86</c:v>
                </c:pt>
                <c:pt idx="1">
                  <c:v>Q2-86</c:v>
                </c:pt>
                <c:pt idx="2">
                  <c:v>Q3-86</c:v>
                </c:pt>
                <c:pt idx="3">
                  <c:v>Q4-86</c:v>
                </c:pt>
                <c:pt idx="4">
                  <c:v>Q1-87</c:v>
                </c:pt>
                <c:pt idx="5">
                  <c:v>Q2-87</c:v>
                </c:pt>
                <c:pt idx="6">
                  <c:v>Q3-87</c:v>
                </c:pt>
                <c:pt idx="7">
                  <c:v>Q4-87</c:v>
                </c:pt>
                <c:pt idx="8">
                  <c:v>Q1-88</c:v>
                </c:pt>
                <c:pt idx="9">
                  <c:v>Q2-88</c:v>
                </c:pt>
                <c:pt idx="10">
                  <c:v>Q3-88</c:v>
                </c:pt>
                <c:pt idx="11">
                  <c:v>Q4-88</c:v>
                </c:pt>
                <c:pt idx="12">
                  <c:v>Q1-89</c:v>
                </c:pt>
                <c:pt idx="13">
                  <c:v>Q2-89</c:v>
                </c:pt>
                <c:pt idx="14">
                  <c:v>Q3-89</c:v>
                </c:pt>
                <c:pt idx="15">
                  <c:v>Q4-89</c:v>
                </c:pt>
                <c:pt idx="16">
                  <c:v>Q1-90</c:v>
                </c:pt>
                <c:pt idx="17">
                  <c:v>Q2-90</c:v>
                </c:pt>
                <c:pt idx="18">
                  <c:v>Q3-90</c:v>
                </c:pt>
                <c:pt idx="19">
                  <c:v>Q4-90</c:v>
                </c:pt>
                <c:pt idx="20">
                  <c:v>Q1-91</c:v>
                </c:pt>
                <c:pt idx="21">
                  <c:v>Q2-91</c:v>
                </c:pt>
                <c:pt idx="22">
                  <c:v>Q3-91</c:v>
                </c:pt>
                <c:pt idx="23">
                  <c:v>Q4-91</c:v>
                </c:pt>
                <c:pt idx="24">
                  <c:v>Q1-92</c:v>
                </c:pt>
                <c:pt idx="25">
                  <c:v>Q2-92</c:v>
                </c:pt>
                <c:pt idx="26">
                  <c:v>Q3-92</c:v>
                </c:pt>
                <c:pt idx="27">
                  <c:v>Q4-92</c:v>
                </c:pt>
                <c:pt idx="28">
                  <c:v>Q1-93</c:v>
                </c:pt>
                <c:pt idx="29">
                  <c:v>Q2-93</c:v>
                </c:pt>
                <c:pt idx="30">
                  <c:v>Q3-93</c:v>
                </c:pt>
                <c:pt idx="31">
                  <c:v>Q4-93</c:v>
                </c:pt>
                <c:pt idx="32">
                  <c:v>Q1-94</c:v>
                </c:pt>
                <c:pt idx="33">
                  <c:v>Q2-94</c:v>
                </c:pt>
                <c:pt idx="34">
                  <c:v>Q3-94</c:v>
                </c:pt>
                <c:pt idx="35">
                  <c:v>Q4-94</c:v>
                </c:pt>
                <c:pt idx="36">
                  <c:v>Q1-95</c:v>
                </c:pt>
                <c:pt idx="37">
                  <c:v>Q2-95</c:v>
                </c:pt>
              </c:strCache>
            </c:strRef>
          </c:cat>
          <c:val>
            <c:numRef>
              <c:f>MLR_TrainingScore3!$D$16:$D$54</c:f>
              <c:numCache>
                <c:formatCode>General</c:formatCode>
                <c:ptCount val="39"/>
                <c:pt idx="0">
                  <c:v>0.11283995347219733</c:v>
                </c:pt>
                <c:pt idx="1">
                  <c:v>0.12855958538661305</c:v>
                </c:pt>
                <c:pt idx="2">
                  <c:v>0.26319767206689715</c:v>
                </c:pt>
                <c:pt idx="3">
                  <c:v>0.17666983131017489</c:v>
                </c:pt>
                <c:pt idx="4">
                  <c:v>-9.5633998190157499E-2</c:v>
                </c:pt>
                <c:pt idx="5">
                  <c:v>-3.0505568481621559E-2</c:v>
                </c:pt>
                <c:pt idx="6">
                  <c:v>-6.0634530879087656E-2</c:v>
                </c:pt>
                <c:pt idx="7">
                  <c:v>3.4953242372104398E-3</c:v>
                </c:pt>
                <c:pt idx="8">
                  <c:v>-1.4636553726425916E-3</c:v>
                </c:pt>
                <c:pt idx="9">
                  <c:v>-3.0136172991215737E-2</c:v>
                </c:pt>
                <c:pt idx="10">
                  <c:v>-0.10001770698451207</c:v>
                </c:pt>
                <c:pt idx="11">
                  <c:v>-7.3457411864203515E-2</c:v>
                </c:pt>
                <c:pt idx="12">
                  <c:v>-7.3887611071887349E-2</c:v>
                </c:pt>
                <c:pt idx="13">
                  <c:v>-0.11699971193931002</c:v>
                </c:pt>
                <c:pt idx="14">
                  <c:v>-0.1583335314410963</c:v>
                </c:pt>
                <c:pt idx="15">
                  <c:v>-9.77889434100776E-2</c:v>
                </c:pt>
                <c:pt idx="16">
                  <c:v>-5.105353682774183E-2</c:v>
                </c:pt>
                <c:pt idx="17">
                  <c:v>-5.0075614614564223E-2</c:v>
                </c:pt>
                <c:pt idx="18">
                  <c:v>-1.7148630401980114E-2</c:v>
                </c:pt>
                <c:pt idx="19">
                  <c:v>-3.0308659629372237E-2</c:v>
                </c:pt>
                <c:pt idx="20">
                  <c:v>-1.4819993501049566E-3</c:v>
                </c:pt>
                <c:pt idx="21">
                  <c:v>-4.0493450521029928E-2</c:v>
                </c:pt>
                <c:pt idx="22">
                  <c:v>1.58089406777151E-2</c:v>
                </c:pt>
                <c:pt idx="23">
                  <c:v>-5.7258437729368339E-3</c:v>
                </c:pt>
                <c:pt idx="24">
                  <c:v>1.5022761157739595E-2</c:v>
                </c:pt>
                <c:pt idx="25">
                  <c:v>2.0340463196845349E-2</c:v>
                </c:pt>
                <c:pt idx="26">
                  <c:v>2.2043046738950522E-2</c:v>
                </c:pt>
                <c:pt idx="27">
                  <c:v>1.9181677802381003E-2</c:v>
                </c:pt>
                <c:pt idx="28">
                  <c:v>1.8147454930375062E-2</c:v>
                </c:pt>
                <c:pt idx="29">
                  <c:v>1.9699873506000998E-2</c:v>
                </c:pt>
                <c:pt idx="30">
                  <c:v>-3.8458995744033331E-2</c:v>
                </c:pt>
                <c:pt idx="31">
                  <c:v>-3.6192838883394529E-2</c:v>
                </c:pt>
                <c:pt idx="32">
                  <c:v>1.61846700419499E-2</c:v>
                </c:pt>
                <c:pt idx="33">
                  <c:v>3.2901738757656673E-2</c:v>
                </c:pt>
                <c:pt idx="34">
                  <c:v>7.3543735967172452E-2</c:v>
                </c:pt>
                <c:pt idx="35">
                  <c:v>4.4126864210250361E-2</c:v>
                </c:pt>
                <c:pt idx="36">
                  <c:v>6.132596121030609E-2</c:v>
                </c:pt>
                <c:pt idx="37">
                  <c:v>6.6708857700653823E-2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6408864"/>
        <c:axId val="2116409408"/>
      </c:lineChart>
      <c:catAx>
        <c:axId val="2116408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409408"/>
        <c:crosses val="autoZero"/>
        <c:auto val="1"/>
        <c:lblAlgn val="ctr"/>
        <c:lblOffset val="100"/>
        <c:noMultiLvlLbl val="0"/>
      </c:catAx>
      <c:valAx>
        <c:axId val="21164094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408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 plot of Coca</a:t>
            </a:r>
            <a:r>
              <a:rPr lang="en-US" baseline="0"/>
              <a:t> Cola </a:t>
            </a:r>
            <a:r>
              <a:rPr lang="en-US"/>
              <a:t>Sales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Sales</c:v>
                </c:pt>
              </c:strCache>
            </c:strRef>
          </c:tx>
          <c:marker>
            <c:symbol val="none"/>
          </c:marker>
          <c:cat>
            <c:strRef>
              <c:f>Data!$A$2:$A$43</c:f>
              <c:strCache>
                <c:ptCount val="42"/>
                <c:pt idx="0">
                  <c:v>Q1-86</c:v>
                </c:pt>
                <c:pt idx="1">
                  <c:v>Q2-86</c:v>
                </c:pt>
                <c:pt idx="2">
                  <c:v>Q3-86</c:v>
                </c:pt>
                <c:pt idx="3">
                  <c:v>Q4-86</c:v>
                </c:pt>
                <c:pt idx="4">
                  <c:v>Q1-87</c:v>
                </c:pt>
                <c:pt idx="5">
                  <c:v>Q2-87</c:v>
                </c:pt>
                <c:pt idx="6">
                  <c:v>Q3-87</c:v>
                </c:pt>
                <c:pt idx="7">
                  <c:v>Q4-87</c:v>
                </c:pt>
                <c:pt idx="8">
                  <c:v>Q1-88</c:v>
                </c:pt>
                <c:pt idx="9">
                  <c:v>Q2-88</c:v>
                </c:pt>
                <c:pt idx="10">
                  <c:v>Q3-88</c:v>
                </c:pt>
                <c:pt idx="11">
                  <c:v>Q4-88</c:v>
                </c:pt>
                <c:pt idx="12">
                  <c:v>Q1-89</c:v>
                </c:pt>
                <c:pt idx="13">
                  <c:v>Q2-89</c:v>
                </c:pt>
                <c:pt idx="14">
                  <c:v>Q3-89</c:v>
                </c:pt>
                <c:pt idx="15">
                  <c:v>Q4-89</c:v>
                </c:pt>
                <c:pt idx="16">
                  <c:v>Q1-90</c:v>
                </c:pt>
                <c:pt idx="17">
                  <c:v>Q2-90</c:v>
                </c:pt>
                <c:pt idx="18">
                  <c:v>Q3-90</c:v>
                </c:pt>
                <c:pt idx="19">
                  <c:v>Q4-90</c:v>
                </c:pt>
                <c:pt idx="20">
                  <c:v>Q1-91</c:v>
                </c:pt>
                <c:pt idx="21">
                  <c:v>Q2-91</c:v>
                </c:pt>
                <c:pt idx="22">
                  <c:v>Q3-91</c:v>
                </c:pt>
                <c:pt idx="23">
                  <c:v>Q4-91</c:v>
                </c:pt>
                <c:pt idx="24">
                  <c:v>Q1-92</c:v>
                </c:pt>
                <c:pt idx="25">
                  <c:v>Q2-92</c:v>
                </c:pt>
                <c:pt idx="26">
                  <c:v>Q3-92</c:v>
                </c:pt>
                <c:pt idx="27">
                  <c:v>Q4-92</c:v>
                </c:pt>
                <c:pt idx="28">
                  <c:v>Q1-93</c:v>
                </c:pt>
                <c:pt idx="29">
                  <c:v>Q2-93</c:v>
                </c:pt>
                <c:pt idx="30">
                  <c:v>Q3-93</c:v>
                </c:pt>
                <c:pt idx="31">
                  <c:v>Q4-93</c:v>
                </c:pt>
                <c:pt idx="32">
                  <c:v>Q1-94</c:v>
                </c:pt>
                <c:pt idx="33">
                  <c:v>Q2-94</c:v>
                </c:pt>
                <c:pt idx="34">
                  <c:v>Q3-94</c:v>
                </c:pt>
                <c:pt idx="35">
                  <c:v>Q4-94</c:v>
                </c:pt>
                <c:pt idx="36">
                  <c:v>Q1-95</c:v>
                </c:pt>
                <c:pt idx="37">
                  <c:v>Q2-95</c:v>
                </c:pt>
                <c:pt idx="38">
                  <c:v>Q3-95</c:v>
                </c:pt>
                <c:pt idx="39">
                  <c:v>Q4-95</c:v>
                </c:pt>
                <c:pt idx="40">
                  <c:v>Q1-96</c:v>
                </c:pt>
                <c:pt idx="41">
                  <c:v>Q2-96</c:v>
                </c:pt>
              </c:strCache>
            </c:strRef>
          </c:cat>
          <c:val>
            <c:numRef>
              <c:f>Data!$B$2:$B$43</c:f>
              <c:numCache>
                <c:formatCode>0.00</c:formatCode>
                <c:ptCount val="42"/>
                <c:pt idx="0">
                  <c:v>1734.8269996643066</c:v>
                </c:pt>
                <c:pt idx="1">
                  <c:v>2244.9609985351562</c:v>
                </c:pt>
                <c:pt idx="2">
                  <c:v>2533.8049926757812</c:v>
                </c:pt>
                <c:pt idx="3">
                  <c:v>2154.9629974365234</c:v>
                </c:pt>
                <c:pt idx="4">
                  <c:v>1547.8189964294434</c:v>
                </c:pt>
                <c:pt idx="5">
                  <c:v>2104.411994934082</c:v>
                </c:pt>
                <c:pt idx="6">
                  <c:v>2014.3629989624023</c:v>
                </c:pt>
                <c:pt idx="7">
                  <c:v>1991.746997833252</c:v>
                </c:pt>
                <c:pt idx="8">
                  <c:v>1869.0499992370605</c:v>
                </c:pt>
                <c:pt idx="9">
                  <c:v>2313.6319961547852</c:v>
                </c:pt>
                <c:pt idx="10">
                  <c:v>2128.3199996948242</c:v>
                </c:pt>
                <c:pt idx="11">
                  <c:v>2026.8289985656738</c:v>
                </c:pt>
                <c:pt idx="12">
                  <c:v>1910.6039962768555</c:v>
                </c:pt>
                <c:pt idx="13">
                  <c:v>2331.1649932861328</c:v>
                </c:pt>
                <c:pt idx="14">
                  <c:v>2206.5499954223633</c:v>
                </c:pt>
                <c:pt idx="15">
                  <c:v>2173.9679946899414</c:v>
                </c:pt>
                <c:pt idx="16">
                  <c:v>2148.2779998779297</c:v>
                </c:pt>
                <c:pt idx="17">
                  <c:v>2739.3079986572266</c:v>
                </c:pt>
                <c:pt idx="18">
                  <c:v>2792.7539978027344</c:v>
                </c:pt>
                <c:pt idx="19">
                  <c:v>2556.0099945068359</c:v>
                </c:pt>
                <c:pt idx="20">
                  <c:v>2480.9739990234375</c:v>
                </c:pt>
                <c:pt idx="21">
                  <c:v>3039.5229949951172</c:v>
                </c:pt>
                <c:pt idx="22">
                  <c:v>3172.1159973144531</c:v>
                </c:pt>
                <c:pt idx="23">
                  <c:v>2879.0009994506836</c:v>
                </c:pt>
                <c:pt idx="24">
                  <c:v>2772</c:v>
                </c:pt>
                <c:pt idx="25">
                  <c:v>3550</c:v>
                </c:pt>
                <c:pt idx="26">
                  <c:v>3508</c:v>
                </c:pt>
                <c:pt idx="27">
                  <c:v>3243.859992980957</c:v>
                </c:pt>
                <c:pt idx="28">
                  <c:v>3056</c:v>
                </c:pt>
                <c:pt idx="29">
                  <c:v>3899</c:v>
                </c:pt>
                <c:pt idx="30">
                  <c:v>3629</c:v>
                </c:pt>
                <c:pt idx="31">
                  <c:v>3373</c:v>
                </c:pt>
                <c:pt idx="32">
                  <c:v>3352</c:v>
                </c:pt>
                <c:pt idx="33">
                  <c:v>4342</c:v>
                </c:pt>
                <c:pt idx="34">
                  <c:v>4461</c:v>
                </c:pt>
                <c:pt idx="35">
                  <c:v>4017</c:v>
                </c:pt>
                <c:pt idx="36">
                  <c:v>3854</c:v>
                </c:pt>
                <c:pt idx="37">
                  <c:v>4936</c:v>
                </c:pt>
                <c:pt idx="38">
                  <c:v>4895</c:v>
                </c:pt>
                <c:pt idx="39">
                  <c:v>4333</c:v>
                </c:pt>
                <c:pt idx="40">
                  <c:v>4194</c:v>
                </c:pt>
                <c:pt idx="41">
                  <c:v>5253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6401792"/>
        <c:axId val="2116396352"/>
      </c:lineChart>
      <c:catAx>
        <c:axId val="2116401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6396352"/>
        <c:crosses val="autoZero"/>
        <c:auto val="1"/>
        <c:lblAlgn val="ctr"/>
        <c:lblOffset val="100"/>
        <c:noMultiLvlLbl val="0"/>
      </c:catAx>
      <c:valAx>
        <c:axId val="211639635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Sales (millions of $)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21164017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ACF Plot for Reg Residuals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ACF</c:v>
          </c:tx>
          <c:spPr>
            <a:ln w="6350"/>
          </c:spPr>
          <c:invertIfNegative val="0"/>
          <c:cat>
            <c:numRef>
              <c:f>ACF_Output!$B$20:$B$32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ACF_Output!$C$20:$C$32</c:f>
              <c:numCache>
                <c:formatCode>General</c:formatCode>
                <c:ptCount val="13"/>
                <c:pt idx="0">
                  <c:v>1</c:v>
                </c:pt>
                <c:pt idx="1">
                  <c:v>0.67329125422374725</c:v>
                </c:pt>
                <c:pt idx="2">
                  <c:v>0.38700943969779789</c:v>
                </c:pt>
                <c:pt idx="3">
                  <c:v>0.1793450981124089</c:v>
                </c:pt>
                <c:pt idx="4">
                  <c:v>7.7985048036983057E-2</c:v>
                </c:pt>
                <c:pt idx="5">
                  <c:v>0.11120264490126738</c:v>
                </c:pt>
                <c:pt idx="6">
                  <c:v>8.1313683942725451E-2</c:v>
                </c:pt>
                <c:pt idx="7">
                  <c:v>2.1777859888346893E-2</c:v>
                </c:pt>
                <c:pt idx="8">
                  <c:v>-5.4074726887110673E-2</c:v>
                </c:pt>
                <c:pt idx="9">
                  <c:v>-7.9479086321867579E-2</c:v>
                </c:pt>
                <c:pt idx="10">
                  <c:v>-0.1533297632670676</c:v>
                </c:pt>
                <c:pt idx="11">
                  <c:v>-0.26494545077515819</c:v>
                </c:pt>
                <c:pt idx="12">
                  <c:v>-0.33681340439389168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5484272"/>
        <c:axId val="85476656"/>
      </c:barChart>
      <c:scatterChart>
        <c:scatterStyle val="smoothMarker"/>
        <c:varyColors val="0"/>
        <c:ser>
          <c:idx val="1"/>
          <c:order val="1"/>
          <c:tx>
            <c:v>UCI</c:v>
          </c:tx>
          <c:spPr>
            <a:ln w="3175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13</c:v>
              </c:pt>
            </c:numLit>
          </c:xVal>
          <c:yVal>
            <c:numLit>
              <c:formatCode>General</c:formatCode>
              <c:ptCount val="2"/>
              <c:pt idx="0">
                <c:v>-0.31795400000000001</c:v>
              </c:pt>
              <c:pt idx="1">
                <c:v>-0.31795400000000001</c:v>
              </c:pt>
            </c:numLit>
          </c:yVal>
          <c:smooth val="1"/>
        </c:ser>
        <c:ser>
          <c:idx val="2"/>
          <c:order val="2"/>
          <c:tx>
            <c:v>LCI</c:v>
          </c:tx>
          <c:spPr>
            <a:ln w="3175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13</c:v>
              </c:pt>
            </c:numLit>
          </c:xVal>
          <c:yVal>
            <c:numLit>
              <c:formatCode>General</c:formatCode>
              <c:ptCount val="2"/>
              <c:pt idx="0">
                <c:v>0.31795400000000001</c:v>
              </c:pt>
              <c:pt idx="1">
                <c:v>0.31795400000000001</c:v>
              </c:pt>
            </c:numLit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484272"/>
        <c:axId val="85476656"/>
      </c:scatterChart>
      <c:catAx>
        <c:axId val="85484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Lags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5476656"/>
        <c:crosses val="autoZero"/>
        <c:auto val="1"/>
        <c:lblAlgn val="ctr"/>
        <c:lblOffset val="100"/>
        <c:noMultiLvlLbl val="0"/>
      </c:catAx>
      <c:valAx>
        <c:axId val="85476656"/>
        <c:scaling>
          <c:orientation val="minMax"/>
          <c:max val="1"/>
          <c:min val="-1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ACF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5484272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/>
      <c:overlay val="0"/>
      <c:spPr>
        <a:ln>
          <a:solidFill>
            <a:srgbClr val="000000"/>
          </a:solidFill>
          <a:prstDash val="solid"/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 Plot of Actual vs. Forecast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Forecast</c:v>
          </c:tx>
          <c:spPr>
            <a:ln w="6350"/>
          </c:spPr>
          <c:marker>
            <c:symbol val="none"/>
          </c:marker>
          <c:xVal>
            <c:numRef>
              <c:f>ARIMA_Residuals!$B$9:$B$46</c:f>
              <c:numCache>
                <c:formatCode>General</c:formatCode>
                <c:ptCount val="3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</c:numCache>
            </c:numRef>
          </c:xVal>
          <c:yVal>
            <c:numRef>
              <c:f>ARIMA_Residuals!$D$9:$D$46</c:f>
              <c:numCache>
                <c:formatCode>General</c:formatCode>
                <c:ptCount val="38"/>
                <c:pt idx="0">
                  <c:v>3.1553707015662345E-15</c:v>
                </c:pt>
                <c:pt idx="1">
                  <c:v>7.9069642879411359E-2</c:v>
                </c:pt>
                <c:pt idx="2">
                  <c:v>8.7928850336867689E-2</c:v>
                </c:pt>
                <c:pt idx="3">
                  <c:v>0.18972214594595388</c:v>
                </c:pt>
                <c:pt idx="4">
                  <c:v>0.11058938724372964</c:v>
                </c:pt>
                <c:pt idx="5">
                  <c:v>-9.0100457793835423E-2</c:v>
                </c:pt>
                <c:pt idx="6">
                  <c:v>-1.4340491943269322E-2</c:v>
                </c:pt>
                <c:pt idx="7">
                  <c:v>-4.3623326588130541E-2</c:v>
                </c:pt>
                <c:pt idx="8">
                  <c:v>8.4260542562682294E-3</c:v>
                </c:pt>
                <c:pt idx="9">
                  <c:v>-1.4539494102385588E-3</c:v>
                </c:pt>
                <c:pt idx="10">
                  <c:v>-2.2979179280932974E-2</c:v>
                </c:pt>
                <c:pt idx="11">
                  <c:v>-7.3869672811152878E-2</c:v>
                </c:pt>
                <c:pt idx="12">
                  <c:v>-4.6874082274344843E-2</c:v>
                </c:pt>
                <c:pt idx="13">
                  <c:v>-4.9720516795103399E-2</c:v>
                </c:pt>
                <c:pt idx="14">
                  <c:v>-8.2751613226688794E-2</c:v>
                </c:pt>
                <c:pt idx="15">
                  <c:v>-0.11037472157532507</c:v>
                </c:pt>
                <c:pt idx="16">
                  <c:v>-6.0014055236700392E-2</c:v>
                </c:pt>
                <c:pt idx="17">
                  <c:v>-2.9898938904497404E-2</c:v>
                </c:pt>
                <c:pt idx="18">
                  <c:v>-3.3576651687117834E-2</c:v>
                </c:pt>
                <c:pt idx="19">
                  <c:v>-8.4105844997948449E-3</c:v>
                </c:pt>
                <c:pt idx="20">
                  <c:v>-2.1625442009099233E-2</c:v>
                </c:pt>
                <c:pt idx="21">
                  <c:v>1.7346963252187608E-3</c:v>
                </c:pt>
                <c:pt idx="22">
                  <c:v>-3.092264404599197E-2</c:v>
                </c:pt>
                <c:pt idx="23">
                  <c:v>1.5963747763345838E-2</c:v>
                </c:pt>
                <c:pt idx="24">
                  <c:v>-5.890168471947602E-3</c:v>
                </c:pt>
                <c:pt idx="25">
                  <c:v>1.206664426841788E-2</c:v>
                </c:pt>
                <c:pt idx="26">
                  <c:v>1.4180121367797314E-2</c:v>
                </c:pt>
                <c:pt idx="27">
                  <c:v>1.4982376159960209E-2</c:v>
                </c:pt>
                <c:pt idx="28">
                  <c:v>1.262607348914622E-2</c:v>
                </c:pt>
                <c:pt idx="29">
                  <c:v>1.210380457404212E-2</c:v>
                </c:pt>
                <c:pt idx="30">
                  <c:v>1.3392671317980656E-2</c:v>
                </c:pt>
                <c:pt idx="31">
                  <c:v>-3.1368838210290628E-2</c:v>
                </c:pt>
                <c:pt idx="32">
                  <c:v>-2.4120247859919893E-2</c:v>
                </c:pt>
                <c:pt idx="33">
                  <c:v>1.5844518403978665E-2</c:v>
                </c:pt>
                <c:pt idx="34">
                  <c:v>2.3705956105475583E-2</c:v>
                </c:pt>
                <c:pt idx="35">
                  <c:v>5.329912400079527E-2</c:v>
                </c:pt>
                <c:pt idx="36">
                  <c:v>2.6882480862899245E-2</c:v>
                </c:pt>
                <c:pt idx="37">
                  <c:v>4.2863198598702225E-2</c:v>
                </c:pt>
              </c:numCache>
            </c:numRef>
          </c:yVal>
          <c:smooth val="1"/>
        </c:ser>
        <c:ser>
          <c:idx val="1"/>
          <c:order val="1"/>
          <c:tx>
            <c:v>Actual</c:v>
          </c:tx>
          <c:spPr>
            <a:ln w="6350"/>
          </c:spPr>
          <c:marker>
            <c:symbol val="none"/>
          </c:marker>
          <c:xVal>
            <c:numRef>
              <c:f>ARIMA_Residuals!$B$9:$B$46</c:f>
              <c:numCache>
                <c:formatCode>General</c:formatCode>
                <c:ptCount val="3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</c:numCache>
            </c:numRef>
          </c:xVal>
          <c:yVal>
            <c:numRef>
              <c:f>ARIMA_Residuals!$C$9:$C$46</c:f>
              <c:numCache>
                <c:formatCode>General</c:formatCode>
                <c:ptCount val="38"/>
                <c:pt idx="0">
                  <c:v>0.11283995347219733</c:v>
                </c:pt>
                <c:pt idx="1">
                  <c:v>0.12855958538661305</c:v>
                </c:pt>
                <c:pt idx="2">
                  <c:v>0.26319767206689715</c:v>
                </c:pt>
                <c:pt idx="3">
                  <c:v>0.17666983131017489</c:v>
                </c:pt>
                <c:pt idx="4">
                  <c:v>-9.5633998190157499E-2</c:v>
                </c:pt>
                <c:pt idx="5">
                  <c:v>-3.0505568481621559E-2</c:v>
                </c:pt>
                <c:pt idx="6">
                  <c:v>-6.0634530879087656E-2</c:v>
                </c:pt>
                <c:pt idx="7">
                  <c:v>3.4953242372104398E-3</c:v>
                </c:pt>
                <c:pt idx="8">
                  <c:v>-1.4636553726425916E-3</c:v>
                </c:pt>
                <c:pt idx="9">
                  <c:v>-3.0136172991215737E-2</c:v>
                </c:pt>
                <c:pt idx="10">
                  <c:v>-0.10001770698451207</c:v>
                </c:pt>
                <c:pt idx="11">
                  <c:v>-7.3457411864203515E-2</c:v>
                </c:pt>
                <c:pt idx="12">
                  <c:v>-7.3887611071887349E-2</c:v>
                </c:pt>
                <c:pt idx="13">
                  <c:v>-0.11699971193931002</c:v>
                </c:pt>
                <c:pt idx="14">
                  <c:v>-0.1583335314410963</c:v>
                </c:pt>
                <c:pt idx="15">
                  <c:v>-9.77889434100776E-2</c:v>
                </c:pt>
                <c:pt idx="16">
                  <c:v>-5.105353682774183E-2</c:v>
                </c:pt>
                <c:pt idx="17">
                  <c:v>-5.0075614614564223E-2</c:v>
                </c:pt>
                <c:pt idx="18">
                  <c:v>-1.7148630401980114E-2</c:v>
                </c:pt>
                <c:pt idx="19">
                  <c:v>-3.0308659629372237E-2</c:v>
                </c:pt>
                <c:pt idx="20">
                  <c:v>-1.4819993501049566E-3</c:v>
                </c:pt>
                <c:pt idx="21">
                  <c:v>-4.0493450521029928E-2</c:v>
                </c:pt>
                <c:pt idx="22">
                  <c:v>1.58089406777151E-2</c:v>
                </c:pt>
                <c:pt idx="23">
                  <c:v>-5.7258437729368339E-3</c:v>
                </c:pt>
                <c:pt idx="24">
                  <c:v>1.5022761157739595E-2</c:v>
                </c:pt>
                <c:pt idx="25">
                  <c:v>2.0340463196845349E-2</c:v>
                </c:pt>
                <c:pt idx="26">
                  <c:v>2.2043046738950522E-2</c:v>
                </c:pt>
                <c:pt idx="27">
                  <c:v>1.9181677802381003E-2</c:v>
                </c:pt>
                <c:pt idx="28">
                  <c:v>1.8147454930375062E-2</c:v>
                </c:pt>
                <c:pt idx="29">
                  <c:v>1.9699873506000998E-2</c:v>
                </c:pt>
                <c:pt idx="30">
                  <c:v>-3.8458995744033331E-2</c:v>
                </c:pt>
                <c:pt idx="31">
                  <c:v>-3.6192838883394529E-2</c:v>
                </c:pt>
                <c:pt idx="32">
                  <c:v>1.61846700419499E-2</c:v>
                </c:pt>
                <c:pt idx="33">
                  <c:v>3.2901738757656673E-2</c:v>
                </c:pt>
                <c:pt idx="34">
                  <c:v>7.3543735967172452E-2</c:v>
                </c:pt>
                <c:pt idx="35">
                  <c:v>4.4126864210250361E-2</c:v>
                </c:pt>
                <c:pt idx="36">
                  <c:v>6.132596121030609E-2</c:v>
                </c:pt>
                <c:pt idx="37">
                  <c:v>6.6708857700653823E-2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478288"/>
        <c:axId val="2106640832"/>
      </c:scatterChart>
      <c:valAx>
        <c:axId val="85478288"/>
        <c:scaling>
          <c:orientation val="minMax"/>
          <c:min val="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6640832"/>
        <c:crosses val="autoZero"/>
        <c:crossBetween val="midCat"/>
      </c:valAx>
      <c:valAx>
        <c:axId val="21066408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Reg 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5478288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/>
      <c:overlay val="0"/>
      <c:spPr>
        <a:ln>
          <a:solidFill>
            <a:srgbClr val="000000"/>
          </a:solidFill>
          <a:prstDash val="solid"/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ACF Plot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ACF</c:v>
          </c:tx>
          <c:spPr>
            <a:ln w="6350"/>
          </c:spPr>
          <c:invertIfNegative val="0"/>
          <c:cat>
            <c:numRef>
              <c:f>ARIMA_Residuals!$AZ$3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ARIMA_Residuals!$BA$3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5481552"/>
        <c:axId val="85471216"/>
      </c:barChart>
      <c:scatterChart>
        <c:scatterStyle val="smoothMarker"/>
        <c:varyColors val="0"/>
        <c:ser>
          <c:idx val="1"/>
          <c:order val="1"/>
          <c:tx>
            <c:v>UCI</c:v>
          </c:tx>
          <c:spPr>
            <a:ln w="3175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2</c:v>
              </c:pt>
            </c:numLit>
          </c:xVal>
          <c:yVal>
            <c:numLit>
              <c:formatCode>General</c:formatCode>
              <c:ptCount val="2"/>
              <c:pt idx="0">
                <c:v>1.96</c:v>
              </c:pt>
              <c:pt idx="1">
                <c:v>1.96</c:v>
              </c:pt>
            </c:numLit>
          </c:yVal>
          <c:smooth val="1"/>
        </c:ser>
        <c:ser>
          <c:idx val="2"/>
          <c:order val="2"/>
          <c:tx>
            <c:v>LCI</c:v>
          </c:tx>
          <c:spPr>
            <a:ln w="3175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2</c:v>
              </c:pt>
            </c:numLit>
          </c:xVal>
          <c:yVal>
            <c:numLit>
              <c:formatCode>General</c:formatCode>
              <c:ptCount val="2"/>
              <c:pt idx="0">
                <c:v>-1.96</c:v>
              </c:pt>
              <c:pt idx="1">
                <c:v>-1.96</c:v>
              </c:pt>
            </c:numLit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481552"/>
        <c:axId val="85471216"/>
      </c:scatterChart>
      <c:catAx>
        <c:axId val="85481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Lags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5471216"/>
        <c:crosses val="autoZero"/>
        <c:auto val="1"/>
        <c:lblAlgn val="ctr"/>
        <c:lblOffset val="100"/>
        <c:noMultiLvlLbl val="0"/>
      </c:catAx>
      <c:valAx>
        <c:axId val="854712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ACF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5481552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/>
      <c:overlay val="0"/>
      <c:spPr>
        <a:ln>
          <a:solidFill>
            <a:srgbClr val="000000"/>
          </a:solidFill>
          <a:prstDash val="solid"/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PACF Plot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PACF</c:v>
          </c:tx>
          <c:spPr>
            <a:ln w="6350"/>
          </c:spPr>
          <c:invertIfNegative val="0"/>
          <c:cat>
            <c:numRef>
              <c:f>ARIMA_Residuals!$AZ$3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ARIMA_Residuals!$BB$3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5477200"/>
        <c:axId val="85469584"/>
      </c:barChart>
      <c:scatterChart>
        <c:scatterStyle val="smoothMarker"/>
        <c:varyColors val="0"/>
        <c:ser>
          <c:idx val="1"/>
          <c:order val="1"/>
          <c:tx>
            <c:v>UCI</c:v>
          </c:tx>
          <c:spPr>
            <a:ln w="3175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2</c:v>
              </c:pt>
            </c:numLit>
          </c:xVal>
          <c:yVal>
            <c:numLit>
              <c:formatCode>General</c:formatCode>
              <c:ptCount val="2"/>
              <c:pt idx="0">
                <c:v>1.96</c:v>
              </c:pt>
              <c:pt idx="1">
                <c:v>1.96</c:v>
              </c:pt>
            </c:numLit>
          </c:yVal>
          <c:smooth val="1"/>
        </c:ser>
        <c:ser>
          <c:idx val="2"/>
          <c:order val="2"/>
          <c:tx>
            <c:v>LCI</c:v>
          </c:tx>
          <c:spPr>
            <a:ln w="3175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2</c:v>
              </c:pt>
            </c:numLit>
          </c:xVal>
          <c:yVal>
            <c:numLit>
              <c:formatCode>General</c:formatCode>
              <c:ptCount val="2"/>
              <c:pt idx="0">
                <c:v>-1.96</c:v>
              </c:pt>
              <c:pt idx="1">
                <c:v>-1.96</c:v>
              </c:pt>
            </c:numLit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477200"/>
        <c:axId val="85469584"/>
      </c:scatterChart>
      <c:catAx>
        <c:axId val="85477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Lags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5469584"/>
        <c:crosses val="autoZero"/>
        <c:auto val="1"/>
        <c:lblAlgn val="ctr"/>
        <c:lblOffset val="100"/>
        <c:noMultiLvlLbl val="0"/>
      </c:catAx>
      <c:valAx>
        <c:axId val="854695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PACF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5477200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/>
      <c:overlay val="0"/>
      <c:spPr>
        <a:ln>
          <a:solidFill>
            <a:srgbClr val="000000"/>
          </a:solidFill>
          <a:prstDash val="solid"/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Coca Cola Sales:</a:t>
            </a:r>
            <a:r>
              <a:rPr lang="en-US" baseline="0"/>
              <a:t> AR(2) residuals of residuals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AR(2) Residuals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MLR_TrainingScore3!$A$16:$A$53</c:f>
              <c:strCache>
                <c:ptCount val="38"/>
                <c:pt idx="0">
                  <c:v>Q1-86</c:v>
                </c:pt>
                <c:pt idx="1">
                  <c:v>Q2-86</c:v>
                </c:pt>
                <c:pt idx="2">
                  <c:v>Q3-86</c:v>
                </c:pt>
                <c:pt idx="3">
                  <c:v>Q4-86</c:v>
                </c:pt>
                <c:pt idx="4">
                  <c:v>Q1-87</c:v>
                </c:pt>
                <c:pt idx="5">
                  <c:v>Q2-87</c:v>
                </c:pt>
                <c:pt idx="6">
                  <c:v>Q3-87</c:v>
                </c:pt>
                <c:pt idx="7">
                  <c:v>Q4-87</c:v>
                </c:pt>
                <c:pt idx="8">
                  <c:v>Q1-88</c:v>
                </c:pt>
                <c:pt idx="9">
                  <c:v>Q2-88</c:v>
                </c:pt>
                <c:pt idx="10">
                  <c:v>Q3-88</c:v>
                </c:pt>
                <c:pt idx="11">
                  <c:v>Q4-88</c:v>
                </c:pt>
                <c:pt idx="12">
                  <c:v>Q1-89</c:v>
                </c:pt>
                <c:pt idx="13">
                  <c:v>Q2-89</c:v>
                </c:pt>
                <c:pt idx="14">
                  <c:v>Q3-89</c:v>
                </c:pt>
                <c:pt idx="15">
                  <c:v>Q4-89</c:v>
                </c:pt>
                <c:pt idx="16">
                  <c:v>Q1-90</c:v>
                </c:pt>
                <c:pt idx="17">
                  <c:v>Q2-90</c:v>
                </c:pt>
                <c:pt idx="18">
                  <c:v>Q3-90</c:v>
                </c:pt>
                <c:pt idx="19">
                  <c:v>Q4-90</c:v>
                </c:pt>
                <c:pt idx="20">
                  <c:v>Q1-91</c:v>
                </c:pt>
                <c:pt idx="21">
                  <c:v>Q2-91</c:v>
                </c:pt>
                <c:pt idx="22">
                  <c:v>Q3-91</c:v>
                </c:pt>
                <c:pt idx="23">
                  <c:v>Q4-91</c:v>
                </c:pt>
                <c:pt idx="24">
                  <c:v>Q1-92</c:v>
                </c:pt>
                <c:pt idx="25">
                  <c:v>Q2-92</c:v>
                </c:pt>
                <c:pt idx="26">
                  <c:v>Q3-92</c:v>
                </c:pt>
                <c:pt idx="27">
                  <c:v>Q4-92</c:v>
                </c:pt>
                <c:pt idx="28">
                  <c:v>Q1-93</c:v>
                </c:pt>
                <c:pt idx="29">
                  <c:v>Q2-93</c:v>
                </c:pt>
                <c:pt idx="30">
                  <c:v>Q3-93</c:v>
                </c:pt>
                <c:pt idx="31">
                  <c:v>Q4-93</c:v>
                </c:pt>
                <c:pt idx="32">
                  <c:v>Q1-94</c:v>
                </c:pt>
                <c:pt idx="33">
                  <c:v>Q2-94</c:v>
                </c:pt>
                <c:pt idx="34">
                  <c:v>Q3-94</c:v>
                </c:pt>
                <c:pt idx="35">
                  <c:v>Q4-94</c:v>
                </c:pt>
                <c:pt idx="36">
                  <c:v>Q1-95</c:v>
                </c:pt>
                <c:pt idx="37">
                  <c:v>Q2-95</c:v>
                </c:pt>
              </c:strCache>
            </c:strRef>
          </c:cat>
          <c:val>
            <c:numRef>
              <c:f>ARIMA_Residuals!$E$9:$E$46</c:f>
              <c:numCache>
                <c:formatCode>General</c:formatCode>
                <c:ptCount val="38"/>
                <c:pt idx="0">
                  <c:v>0.11283995347219418</c:v>
                </c:pt>
                <c:pt idx="1">
                  <c:v>4.9489942507201692E-2</c:v>
                </c:pt>
                <c:pt idx="2">
                  <c:v>0.17526882173002944</c:v>
                </c:pt>
                <c:pt idx="3">
                  <c:v>-1.3052314635778994E-2</c:v>
                </c:pt>
                <c:pt idx="4">
                  <c:v>-0.20622338543388713</c:v>
                </c:pt>
                <c:pt idx="5">
                  <c:v>5.9594889312213864E-2</c:v>
                </c:pt>
                <c:pt idx="6">
                  <c:v>-4.6294038935818335E-2</c:v>
                </c:pt>
                <c:pt idx="7">
                  <c:v>4.7118650825340981E-2</c:v>
                </c:pt>
                <c:pt idx="8">
                  <c:v>-9.889709628910821E-3</c:v>
                </c:pt>
                <c:pt idx="9">
                  <c:v>-2.8682223580977179E-2</c:v>
                </c:pt>
                <c:pt idx="10">
                  <c:v>-7.7038527703579093E-2</c:v>
                </c:pt>
                <c:pt idx="11">
                  <c:v>4.1226094694936377E-4</c:v>
                </c:pt>
                <c:pt idx="12">
                  <c:v>-2.7013528797542506E-2</c:v>
                </c:pt>
                <c:pt idx="13">
                  <c:v>-6.7279195144206633E-2</c:v>
                </c:pt>
                <c:pt idx="14">
                  <c:v>-7.5581918214407504E-2</c:v>
                </c:pt>
                <c:pt idx="15">
                  <c:v>1.2585778165247474E-2</c:v>
                </c:pt>
                <c:pt idx="16">
                  <c:v>8.9605184089585621E-3</c:v>
                </c:pt>
                <c:pt idx="17">
                  <c:v>-2.0176675710066819E-2</c:v>
                </c:pt>
                <c:pt idx="18">
                  <c:v>1.642802128513772E-2</c:v>
                </c:pt>
                <c:pt idx="19">
                  <c:v>-2.1898075129577393E-2</c:v>
                </c:pt>
                <c:pt idx="20">
                  <c:v>2.0143442658994277E-2</c:v>
                </c:pt>
                <c:pt idx="21">
                  <c:v>-4.222814684624869E-2</c:v>
                </c:pt>
                <c:pt idx="22">
                  <c:v>4.6731584723707073E-2</c:v>
                </c:pt>
                <c:pt idx="23">
                  <c:v>-2.1689591536282672E-2</c:v>
                </c:pt>
                <c:pt idx="24">
                  <c:v>2.0912929629687195E-2</c:v>
                </c:pt>
                <c:pt idx="25">
                  <c:v>8.2738189284274691E-3</c:v>
                </c:pt>
                <c:pt idx="26">
                  <c:v>7.8629253711532086E-3</c:v>
                </c:pt>
                <c:pt idx="27">
                  <c:v>4.1993016424207944E-3</c:v>
                </c:pt>
                <c:pt idx="28">
                  <c:v>5.5213814412288422E-3</c:v>
                </c:pt>
                <c:pt idx="29">
                  <c:v>7.5960689319588773E-3</c:v>
                </c:pt>
                <c:pt idx="30">
                  <c:v>-5.1851667062013988E-2</c:v>
                </c:pt>
                <c:pt idx="31">
                  <c:v>-4.8240006731039009E-3</c:v>
                </c:pt>
                <c:pt idx="32">
                  <c:v>4.0304917901869797E-2</c:v>
                </c:pt>
                <c:pt idx="33">
                  <c:v>1.7057220353678008E-2</c:v>
                </c:pt>
                <c:pt idx="34">
                  <c:v>4.9837779861696865E-2</c:v>
                </c:pt>
                <c:pt idx="35">
                  <c:v>-9.1722597905449094E-3</c:v>
                </c:pt>
                <c:pt idx="36">
                  <c:v>3.4443480347406845E-2</c:v>
                </c:pt>
                <c:pt idx="37">
                  <c:v>2.3845659101951598E-2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50080"/>
        <c:axId val="2106650624"/>
      </c:lineChart>
      <c:catAx>
        <c:axId val="2106650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6650624"/>
        <c:crosses val="autoZero"/>
        <c:auto val="1"/>
        <c:lblAlgn val="ctr"/>
        <c:lblOffset val="100"/>
        <c:noMultiLvlLbl val="0"/>
      </c:catAx>
      <c:valAx>
        <c:axId val="2106650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6650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ACF Plot for Residuals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ACF</c:v>
          </c:tx>
          <c:spPr>
            <a:ln w="6350"/>
          </c:spPr>
          <c:invertIfNegative val="0"/>
          <c:cat>
            <c:numRef>
              <c:f>ACF_Output1!$B$20:$B$32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ACF_Output1!$C$20:$C$32</c:f>
              <c:numCache>
                <c:formatCode>General</c:formatCode>
                <c:ptCount val="13"/>
                <c:pt idx="0">
                  <c:v>1</c:v>
                </c:pt>
                <c:pt idx="1">
                  <c:v>1.2059350431630349E-2</c:v>
                </c:pt>
                <c:pt idx="2">
                  <c:v>1.9800660445024276E-2</c:v>
                </c:pt>
                <c:pt idx="3">
                  <c:v>-6.9165556691416288E-2</c:v>
                </c:pt>
                <c:pt idx="4">
                  <c:v>-0.11582753822923592</c:v>
                </c:pt>
                <c:pt idx="5">
                  <c:v>0.12041464821050137</c:v>
                </c:pt>
                <c:pt idx="6">
                  <c:v>5.6935724197362501E-2</c:v>
                </c:pt>
                <c:pt idx="7">
                  <c:v>2.5881721370592761E-2</c:v>
                </c:pt>
                <c:pt idx="8">
                  <c:v>-0.10121329938437973</c:v>
                </c:pt>
                <c:pt idx="9">
                  <c:v>4.806817607986838E-2</c:v>
                </c:pt>
                <c:pt idx="10">
                  <c:v>1.7034195722497057E-2</c:v>
                </c:pt>
                <c:pt idx="11">
                  <c:v>-8.7243457026273008E-2</c:v>
                </c:pt>
                <c:pt idx="12">
                  <c:v>-0.20015632439230066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6645184"/>
        <c:axId val="2106651168"/>
      </c:barChart>
      <c:scatterChart>
        <c:scatterStyle val="smoothMarker"/>
        <c:varyColors val="0"/>
        <c:ser>
          <c:idx val="1"/>
          <c:order val="1"/>
          <c:tx>
            <c:v>UCI</c:v>
          </c:tx>
          <c:spPr>
            <a:ln w="3175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13</c:v>
              </c:pt>
            </c:numLit>
          </c:xVal>
          <c:yVal>
            <c:numLit>
              <c:formatCode>General</c:formatCode>
              <c:ptCount val="2"/>
              <c:pt idx="0">
                <c:v>-0.31795400000000001</c:v>
              </c:pt>
              <c:pt idx="1">
                <c:v>-0.31795400000000001</c:v>
              </c:pt>
            </c:numLit>
          </c:yVal>
          <c:smooth val="1"/>
        </c:ser>
        <c:ser>
          <c:idx val="2"/>
          <c:order val="2"/>
          <c:tx>
            <c:v>LCI</c:v>
          </c:tx>
          <c:spPr>
            <a:ln w="3175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13</c:v>
              </c:pt>
            </c:numLit>
          </c:xVal>
          <c:yVal>
            <c:numLit>
              <c:formatCode>General</c:formatCode>
              <c:ptCount val="2"/>
              <c:pt idx="0">
                <c:v>0.31795400000000001</c:v>
              </c:pt>
              <c:pt idx="1">
                <c:v>0.31795400000000001</c:v>
              </c:pt>
            </c:numLit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6645184"/>
        <c:axId val="2106651168"/>
      </c:scatterChart>
      <c:catAx>
        <c:axId val="2106645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Lags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6651168"/>
        <c:crosses val="autoZero"/>
        <c:auto val="1"/>
        <c:lblAlgn val="ctr"/>
        <c:lblOffset val="100"/>
        <c:noMultiLvlLbl val="0"/>
      </c:catAx>
      <c:valAx>
        <c:axId val="2106651168"/>
        <c:scaling>
          <c:orientation val="minMax"/>
          <c:max val="1"/>
          <c:min val="-1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ACF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6645184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/>
      <c:overlay val="0"/>
      <c:spPr>
        <a:ln>
          <a:solidFill>
            <a:srgbClr val="000000"/>
          </a:solidFill>
          <a:prstDash val="solid"/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Coca Cola Sales:</a:t>
            </a:r>
            <a:r>
              <a:rPr lang="en-US" baseline="0"/>
              <a:t> Exp Trend + Multip Season</a:t>
            </a:r>
          </a:p>
          <a:p>
            <a:pPr>
              <a:defRPr/>
            </a:pPr>
            <a:r>
              <a:rPr lang="en-US" baseline="0"/>
              <a:t>Training Actuals and Forecasts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MLR_TrainingScore3!$B$14</c:f>
              <c:strCache>
                <c:ptCount val="1"/>
                <c:pt idx="0">
                  <c:v>Predicted
Value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MLR_TrainingScore3!$A$16:$A$54</c:f>
              <c:strCache>
                <c:ptCount val="38"/>
                <c:pt idx="0">
                  <c:v>Q1-86</c:v>
                </c:pt>
                <c:pt idx="1">
                  <c:v>Q2-86</c:v>
                </c:pt>
                <c:pt idx="2">
                  <c:v>Q3-86</c:v>
                </c:pt>
                <c:pt idx="3">
                  <c:v>Q4-86</c:v>
                </c:pt>
                <c:pt idx="4">
                  <c:v>Q1-87</c:v>
                </c:pt>
                <c:pt idx="5">
                  <c:v>Q2-87</c:v>
                </c:pt>
                <c:pt idx="6">
                  <c:v>Q3-87</c:v>
                </c:pt>
                <c:pt idx="7">
                  <c:v>Q4-87</c:v>
                </c:pt>
                <c:pt idx="8">
                  <c:v>Q1-88</c:v>
                </c:pt>
                <c:pt idx="9">
                  <c:v>Q2-88</c:v>
                </c:pt>
                <c:pt idx="10">
                  <c:v>Q3-88</c:v>
                </c:pt>
                <c:pt idx="11">
                  <c:v>Q4-88</c:v>
                </c:pt>
                <c:pt idx="12">
                  <c:v>Q1-89</c:v>
                </c:pt>
                <c:pt idx="13">
                  <c:v>Q2-89</c:v>
                </c:pt>
                <c:pt idx="14">
                  <c:v>Q3-89</c:v>
                </c:pt>
                <c:pt idx="15">
                  <c:v>Q4-89</c:v>
                </c:pt>
                <c:pt idx="16">
                  <c:v>Q1-90</c:v>
                </c:pt>
                <c:pt idx="17">
                  <c:v>Q2-90</c:v>
                </c:pt>
                <c:pt idx="18">
                  <c:v>Q3-90</c:v>
                </c:pt>
                <c:pt idx="19">
                  <c:v>Q4-90</c:v>
                </c:pt>
                <c:pt idx="20">
                  <c:v>Q1-91</c:v>
                </c:pt>
                <c:pt idx="21">
                  <c:v>Q2-91</c:v>
                </c:pt>
                <c:pt idx="22">
                  <c:v>Q3-91</c:v>
                </c:pt>
                <c:pt idx="23">
                  <c:v>Q4-91</c:v>
                </c:pt>
                <c:pt idx="24">
                  <c:v>Q1-92</c:v>
                </c:pt>
                <c:pt idx="25">
                  <c:v>Q2-92</c:v>
                </c:pt>
                <c:pt idx="26">
                  <c:v>Q3-92</c:v>
                </c:pt>
                <c:pt idx="27">
                  <c:v>Q4-92</c:v>
                </c:pt>
                <c:pt idx="28">
                  <c:v>Q1-93</c:v>
                </c:pt>
                <c:pt idx="29">
                  <c:v>Q2-93</c:v>
                </c:pt>
                <c:pt idx="30">
                  <c:v>Q3-93</c:v>
                </c:pt>
                <c:pt idx="31">
                  <c:v>Q4-93</c:v>
                </c:pt>
                <c:pt idx="32">
                  <c:v>Q1-94</c:v>
                </c:pt>
                <c:pt idx="33">
                  <c:v>Q2-94</c:v>
                </c:pt>
                <c:pt idx="34">
                  <c:v>Q3-94</c:v>
                </c:pt>
                <c:pt idx="35">
                  <c:v>Q4-94</c:v>
                </c:pt>
                <c:pt idx="36">
                  <c:v>Q1-95</c:v>
                </c:pt>
                <c:pt idx="37">
                  <c:v>Q2-95</c:v>
                </c:pt>
              </c:strCache>
            </c:strRef>
          </c:cat>
          <c:val>
            <c:numRef>
              <c:f>MLR_TrainingScore3!$B$16:$B$54</c:f>
              <c:numCache>
                <c:formatCode>General</c:formatCode>
                <c:ptCount val="39"/>
                <c:pt idx="0">
                  <c:v>7.3458230219281431</c:v>
                </c:pt>
                <c:pt idx="1">
                  <c:v>7.5878838420487069</c:v>
                </c:pt>
                <c:pt idx="2">
                  <c:v>7.5742797295292128</c:v>
                </c:pt>
                <c:pt idx="3">
                  <c:v>7.4988590005171547</c:v>
                </c:pt>
                <c:pt idx="4">
                  <c:v>7.4402361181321277</c:v>
                </c:pt>
                <c:pt idx="5">
                  <c:v>7.6822969382526916</c:v>
                </c:pt>
                <c:pt idx="6">
                  <c:v>7.6686928257331974</c:v>
                </c:pt>
                <c:pt idx="7">
                  <c:v>7.5932720967211393</c:v>
                </c:pt>
                <c:pt idx="8">
                  <c:v>7.5346492143361123</c:v>
                </c:pt>
                <c:pt idx="9">
                  <c:v>7.7767100344566753</c:v>
                </c:pt>
                <c:pt idx="10">
                  <c:v>7.7631059219371821</c:v>
                </c:pt>
                <c:pt idx="11">
                  <c:v>7.6876851929251231</c:v>
                </c:pt>
                <c:pt idx="12">
                  <c:v>7.629062310540097</c:v>
                </c:pt>
                <c:pt idx="13">
                  <c:v>7.8711231306606599</c:v>
                </c:pt>
                <c:pt idx="14">
                  <c:v>7.8575190181411667</c:v>
                </c:pt>
                <c:pt idx="15">
                  <c:v>7.7820982891291077</c:v>
                </c:pt>
                <c:pt idx="16">
                  <c:v>7.7234754067440816</c:v>
                </c:pt>
                <c:pt idx="17">
                  <c:v>7.9655362268646446</c:v>
                </c:pt>
                <c:pt idx="18">
                  <c:v>7.9519321143451505</c:v>
                </c:pt>
                <c:pt idx="19">
                  <c:v>7.8765113853330924</c:v>
                </c:pt>
                <c:pt idx="20">
                  <c:v>7.8178885029480654</c:v>
                </c:pt>
                <c:pt idx="21">
                  <c:v>8.0599493230686292</c:v>
                </c:pt>
                <c:pt idx="22">
                  <c:v>8.0463452105491342</c:v>
                </c:pt>
                <c:pt idx="23">
                  <c:v>7.970924481537077</c:v>
                </c:pt>
                <c:pt idx="24">
                  <c:v>7.91230159915205</c:v>
                </c:pt>
                <c:pt idx="25">
                  <c:v>8.1543624192726138</c:v>
                </c:pt>
                <c:pt idx="26">
                  <c:v>8.1407583067531188</c:v>
                </c:pt>
                <c:pt idx="27">
                  <c:v>8.0653375777410599</c:v>
                </c:pt>
                <c:pt idx="28">
                  <c:v>8.0067146953560346</c:v>
                </c:pt>
                <c:pt idx="29">
                  <c:v>8.2487755154765985</c:v>
                </c:pt>
                <c:pt idx="30">
                  <c:v>8.2351714029571035</c:v>
                </c:pt>
                <c:pt idx="31">
                  <c:v>8.1597506739450445</c:v>
                </c:pt>
                <c:pt idx="32">
                  <c:v>8.1011277915600193</c:v>
                </c:pt>
                <c:pt idx="33">
                  <c:v>8.3431886116805831</c:v>
                </c:pt>
                <c:pt idx="34">
                  <c:v>8.3295844991610881</c:v>
                </c:pt>
                <c:pt idx="35">
                  <c:v>8.2541637701490291</c:v>
                </c:pt>
                <c:pt idx="36">
                  <c:v>8.1955408877640039</c:v>
                </c:pt>
                <c:pt idx="37">
                  <c:v>8.437601707884566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MLR_TrainingScore3!$C$14</c:f>
              <c:strCache>
                <c:ptCount val="1"/>
                <c:pt idx="0">
                  <c:v>Actual
Value</c:v>
                </c:pt>
              </c:strCache>
            </c:strRef>
          </c:tx>
          <c:spPr>
            <a:ln w="28575" cap="rnd">
              <a:solidFill>
                <a:srgbClr val="C00000">
                  <a:alpha val="50000"/>
                </a:srgbClr>
              </a:solidFill>
              <a:round/>
            </a:ln>
            <a:effectLst/>
          </c:spPr>
          <c:marker>
            <c:symbol val="none"/>
          </c:marker>
          <c:cat>
            <c:strRef>
              <c:f>MLR_TrainingScore3!$A$16:$A$54</c:f>
              <c:strCache>
                <c:ptCount val="38"/>
                <c:pt idx="0">
                  <c:v>Q1-86</c:v>
                </c:pt>
                <c:pt idx="1">
                  <c:v>Q2-86</c:v>
                </c:pt>
                <c:pt idx="2">
                  <c:v>Q3-86</c:v>
                </c:pt>
                <c:pt idx="3">
                  <c:v>Q4-86</c:v>
                </c:pt>
                <c:pt idx="4">
                  <c:v>Q1-87</c:v>
                </c:pt>
                <c:pt idx="5">
                  <c:v>Q2-87</c:v>
                </c:pt>
                <c:pt idx="6">
                  <c:v>Q3-87</c:v>
                </c:pt>
                <c:pt idx="7">
                  <c:v>Q4-87</c:v>
                </c:pt>
                <c:pt idx="8">
                  <c:v>Q1-88</c:v>
                </c:pt>
                <c:pt idx="9">
                  <c:v>Q2-88</c:v>
                </c:pt>
                <c:pt idx="10">
                  <c:v>Q3-88</c:v>
                </c:pt>
                <c:pt idx="11">
                  <c:v>Q4-88</c:v>
                </c:pt>
                <c:pt idx="12">
                  <c:v>Q1-89</c:v>
                </c:pt>
                <c:pt idx="13">
                  <c:v>Q2-89</c:v>
                </c:pt>
                <c:pt idx="14">
                  <c:v>Q3-89</c:v>
                </c:pt>
                <c:pt idx="15">
                  <c:v>Q4-89</c:v>
                </c:pt>
                <c:pt idx="16">
                  <c:v>Q1-90</c:v>
                </c:pt>
                <c:pt idx="17">
                  <c:v>Q2-90</c:v>
                </c:pt>
                <c:pt idx="18">
                  <c:v>Q3-90</c:v>
                </c:pt>
                <c:pt idx="19">
                  <c:v>Q4-90</c:v>
                </c:pt>
                <c:pt idx="20">
                  <c:v>Q1-91</c:v>
                </c:pt>
                <c:pt idx="21">
                  <c:v>Q2-91</c:v>
                </c:pt>
                <c:pt idx="22">
                  <c:v>Q3-91</c:v>
                </c:pt>
                <c:pt idx="23">
                  <c:v>Q4-91</c:v>
                </c:pt>
                <c:pt idx="24">
                  <c:v>Q1-92</c:v>
                </c:pt>
                <c:pt idx="25">
                  <c:v>Q2-92</c:v>
                </c:pt>
                <c:pt idx="26">
                  <c:v>Q3-92</c:v>
                </c:pt>
                <c:pt idx="27">
                  <c:v>Q4-92</c:v>
                </c:pt>
                <c:pt idx="28">
                  <c:v>Q1-93</c:v>
                </c:pt>
                <c:pt idx="29">
                  <c:v>Q2-93</c:v>
                </c:pt>
                <c:pt idx="30">
                  <c:v>Q3-93</c:v>
                </c:pt>
                <c:pt idx="31">
                  <c:v>Q4-93</c:v>
                </c:pt>
                <c:pt idx="32">
                  <c:v>Q1-94</c:v>
                </c:pt>
                <c:pt idx="33">
                  <c:v>Q2-94</c:v>
                </c:pt>
                <c:pt idx="34">
                  <c:v>Q3-94</c:v>
                </c:pt>
                <c:pt idx="35">
                  <c:v>Q4-94</c:v>
                </c:pt>
                <c:pt idx="36">
                  <c:v>Q1-95</c:v>
                </c:pt>
                <c:pt idx="37">
                  <c:v>Q2-95</c:v>
                </c:pt>
              </c:strCache>
            </c:strRef>
          </c:cat>
          <c:val>
            <c:numRef>
              <c:f>MLR_TrainingScore3!$C$16:$C$54</c:f>
              <c:numCache>
                <c:formatCode>General</c:formatCode>
                <c:ptCount val="39"/>
                <c:pt idx="0">
                  <c:v>7.4586629754003404</c:v>
                </c:pt>
                <c:pt idx="1">
                  <c:v>7.71644342743532</c:v>
                </c:pt>
                <c:pt idx="2">
                  <c:v>7.8374774015961099</c:v>
                </c:pt>
                <c:pt idx="3">
                  <c:v>7.6755288318273296</c:v>
                </c:pt>
                <c:pt idx="4">
                  <c:v>7.3446021199419702</c:v>
                </c:pt>
                <c:pt idx="5">
                  <c:v>7.65179136977107</c:v>
                </c:pt>
                <c:pt idx="6">
                  <c:v>7.6080582948541098</c:v>
                </c:pt>
                <c:pt idx="7">
                  <c:v>7.5967674209583498</c:v>
                </c:pt>
                <c:pt idx="8">
                  <c:v>7.5331855589634698</c:v>
                </c:pt>
                <c:pt idx="9">
                  <c:v>7.7465738614654596</c:v>
                </c:pt>
                <c:pt idx="10">
                  <c:v>7.66308821495267</c:v>
                </c:pt>
                <c:pt idx="11">
                  <c:v>7.6142277810609196</c:v>
                </c:pt>
                <c:pt idx="12">
                  <c:v>7.5551746994682096</c:v>
                </c:pt>
                <c:pt idx="13">
                  <c:v>7.7541234187213499</c:v>
                </c:pt>
                <c:pt idx="14">
                  <c:v>7.6991854867000704</c:v>
                </c:pt>
                <c:pt idx="15">
                  <c:v>7.6843093457190301</c:v>
                </c:pt>
                <c:pt idx="16">
                  <c:v>7.6724218699163398</c:v>
                </c:pt>
                <c:pt idx="17">
                  <c:v>7.9154606122500804</c:v>
                </c:pt>
                <c:pt idx="18">
                  <c:v>7.9347834839431703</c:v>
                </c:pt>
                <c:pt idx="19">
                  <c:v>7.8462027257037201</c:v>
                </c:pt>
                <c:pt idx="20">
                  <c:v>7.8164065035979604</c:v>
                </c:pt>
                <c:pt idx="21">
                  <c:v>8.0194558725475993</c:v>
                </c:pt>
                <c:pt idx="22">
                  <c:v>8.0621541512268493</c:v>
                </c:pt>
                <c:pt idx="23">
                  <c:v>7.9651986377641402</c:v>
                </c:pt>
                <c:pt idx="24">
                  <c:v>7.9273243603097896</c:v>
                </c:pt>
                <c:pt idx="25">
                  <c:v>8.1747028824694592</c:v>
                </c:pt>
                <c:pt idx="26">
                  <c:v>8.1628013534920694</c:v>
                </c:pt>
                <c:pt idx="27">
                  <c:v>8.0845192555434409</c:v>
                </c:pt>
                <c:pt idx="28">
                  <c:v>8.0248621502864097</c:v>
                </c:pt>
                <c:pt idx="29">
                  <c:v>8.2684753889825995</c:v>
                </c:pt>
                <c:pt idx="30">
                  <c:v>8.1967124072130702</c:v>
                </c:pt>
                <c:pt idx="31">
                  <c:v>8.12355783506165</c:v>
                </c:pt>
                <c:pt idx="32">
                  <c:v>8.1173124616019692</c:v>
                </c:pt>
                <c:pt idx="33">
                  <c:v>8.3760903504382398</c:v>
                </c:pt>
                <c:pt idx="34">
                  <c:v>8.4031282351282606</c:v>
                </c:pt>
                <c:pt idx="35">
                  <c:v>8.2982906343592795</c:v>
                </c:pt>
                <c:pt idx="36">
                  <c:v>8.25686684897431</c:v>
                </c:pt>
                <c:pt idx="37">
                  <c:v>8.5043105655852198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6399072"/>
        <c:axId val="2116405600"/>
      </c:lineChart>
      <c:catAx>
        <c:axId val="2116399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405600"/>
        <c:crosses val="autoZero"/>
        <c:auto val="1"/>
        <c:lblAlgn val="ctr"/>
        <c:lblOffset val="100"/>
        <c:noMultiLvlLbl val="0"/>
      </c:catAx>
      <c:valAx>
        <c:axId val="21164056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399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114300</xdr:colOff>
      <xdr:row>1</xdr:row>
      <xdr:rowOff>9525</xdr:rowOff>
    </xdr:from>
    <xdr:to>
      <xdr:col>14</xdr:col>
      <xdr:colOff>361950</xdr:colOff>
      <xdr:row>17</xdr:row>
      <xdr:rowOff>133350</xdr:rowOff>
    </xdr:to>
    <xdr:graphicFrame macro="">
      <xdr:nvGraphicFramePr>
        <xdr:cNvPr id="104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114300</xdr:colOff>
      <xdr:row>18</xdr:row>
      <xdr:rowOff>123825</xdr:rowOff>
    </xdr:from>
    <xdr:to>
      <xdr:col>15</xdr:col>
      <xdr:colOff>0</xdr:colOff>
      <xdr:row>37</xdr:row>
      <xdr:rowOff>9525</xdr:rowOff>
    </xdr:to>
    <xdr:graphicFrame macro="">
      <xdr:nvGraphicFramePr>
        <xdr:cNvPr id="104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104775</xdr:colOff>
      <xdr:row>17</xdr:row>
      <xdr:rowOff>133350</xdr:rowOff>
    </xdr:from>
    <xdr:to>
      <xdr:col>9</xdr:col>
      <xdr:colOff>257175</xdr:colOff>
      <xdr:row>31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7</xdr:row>
      <xdr:rowOff>209550</xdr:rowOff>
    </xdr:from>
    <xdr:to>
      <xdr:col>16</xdr:col>
      <xdr:colOff>107950</xdr:colOff>
      <xdr:row>26</xdr:row>
      <xdr:rowOff>146050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30</xdr:row>
      <xdr:rowOff>209550</xdr:rowOff>
    </xdr:from>
    <xdr:to>
      <xdr:col>15</xdr:col>
      <xdr:colOff>82550</xdr:colOff>
      <xdr:row>50</xdr:row>
      <xdr:rowOff>69850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514350</xdr:colOff>
      <xdr:row>30</xdr:row>
      <xdr:rowOff>209550</xdr:rowOff>
    </xdr:from>
    <xdr:to>
      <xdr:col>24</xdr:col>
      <xdr:colOff>82550</xdr:colOff>
      <xdr:row>50</xdr:row>
      <xdr:rowOff>69850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257175</xdr:colOff>
      <xdr:row>9</xdr:row>
      <xdr:rowOff>66675</xdr:rowOff>
    </xdr:from>
    <xdr:to>
      <xdr:col>13</xdr:col>
      <xdr:colOff>466725</xdr:colOff>
      <xdr:row>26</xdr:row>
      <xdr:rowOff>57150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57173</xdr:colOff>
      <xdr:row>18</xdr:row>
      <xdr:rowOff>28582</xdr:rowOff>
    </xdr:from>
    <xdr:to>
      <xdr:col>9</xdr:col>
      <xdr:colOff>209573</xdr:colOff>
      <xdr:row>29</xdr:row>
      <xdr:rowOff>152407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409575</xdr:colOff>
      <xdr:row>5</xdr:row>
      <xdr:rowOff>28575</xdr:rowOff>
    </xdr:from>
    <xdr:to>
      <xdr:col>13</xdr:col>
      <xdr:colOff>476250</xdr:colOff>
      <xdr:row>21</xdr:row>
      <xdr:rowOff>28575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400050</xdr:colOff>
      <xdr:row>21</xdr:row>
      <xdr:rowOff>38100</xdr:rowOff>
    </xdr:from>
    <xdr:to>
      <xdr:col>13</xdr:col>
      <xdr:colOff>466725</xdr:colOff>
      <xdr:row>38</xdr:row>
      <xdr:rowOff>28575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anurag/Desktop/h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mplates"/>
      <sheetName val="Chart1"/>
      <sheetName val="Sheet1"/>
      <sheetName val="ACF_Output1"/>
      <sheetName val="PACF_Output1"/>
      <sheetName val="data"/>
      <sheetName val="data_with_dummies"/>
      <sheetName val="Regression_output"/>
      <sheetName val="ResidVsFitted"/>
      <sheetName val="ResidVsSqFt"/>
      <sheetName val="ResidVsBedrooms"/>
      <sheetName val="ResidVsBathrooms"/>
      <sheetName val="ResidVsOffers"/>
      <sheetName val="Hist-ResidualsData"/>
      <sheetName val="Hist-Residuals"/>
      <sheetName val="TS-Residuals"/>
      <sheetName val="TrainingSet Model"/>
      <sheetName val="MLR_Output1"/>
      <sheetName val="Data_Partition1"/>
    </sheetNames>
    <sheetDataSet>
      <sheetData sheetId="0"/>
      <sheetData sheetId="1" refreshError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  <sheetData sheetId="14" refreshError="1"/>
      <sheetData sheetId="15" refreshError="1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3"/>
  <sheetViews>
    <sheetView workbookViewId="0">
      <selection activeCell="E13" sqref="E13"/>
    </sheetView>
  </sheetViews>
  <sheetFormatPr defaultRowHeight="12.75" x14ac:dyDescent="0.2"/>
  <cols>
    <col min="3" max="3" width="10.140625" customWidth="1"/>
    <col min="5" max="5" width="13.42578125" customWidth="1"/>
  </cols>
  <sheetData>
    <row r="1" spans="1:6" ht="13.5" thickBot="1" x14ac:dyDescent="0.25">
      <c r="A1" s="1" t="s">
        <v>0</v>
      </c>
      <c r="B1" s="1" t="s">
        <v>1</v>
      </c>
      <c r="C1" s="10" t="s">
        <v>88</v>
      </c>
      <c r="D1" s="6" t="s">
        <v>44</v>
      </c>
      <c r="E1" s="6" t="s">
        <v>45</v>
      </c>
      <c r="F1" s="6" t="s">
        <v>89</v>
      </c>
    </row>
    <row r="2" spans="1:6" x14ac:dyDescent="0.2">
      <c r="A2" s="2" t="s">
        <v>2</v>
      </c>
      <c r="B2" s="3">
        <v>1734.8269996643066</v>
      </c>
      <c r="C2" s="3">
        <f>LN(B2)</f>
        <v>7.4586629754003413</v>
      </c>
      <c r="D2">
        <v>1</v>
      </c>
      <c r="E2">
        <v>1</v>
      </c>
      <c r="F2" s="11" t="s">
        <v>44</v>
      </c>
    </row>
    <row r="3" spans="1:6" x14ac:dyDescent="0.2">
      <c r="A3" s="2" t="s">
        <v>3</v>
      </c>
      <c r="B3" s="3">
        <v>2244.9609985351562</v>
      </c>
      <c r="C3" s="3">
        <f t="shared" ref="C3:C43" si="0">LN(B3)</f>
        <v>7.7164434274353182</v>
      </c>
      <c r="D3">
        <v>2</v>
      </c>
      <c r="E3">
        <v>2</v>
      </c>
      <c r="F3" s="11" t="s">
        <v>44</v>
      </c>
    </row>
    <row r="4" spans="1:6" x14ac:dyDescent="0.2">
      <c r="A4" s="2" t="s">
        <v>4</v>
      </c>
      <c r="B4" s="3">
        <v>2533.8049926757812</v>
      </c>
      <c r="C4" s="3">
        <f t="shared" si="0"/>
        <v>7.8374774015961091</v>
      </c>
      <c r="D4">
        <v>3</v>
      </c>
      <c r="E4">
        <v>3</v>
      </c>
      <c r="F4" s="11" t="s">
        <v>44</v>
      </c>
    </row>
    <row r="5" spans="1:6" x14ac:dyDescent="0.2">
      <c r="A5" s="2" t="s">
        <v>5</v>
      </c>
      <c r="B5" s="3">
        <v>2154.9629974365234</v>
      </c>
      <c r="C5" s="3">
        <f t="shared" si="0"/>
        <v>7.675528831827334</v>
      </c>
      <c r="D5">
        <v>4</v>
      </c>
      <c r="E5">
        <v>4</v>
      </c>
      <c r="F5" s="11" t="s">
        <v>44</v>
      </c>
    </row>
    <row r="6" spans="1:6" x14ac:dyDescent="0.2">
      <c r="A6" s="2" t="s">
        <v>6</v>
      </c>
      <c r="B6" s="3">
        <v>1547.8189964294434</v>
      </c>
      <c r="C6" s="3">
        <f t="shared" si="0"/>
        <v>7.3446021199419738</v>
      </c>
      <c r="D6">
        <v>5</v>
      </c>
      <c r="E6">
        <v>1</v>
      </c>
      <c r="F6" s="11" t="s">
        <v>44</v>
      </c>
    </row>
    <row r="7" spans="1:6" x14ac:dyDescent="0.2">
      <c r="A7" s="2" t="s">
        <v>7</v>
      </c>
      <c r="B7" s="3">
        <v>2104.411994934082</v>
      </c>
      <c r="C7" s="3">
        <f t="shared" si="0"/>
        <v>7.6517913697710682</v>
      </c>
      <c r="D7">
        <v>6</v>
      </c>
      <c r="E7">
        <v>2</v>
      </c>
      <c r="F7" s="11" t="s">
        <v>44</v>
      </c>
    </row>
    <row r="8" spans="1:6" x14ac:dyDescent="0.2">
      <c r="A8" s="2" t="s">
        <v>8</v>
      </c>
      <c r="B8" s="3">
        <v>2014.3629989624023</v>
      </c>
      <c r="C8" s="3">
        <f t="shared" si="0"/>
        <v>7.6080582948541098</v>
      </c>
      <c r="D8">
        <v>7</v>
      </c>
      <c r="E8">
        <v>3</v>
      </c>
      <c r="F8" s="11" t="s">
        <v>44</v>
      </c>
    </row>
    <row r="9" spans="1:6" x14ac:dyDescent="0.2">
      <c r="A9" s="2" t="s">
        <v>9</v>
      </c>
      <c r="B9" s="3">
        <v>1991.746997833252</v>
      </c>
      <c r="C9" s="3">
        <f t="shared" si="0"/>
        <v>7.5967674209583489</v>
      </c>
      <c r="D9">
        <v>8</v>
      </c>
      <c r="E9">
        <v>4</v>
      </c>
      <c r="F9" s="11" t="s">
        <v>44</v>
      </c>
    </row>
    <row r="10" spans="1:6" x14ac:dyDescent="0.2">
      <c r="A10" s="2" t="s">
        <v>10</v>
      </c>
      <c r="B10" s="3">
        <v>1869.0499992370605</v>
      </c>
      <c r="C10" s="3">
        <f t="shared" si="0"/>
        <v>7.5331855589634742</v>
      </c>
      <c r="D10">
        <v>9</v>
      </c>
      <c r="E10">
        <v>1</v>
      </c>
      <c r="F10" s="11" t="s">
        <v>44</v>
      </c>
    </row>
    <row r="11" spans="1:6" x14ac:dyDescent="0.2">
      <c r="A11" s="2" t="s">
        <v>11</v>
      </c>
      <c r="B11" s="3">
        <v>2313.6319961547852</v>
      </c>
      <c r="C11" s="3">
        <f t="shared" si="0"/>
        <v>7.7465738614654569</v>
      </c>
      <c r="D11">
        <v>10</v>
      </c>
      <c r="E11">
        <v>2</v>
      </c>
      <c r="F11" s="11" t="s">
        <v>44</v>
      </c>
    </row>
    <row r="12" spans="1:6" x14ac:dyDescent="0.2">
      <c r="A12" s="2" t="s">
        <v>12</v>
      </c>
      <c r="B12" s="3">
        <v>2128.3199996948242</v>
      </c>
      <c r="C12" s="3">
        <f t="shared" si="0"/>
        <v>7.6630882149526682</v>
      </c>
      <c r="D12">
        <v>11</v>
      </c>
      <c r="E12">
        <v>3</v>
      </c>
      <c r="F12" s="11" t="s">
        <v>44</v>
      </c>
    </row>
    <row r="13" spans="1:6" x14ac:dyDescent="0.2">
      <c r="A13" s="2" t="s">
        <v>13</v>
      </c>
      <c r="B13" s="3">
        <v>2026.8289985656738</v>
      </c>
      <c r="C13" s="3">
        <f t="shared" si="0"/>
        <v>7.6142277810609151</v>
      </c>
      <c r="D13">
        <v>12</v>
      </c>
      <c r="E13">
        <v>4</v>
      </c>
      <c r="F13" s="11" t="s">
        <v>44</v>
      </c>
    </row>
    <row r="14" spans="1:6" x14ac:dyDescent="0.2">
      <c r="A14" s="2" t="s">
        <v>14</v>
      </c>
      <c r="B14" s="3">
        <v>1910.6039962768555</v>
      </c>
      <c r="C14" s="3">
        <f t="shared" si="0"/>
        <v>7.5551746994682096</v>
      </c>
      <c r="D14">
        <v>13</v>
      </c>
      <c r="E14">
        <v>1</v>
      </c>
      <c r="F14" s="11" t="s">
        <v>44</v>
      </c>
    </row>
    <row r="15" spans="1:6" x14ac:dyDescent="0.2">
      <c r="A15" s="2" t="s">
        <v>15</v>
      </c>
      <c r="B15" s="3">
        <v>2331.1649932861328</v>
      </c>
      <c r="C15" s="3">
        <f t="shared" si="0"/>
        <v>7.754123418721349</v>
      </c>
      <c r="D15">
        <v>14</v>
      </c>
      <c r="E15">
        <v>2</v>
      </c>
      <c r="F15" s="11" t="s">
        <v>44</v>
      </c>
    </row>
    <row r="16" spans="1:6" x14ac:dyDescent="0.2">
      <c r="A16" s="2" t="s">
        <v>16</v>
      </c>
      <c r="B16" s="3">
        <v>2206.5499954223633</v>
      </c>
      <c r="C16" s="3">
        <f t="shared" si="0"/>
        <v>7.6991854867000695</v>
      </c>
      <c r="D16">
        <v>15</v>
      </c>
      <c r="E16">
        <v>3</v>
      </c>
      <c r="F16" s="11" t="s">
        <v>44</v>
      </c>
    </row>
    <row r="17" spans="1:6" x14ac:dyDescent="0.2">
      <c r="A17" s="2" t="s">
        <v>17</v>
      </c>
      <c r="B17" s="3">
        <v>2173.9679946899414</v>
      </c>
      <c r="C17" s="3">
        <f t="shared" si="0"/>
        <v>7.6843093457190346</v>
      </c>
      <c r="D17">
        <v>16</v>
      </c>
      <c r="E17">
        <v>4</v>
      </c>
      <c r="F17" s="11" t="s">
        <v>44</v>
      </c>
    </row>
    <row r="18" spans="1:6" x14ac:dyDescent="0.2">
      <c r="A18" s="2" t="s">
        <v>18</v>
      </c>
      <c r="B18" s="3">
        <v>2148.2779998779297</v>
      </c>
      <c r="C18" s="3">
        <f t="shared" si="0"/>
        <v>7.6724218699163433</v>
      </c>
      <c r="D18">
        <v>17</v>
      </c>
      <c r="E18">
        <v>1</v>
      </c>
      <c r="F18" s="11" t="s">
        <v>44</v>
      </c>
    </row>
    <row r="19" spans="1:6" x14ac:dyDescent="0.2">
      <c r="A19" s="2" t="s">
        <v>19</v>
      </c>
      <c r="B19" s="3">
        <v>2739.3079986572266</v>
      </c>
      <c r="C19" s="3">
        <f t="shared" si="0"/>
        <v>7.915460612250083</v>
      </c>
      <c r="D19">
        <v>18</v>
      </c>
      <c r="E19">
        <v>2</v>
      </c>
      <c r="F19" s="11" t="s">
        <v>44</v>
      </c>
    </row>
    <row r="20" spans="1:6" x14ac:dyDescent="0.2">
      <c r="A20" s="2" t="s">
        <v>20</v>
      </c>
      <c r="B20" s="3">
        <v>2792.7539978027344</v>
      </c>
      <c r="C20" s="3">
        <f t="shared" si="0"/>
        <v>7.9347834839431686</v>
      </c>
      <c r="D20">
        <v>19</v>
      </c>
      <c r="E20">
        <v>3</v>
      </c>
      <c r="F20" s="11" t="s">
        <v>44</v>
      </c>
    </row>
    <row r="21" spans="1:6" x14ac:dyDescent="0.2">
      <c r="A21" s="2" t="s">
        <v>21</v>
      </c>
      <c r="B21" s="3">
        <v>2556.0099945068359</v>
      </c>
      <c r="C21" s="3">
        <f t="shared" si="0"/>
        <v>7.8462027257037228</v>
      </c>
      <c r="D21">
        <v>20</v>
      </c>
      <c r="E21">
        <v>4</v>
      </c>
      <c r="F21" s="11" t="s">
        <v>44</v>
      </c>
    </row>
    <row r="22" spans="1:6" x14ac:dyDescent="0.2">
      <c r="A22" s="2" t="s">
        <v>22</v>
      </c>
      <c r="B22" s="3">
        <v>2480.9739990234375</v>
      </c>
      <c r="C22" s="3">
        <f t="shared" si="0"/>
        <v>7.816406503597964</v>
      </c>
      <c r="D22">
        <v>21</v>
      </c>
      <c r="E22">
        <v>1</v>
      </c>
      <c r="F22" s="11" t="s">
        <v>44</v>
      </c>
    </row>
    <row r="23" spans="1:6" x14ac:dyDescent="0.2">
      <c r="A23" s="2" t="s">
        <v>23</v>
      </c>
      <c r="B23" s="3">
        <v>3039.5229949951172</v>
      </c>
      <c r="C23" s="3">
        <f t="shared" si="0"/>
        <v>8.0194558725475975</v>
      </c>
      <c r="D23">
        <v>22</v>
      </c>
      <c r="E23">
        <v>2</v>
      </c>
      <c r="F23" s="11" t="s">
        <v>44</v>
      </c>
    </row>
    <row r="24" spans="1:6" x14ac:dyDescent="0.2">
      <c r="A24" s="2" t="s">
        <v>24</v>
      </c>
      <c r="B24" s="3">
        <v>3172.1159973144531</v>
      </c>
      <c r="C24" s="3">
        <f t="shared" si="0"/>
        <v>8.0621541512268529</v>
      </c>
      <c r="D24">
        <v>23</v>
      </c>
      <c r="E24">
        <v>3</v>
      </c>
      <c r="F24" s="11" t="s">
        <v>44</v>
      </c>
    </row>
    <row r="25" spans="1:6" x14ac:dyDescent="0.2">
      <c r="A25" s="2" t="s">
        <v>25</v>
      </c>
      <c r="B25" s="3">
        <v>2879.0009994506836</v>
      </c>
      <c r="C25" s="3">
        <f t="shared" si="0"/>
        <v>7.9651986377641419</v>
      </c>
      <c r="D25">
        <v>24</v>
      </c>
      <c r="E25">
        <v>4</v>
      </c>
      <c r="F25" s="11" t="s">
        <v>44</v>
      </c>
    </row>
    <row r="26" spans="1:6" x14ac:dyDescent="0.2">
      <c r="A26" s="2" t="s">
        <v>26</v>
      </c>
      <c r="B26" s="3">
        <v>2772</v>
      </c>
      <c r="C26" s="3">
        <f t="shared" si="0"/>
        <v>7.927324360309794</v>
      </c>
      <c r="D26">
        <v>25</v>
      </c>
      <c r="E26">
        <v>1</v>
      </c>
      <c r="F26" s="11" t="s">
        <v>44</v>
      </c>
    </row>
    <row r="27" spans="1:6" x14ac:dyDescent="0.2">
      <c r="A27" s="2" t="s">
        <v>27</v>
      </c>
      <c r="B27" s="3">
        <v>3550</v>
      </c>
      <c r="C27" s="3">
        <f t="shared" si="0"/>
        <v>8.174702882469461</v>
      </c>
      <c r="D27">
        <v>26</v>
      </c>
      <c r="E27">
        <v>2</v>
      </c>
      <c r="F27" s="11" t="s">
        <v>44</v>
      </c>
    </row>
    <row r="28" spans="1:6" x14ac:dyDescent="0.2">
      <c r="A28" s="2" t="s">
        <v>28</v>
      </c>
      <c r="B28" s="3">
        <v>3508</v>
      </c>
      <c r="C28" s="3">
        <f t="shared" si="0"/>
        <v>8.1628013534920729</v>
      </c>
      <c r="D28">
        <v>27</v>
      </c>
      <c r="E28">
        <v>3</v>
      </c>
      <c r="F28" s="11" t="s">
        <v>44</v>
      </c>
    </row>
    <row r="29" spans="1:6" x14ac:dyDescent="0.2">
      <c r="A29" s="2" t="s">
        <v>29</v>
      </c>
      <c r="B29" s="3">
        <v>3243.859992980957</v>
      </c>
      <c r="C29" s="3">
        <f t="shared" si="0"/>
        <v>8.0845192555434426</v>
      </c>
      <c r="D29">
        <v>28</v>
      </c>
      <c r="E29">
        <v>4</v>
      </c>
      <c r="F29" s="11" t="s">
        <v>44</v>
      </c>
    </row>
    <row r="30" spans="1:6" x14ac:dyDescent="0.2">
      <c r="A30" s="2" t="s">
        <v>30</v>
      </c>
      <c r="B30" s="3">
        <v>3056</v>
      </c>
      <c r="C30" s="3">
        <f t="shared" si="0"/>
        <v>8.0248621502864115</v>
      </c>
      <c r="D30">
        <v>29</v>
      </c>
      <c r="E30">
        <v>1</v>
      </c>
      <c r="F30" s="11" t="s">
        <v>44</v>
      </c>
    </row>
    <row r="31" spans="1:6" x14ac:dyDescent="0.2">
      <c r="A31" s="2" t="s">
        <v>31</v>
      </c>
      <c r="B31" s="3">
        <v>3899</v>
      </c>
      <c r="C31" s="3">
        <f t="shared" si="0"/>
        <v>8.2684753889825977</v>
      </c>
      <c r="D31">
        <v>30</v>
      </c>
      <c r="E31">
        <v>2</v>
      </c>
      <c r="F31" s="11" t="s">
        <v>44</v>
      </c>
    </row>
    <row r="32" spans="1:6" x14ac:dyDescent="0.2">
      <c r="A32" s="2" t="s">
        <v>32</v>
      </c>
      <c r="B32" s="3">
        <v>3629</v>
      </c>
      <c r="C32" s="3">
        <f t="shared" si="0"/>
        <v>8.1967124072130702</v>
      </c>
      <c r="D32">
        <v>31</v>
      </c>
      <c r="E32">
        <v>3</v>
      </c>
      <c r="F32" s="11" t="s">
        <v>44</v>
      </c>
    </row>
    <row r="33" spans="1:6" x14ac:dyDescent="0.2">
      <c r="A33" s="2" t="s">
        <v>33</v>
      </c>
      <c r="B33" s="3">
        <v>3373</v>
      </c>
      <c r="C33" s="3">
        <f t="shared" si="0"/>
        <v>8.12355783506165</v>
      </c>
      <c r="D33">
        <v>32</v>
      </c>
      <c r="E33">
        <v>4</v>
      </c>
      <c r="F33" s="11" t="s">
        <v>44</v>
      </c>
    </row>
    <row r="34" spans="1:6" x14ac:dyDescent="0.2">
      <c r="A34" s="2" t="s">
        <v>34</v>
      </c>
      <c r="B34" s="3">
        <v>3352</v>
      </c>
      <c r="C34" s="3">
        <f t="shared" si="0"/>
        <v>8.1173124616019745</v>
      </c>
      <c r="D34">
        <v>33</v>
      </c>
      <c r="E34">
        <v>1</v>
      </c>
      <c r="F34" s="11" t="s">
        <v>44</v>
      </c>
    </row>
    <row r="35" spans="1:6" x14ac:dyDescent="0.2">
      <c r="A35" s="2" t="s">
        <v>35</v>
      </c>
      <c r="B35" s="3">
        <v>4342</v>
      </c>
      <c r="C35" s="3">
        <f t="shared" si="0"/>
        <v>8.376090350438238</v>
      </c>
      <c r="D35">
        <v>34</v>
      </c>
      <c r="E35">
        <v>2</v>
      </c>
      <c r="F35" s="11" t="s">
        <v>44</v>
      </c>
    </row>
    <row r="36" spans="1:6" x14ac:dyDescent="0.2">
      <c r="A36" s="2" t="s">
        <v>36</v>
      </c>
      <c r="B36" s="3">
        <v>4461</v>
      </c>
      <c r="C36" s="3">
        <f t="shared" si="0"/>
        <v>8.4031282351282641</v>
      </c>
      <c r="D36">
        <v>35</v>
      </c>
      <c r="E36">
        <v>3</v>
      </c>
      <c r="F36" s="11" t="s">
        <v>44</v>
      </c>
    </row>
    <row r="37" spans="1:6" x14ac:dyDescent="0.2">
      <c r="A37" s="2" t="s">
        <v>37</v>
      </c>
      <c r="B37" s="3">
        <v>4017</v>
      </c>
      <c r="C37" s="3">
        <f t="shared" si="0"/>
        <v>8.298290634359283</v>
      </c>
      <c r="D37">
        <v>36</v>
      </c>
      <c r="E37">
        <v>4</v>
      </c>
      <c r="F37" s="11" t="s">
        <v>44</v>
      </c>
    </row>
    <row r="38" spans="1:6" x14ac:dyDescent="0.2">
      <c r="A38" s="2" t="s">
        <v>38</v>
      </c>
      <c r="B38" s="3">
        <v>3854</v>
      </c>
      <c r="C38" s="3">
        <f t="shared" si="0"/>
        <v>8.2568668489743118</v>
      </c>
      <c r="D38">
        <v>37</v>
      </c>
      <c r="E38">
        <v>1</v>
      </c>
      <c r="F38" s="11" t="s">
        <v>44</v>
      </c>
    </row>
    <row r="39" spans="1:6" ht="13.5" thickBot="1" x14ac:dyDescent="0.25">
      <c r="A39" s="4" t="s">
        <v>39</v>
      </c>
      <c r="B39" s="5">
        <v>4936</v>
      </c>
      <c r="C39" s="3">
        <f t="shared" si="0"/>
        <v>8.5043105655852234</v>
      </c>
      <c r="D39">
        <v>38</v>
      </c>
      <c r="E39">
        <v>2</v>
      </c>
      <c r="F39" s="11" t="s">
        <v>44</v>
      </c>
    </row>
    <row r="40" spans="1:6" x14ac:dyDescent="0.2">
      <c r="A40" s="2" t="s">
        <v>40</v>
      </c>
      <c r="B40" s="3">
        <v>4895</v>
      </c>
      <c r="C40" s="3">
        <f t="shared" si="0"/>
        <v>8.4959695549646099</v>
      </c>
      <c r="D40">
        <v>39</v>
      </c>
      <c r="E40">
        <v>3</v>
      </c>
      <c r="F40" s="11" t="s">
        <v>90</v>
      </c>
    </row>
    <row r="41" spans="1:6" x14ac:dyDescent="0.2">
      <c r="A41" s="2" t="s">
        <v>41</v>
      </c>
      <c r="B41" s="3">
        <v>4333</v>
      </c>
      <c r="C41" s="3">
        <f t="shared" si="0"/>
        <v>8.3740154217399088</v>
      </c>
      <c r="D41">
        <v>40</v>
      </c>
      <c r="E41">
        <v>4</v>
      </c>
      <c r="F41" s="11" t="s">
        <v>90</v>
      </c>
    </row>
    <row r="42" spans="1:6" x14ac:dyDescent="0.2">
      <c r="A42" s="2" t="s">
        <v>42</v>
      </c>
      <c r="B42" s="3">
        <v>4194</v>
      </c>
      <c r="C42" s="3">
        <f t="shared" si="0"/>
        <v>8.3414102114618647</v>
      </c>
      <c r="D42">
        <v>41</v>
      </c>
      <c r="E42">
        <v>1</v>
      </c>
      <c r="F42" s="11" t="s">
        <v>90</v>
      </c>
    </row>
    <row r="43" spans="1:6" x14ac:dyDescent="0.2">
      <c r="A43" s="2" t="s">
        <v>43</v>
      </c>
      <c r="B43" s="3">
        <v>5253</v>
      </c>
      <c r="C43" s="3">
        <f t="shared" si="0"/>
        <v>8.566554620953962</v>
      </c>
      <c r="D43">
        <v>42</v>
      </c>
      <c r="E43">
        <v>2</v>
      </c>
      <c r="F43" s="11" t="s">
        <v>90</v>
      </c>
    </row>
  </sheetData>
  <phoneticPr fontId="4" type="noConversion"/>
  <pageMargins left="0.75" right="0.75" top="1" bottom="1" header="0.5" footer="0.5"/>
  <pageSetup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3"/>
  <sheetViews>
    <sheetView showGridLines="0" topLeftCell="A26" workbookViewId="0">
      <selection activeCell="D16" sqref="D16:D53"/>
    </sheetView>
  </sheetViews>
  <sheetFormatPr defaultRowHeight="12.75" x14ac:dyDescent="0.2"/>
  <cols>
    <col min="12" max="12" width="12.7109375" bestFit="1" customWidth="1"/>
  </cols>
  <sheetData>
    <row r="1" spans="1:15" ht="18.75" x14ac:dyDescent="0.3">
      <c r="B1" s="14" t="s">
        <v>85</v>
      </c>
      <c r="N1" t="s">
        <v>165</v>
      </c>
    </row>
    <row r="3" spans="1:15" ht="15.75" x14ac:dyDescent="0.25">
      <c r="B3" s="26" t="s">
        <v>51</v>
      </c>
      <c r="C3" s="27"/>
      <c r="D3" s="27"/>
      <c r="E3" s="27"/>
      <c r="F3" s="27"/>
      <c r="G3" s="27"/>
      <c r="H3" s="27"/>
      <c r="I3" s="28"/>
      <c r="L3" s="26" t="s">
        <v>97</v>
      </c>
      <c r="M3" s="27"/>
      <c r="N3" s="27"/>
      <c r="O3" s="28"/>
    </row>
    <row r="4" spans="1:15" x14ac:dyDescent="0.2">
      <c r="B4" s="24" t="s">
        <v>53</v>
      </c>
      <c r="C4" s="25"/>
      <c r="D4" s="24" t="s">
        <v>110</v>
      </c>
      <c r="E4" s="25"/>
      <c r="F4" s="24" t="s">
        <v>111</v>
      </c>
      <c r="G4" s="25"/>
      <c r="H4" s="24" t="s">
        <v>54</v>
      </c>
      <c r="I4" s="25"/>
      <c r="L4" s="17" t="s">
        <v>98</v>
      </c>
      <c r="M4" s="17" t="s">
        <v>99</v>
      </c>
      <c r="N4" s="17" t="s">
        <v>100</v>
      </c>
      <c r="O4" s="17" t="s">
        <v>71</v>
      </c>
    </row>
    <row r="5" spans="1:15" x14ac:dyDescent="0.2">
      <c r="B5" s="24" t="s">
        <v>55</v>
      </c>
      <c r="C5" s="25"/>
      <c r="D5" s="24" t="s">
        <v>56</v>
      </c>
      <c r="E5" s="25"/>
      <c r="F5" s="24" t="s">
        <v>57</v>
      </c>
      <c r="G5" s="25"/>
      <c r="H5" s="32"/>
      <c r="I5" s="25"/>
      <c r="L5" s="12">
        <v>1</v>
      </c>
      <c r="M5" s="12">
        <v>3</v>
      </c>
      <c r="N5" s="12">
        <v>42</v>
      </c>
      <c r="O5" s="12">
        <v>46</v>
      </c>
    </row>
    <row r="10" spans="1:15" x14ac:dyDescent="0.2">
      <c r="B10" s="13" t="s">
        <v>101</v>
      </c>
      <c r="C10" s="32" t="s">
        <v>102</v>
      </c>
      <c r="D10" s="33"/>
      <c r="E10" s="33"/>
      <c r="F10" s="25"/>
    </row>
    <row r="11" spans="1:15" x14ac:dyDescent="0.2">
      <c r="B11" s="13" t="s">
        <v>103</v>
      </c>
      <c r="C11" s="32" t="s">
        <v>164</v>
      </c>
      <c r="D11" s="33"/>
      <c r="E11" s="33"/>
      <c r="F11" s="25"/>
    </row>
    <row r="14" spans="1:15" ht="25.5" customHeight="1" x14ac:dyDescent="0.2">
      <c r="B14" s="44" t="s">
        <v>104</v>
      </c>
      <c r="C14" s="44" t="s">
        <v>105</v>
      </c>
      <c r="D14" s="42" t="s">
        <v>86</v>
      </c>
      <c r="E14" s="37" t="s">
        <v>106</v>
      </c>
      <c r="F14" s="39"/>
      <c r="G14" s="37" t="s">
        <v>107</v>
      </c>
      <c r="H14" s="39"/>
      <c r="J14" s="42" t="s">
        <v>44</v>
      </c>
      <c r="K14" s="42" t="s">
        <v>48</v>
      </c>
      <c r="L14" s="42" t="s">
        <v>49</v>
      </c>
      <c r="M14" s="42" t="s">
        <v>50</v>
      </c>
    </row>
    <row r="15" spans="1:15" ht="13.5" thickBot="1" x14ac:dyDescent="0.25">
      <c r="A15" s="1" t="s">
        <v>0</v>
      </c>
      <c r="B15" s="45"/>
      <c r="C15" s="45"/>
      <c r="D15" s="43"/>
      <c r="E15" s="16" t="s">
        <v>108</v>
      </c>
      <c r="F15" s="16" t="s">
        <v>109</v>
      </c>
      <c r="G15" s="16" t="s">
        <v>108</v>
      </c>
      <c r="H15" s="16" t="s">
        <v>109</v>
      </c>
      <c r="J15" s="43"/>
      <c r="K15" s="43"/>
      <c r="L15" s="43"/>
      <c r="M15" s="43"/>
    </row>
    <row r="16" spans="1:15" x14ac:dyDescent="0.2">
      <c r="A16" s="2" t="s">
        <v>2</v>
      </c>
      <c r="B16" s="12">
        <v>7.3458230219281431</v>
      </c>
      <c r="C16" s="12">
        <v>7.4586629754003404</v>
      </c>
      <c r="D16" s="12">
        <v>0.11283995347219733</v>
      </c>
      <c r="E16" s="12">
        <v>7.2735038831013519</v>
      </c>
      <c r="F16" s="12">
        <v>7.4181421607549343</v>
      </c>
      <c r="G16" s="12">
        <v>7.1565988675467205</v>
      </c>
      <c r="H16" s="12">
        <v>7.5350471763095657</v>
      </c>
      <c r="J16" s="12">
        <v>1</v>
      </c>
      <c r="K16" s="12">
        <v>0</v>
      </c>
      <c r="L16" s="12">
        <v>0</v>
      </c>
      <c r="M16" s="12">
        <v>0</v>
      </c>
    </row>
    <row r="17" spans="1:13" x14ac:dyDescent="0.2">
      <c r="A17" s="2" t="s">
        <v>3</v>
      </c>
      <c r="B17" s="12">
        <v>7.5878838420487069</v>
      </c>
      <c r="C17" s="12">
        <v>7.71644342743532</v>
      </c>
      <c r="D17" s="12">
        <v>0.12855958538661305</v>
      </c>
      <c r="E17" s="12">
        <v>7.5155647032219157</v>
      </c>
      <c r="F17" s="12">
        <v>7.6602029808754981</v>
      </c>
      <c r="G17" s="12">
        <v>7.3986596876672843</v>
      </c>
      <c r="H17" s="12">
        <v>7.7771079964301295</v>
      </c>
      <c r="J17" s="12">
        <v>2</v>
      </c>
      <c r="K17" s="12">
        <v>1</v>
      </c>
      <c r="L17" s="12">
        <v>0</v>
      </c>
      <c r="M17" s="12">
        <v>0</v>
      </c>
    </row>
    <row r="18" spans="1:13" x14ac:dyDescent="0.2">
      <c r="A18" s="2" t="s">
        <v>4</v>
      </c>
      <c r="B18" s="12">
        <v>7.5742797295292128</v>
      </c>
      <c r="C18" s="12">
        <v>7.8374774015961099</v>
      </c>
      <c r="D18" s="12">
        <v>0.26319767206689715</v>
      </c>
      <c r="E18" s="12">
        <v>7.5027686511351712</v>
      </c>
      <c r="F18" s="12">
        <v>7.6457908079232544</v>
      </c>
      <c r="G18" s="12">
        <v>7.3853629301338319</v>
      </c>
      <c r="H18" s="12">
        <v>7.7631965289245937</v>
      </c>
      <c r="J18" s="12">
        <v>3</v>
      </c>
      <c r="K18" s="12">
        <v>0</v>
      </c>
      <c r="L18" s="12">
        <v>1</v>
      </c>
      <c r="M18" s="12">
        <v>0</v>
      </c>
    </row>
    <row r="19" spans="1:13" x14ac:dyDescent="0.2">
      <c r="A19" s="2" t="s">
        <v>5</v>
      </c>
      <c r="B19" s="12">
        <v>7.4988590005171547</v>
      </c>
      <c r="C19" s="12">
        <v>7.6755288318273296</v>
      </c>
      <c r="D19" s="12">
        <v>0.17666983131017489</v>
      </c>
      <c r="E19" s="12">
        <v>7.4273479221231131</v>
      </c>
      <c r="F19" s="12">
        <v>7.5703700789111963</v>
      </c>
      <c r="G19" s="12">
        <v>7.3099422011217738</v>
      </c>
      <c r="H19" s="12">
        <v>7.6877757999125356</v>
      </c>
      <c r="J19" s="12">
        <v>4</v>
      </c>
      <c r="K19" s="12">
        <v>0</v>
      </c>
      <c r="L19" s="12">
        <v>0</v>
      </c>
      <c r="M19" s="12">
        <v>1</v>
      </c>
    </row>
    <row r="20" spans="1:13" x14ac:dyDescent="0.2">
      <c r="A20" s="2" t="s">
        <v>6</v>
      </c>
      <c r="B20" s="12">
        <v>7.4402361181321277</v>
      </c>
      <c r="C20" s="12">
        <v>7.3446021199419702</v>
      </c>
      <c r="D20" s="12">
        <v>-9.5633998190157499E-2</v>
      </c>
      <c r="E20" s="12">
        <v>7.3741165904674988</v>
      </c>
      <c r="F20" s="12">
        <v>7.5063556457967566</v>
      </c>
      <c r="G20" s="12">
        <v>7.2532935742869418</v>
      </c>
      <c r="H20" s="12">
        <v>7.6271786619773136</v>
      </c>
      <c r="J20" s="12">
        <v>5</v>
      </c>
      <c r="K20" s="12">
        <v>0</v>
      </c>
      <c r="L20" s="12">
        <v>0</v>
      </c>
      <c r="M20" s="12">
        <v>0</v>
      </c>
    </row>
    <row r="21" spans="1:13" x14ac:dyDescent="0.2">
      <c r="A21" s="2" t="s">
        <v>7</v>
      </c>
      <c r="B21" s="12">
        <v>7.6822969382526916</v>
      </c>
      <c r="C21" s="12">
        <v>7.65179136977107</v>
      </c>
      <c r="D21" s="12">
        <v>-3.0505568481621559E-2</v>
      </c>
      <c r="E21" s="12">
        <v>7.6161774105880626</v>
      </c>
      <c r="F21" s="12">
        <v>7.7484164659173205</v>
      </c>
      <c r="G21" s="12">
        <v>7.4953543944075056</v>
      </c>
      <c r="H21" s="12">
        <v>7.8692394820978775</v>
      </c>
      <c r="J21" s="12">
        <v>6</v>
      </c>
      <c r="K21" s="12">
        <v>1</v>
      </c>
      <c r="L21" s="12">
        <v>0</v>
      </c>
      <c r="M21" s="12">
        <v>0</v>
      </c>
    </row>
    <row r="22" spans="1:13" x14ac:dyDescent="0.2">
      <c r="A22" s="2" t="s">
        <v>8</v>
      </c>
      <c r="B22" s="12">
        <v>7.6686928257331974</v>
      </c>
      <c r="C22" s="12">
        <v>7.6080582948541098</v>
      </c>
      <c r="D22" s="12">
        <v>-6.0634530879087656E-2</v>
      </c>
      <c r="E22" s="12">
        <v>7.6026409395468022</v>
      </c>
      <c r="F22" s="12">
        <v>7.7347447119195927</v>
      </c>
      <c r="G22" s="12">
        <v>7.4817741952291827</v>
      </c>
      <c r="H22" s="12">
        <v>7.8556114562372121</v>
      </c>
      <c r="J22" s="12">
        <v>7</v>
      </c>
      <c r="K22" s="12">
        <v>0</v>
      </c>
      <c r="L22" s="12">
        <v>1</v>
      </c>
      <c r="M22" s="12">
        <v>0</v>
      </c>
    </row>
    <row r="23" spans="1:13" x14ac:dyDescent="0.2">
      <c r="A23" s="2" t="s">
        <v>9</v>
      </c>
      <c r="B23" s="12">
        <v>7.5932720967211393</v>
      </c>
      <c r="C23" s="12">
        <v>7.5967674209583498</v>
      </c>
      <c r="D23" s="12">
        <v>3.4953242372104398E-3</v>
      </c>
      <c r="E23" s="12">
        <v>7.5272202105347441</v>
      </c>
      <c r="F23" s="12">
        <v>7.6593239829075346</v>
      </c>
      <c r="G23" s="12">
        <v>7.4063534662171246</v>
      </c>
      <c r="H23" s="12">
        <v>7.780190727225154</v>
      </c>
      <c r="J23" s="12">
        <v>8</v>
      </c>
      <c r="K23" s="12">
        <v>0</v>
      </c>
      <c r="L23" s="12">
        <v>0</v>
      </c>
      <c r="M23" s="12">
        <v>1</v>
      </c>
    </row>
    <row r="24" spans="1:13" x14ac:dyDescent="0.2">
      <c r="A24" s="2" t="s">
        <v>10</v>
      </c>
      <c r="B24" s="12">
        <v>7.5346492143361123</v>
      </c>
      <c r="C24" s="12">
        <v>7.5331855589634698</v>
      </c>
      <c r="D24" s="12">
        <v>-1.4636553726425916E-3</v>
      </c>
      <c r="E24" s="12">
        <v>7.4735911066676612</v>
      </c>
      <c r="F24" s="12">
        <v>7.5957073220045634</v>
      </c>
      <c r="G24" s="12">
        <v>7.3494363225797121</v>
      </c>
      <c r="H24" s="12">
        <v>7.7198621060925126</v>
      </c>
      <c r="J24" s="12">
        <v>9</v>
      </c>
      <c r="K24" s="12">
        <v>0</v>
      </c>
      <c r="L24" s="12">
        <v>0</v>
      </c>
      <c r="M24" s="12">
        <v>0</v>
      </c>
    </row>
    <row r="25" spans="1:13" x14ac:dyDescent="0.2">
      <c r="A25" s="2" t="s">
        <v>11</v>
      </c>
      <c r="B25" s="12">
        <v>7.7767100344566753</v>
      </c>
      <c r="C25" s="12">
        <v>7.7465738614654596</v>
      </c>
      <c r="D25" s="12">
        <v>-3.0136172991215737E-2</v>
      </c>
      <c r="E25" s="12">
        <v>7.7156519267882242</v>
      </c>
      <c r="F25" s="12">
        <v>7.8377681421251264</v>
      </c>
      <c r="G25" s="12">
        <v>7.5914971427002751</v>
      </c>
      <c r="H25" s="12">
        <v>7.9619229262130755</v>
      </c>
      <c r="J25" s="12">
        <v>10</v>
      </c>
      <c r="K25" s="12">
        <v>1</v>
      </c>
      <c r="L25" s="12">
        <v>0</v>
      </c>
      <c r="M25" s="12">
        <v>0</v>
      </c>
    </row>
    <row r="26" spans="1:13" x14ac:dyDescent="0.2">
      <c r="A26" s="2" t="s">
        <v>12</v>
      </c>
      <c r="B26" s="12">
        <v>7.7631059219371821</v>
      </c>
      <c r="C26" s="12">
        <v>7.66308821495267</v>
      </c>
      <c r="D26" s="12">
        <v>-0.10001770698451207</v>
      </c>
      <c r="E26" s="12">
        <v>7.7012477334736005</v>
      </c>
      <c r="F26" s="12">
        <v>7.8249641104007637</v>
      </c>
      <c r="G26" s="12">
        <v>7.577627733891493</v>
      </c>
      <c r="H26" s="12">
        <v>7.9485841099828711</v>
      </c>
      <c r="J26" s="12">
        <v>11</v>
      </c>
      <c r="K26" s="12">
        <v>0</v>
      </c>
      <c r="L26" s="12">
        <v>1</v>
      </c>
      <c r="M26" s="12">
        <v>0</v>
      </c>
    </row>
    <row r="27" spans="1:13" x14ac:dyDescent="0.2">
      <c r="A27" s="2" t="s">
        <v>13</v>
      </c>
      <c r="B27" s="12">
        <v>7.6876851929251231</v>
      </c>
      <c r="C27" s="12">
        <v>7.6142277810609196</v>
      </c>
      <c r="D27" s="12">
        <v>-7.3457411864203515E-2</v>
      </c>
      <c r="E27" s="12">
        <v>7.6258270044615415</v>
      </c>
      <c r="F27" s="12">
        <v>7.7495433813887047</v>
      </c>
      <c r="G27" s="12">
        <v>7.502207004879434</v>
      </c>
      <c r="H27" s="12">
        <v>7.8731633809708121</v>
      </c>
      <c r="J27" s="12">
        <v>12</v>
      </c>
      <c r="K27" s="12">
        <v>0</v>
      </c>
      <c r="L27" s="12">
        <v>0</v>
      </c>
      <c r="M27" s="12">
        <v>1</v>
      </c>
    </row>
    <row r="28" spans="1:13" x14ac:dyDescent="0.2">
      <c r="A28" s="2" t="s">
        <v>14</v>
      </c>
      <c r="B28" s="12">
        <v>7.629062310540097</v>
      </c>
      <c r="C28" s="12">
        <v>7.5551746994682096</v>
      </c>
      <c r="D28" s="12">
        <v>-7.3887611071887349E-2</v>
      </c>
      <c r="E28" s="12">
        <v>7.571625740647522</v>
      </c>
      <c r="F28" s="12">
        <v>7.6864988804326719</v>
      </c>
      <c r="G28" s="12">
        <v>7.4450115503630734</v>
      </c>
      <c r="H28" s="12">
        <v>7.8131130707171206</v>
      </c>
      <c r="J28" s="12">
        <v>13</v>
      </c>
      <c r="K28" s="12">
        <v>0</v>
      </c>
      <c r="L28" s="12">
        <v>0</v>
      </c>
      <c r="M28" s="12">
        <v>0</v>
      </c>
    </row>
    <row r="29" spans="1:13" x14ac:dyDescent="0.2">
      <c r="A29" s="2" t="s">
        <v>15</v>
      </c>
      <c r="B29" s="12">
        <v>7.8711231306606599</v>
      </c>
      <c r="C29" s="12">
        <v>7.7541234187213499</v>
      </c>
      <c r="D29" s="12">
        <v>-0.11699971193931002</v>
      </c>
      <c r="E29" s="12">
        <v>7.813686560768085</v>
      </c>
      <c r="F29" s="12">
        <v>7.9285597005532349</v>
      </c>
      <c r="G29" s="12">
        <v>7.6870723704836355</v>
      </c>
      <c r="H29" s="12">
        <v>8.0551738908376844</v>
      </c>
      <c r="J29" s="12">
        <v>14</v>
      </c>
      <c r="K29" s="12">
        <v>1</v>
      </c>
      <c r="L29" s="12">
        <v>0</v>
      </c>
      <c r="M29" s="12">
        <v>0</v>
      </c>
    </row>
    <row r="30" spans="1:13" x14ac:dyDescent="0.2">
      <c r="A30" s="2" t="s">
        <v>16</v>
      </c>
      <c r="B30" s="12">
        <v>7.8575190181411667</v>
      </c>
      <c r="C30" s="12">
        <v>7.6991854867000704</v>
      </c>
      <c r="D30" s="12">
        <v>-0.1583335314410963</v>
      </c>
      <c r="E30" s="12">
        <v>7.7983194761942451</v>
      </c>
      <c r="F30" s="12">
        <v>7.9167185600880883</v>
      </c>
      <c r="G30" s="12">
        <v>7.6729104903656573</v>
      </c>
      <c r="H30" s="12">
        <v>8.0421275459166761</v>
      </c>
      <c r="J30" s="12">
        <v>15</v>
      </c>
      <c r="K30" s="12">
        <v>0</v>
      </c>
      <c r="L30" s="12">
        <v>1</v>
      </c>
      <c r="M30" s="12">
        <v>0</v>
      </c>
    </row>
    <row r="31" spans="1:13" x14ac:dyDescent="0.2">
      <c r="A31" s="2" t="s">
        <v>17</v>
      </c>
      <c r="B31" s="12">
        <v>7.7820982891291077</v>
      </c>
      <c r="C31" s="12">
        <v>7.6843093457190301</v>
      </c>
      <c r="D31" s="12">
        <v>-9.77889434100776E-2</v>
      </c>
      <c r="E31" s="12">
        <v>7.7228987471821862</v>
      </c>
      <c r="F31" s="12">
        <v>7.8412978310760293</v>
      </c>
      <c r="G31" s="12">
        <v>7.5974897613535983</v>
      </c>
      <c r="H31" s="12">
        <v>7.9667068169046171</v>
      </c>
      <c r="J31" s="12">
        <v>16</v>
      </c>
      <c r="K31" s="12">
        <v>0</v>
      </c>
      <c r="L31" s="12">
        <v>0</v>
      </c>
      <c r="M31" s="12">
        <v>1</v>
      </c>
    </row>
    <row r="32" spans="1:13" x14ac:dyDescent="0.2">
      <c r="A32" s="2" t="s">
        <v>18</v>
      </c>
      <c r="B32" s="12">
        <v>7.7234754067440816</v>
      </c>
      <c r="C32" s="12">
        <v>7.6724218699163398</v>
      </c>
      <c r="D32" s="12">
        <v>-5.105353682774183E-2</v>
      </c>
      <c r="E32" s="12">
        <v>7.667938094191971</v>
      </c>
      <c r="F32" s="12">
        <v>7.7790127192961922</v>
      </c>
      <c r="G32" s="12">
        <v>7.5400084728125778</v>
      </c>
      <c r="H32" s="12">
        <v>7.9069423406755854</v>
      </c>
      <c r="J32" s="12">
        <v>17</v>
      </c>
      <c r="K32" s="12">
        <v>0</v>
      </c>
      <c r="L32" s="12">
        <v>0</v>
      </c>
      <c r="M32" s="12">
        <v>0</v>
      </c>
    </row>
    <row r="33" spans="1:13" x14ac:dyDescent="0.2">
      <c r="A33" s="2" t="s">
        <v>19</v>
      </c>
      <c r="B33" s="12">
        <v>7.9655362268646446</v>
      </c>
      <c r="C33" s="12">
        <v>7.9154606122500804</v>
      </c>
      <c r="D33" s="12">
        <v>-5.0075614614564223E-2</v>
      </c>
      <c r="E33" s="12">
        <v>7.909998914312534</v>
      </c>
      <c r="F33" s="12">
        <v>8.0210735394167543</v>
      </c>
      <c r="G33" s="12">
        <v>7.7820692929331408</v>
      </c>
      <c r="H33" s="12">
        <v>8.1490031607961484</v>
      </c>
      <c r="J33" s="12">
        <v>18</v>
      </c>
      <c r="K33" s="12">
        <v>1</v>
      </c>
      <c r="L33" s="12">
        <v>0</v>
      </c>
      <c r="M33" s="12">
        <v>0</v>
      </c>
    </row>
    <row r="34" spans="1:13" x14ac:dyDescent="0.2">
      <c r="A34" s="2" t="s">
        <v>20</v>
      </c>
      <c r="B34" s="12">
        <v>7.9519321143451505</v>
      </c>
      <c r="C34" s="12">
        <v>7.9347834839431703</v>
      </c>
      <c r="D34" s="12">
        <v>-1.7148630401980114E-2</v>
      </c>
      <c r="E34" s="12">
        <v>7.8936457306095953</v>
      </c>
      <c r="F34" s="12">
        <v>8.0102184980807056</v>
      </c>
      <c r="G34" s="12">
        <v>7.7676143851662021</v>
      </c>
      <c r="H34" s="12">
        <v>8.1362498435240997</v>
      </c>
      <c r="J34" s="12">
        <v>19</v>
      </c>
      <c r="K34" s="12">
        <v>0</v>
      </c>
      <c r="L34" s="12">
        <v>1</v>
      </c>
      <c r="M34" s="12">
        <v>0</v>
      </c>
    </row>
    <row r="35" spans="1:13" x14ac:dyDescent="0.2">
      <c r="A35" s="2" t="s">
        <v>21</v>
      </c>
      <c r="B35" s="12">
        <v>7.8765113853330924</v>
      </c>
      <c r="C35" s="12">
        <v>7.8462027257037201</v>
      </c>
      <c r="D35" s="12">
        <v>-3.0308659629372237E-2</v>
      </c>
      <c r="E35" s="12">
        <v>7.8182250015975372</v>
      </c>
      <c r="F35" s="12">
        <v>7.9347977690686475</v>
      </c>
      <c r="G35" s="12">
        <v>7.692193656154144</v>
      </c>
      <c r="H35" s="12">
        <v>8.0608291145120408</v>
      </c>
      <c r="J35" s="12">
        <v>20</v>
      </c>
      <c r="K35" s="12">
        <v>0</v>
      </c>
      <c r="L35" s="12">
        <v>0</v>
      </c>
      <c r="M35" s="12">
        <v>1</v>
      </c>
    </row>
    <row r="36" spans="1:13" x14ac:dyDescent="0.2">
      <c r="A36" s="2" t="s">
        <v>22</v>
      </c>
      <c r="B36" s="12">
        <v>7.8178885029480654</v>
      </c>
      <c r="C36" s="12">
        <v>7.8164065035979604</v>
      </c>
      <c r="D36" s="12">
        <v>-1.4819993501049566E-3</v>
      </c>
      <c r="E36" s="12">
        <v>7.7623511903959548</v>
      </c>
      <c r="F36" s="12">
        <v>7.873425815500176</v>
      </c>
      <c r="G36" s="12">
        <v>7.6344215690165615</v>
      </c>
      <c r="H36" s="12">
        <v>8.0013554368795692</v>
      </c>
      <c r="J36" s="12">
        <v>21</v>
      </c>
      <c r="K36" s="12">
        <v>0</v>
      </c>
      <c r="L36" s="12">
        <v>0</v>
      </c>
      <c r="M36" s="12">
        <v>0</v>
      </c>
    </row>
    <row r="37" spans="1:13" x14ac:dyDescent="0.2">
      <c r="A37" s="2" t="s">
        <v>23</v>
      </c>
      <c r="B37" s="12">
        <v>8.0599493230686292</v>
      </c>
      <c r="C37" s="12">
        <v>8.0194558725475993</v>
      </c>
      <c r="D37" s="12">
        <v>-4.0493450521029928E-2</v>
      </c>
      <c r="E37" s="12">
        <v>8.0044120105165195</v>
      </c>
      <c r="F37" s="12">
        <v>8.1154866356207389</v>
      </c>
      <c r="G37" s="12">
        <v>7.8764823891371254</v>
      </c>
      <c r="H37" s="12">
        <v>8.243416257000133</v>
      </c>
      <c r="J37" s="12">
        <v>22</v>
      </c>
      <c r="K37" s="12">
        <v>1</v>
      </c>
      <c r="L37" s="12">
        <v>0</v>
      </c>
      <c r="M37" s="12">
        <v>0</v>
      </c>
    </row>
    <row r="38" spans="1:13" x14ac:dyDescent="0.2">
      <c r="A38" s="2" t="s">
        <v>24</v>
      </c>
      <c r="B38" s="12">
        <v>8.0463452105491342</v>
      </c>
      <c r="C38" s="12">
        <v>8.0621541512268493</v>
      </c>
      <c r="D38" s="12">
        <v>1.58089406777151E-2</v>
      </c>
      <c r="E38" s="12">
        <v>7.9871456686022126</v>
      </c>
      <c r="F38" s="12">
        <v>8.1055447524960549</v>
      </c>
      <c r="G38" s="12">
        <v>7.8617366827736248</v>
      </c>
      <c r="H38" s="12">
        <v>8.2309537383246436</v>
      </c>
      <c r="J38" s="12">
        <v>23</v>
      </c>
      <c r="K38" s="12">
        <v>0</v>
      </c>
      <c r="L38" s="12">
        <v>1</v>
      </c>
      <c r="M38" s="12">
        <v>0</v>
      </c>
    </row>
    <row r="39" spans="1:13" x14ac:dyDescent="0.2">
      <c r="A39" s="2" t="s">
        <v>25</v>
      </c>
      <c r="B39" s="12">
        <v>7.970924481537077</v>
      </c>
      <c r="C39" s="12">
        <v>7.9651986377641402</v>
      </c>
      <c r="D39" s="12">
        <v>-5.7258437729368339E-3</v>
      </c>
      <c r="E39" s="12">
        <v>7.9117249395901554</v>
      </c>
      <c r="F39" s="12">
        <v>8.0301240234839977</v>
      </c>
      <c r="G39" s="12">
        <v>7.7863159537615676</v>
      </c>
      <c r="H39" s="12">
        <v>8.1555330093125864</v>
      </c>
      <c r="J39" s="12">
        <v>24</v>
      </c>
      <c r="K39" s="12">
        <v>0</v>
      </c>
      <c r="L39" s="12">
        <v>0</v>
      </c>
      <c r="M39" s="12">
        <v>1</v>
      </c>
    </row>
    <row r="40" spans="1:13" x14ac:dyDescent="0.2">
      <c r="A40" s="2" t="s">
        <v>26</v>
      </c>
      <c r="B40" s="12">
        <v>7.91230159915205</v>
      </c>
      <c r="C40" s="12">
        <v>7.9273243603097896</v>
      </c>
      <c r="D40" s="12">
        <v>1.5022761157739595E-2</v>
      </c>
      <c r="E40" s="12">
        <v>7.8548650292594751</v>
      </c>
      <c r="F40" s="12">
        <v>7.969738169044625</v>
      </c>
      <c r="G40" s="12">
        <v>7.7282508389750255</v>
      </c>
      <c r="H40" s="12">
        <v>8.0963523593290745</v>
      </c>
      <c r="J40" s="12">
        <v>25</v>
      </c>
      <c r="K40" s="12">
        <v>0</v>
      </c>
      <c r="L40" s="12">
        <v>0</v>
      </c>
      <c r="M40" s="12">
        <v>0</v>
      </c>
    </row>
    <row r="41" spans="1:13" x14ac:dyDescent="0.2">
      <c r="A41" s="2" t="s">
        <v>27</v>
      </c>
      <c r="B41" s="12">
        <v>8.1543624192726138</v>
      </c>
      <c r="C41" s="12">
        <v>8.1747028824694592</v>
      </c>
      <c r="D41" s="12">
        <v>2.0340463196845349E-2</v>
      </c>
      <c r="E41" s="12">
        <v>8.0969258493800389</v>
      </c>
      <c r="F41" s="12">
        <v>8.2117989891651888</v>
      </c>
      <c r="G41" s="12">
        <v>7.9703116590955894</v>
      </c>
      <c r="H41" s="12">
        <v>8.3384131794496383</v>
      </c>
      <c r="J41" s="12">
        <v>26</v>
      </c>
      <c r="K41" s="12">
        <v>1</v>
      </c>
      <c r="L41" s="12">
        <v>0</v>
      </c>
      <c r="M41" s="12">
        <v>0</v>
      </c>
    </row>
    <row r="42" spans="1:13" x14ac:dyDescent="0.2">
      <c r="A42" s="2" t="s">
        <v>28</v>
      </c>
      <c r="B42" s="12">
        <v>8.1407583067531188</v>
      </c>
      <c r="C42" s="12">
        <v>8.1628013534920694</v>
      </c>
      <c r="D42" s="12">
        <v>2.2043046738950522E-2</v>
      </c>
      <c r="E42" s="12">
        <v>8.0789001182895372</v>
      </c>
      <c r="F42" s="12">
        <v>8.2026164952167004</v>
      </c>
      <c r="G42" s="12">
        <v>7.9552801187074298</v>
      </c>
      <c r="H42" s="12">
        <v>8.3262364947988079</v>
      </c>
      <c r="J42" s="12">
        <v>27</v>
      </c>
      <c r="K42" s="12">
        <v>0</v>
      </c>
      <c r="L42" s="12">
        <v>1</v>
      </c>
      <c r="M42" s="12">
        <v>0</v>
      </c>
    </row>
    <row r="43" spans="1:13" x14ac:dyDescent="0.2">
      <c r="A43" s="2" t="s">
        <v>29</v>
      </c>
      <c r="B43" s="12">
        <v>8.0653375777410599</v>
      </c>
      <c r="C43" s="12">
        <v>8.0845192555434409</v>
      </c>
      <c r="D43" s="12">
        <v>1.9181677802381003E-2</v>
      </c>
      <c r="E43" s="12">
        <v>8.0034793892774783</v>
      </c>
      <c r="F43" s="12">
        <v>8.1271957662046415</v>
      </c>
      <c r="G43" s="12">
        <v>7.8798593896953708</v>
      </c>
      <c r="H43" s="12">
        <v>8.2508157657867489</v>
      </c>
      <c r="J43" s="12">
        <v>28</v>
      </c>
      <c r="K43" s="12">
        <v>0</v>
      </c>
      <c r="L43" s="12">
        <v>0</v>
      </c>
      <c r="M43" s="12">
        <v>1</v>
      </c>
    </row>
    <row r="44" spans="1:13" x14ac:dyDescent="0.2">
      <c r="A44" s="2" t="s">
        <v>30</v>
      </c>
      <c r="B44" s="12">
        <v>8.0067146953560346</v>
      </c>
      <c r="C44" s="12">
        <v>8.0248621502864097</v>
      </c>
      <c r="D44" s="12">
        <v>1.8147454930375062E-2</v>
      </c>
      <c r="E44" s="12">
        <v>7.9456565876875835</v>
      </c>
      <c r="F44" s="12">
        <v>8.0677728030244857</v>
      </c>
      <c r="G44" s="12">
        <v>7.8215018035996344</v>
      </c>
      <c r="H44" s="12">
        <v>8.1919275871124348</v>
      </c>
      <c r="J44" s="12">
        <v>29</v>
      </c>
      <c r="K44" s="12">
        <v>0</v>
      </c>
      <c r="L44" s="12">
        <v>0</v>
      </c>
      <c r="M44" s="12">
        <v>0</v>
      </c>
    </row>
    <row r="45" spans="1:13" x14ac:dyDescent="0.2">
      <c r="A45" s="2" t="s">
        <v>31</v>
      </c>
      <c r="B45" s="12">
        <v>8.2487755154765985</v>
      </c>
      <c r="C45" s="12">
        <v>8.2684753889825995</v>
      </c>
      <c r="D45" s="12">
        <v>1.9699873506000998E-2</v>
      </c>
      <c r="E45" s="12">
        <v>8.1877174078081474</v>
      </c>
      <c r="F45" s="12">
        <v>8.3098336231450496</v>
      </c>
      <c r="G45" s="12">
        <v>8.0635626237201983</v>
      </c>
      <c r="H45" s="12">
        <v>8.4339884072329987</v>
      </c>
      <c r="J45" s="12">
        <v>30</v>
      </c>
      <c r="K45" s="12">
        <v>1</v>
      </c>
      <c r="L45" s="12">
        <v>0</v>
      </c>
      <c r="M45" s="12">
        <v>0</v>
      </c>
    </row>
    <row r="46" spans="1:13" x14ac:dyDescent="0.2">
      <c r="A46" s="2" t="s">
        <v>32</v>
      </c>
      <c r="B46" s="12">
        <v>8.2351714029571035</v>
      </c>
      <c r="C46" s="12">
        <v>8.1967124072130702</v>
      </c>
      <c r="D46" s="12">
        <v>-3.8458995744033331E-2</v>
      </c>
      <c r="E46" s="12">
        <v>8.1691195167707082</v>
      </c>
      <c r="F46" s="12">
        <v>8.3012232891434987</v>
      </c>
      <c r="G46" s="12">
        <v>8.0482527724530897</v>
      </c>
      <c r="H46" s="12">
        <v>8.4220900334611173</v>
      </c>
      <c r="J46" s="12">
        <v>31</v>
      </c>
      <c r="K46" s="12">
        <v>0</v>
      </c>
      <c r="L46" s="12">
        <v>1</v>
      </c>
      <c r="M46" s="12">
        <v>0</v>
      </c>
    </row>
    <row r="47" spans="1:13" x14ac:dyDescent="0.2">
      <c r="A47" s="2" t="s">
        <v>33</v>
      </c>
      <c r="B47" s="12">
        <v>8.1597506739450445</v>
      </c>
      <c r="C47" s="12">
        <v>8.12355783506165</v>
      </c>
      <c r="D47" s="12">
        <v>-3.6192838883394529E-2</v>
      </c>
      <c r="E47" s="12">
        <v>8.0936987877586493</v>
      </c>
      <c r="F47" s="12">
        <v>8.2258025601314397</v>
      </c>
      <c r="G47" s="12">
        <v>7.9728320434410298</v>
      </c>
      <c r="H47" s="12">
        <v>8.3466693044490583</v>
      </c>
      <c r="J47" s="12">
        <v>32</v>
      </c>
      <c r="K47" s="12">
        <v>0</v>
      </c>
      <c r="L47" s="12">
        <v>0</v>
      </c>
      <c r="M47" s="12">
        <v>1</v>
      </c>
    </row>
    <row r="48" spans="1:13" x14ac:dyDescent="0.2">
      <c r="A48" s="2" t="s">
        <v>34</v>
      </c>
      <c r="B48" s="12">
        <v>8.1011277915600193</v>
      </c>
      <c r="C48" s="12">
        <v>8.1173124616019692</v>
      </c>
      <c r="D48" s="12">
        <v>1.61846700419499E-2</v>
      </c>
      <c r="E48" s="12">
        <v>8.0350082638953904</v>
      </c>
      <c r="F48" s="12">
        <v>8.1672473192246482</v>
      </c>
      <c r="G48" s="12">
        <v>7.9141852477148333</v>
      </c>
      <c r="H48" s="12">
        <v>8.2880703354052052</v>
      </c>
      <c r="J48" s="12">
        <v>33</v>
      </c>
      <c r="K48" s="12">
        <v>0</v>
      </c>
      <c r="L48" s="12">
        <v>0</v>
      </c>
      <c r="M48" s="12">
        <v>0</v>
      </c>
    </row>
    <row r="49" spans="1:13" x14ac:dyDescent="0.2">
      <c r="A49" s="2" t="s">
        <v>35</v>
      </c>
      <c r="B49" s="12">
        <v>8.3431886116805831</v>
      </c>
      <c r="C49" s="12">
        <v>8.3760903504382398</v>
      </c>
      <c r="D49" s="12">
        <v>3.2901738757656673E-2</v>
      </c>
      <c r="E49" s="12">
        <v>8.2770690840159542</v>
      </c>
      <c r="F49" s="12">
        <v>8.409308139345212</v>
      </c>
      <c r="G49" s="12">
        <v>8.1562460678353972</v>
      </c>
      <c r="H49" s="12">
        <v>8.5301311555257691</v>
      </c>
      <c r="J49" s="12">
        <v>34</v>
      </c>
      <c r="K49" s="12">
        <v>1</v>
      </c>
      <c r="L49" s="12">
        <v>0</v>
      </c>
      <c r="M49" s="12">
        <v>0</v>
      </c>
    </row>
    <row r="50" spans="1:13" x14ac:dyDescent="0.2">
      <c r="A50" s="2" t="s">
        <v>36</v>
      </c>
      <c r="B50" s="12">
        <v>8.3295844991610881</v>
      </c>
      <c r="C50" s="12">
        <v>8.4031282351282606</v>
      </c>
      <c r="D50" s="12">
        <v>7.3543735967172452E-2</v>
      </c>
      <c r="E50" s="12">
        <v>8.2580734207670456</v>
      </c>
      <c r="F50" s="12">
        <v>8.4010955775551306</v>
      </c>
      <c r="G50" s="12">
        <v>8.1406676997657073</v>
      </c>
      <c r="H50" s="12">
        <v>8.518501298556469</v>
      </c>
      <c r="J50" s="12">
        <v>35</v>
      </c>
      <c r="K50" s="12">
        <v>0</v>
      </c>
      <c r="L50" s="12">
        <v>1</v>
      </c>
      <c r="M50" s="12">
        <v>0</v>
      </c>
    </row>
    <row r="51" spans="1:13" x14ac:dyDescent="0.2">
      <c r="A51" s="2" t="s">
        <v>37</v>
      </c>
      <c r="B51" s="12">
        <v>8.2541637701490291</v>
      </c>
      <c r="C51" s="12">
        <v>8.2982906343592795</v>
      </c>
      <c r="D51" s="12">
        <v>4.4126864210250361E-2</v>
      </c>
      <c r="E51" s="12">
        <v>8.1826526917549867</v>
      </c>
      <c r="F51" s="12">
        <v>8.3256748485430716</v>
      </c>
      <c r="G51" s="12">
        <v>8.0652469707536483</v>
      </c>
      <c r="H51" s="12">
        <v>8.44308056954441</v>
      </c>
      <c r="J51" s="12">
        <v>36</v>
      </c>
      <c r="K51" s="12">
        <v>0</v>
      </c>
      <c r="L51" s="12">
        <v>0</v>
      </c>
      <c r="M51" s="12">
        <v>1</v>
      </c>
    </row>
    <row r="52" spans="1:13" x14ac:dyDescent="0.2">
      <c r="A52" s="2" t="s">
        <v>38</v>
      </c>
      <c r="B52" s="12">
        <v>8.1955408877640039</v>
      </c>
      <c r="C52" s="12">
        <v>8.25686684897431</v>
      </c>
      <c r="D52" s="12">
        <v>6.132596121030609E-2</v>
      </c>
      <c r="E52" s="12">
        <v>8.1232217489372118</v>
      </c>
      <c r="F52" s="12">
        <v>8.267860026590796</v>
      </c>
      <c r="G52" s="12">
        <v>8.0063167333825813</v>
      </c>
      <c r="H52" s="12">
        <v>8.3847650421454265</v>
      </c>
      <c r="J52" s="12">
        <v>37</v>
      </c>
      <c r="K52" s="12">
        <v>0</v>
      </c>
      <c r="L52" s="12">
        <v>0</v>
      </c>
      <c r="M52" s="12">
        <v>0</v>
      </c>
    </row>
    <row r="53" spans="1:13" ht="13.5" thickBot="1" x14ac:dyDescent="0.25">
      <c r="A53" s="4" t="s">
        <v>39</v>
      </c>
      <c r="B53" s="12">
        <v>8.437601707884566</v>
      </c>
      <c r="C53" s="12">
        <v>8.5043105655852198</v>
      </c>
      <c r="D53" s="12">
        <v>6.6708857700653823E-2</v>
      </c>
      <c r="E53" s="12">
        <v>8.3652825690577739</v>
      </c>
      <c r="F53" s="12">
        <v>8.5099208467113581</v>
      </c>
      <c r="G53" s="12">
        <v>8.2483775535031434</v>
      </c>
      <c r="H53" s="12">
        <v>8.6268258622659886</v>
      </c>
      <c r="J53" s="12">
        <v>38</v>
      </c>
      <c r="K53" s="12">
        <v>1</v>
      </c>
      <c r="L53" s="12">
        <v>0</v>
      </c>
      <c r="M53" s="12">
        <v>0</v>
      </c>
    </row>
  </sheetData>
  <mergeCells count="21">
    <mergeCell ref="C10:F10"/>
    <mergeCell ref="C11:F11"/>
    <mergeCell ref="B14:B15"/>
    <mergeCell ref="C14:C15"/>
    <mergeCell ref="D14:D15"/>
    <mergeCell ref="E14:F14"/>
    <mergeCell ref="G14:H14"/>
    <mergeCell ref="J14:J15"/>
    <mergeCell ref="K14:K15"/>
    <mergeCell ref="L14:L15"/>
    <mergeCell ref="M14:M15"/>
    <mergeCell ref="D5:E5"/>
    <mergeCell ref="F5:G5"/>
    <mergeCell ref="H5:I5"/>
    <mergeCell ref="B3:I3"/>
    <mergeCell ref="L3:O3"/>
    <mergeCell ref="B4:C4"/>
    <mergeCell ref="D4:E4"/>
    <mergeCell ref="F4:G4"/>
    <mergeCell ref="H4:I4"/>
    <mergeCell ref="B5:C5"/>
  </mergeCells>
  <hyperlinks>
    <hyperlink ref="B4" location="'MLR_Output3'!$B$10:$B$10" display="Inputs"/>
    <hyperlink ref="D4" location="'MLR_Output3'!$B$45:$B$45" display="Predictors"/>
    <hyperlink ref="F4" location="'MLR_Output3'!$B$58:$B$58" display="Regress. Model"/>
    <hyperlink ref="H4" location="'MLR_Output3'!$B$68:$B$68" display="Train. Score - Summary"/>
    <hyperlink ref="B5" location="'MLR_Output3'!$B$74:$B$74" display="Valid. Score - Summary"/>
    <hyperlink ref="D5" location="'MLR_TrainingScore3'!$B$10:$B$10" display="Train. Score - Detailed Rep."/>
    <hyperlink ref="F5" location="'MLR_ValidationScore3'!$B$10:$B$10" display="Valid. Score - Detailed Rep."/>
  </hyperlink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9"/>
  <sheetViews>
    <sheetView showGridLines="0" topLeftCell="F1" workbookViewId="0">
      <selection activeCell="P17" sqref="P17"/>
    </sheetView>
  </sheetViews>
  <sheetFormatPr defaultRowHeight="12.75" x14ac:dyDescent="0.2"/>
  <cols>
    <col min="12" max="12" width="12.7109375" bestFit="1" customWidth="1"/>
  </cols>
  <sheetData>
    <row r="1" spans="2:16" ht="18.75" x14ac:dyDescent="0.3">
      <c r="B1" s="14" t="s">
        <v>87</v>
      </c>
      <c r="N1" t="s">
        <v>165</v>
      </c>
    </row>
    <row r="3" spans="2:16" ht="15.75" x14ac:dyDescent="0.25">
      <c r="B3" s="26" t="s">
        <v>51</v>
      </c>
      <c r="C3" s="27"/>
      <c r="D3" s="27"/>
      <c r="E3" s="27"/>
      <c r="F3" s="27"/>
      <c r="G3" s="27"/>
      <c r="H3" s="27"/>
      <c r="I3" s="28"/>
      <c r="L3" s="26" t="s">
        <v>97</v>
      </c>
      <c r="M3" s="27"/>
      <c r="N3" s="27"/>
      <c r="O3" s="28"/>
    </row>
    <row r="4" spans="2:16" x14ac:dyDescent="0.2">
      <c r="B4" s="24" t="s">
        <v>53</v>
      </c>
      <c r="C4" s="25"/>
      <c r="D4" s="24" t="s">
        <v>110</v>
      </c>
      <c r="E4" s="25"/>
      <c r="F4" s="24" t="s">
        <v>111</v>
      </c>
      <c r="G4" s="25"/>
      <c r="H4" s="24" t="s">
        <v>54</v>
      </c>
      <c r="I4" s="25"/>
      <c r="L4" s="17" t="s">
        <v>98</v>
      </c>
      <c r="M4" s="17" t="s">
        <v>99</v>
      </c>
      <c r="N4" s="17" t="s">
        <v>100</v>
      </c>
      <c r="O4" s="17" t="s">
        <v>71</v>
      </c>
    </row>
    <row r="5" spans="2:16" x14ac:dyDescent="0.2">
      <c r="B5" s="24" t="s">
        <v>55</v>
      </c>
      <c r="C5" s="25"/>
      <c r="D5" s="24" t="s">
        <v>56</v>
      </c>
      <c r="E5" s="25"/>
      <c r="F5" s="24" t="s">
        <v>57</v>
      </c>
      <c r="G5" s="25"/>
      <c r="H5" s="32"/>
      <c r="I5" s="25"/>
      <c r="L5" s="12">
        <v>1</v>
      </c>
      <c r="M5" s="12">
        <v>3</v>
      </c>
      <c r="N5" s="12">
        <v>42</v>
      </c>
      <c r="O5" s="12">
        <v>46</v>
      </c>
    </row>
    <row r="10" spans="2:16" x14ac:dyDescent="0.2">
      <c r="B10" s="13" t="s">
        <v>101</v>
      </c>
      <c r="C10" s="32" t="s">
        <v>102</v>
      </c>
      <c r="D10" s="33"/>
      <c r="E10" s="33"/>
      <c r="F10" s="25"/>
    </row>
    <row r="11" spans="2:16" x14ac:dyDescent="0.2">
      <c r="B11" s="13" t="s">
        <v>103</v>
      </c>
      <c r="C11" s="32" t="s">
        <v>164</v>
      </c>
      <c r="D11" s="33"/>
      <c r="E11" s="33"/>
      <c r="F11" s="25"/>
    </row>
    <row r="14" spans="2:16" ht="25.5" customHeight="1" x14ac:dyDescent="0.2">
      <c r="B14" s="44" t="s">
        <v>104</v>
      </c>
      <c r="C14" s="44" t="s">
        <v>105</v>
      </c>
      <c r="D14" s="42" t="s">
        <v>86</v>
      </c>
      <c r="E14" s="37" t="s">
        <v>106</v>
      </c>
      <c r="F14" s="39"/>
      <c r="G14" s="37" t="s">
        <v>107</v>
      </c>
      <c r="H14" s="39"/>
      <c r="J14" s="42" t="s">
        <v>44</v>
      </c>
      <c r="K14" s="42" t="s">
        <v>48</v>
      </c>
      <c r="L14" s="42" t="s">
        <v>49</v>
      </c>
      <c r="M14" s="42" t="s">
        <v>50</v>
      </c>
    </row>
    <row r="15" spans="2:16" x14ac:dyDescent="0.2">
      <c r="B15" s="45"/>
      <c r="C15" s="45"/>
      <c r="D15" s="43"/>
      <c r="E15" s="16" t="s">
        <v>108</v>
      </c>
      <c r="F15" s="16" t="s">
        <v>109</v>
      </c>
      <c r="G15" s="16" t="s">
        <v>108</v>
      </c>
      <c r="H15" s="16" t="s">
        <v>109</v>
      </c>
      <c r="J15" s="43"/>
      <c r="K15" s="43"/>
      <c r="L15" s="43"/>
      <c r="M15" s="43"/>
      <c r="N15" s="11" t="s">
        <v>148</v>
      </c>
      <c r="O15" s="11" t="s">
        <v>149</v>
      </c>
      <c r="P15" s="11" t="s">
        <v>86</v>
      </c>
    </row>
    <row r="16" spans="2:16" x14ac:dyDescent="0.2">
      <c r="B16" s="12">
        <v>8.4239975953650728</v>
      </c>
      <c r="C16" s="12">
        <v>8.4959695549646099</v>
      </c>
      <c r="D16" s="12">
        <v>7.1971959599537172E-2</v>
      </c>
      <c r="E16" s="12">
        <v>8.3460271941034989</v>
      </c>
      <c r="F16" s="12">
        <v>8.5019679966266466</v>
      </c>
      <c r="G16" s="12">
        <v>8.2325423623898235</v>
      </c>
      <c r="H16" s="12">
        <v>8.615452828340322</v>
      </c>
      <c r="J16" s="12">
        <v>39</v>
      </c>
      <c r="K16" s="12">
        <v>0</v>
      </c>
      <c r="L16" s="12">
        <v>1</v>
      </c>
      <c r="M16" s="12">
        <v>0</v>
      </c>
      <c r="N16">
        <f>EXP(B16)</f>
        <v>4555.0764593731783</v>
      </c>
      <c r="O16">
        <f>EXP(C16)</f>
        <v>4894.9999999999964</v>
      </c>
      <c r="P16">
        <f>O16-N16</f>
        <v>339.92354062681807</v>
      </c>
    </row>
    <row r="17" spans="2:16" x14ac:dyDescent="0.2">
      <c r="B17" s="12">
        <v>8.3485768663530138</v>
      </c>
      <c r="C17" s="12">
        <v>8.3740154217399105</v>
      </c>
      <c r="D17" s="12">
        <v>2.5438555386896766E-2</v>
      </c>
      <c r="E17" s="12">
        <v>8.2706064650914399</v>
      </c>
      <c r="F17" s="12">
        <v>8.4265472676145876</v>
      </c>
      <c r="G17" s="12">
        <v>8.1571216333777645</v>
      </c>
      <c r="H17" s="12">
        <v>8.540032099328263</v>
      </c>
      <c r="J17" s="12">
        <v>40</v>
      </c>
      <c r="K17" s="12">
        <v>0</v>
      </c>
      <c r="L17" s="12">
        <v>0</v>
      </c>
      <c r="M17" s="12">
        <v>1</v>
      </c>
      <c r="N17">
        <f t="shared" ref="N17:N19" si="0">EXP(B17)</f>
        <v>4224.1649122634008</v>
      </c>
      <c r="O17">
        <f t="shared" ref="O17:O19" si="1">EXP(C17)</f>
        <v>4333.0000000000045</v>
      </c>
      <c r="P17">
        <f t="shared" ref="P17:P19" si="2">O17-N17</f>
        <v>108.83508773660378</v>
      </c>
    </row>
    <row r="18" spans="2:16" x14ac:dyDescent="0.2">
      <c r="B18" s="12">
        <v>8.2899539839679885</v>
      </c>
      <c r="C18" s="12">
        <v>8.3414102114618593</v>
      </c>
      <c r="D18" s="12">
        <v>5.1456227493870799E-2</v>
      </c>
      <c r="E18" s="12">
        <v>8.2105632400602904</v>
      </c>
      <c r="F18" s="12">
        <v>8.3693447278756867</v>
      </c>
      <c r="G18" s="12">
        <v>8.0979159331058383</v>
      </c>
      <c r="H18" s="12">
        <v>8.4819920348301387</v>
      </c>
      <c r="J18" s="12">
        <v>41</v>
      </c>
      <c r="K18" s="12">
        <v>0</v>
      </c>
      <c r="L18" s="12">
        <v>0</v>
      </c>
      <c r="M18" s="12">
        <v>0</v>
      </c>
      <c r="N18">
        <f t="shared" si="0"/>
        <v>3983.6508785075912</v>
      </c>
      <c r="O18">
        <f t="shared" si="1"/>
        <v>4193.9999999999754</v>
      </c>
      <c r="P18">
        <f t="shared" si="2"/>
        <v>210.34912149238426</v>
      </c>
    </row>
    <row r="19" spans="2:16" x14ac:dyDescent="0.2">
      <c r="B19" s="12">
        <v>8.5320148040885506</v>
      </c>
      <c r="C19" s="12">
        <v>8.5665546209539603</v>
      </c>
      <c r="D19" s="12">
        <v>3.4539816865409634E-2</v>
      </c>
      <c r="E19" s="12">
        <v>8.4526240601808524</v>
      </c>
      <c r="F19" s="12">
        <v>8.6114055479962488</v>
      </c>
      <c r="G19" s="12">
        <v>8.3399767532264004</v>
      </c>
      <c r="H19" s="12">
        <v>8.7240528549507008</v>
      </c>
      <c r="J19" s="12">
        <v>42</v>
      </c>
      <c r="K19" s="12">
        <v>1</v>
      </c>
      <c r="L19" s="12">
        <v>0</v>
      </c>
      <c r="M19" s="12">
        <v>0</v>
      </c>
      <c r="N19">
        <f t="shared" si="0"/>
        <v>5074.6599872967272</v>
      </c>
      <c r="O19">
        <f t="shared" si="1"/>
        <v>5252.9999999999936</v>
      </c>
      <c r="P19">
        <f t="shared" si="2"/>
        <v>178.34001270326644</v>
      </c>
    </row>
  </sheetData>
  <mergeCells count="21">
    <mergeCell ref="C10:F10"/>
    <mergeCell ref="C11:F11"/>
    <mergeCell ref="B14:B15"/>
    <mergeCell ref="C14:C15"/>
    <mergeCell ref="D14:D15"/>
    <mergeCell ref="E14:F14"/>
    <mergeCell ref="G14:H14"/>
    <mergeCell ref="J14:J15"/>
    <mergeCell ref="K14:K15"/>
    <mergeCell ref="L14:L15"/>
    <mergeCell ref="M14:M15"/>
    <mergeCell ref="D5:E5"/>
    <mergeCell ref="F5:G5"/>
    <mergeCell ref="H5:I5"/>
    <mergeCell ref="B3:I3"/>
    <mergeCell ref="L3:O3"/>
    <mergeCell ref="B4:C4"/>
    <mergeCell ref="D4:E4"/>
    <mergeCell ref="F4:G4"/>
    <mergeCell ref="H4:I4"/>
    <mergeCell ref="B5:C5"/>
  </mergeCells>
  <hyperlinks>
    <hyperlink ref="B4" location="'MLR_Output3'!$B$10:$B$10" display="Inputs"/>
    <hyperlink ref="D4" location="'MLR_Output3'!$B$45:$B$45" display="Predictors"/>
    <hyperlink ref="F4" location="'MLR_Output3'!$B$58:$B$58" display="Regress. Model"/>
    <hyperlink ref="H4" location="'MLR_Output3'!$B$68:$B$68" display="Train. Score - Summary"/>
    <hyperlink ref="B5" location="'MLR_Output3'!$B$74:$B$74" display="Valid. Score - Summary"/>
    <hyperlink ref="D5" location="'MLR_TrainingScore3'!$B$10:$B$10" display="Train. Score - Detailed Rep."/>
    <hyperlink ref="F5" location="'MLR_ValidationScore3'!$B$10:$B$10" display="Valid. Score - Detailed Rep.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showGridLines="0" workbookViewId="0"/>
  </sheetViews>
  <sheetFormatPr defaultRowHeight="12.75" x14ac:dyDescent="0.2"/>
  <cols>
    <col min="1" max="1" width="19.28515625" bestFit="1" customWidth="1"/>
    <col min="2" max="2" width="22.42578125" bestFit="1" customWidth="1"/>
  </cols>
  <sheetData>
    <row r="1" spans="1:13" x14ac:dyDescent="0.2">
      <c r="M1" t="s">
        <v>165</v>
      </c>
    </row>
    <row r="2" spans="1:13" x14ac:dyDescent="0.2">
      <c r="A2" s="13" t="s">
        <v>78</v>
      </c>
      <c r="B2" s="12" t="s">
        <v>91</v>
      </c>
    </row>
    <row r="3" spans="1:13" x14ac:dyDescent="0.2">
      <c r="A3" s="13" t="s">
        <v>64</v>
      </c>
      <c r="B3" s="12" t="b">
        <v>1</v>
      </c>
    </row>
    <row r="4" spans="1:13" x14ac:dyDescent="0.2">
      <c r="A4" s="13" t="s">
        <v>92</v>
      </c>
      <c r="B4" s="12">
        <v>4</v>
      </c>
    </row>
    <row r="5" spans="1:13" x14ac:dyDescent="0.2">
      <c r="A5" s="13" t="s">
        <v>74</v>
      </c>
      <c r="B5" s="12" t="s">
        <v>159</v>
      </c>
      <c r="D5" s="12"/>
      <c r="E5" s="12" t="s">
        <v>44</v>
      </c>
      <c r="F5" s="12" t="s">
        <v>48</v>
      </c>
      <c r="G5" s="12" t="s">
        <v>49</v>
      </c>
      <c r="H5" s="12" t="s">
        <v>50</v>
      </c>
      <c r="I5" s="12" t="s">
        <v>88</v>
      </c>
    </row>
    <row r="6" spans="1:13" x14ac:dyDescent="0.2">
      <c r="A6" s="13" t="s">
        <v>93</v>
      </c>
      <c r="B6" s="12" t="s">
        <v>160</v>
      </c>
      <c r="D6" s="12"/>
      <c r="E6" s="12">
        <v>3</v>
      </c>
      <c r="F6" s="12">
        <v>6</v>
      </c>
      <c r="G6" s="12">
        <v>7</v>
      </c>
      <c r="H6" s="12">
        <v>8</v>
      </c>
      <c r="I6" s="12">
        <v>2</v>
      </c>
    </row>
    <row r="7" spans="1:13" x14ac:dyDescent="0.2">
      <c r="A7" s="13" t="s">
        <v>94</v>
      </c>
      <c r="B7" s="12" t="s">
        <v>161</v>
      </c>
      <c r="D7" s="12"/>
      <c r="E7" s="12" t="s">
        <v>75</v>
      </c>
      <c r="F7" s="12" t="s">
        <v>75</v>
      </c>
      <c r="G7" s="12" t="s">
        <v>75</v>
      </c>
      <c r="H7" s="12" t="s">
        <v>75</v>
      </c>
      <c r="I7" s="12" t="s">
        <v>76</v>
      </c>
    </row>
    <row r="8" spans="1:13" x14ac:dyDescent="0.2">
      <c r="A8" s="13" t="s">
        <v>73</v>
      </c>
      <c r="B8" s="12" t="s">
        <v>162</v>
      </c>
      <c r="D8" s="12"/>
      <c r="E8" s="12" t="s">
        <v>95</v>
      </c>
      <c r="F8" s="12" t="s">
        <v>95</v>
      </c>
      <c r="G8" s="12" t="s">
        <v>95</v>
      </c>
      <c r="H8" s="12" t="s">
        <v>95</v>
      </c>
      <c r="I8" s="12"/>
    </row>
    <row r="9" spans="1:13" x14ac:dyDescent="0.2">
      <c r="A9" s="13" t="s">
        <v>96</v>
      </c>
      <c r="B9" s="12" t="s">
        <v>163</v>
      </c>
      <c r="D9" s="12"/>
      <c r="E9" s="12" t="s">
        <v>44</v>
      </c>
      <c r="F9" s="12" t="s">
        <v>48</v>
      </c>
      <c r="G9" s="12" t="s">
        <v>49</v>
      </c>
      <c r="H9" s="12" t="s">
        <v>50</v>
      </c>
      <c r="I9" s="12"/>
    </row>
    <row r="10" spans="1:13" x14ac:dyDescent="0.2">
      <c r="D10" s="12">
        <v>7.3222197478771474</v>
      </c>
      <c r="E10" s="12">
        <v>2.3603274050996111E-2</v>
      </c>
      <c r="F10" s="12">
        <v>0.21845754606956747</v>
      </c>
      <c r="G10" s="12">
        <v>0.18125015949907725</v>
      </c>
      <c r="H10" s="12">
        <v>8.2226156436022615E-2</v>
      </c>
      <c r="I10" s="1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workbookViewId="0"/>
  </sheetViews>
  <sheetFormatPr defaultRowHeight="12.75" x14ac:dyDescent="0.2"/>
  <sheetData>
    <row r="1" spans="1:8" x14ac:dyDescent="0.2">
      <c r="D1" t="s">
        <v>82</v>
      </c>
      <c r="E1" t="s">
        <v>80</v>
      </c>
      <c r="F1" t="s">
        <v>81</v>
      </c>
      <c r="H1" t="s">
        <v>79</v>
      </c>
    </row>
    <row r="2" spans="1:8" x14ac:dyDescent="0.2">
      <c r="A2">
        <v>-600</v>
      </c>
      <c r="B2">
        <v>0</v>
      </c>
      <c r="D2">
        <v>176.02117920000001</v>
      </c>
      <c r="E2">
        <v>-800</v>
      </c>
      <c r="F2">
        <v>-600</v>
      </c>
      <c r="H2" s="9">
        <v>176.02117920000001</v>
      </c>
    </row>
    <row r="3" spans="1:8" x14ac:dyDescent="0.2">
      <c r="A3">
        <v>-400</v>
      </c>
      <c r="B3">
        <v>6</v>
      </c>
      <c r="D3">
        <v>618.08508300999995</v>
      </c>
      <c r="E3">
        <v>-600</v>
      </c>
      <c r="F3">
        <v>-400</v>
      </c>
      <c r="H3" s="7">
        <v>618.08508300999995</v>
      </c>
    </row>
    <row r="4" spans="1:8" x14ac:dyDescent="0.2">
      <c r="A4">
        <v>-200</v>
      </c>
      <c r="B4">
        <v>8</v>
      </c>
      <c r="D4">
        <v>838.85906981999995</v>
      </c>
      <c r="E4">
        <v>-400</v>
      </c>
      <c r="F4">
        <v>-200</v>
      </c>
      <c r="H4" s="7">
        <v>838.85906981999995</v>
      </c>
    </row>
    <row r="5" spans="1:8" x14ac:dyDescent="0.2">
      <c r="A5">
        <v>0</v>
      </c>
      <c r="B5">
        <v>5</v>
      </c>
      <c r="D5">
        <v>391.94702147999999</v>
      </c>
      <c r="E5">
        <v>-200</v>
      </c>
      <c r="F5">
        <v>0</v>
      </c>
      <c r="H5" s="7">
        <v>391.94702147999999</v>
      </c>
    </row>
    <row r="6" spans="1:8" x14ac:dyDescent="0.2">
      <c r="A6">
        <v>200</v>
      </c>
      <c r="B6">
        <v>10</v>
      </c>
      <c r="D6">
        <v>-283.26690674000002</v>
      </c>
      <c r="E6">
        <v>0</v>
      </c>
      <c r="F6">
        <v>200</v>
      </c>
      <c r="H6" s="7">
        <v>-283.26690674000002</v>
      </c>
    </row>
    <row r="7" spans="1:8" x14ac:dyDescent="0.2">
      <c r="A7">
        <v>400</v>
      </c>
      <c r="B7">
        <v>4</v>
      </c>
      <c r="D7">
        <v>205.25622559000001</v>
      </c>
      <c r="E7">
        <v>200</v>
      </c>
      <c r="F7">
        <v>400</v>
      </c>
      <c r="H7" s="7">
        <v>205.25622559000001</v>
      </c>
    </row>
    <row r="8" spans="1:8" x14ac:dyDescent="0.2">
      <c r="A8">
        <v>600</v>
      </c>
      <c r="B8">
        <v>2</v>
      </c>
      <c r="D8">
        <v>47.137146000000001</v>
      </c>
      <c r="E8">
        <v>400</v>
      </c>
      <c r="F8">
        <v>600</v>
      </c>
      <c r="H8" s="7">
        <v>47.137146000000001</v>
      </c>
    </row>
    <row r="9" spans="1:8" x14ac:dyDescent="0.2">
      <c r="A9">
        <v>800</v>
      </c>
      <c r="B9">
        <v>1</v>
      </c>
      <c r="D9">
        <v>-43.5489502</v>
      </c>
      <c r="E9">
        <v>600</v>
      </c>
      <c r="F9">
        <v>800</v>
      </c>
      <c r="H9" s="7">
        <v>-43.5489502</v>
      </c>
    </row>
    <row r="10" spans="1:8" x14ac:dyDescent="0.2">
      <c r="A10">
        <v>1000</v>
      </c>
      <c r="B10">
        <v>2</v>
      </c>
      <c r="D10">
        <v>-234.31585693</v>
      </c>
      <c r="E10">
        <v>800</v>
      </c>
      <c r="F10">
        <v>1000</v>
      </c>
      <c r="H10" s="7">
        <v>-234.31585693</v>
      </c>
    </row>
    <row r="11" spans="1:8" x14ac:dyDescent="0.2">
      <c r="D11">
        <v>142.19616698999999</v>
      </c>
      <c r="H11" s="7">
        <v>142.19616698999999</v>
      </c>
    </row>
    <row r="12" spans="1:8" x14ac:dyDescent="0.2">
      <c r="D12">
        <v>-111.18585204999999</v>
      </c>
      <c r="H12" s="7">
        <v>-111.18585204999999</v>
      </c>
    </row>
    <row r="13" spans="1:8" x14ac:dyDescent="0.2">
      <c r="D13">
        <v>-280.74694823999999</v>
      </c>
      <c r="H13" s="7">
        <v>-280.74694823999999</v>
      </c>
    </row>
    <row r="14" spans="1:8" x14ac:dyDescent="0.2">
      <c r="D14">
        <v>-465.04193114999998</v>
      </c>
      <c r="H14" s="7">
        <v>-465.04193114999998</v>
      </c>
    </row>
    <row r="15" spans="1:8" x14ac:dyDescent="0.2">
      <c r="D15">
        <v>-112.55090332</v>
      </c>
      <c r="H15" s="7">
        <v>-112.55090332</v>
      </c>
    </row>
    <row r="16" spans="1:8" x14ac:dyDescent="0.2">
      <c r="D16">
        <v>-305.23590087999997</v>
      </c>
      <c r="H16" s="7">
        <v>-305.23590087999997</v>
      </c>
    </row>
    <row r="17" spans="4:8" x14ac:dyDescent="0.2">
      <c r="D17">
        <v>-405.88793944999998</v>
      </c>
      <c r="H17" s="7">
        <v>-405.88793944999998</v>
      </c>
    </row>
    <row r="18" spans="4:8" x14ac:dyDescent="0.2">
      <c r="D18">
        <v>-499.64788818</v>
      </c>
      <c r="H18" s="7">
        <v>-499.64788818</v>
      </c>
    </row>
    <row r="19" spans="4:8" x14ac:dyDescent="0.2">
      <c r="D19">
        <v>23.312133790000001</v>
      </c>
      <c r="H19" s="7">
        <v>23.312133790000001</v>
      </c>
    </row>
    <row r="20" spans="4:8" x14ac:dyDescent="0.2">
      <c r="D20">
        <v>8.6879272499999995</v>
      </c>
      <c r="H20" s="7">
        <v>8.6879272499999995</v>
      </c>
    </row>
    <row r="21" spans="4:8" x14ac:dyDescent="0.2">
      <c r="D21">
        <v>-296.12597656000003</v>
      </c>
      <c r="H21" s="7">
        <v>-296.12597656000003</v>
      </c>
    </row>
    <row r="22" spans="4:8" x14ac:dyDescent="0.2">
      <c r="D22">
        <v>-439.23211670000001</v>
      </c>
      <c r="H22" s="7">
        <v>-439.23211670000001</v>
      </c>
    </row>
    <row r="23" spans="4:8" x14ac:dyDescent="0.2">
      <c r="D23">
        <v>51.246948240000002</v>
      </c>
      <c r="H23" s="7">
        <v>51.246948240000002</v>
      </c>
    </row>
    <row r="24" spans="4:8" x14ac:dyDescent="0.2">
      <c r="D24">
        <v>115.7699585</v>
      </c>
      <c r="H24" s="7">
        <v>115.7699585</v>
      </c>
    </row>
    <row r="25" spans="4:8" x14ac:dyDescent="0.2">
      <c r="D25">
        <v>-245.41503906</v>
      </c>
      <c r="H25" s="7">
        <v>-245.41503906</v>
      </c>
    </row>
    <row r="26" spans="4:8" x14ac:dyDescent="0.2">
      <c r="D26">
        <v>-420.48602295000001</v>
      </c>
      <c r="H26" s="7">
        <v>-420.48602295000001</v>
      </c>
    </row>
    <row r="27" spans="4:8" x14ac:dyDescent="0.2">
      <c r="D27">
        <v>289.44396972999999</v>
      </c>
      <c r="H27" s="7">
        <v>289.44396972999999</v>
      </c>
    </row>
    <row r="28" spans="4:8" x14ac:dyDescent="0.2">
      <c r="D28">
        <v>179.37396240000001</v>
      </c>
      <c r="H28" s="7">
        <v>179.37396240000001</v>
      </c>
    </row>
    <row r="29" spans="4:8" x14ac:dyDescent="0.2">
      <c r="D29">
        <v>-152.8359375</v>
      </c>
      <c r="H29" s="7">
        <v>-152.8359375</v>
      </c>
    </row>
    <row r="30" spans="4:8" x14ac:dyDescent="0.2">
      <c r="D30">
        <v>-408.76605224999997</v>
      </c>
      <c r="H30" s="7">
        <v>-408.76605224999997</v>
      </c>
    </row>
    <row r="31" spans="4:8" x14ac:dyDescent="0.2">
      <c r="D31">
        <v>366.16394043000003</v>
      </c>
      <c r="H31" s="7">
        <v>366.16394043000003</v>
      </c>
    </row>
    <row r="32" spans="4:8" x14ac:dyDescent="0.2">
      <c r="D32">
        <v>28.093933109999998</v>
      </c>
      <c r="H32" s="7">
        <v>28.093933109999998</v>
      </c>
    </row>
    <row r="33" spans="4:8" x14ac:dyDescent="0.2">
      <c r="D33">
        <v>-295.97607421999999</v>
      </c>
      <c r="H33" s="7">
        <v>-295.97607421999999</v>
      </c>
    </row>
    <row r="34" spans="4:8" x14ac:dyDescent="0.2">
      <c r="D34">
        <v>-385.04608153999999</v>
      </c>
      <c r="H34" s="7">
        <v>-385.04608153999999</v>
      </c>
    </row>
    <row r="35" spans="4:8" x14ac:dyDescent="0.2">
      <c r="D35">
        <v>536.88391113</v>
      </c>
      <c r="H35" s="7">
        <v>536.88391113</v>
      </c>
    </row>
    <row r="36" spans="4:8" x14ac:dyDescent="0.2">
      <c r="D36">
        <v>587.81390381000006</v>
      </c>
      <c r="H36" s="7">
        <v>587.81390381000006</v>
      </c>
    </row>
    <row r="37" spans="4:8" x14ac:dyDescent="0.2">
      <c r="D37">
        <v>75.743896480000004</v>
      </c>
      <c r="H37" s="7">
        <v>75.743896480000004</v>
      </c>
    </row>
    <row r="38" spans="4:8" x14ac:dyDescent="0.2">
      <c r="D38">
        <v>-155.32611084000001</v>
      </c>
      <c r="H38" s="7">
        <v>-155.32611084000001</v>
      </c>
    </row>
    <row r="39" spans="4:8" x14ac:dyDescent="0.2">
      <c r="D39">
        <v>858.60388183999999</v>
      </c>
      <c r="H39" s="8">
        <v>858.60388183999999</v>
      </c>
    </row>
  </sheetData>
  <phoneticPr fontId="4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2"/>
  <sheetViews>
    <sheetView showGridLines="0" workbookViewId="0">
      <selection activeCell="B20" sqref="B20:J21"/>
    </sheetView>
  </sheetViews>
  <sheetFormatPr defaultRowHeight="12.75" x14ac:dyDescent="0.2"/>
  <cols>
    <col min="10" max="10" width="12.140625" bestFit="1" customWidth="1"/>
  </cols>
  <sheetData>
    <row r="2" spans="1:14" ht="18.75" x14ac:dyDescent="0.3">
      <c r="B2" s="14" t="s">
        <v>151</v>
      </c>
      <c r="N2" t="s">
        <v>152</v>
      </c>
    </row>
    <row r="4" spans="1:14" ht="15.75" x14ac:dyDescent="0.25">
      <c r="B4" s="26" t="s">
        <v>51</v>
      </c>
      <c r="C4" s="27"/>
      <c r="D4" s="27"/>
      <c r="E4" s="28"/>
      <c r="J4" s="26" t="s">
        <v>97</v>
      </c>
      <c r="K4" s="27"/>
      <c r="L4" s="28"/>
    </row>
    <row r="5" spans="1:14" x14ac:dyDescent="0.2">
      <c r="B5" s="24" t="s">
        <v>53</v>
      </c>
      <c r="C5" s="25"/>
      <c r="D5" s="24" t="s">
        <v>46</v>
      </c>
      <c r="E5" s="25"/>
      <c r="J5" s="17" t="s">
        <v>153</v>
      </c>
      <c r="K5" s="17" t="s">
        <v>100</v>
      </c>
      <c r="L5" s="17" t="s">
        <v>71</v>
      </c>
    </row>
    <row r="6" spans="1:14" x14ac:dyDescent="0.2">
      <c r="J6" s="12">
        <v>2</v>
      </c>
      <c r="K6" s="12">
        <v>1</v>
      </c>
      <c r="L6" s="12">
        <v>3</v>
      </c>
    </row>
    <row r="8" spans="1:14" ht="18.75" x14ac:dyDescent="0.3">
      <c r="A8" s="18" t="s">
        <v>53</v>
      </c>
    </row>
    <row r="10" spans="1:14" ht="15.75" x14ac:dyDescent="0.25">
      <c r="B10" s="26" t="s">
        <v>46</v>
      </c>
      <c r="C10" s="27"/>
      <c r="D10" s="27"/>
      <c r="E10" s="27"/>
      <c r="F10" s="27"/>
      <c r="G10" s="28"/>
    </row>
    <row r="11" spans="1:14" x14ac:dyDescent="0.2">
      <c r="B11" s="29" t="s">
        <v>101</v>
      </c>
      <c r="C11" s="30"/>
      <c r="D11" s="31"/>
      <c r="E11" s="32" t="s">
        <v>102</v>
      </c>
      <c r="F11" s="33"/>
      <c r="G11" s="25"/>
    </row>
    <row r="12" spans="1:14" x14ac:dyDescent="0.2">
      <c r="B12" s="29" t="s">
        <v>103</v>
      </c>
      <c r="C12" s="30"/>
      <c r="D12" s="31"/>
      <c r="E12" s="32" t="s">
        <v>46</v>
      </c>
      <c r="F12" s="33"/>
      <c r="G12" s="25"/>
    </row>
    <row r="13" spans="1:14" x14ac:dyDescent="0.2">
      <c r="B13" s="29" t="s">
        <v>154</v>
      </c>
      <c r="C13" s="30"/>
      <c r="D13" s="31"/>
      <c r="E13" s="32" t="s">
        <v>155</v>
      </c>
      <c r="F13" s="33"/>
      <c r="G13" s="25"/>
    </row>
    <row r="14" spans="1:14" x14ac:dyDescent="0.2">
      <c r="B14" s="29" t="s">
        <v>156</v>
      </c>
      <c r="C14" s="30"/>
      <c r="D14" s="31"/>
      <c r="E14" s="34">
        <v>42</v>
      </c>
      <c r="F14" s="35"/>
      <c r="G14" s="36"/>
    </row>
    <row r="15" spans="1:14" x14ac:dyDescent="0.2">
      <c r="B15" s="29" t="s">
        <v>157</v>
      </c>
      <c r="C15" s="30"/>
      <c r="D15" s="31"/>
      <c r="E15" s="32" t="s">
        <v>47</v>
      </c>
      <c r="F15" s="33"/>
      <c r="G15" s="25"/>
    </row>
    <row r="16" spans="1:14" x14ac:dyDescent="0.2">
      <c r="B16" s="29" t="s">
        <v>74</v>
      </c>
      <c r="C16" s="30"/>
      <c r="D16" s="31"/>
      <c r="E16" s="32" t="s">
        <v>45</v>
      </c>
      <c r="F16" s="33"/>
      <c r="G16" s="25"/>
    </row>
    <row r="18" spans="1:10" ht="18.75" x14ac:dyDescent="0.3">
      <c r="A18" s="18" t="s">
        <v>46</v>
      </c>
    </row>
    <row r="20" spans="1:10" x14ac:dyDescent="0.2">
      <c r="B20" s="17" t="s">
        <v>0</v>
      </c>
      <c r="C20" s="17" t="s">
        <v>1</v>
      </c>
      <c r="D20" s="17" t="s">
        <v>88</v>
      </c>
      <c r="E20" s="17" t="s">
        <v>44</v>
      </c>
      <c r="F20" s="17" t="s">
        <v>89</v>
      </c>
      <c r="G20" s="17" t="s">
        <v>158</v>
      </c>
      <c r="H20" s="17" t="s">
        <v>48</v>
      </c>
      <c r="I20" s="17" t="s">
        <v>49</v>
      </c>
      <c r="J20" s="17" t="s">
        <v>50</v>
      </c>
    </row>
    <row r="21" spans="1:10" x14ac:dyDescent="0.2">
      <c r="B21" s="12" t="s">
        <v>2</v>
      </c>
      <c r="C21" s="12">
        <v>1734.8269996643101</v>
      </c>
      <c r="D21" s="12">
        <v>7.4586629754003404</v>
      </c>
      <c r="E21" s="12">
        <v>1</v>
      </c>
      <c r="F21" s="12" t="s">
        <v>44</v>
      </c>
      <c r="G21" s="12">
        <v>1</v>
      </c>
      <c r="H21" s="12">
        <v>0</v>
      </c>
      <c r="I21" s="12">
        <v>0</v>
      </c>
      <c r="J21" s="12">
        <v>0</v>
      </c>
    </row>
    <row r="22" spans="1:10" x14ac:dyDescent="0.2">
      <c r="B22" s="12" t="s">
        <v>3</v>
      </c>
      <c r="C22" s="12">
        <v>2244.9609985351599</v>
      </c>
      <c r="D22" s="12">
        <v>7.71644342743532</v>
      </c>
      <c r="E22" s="12">
        <v>2</v>
      </c>
      <c r="F22" s="12" t="s">
        <v>44</v>
      </c>
      <c r="G22" s="12">
        <v>0</v>
      </c>
      <c r="H22" s="12">
        <v>1</v>
      </c>
      <c r="I22" s="12">
        <v>0</v>
      </c>
      <c r="J22" s="12">
        <v>0</v>
      </c>
    </row>
    <row r="23" spans="1:10" x14ac:dyDescent="0.2">
      <c r="B23" s="12" t="s">
        <v>4</v>
      </c>
      <c r="C23" s="12">
        <v>2533.8049926757799</v>
      </c>
      <c r="D23" s="12">
        <v>7.8374774015961099</v>
      </c>
      <c r="E23" s="12">
        <v>3</v>
      </c>
      <c r="F23" s="12" t="s">
        <v>44</v>
      </c>
      <c r="G23" s="12">
        <v>0</v>
      </c>
      <c r="H23" s="12">
        <v>0</v>
      </c>
      <c r="I23" s="12">
        <v>1</v>
      </c>
      <c r="J23" s="12">
        <v>0</v>
      </c>
    </row>
    <row r="24" spans="1:10" x14ac:dyDescent="0.2">
      <c r="B24" s="12" t="s">
        <v>5</v>
      </c>
      <c r="C24" s="12">
        <v>2154.9629974365198</v>
      </c>
      <c r="D24" s="12">
        <v>7.6755288318273296</v>
      </c>
      <c r="E24" s="12">
        <v>4</v>
      </c>
      <c r="F24" s="12" t="s">
        <v>44</v>
      </c>
      <c r="G24" s="12">
        <v>0</v>
      </c>
      <c r="H24" s="12">
        <v>0</v>
      </c>
      <c r="I24" s="12">
        <v>0</v>
      </c>
      <c r="J24" s="12">
        <v>1</v>
      </c>
    </row>
    <row r="25" spans="1:10" x14ac:dyDescent="0.2">
      <c r="B25" s="12" t="s">
        <v>6</v>
      </c>
      <c r="C25" s="12">
        <v>1547.8189964294399</v>
      </c>
      <c r="D25" s="12">
        <v>7.3446021199419702</v>
      </c>
      <c r="E25" s="12">
        <v>5</v>
      </c>
      <c r="F25" s="12" t="s">
        <v>44</v>
      </c>
      <c r="G25" s="12">
        <v>1</v>
      </c>
      <c r="H25" s="12">
        <v>0</v>
      </c>
      <c r="I25" s="12">
        <v>0</v>
      </c>
      <c r="J25" s="12">
        <v>0</v>
      </c>
    </row>
    <row r="26" spans="1:10" x14ac:dyDescent="0.2">
      <c r="B26" s="12" t="s">
        <v>7</v>
      </c>
      <c r="C26" s="12">
        <v>2104.4119949340802</v>
      </c>
      <c r="D26" s="12">
        <v>7.65179136977107</v>
      </c>
      <c r="E26" s="12">
        <v>6</v>
      </c>
      <c r="F26" s="12" t="s">
        <v>44</v>
      </c>
      <c r="G26" s="12">
        <v>0</v>
      </c>
      <c r="H26" s="12">
        <v>1</v>
      </c>
      <c r="I26" s="12">
        <v>0</v>
      </c>
      <c r="J26" s="12">
        <v>0</v>
      </c>
    </row>
    <row r="27" spans="1:10" x14ac:dyDescent="0.2">
      <c r="B27" s="12" t="s">
        <v>8</v>
      </c>
      <c r="C27" s="12">
        <v>2014.3629989624001</v>
      </c>
      <c r="D27" s="12">
        <v>7.6080582948541098</v>
      </c>
      <c r="E27" s="12">
        <v>7</v>
      </c>
      <c r="F27" s="12" t="s">
        <v>44</v>
      </c>
      <c r="G27" s="12">
        <v>0</v>
      </c>
      <c r="H27" s="12">
        <v>0</v>
      </c>
      <c r="I27" s="12">
        <v>1</v>
      </c>
      <c r="J27" s="12">
        <v>0</v>
      </c>
    </row>
    <row r="28" spans="1:10" x14ac:dyDescent="0.2">
      <c r="B28" s="12" t="s">
        <v>9</v>
      </c>
      <c r="C28" s="12">
        <v>1991.7469978332499</v>
      </c>
      <c r="D28" s="12">
        <v>7.5967674209583498</v>
      </c>
      <c r="E28" s="12">
        <v>8</v>
      </c>
      <c r="F28" s="12" t="s">
        <v>44</v>
      </c>
      <c r="G28" s="12">
        <v>0</v>
      </c>
      <c r="H28" s="12">
        <v>0</v>
      </c>
      <c r="I28" s="12">
        <v>0</v>
      </c>
      <c r="J28" s="12">
        <v>1</v>
      </c>
    </row>
    <row r="29" spans="1:10" x14ac:dyDescent="0.2">
      <c r="B29" s="12" t="s">
        <v>10</v>
      </c>
      <c r="C29" s="12">
        <v>1869.0499992370601</v>
      </c>
      <c r="D29" s="12">
        <v>7.5331855589634698</v>
      </c>
      <c r="E29" s="12">
        <v>9</v>
      </c>
      <c r="F29" s="12" t="s">
        <v>44</v>
      </c>
      <c r="G29" s="12">
        <v>1</v>
      </c>
      <c r="H29" s="12">
        <v>0</v>
      </c>
      <c r="I29" s="12">
        <v>0</v>
      </c>
      <c r="J29" s="12">
        <v>0</v>
      </c>
    </row>
    <row r="30" spans="1:10" x14ac:dyDescent="0.2">
      <c r="B30" s="12" t="s">
        <v>11</v>
      </c>
      <c r="C30" s="12">
        <v>2313.6319961547902</v>
      </c>
      <c r="D30" s="12">
        <v>7.7465738614654596</v>
      </c>
      <c r="E30" s="12">
        <v>10</v>
      </c>
      <c r="F30" s="12" t="s">
        <v>44</v>
      </c>
      <c r="G30" s="12">
        <v>0</v>
      </c>
      <c r="H30" s="12">
        <v>1</v>
      </c>
      <c r="I30" s="12">
        <v>0</v>
      </c>
      <c r="J30" s="12">
        <v>0</v>
      </c>
    </row>
    <row r="31" spans="1:10" x14ac:dyDescent="0.2">
      <c r="B31" s="12" t="s">
        <v>12</v>
      </c>
      <c r="C31" s="12">
        <v>2128.3199996948201</v>
      </c>
      <c r="D31" s="12">
        <v>7.66308821495267</v>
      </c>
      <c r="E31" s="12">
        <v>11</v>
      </c>
      <c r="F31" s="12" t="s">
        <v>44</v>
      </c>
      <c r="G31" s="12">
        <v>0</v>
      </c>
      <c r="H31" s="12">
        <v>0</v>
      </c>
      <c r="I31" s="12">
        <v>1</v>
      </c>
      <c r="J31" s="12">
        <v>0</v>
      </c>
    </row>
    <row r="32" spans="1:10" x14ac:dyDescent="0.2">
      <c r="B32" s="12" t="s">
        <v>13</v>
      </c>
      <c r="C32" s="12">
        <v>2026.82899856567</v>
      </c>
      <c r="D32" s="12">
        <v>7.6142277810609196</v>
      </c>
      <c r="E32" s="12">
        <v>12</v>
      </c>
      <c r="F32" s="12" t="s">
        <v>44</v>
      </c>
      <c r="G32" s="12">
        <v>0</v>
      </c>
      <c r="H32" s="12">
        <v>0</v>
      </c>
      <c r="I32" s="12">
        <v>0</v>
      </c>
      <c r="J32" s="12">
        <v>1</v>
      </c>
    </row>
    <row r="33" spans="2:10" x14ac:dyDescent="0.2">
      <c r="B33" s="12" t="s">
        <v>14</v>
      </c>
      <c r="C33" s="12">
        <v>1910.60399627686</v>
      </c>
      <c r="D33" s="12">
        <v>7.5551746994682096</v>
      </c>
      <c r="E33" s="12">
        <v>13</v>
      </c>
      <c r="F33" s="12" t="s">
        <v>44</v>
      </c>
      <c r="G33" s="12">
        <v>1</v>
      </c>
      <c r="H33" s="12">
        <v>0</v>
      </c>
      <c r="I33" s="12">
        <v>0</v>
      </c>
      <c r="J33" s="12">
        <v>0</v>
      </c>
    </row>
    <row r="34" spans="2:10" x14ac:dyDescent="0.2">
      <c r="B34" s="12" t="s">
        <v>15</v>
      </c>
      <c r="C34" s="12">
        <v>2331.1649932861301</v>
      </c>
      <c r="D34" s="12">
        <v>7.7541234187213499</v>
      </c>
      <c r="E34" s="12">
        <v>14</v>
      </c>
      <c r="F34" s="12" t="s">
        <v>44</v>
      </c>
      <c r="G34" s="12">
        <v>0</v>
      </c>
      <c r="H34" s="12">
        <v>1</v>
      </c>
      <c r="I34" s="12">
        <v>0</v>
      </c>
      <c r="J34" s="12">
        <v>0</v>
      </c>
    </row>
    <row r="35" spans="2:10" x14ac:dyDescent="0.2">
      <c r="B35" s="12" t="s">
        <v>16</v>
      </c>
      <c r="C35" s="12">
        <v>2206.5499954223601</v>
      </c>
      <c r="D35" s="12">
        <v>7.6991854867000704</v>
      </c>
      <c r="E35" s="12">
        <v>15</v>
      </c>
      <c r="F35" s="12" t="s">
        <v>44</v>
      </c>
      <c r="G35" s="12">
        <v>0</v>
      </c>
      <c r="H35" s="12">
        <v>0</v>
      </c>
      <c r="I35" s="12">
        <v>1</v>
      </c>
      <c r="J35" s="12">
        <v>0</v>
      </c>
    </row>
    <row r="36" spans="2:10" x14ac:dyDescent="0.2">
      <c r="B36" s="12" t="s">
        <v>17</v>
      </c>
      <c r="C36" s="12">
        <v>2173.96799468994</v>
      </c>
      <c r="D36" s="12">
        <v>7.6843093457190301</v>
      </c>
      <c r="E36" s="12">
        <v>16</v>
      </c>
      <c r="F36" s="12" t="s">
        <v>44</v>
      </c>
      <c r="G36" s="12">
        <v>0</v>
      </c>
      <c r="H36" s="12">
        <v>0</v>
      </c>
      <c r="I36" s="12">
        <v>0</v>
      </c>
      <c r="J36" s="12">
        <v>1</v>
      </c>
    </row>
    <row r="37" spans="2:10" x14ac:dyDescent="0.2">
      <c r="B37" s="12" t="s">
        <v>18</v>
      </c>
      <c r="C37" s="12">
        <v>2148.2779998779301</v>
      </c>
      <c r="D37" s="12">
        <v>7.6724218699163398</v>
      </c>
      <c r="E37" s="12">
        <v>17</v>
      </c>
      <c r="F37" s="12" t="s">
        <v>44</v>
      </c>
      <c r="G37" s="12">
        <v>1</v>
      </c>
      <c r="H37" s="12">
        <v>0</v>
      </c>
      <c r="I37" s="12">
        <v>0</v>
      </c>
      <c r="J37" s="12">
        <v>0</v>
      </c>
    </row>
    <row r="38" spans="2:10" x14ac:dyDescent="0.2">
      <c r="B38" s="12" t="s">
        <v>19</v>
      </c>
      <c r="C38" s="12">
        <v>2739.3079986572302</v>
      </c>
      <c r="D38" s="12">
        <v>7.9154606122500804</v>
      </c>
      <c r="E38" s="12">
        <v>18</v>
      </c>
      <c r="F38" s="12" t="s">
        <v>44</v>
      </c>
      <c r="G38" s="12">
        <v>0</v>
      </c>
      <c r="H38" s="12">
        <v>1</v>
      </c>
      <c r="I38" s="12">
        <v>0</v>
      </c>
      <c r="J38" s="12">
        <v>0</v>
      </c>
    </row>
    <row r="39" spans="2:10" x14ac:dyDescent="0.2">
      <c r="B39" s="12" t="s">
        <v>20</v>
      </c>
      <c r="C39" s="12">
        <v>2792.7539978027298</v>
      </c>
      <c r="D39" s="12">
        <v>7.9347834839431703</v>
      </c>
      <c r="E39" s="12">
        <v>19</v>
      </c>
      <c r="F39" s="12" t="s">
        <v>44</v>
      </c>
      <c r="G39" s="12">
        <v>0</v>
      </c>
      <c r="H39" s="12">
        <v>0</v>
      </c>
      <c r="I39" s="12">
        <v>1</v>
      </c>
      <c r="J39" s="12">
        <v>0</v>
      </c>
    </row>
    <row r="40" spans="2:10" x14ac:dyDescent="0.2">
      <c r="B40" s="12" t="s">
        <v>21</v>
      </c>
      <c r="C40" s="12">
        <v>2556.00999450684</v>
      </c>
      <c r="D40" s="12">
        <v>7.8462027257037201</v>
      </c>
      <c r="E40" s="12">
        <v>20</v>
      </c>
      <c r="F40" s="12" t="s">
        <v>44</v>
      </c>
      <c r="G40" s="12">
        <v>0</v>
      </c>
      <c r="H40" s="12">
        <v>0</v>
      </c>
      <c r="I40" s="12">
        <v>0</v>
      </c>
      <c r="J40" s="12">
        <v>1</v>
      </c>
    </row>
    <row r="41" spans="2:10" x14ac:dyDescent="0.2">
      <c r="B41" s="12" t="s">
        <v>22</v>
      </c>
      <c r="C41" s="12">
        <v>2480.9739990234398</v>
      </c>
      <c r="D41" s="12">
        <v>7.8164065035979604</v>
      </c>
      <c r="E41" s="12">
        <v>21</v>
      </c>
      <c r="F41" s="12" t="s">
        <v>44</v>
      </c>
      <c r="G41" s="12">
        <v>1</v>
      </c>
      <c r="H41" s="12">
        <v>0</v>
      </c>
      <c r="I41" s="12">
        <v>0</v>
      </c>
      <c r="J41" s="12">
        <v>0</v>
      </c>
    </row>
    <row r="42" spans="2:10" x14ac:dyDescent="0.2">
      <c r="B42" s="12" t="s">
        <v>23</v>
      </c>
      <c r="C42" s="12">
        <v>3039.5229949951199</v>
      </c>
      <c r="D42" s="12">
        <v>8.0194558725475993</v>
      </c>
      <c r="E42" s="12">
        <v>22</v>
      </c>
      <c r="F42" s="12" t="s">
        <v>44</v>
      </c>
      <c r="G42" s="12">
        <v>0</v>
      </c>
      <c r="H42" s="12">
        <v>1</v>
      </c>
      <c r="I42" s="12">
        <v>0</v>
      </c>
      <c r="J42" s="12">
        <v>0</v>
      </c>
    </row>
    <row r="43" spans="2:10" x14ac:dyDescent="0.2">
      <c r="B43" s="12" t="s">
        <v>24</v>
      </c>
      <c r="C43" s="12">
        <v>3172.1159973144499</v>
      </c>
      <c r="D43" s="12">
        <v>8.0621541512268493</v>
      </c>
      <c r="E43" s="12">
        <v>23</v>
      </c>
      <c r="F43" s="12" t="s">
        <v>44</v>
      </c>
      <c r="G43" s="12">
        <v>0</v>
      </c>
      <c r="H43" s="12">
        <v>0</v>
      </c>
      <c r="I43" s="12">
        <v>1</v>
      </c>
      <c r="J43" s="12">
        <v>0</v>
      </c>
    </row>
    <row r="44" spans="2:10" x14ac:dyDescent="0.2">
      <c r="B44" s="12" t="s">
        <v>25</v>
      </c>
      <c r="C44" s="12">
        <v>2879.00099945068</v>
      </c>
      <c r="D44" s="12">
        <v>7.9651986377641402</v>
      </c>
      <c r="E44" s="12">
        <v>24</v>
      </c>
      <c r="F44" s="12" t="s">
        <v>44</v>
      </c>
      <c r="G44" s="12">
        <v>0</v>
      </c>
      <c r="H44" s="12">
        <v>0</v>
      </c>
      <c r="I44" s="12">
        <v>0</v>
      </c>
      <c r="J44" s="12">
        <v>1</v>
      </c>
    </row>
    <row r="45" spans="2:10" x14ac:dyDescent="0.2">
      <c r="B45" s="12" t="s">
        <v>26</v>
      </c>
      <c r="C45" s="12">
        <v>2772</v>
      </c>
      <c r="D45" s="12">
        <v>7.9273243603097896</v>
      </c>
      <c r="E45" s="12">
        <v>25</v>
      </c>
      <c r="F45" s="12" t="s">
        <v>44</v>
      </c>
      <c r="G45" s="12">
        <v>1</v>
      </c>
      <c r="H45" s="12">
        <v>0</v>
      </c>
      <c r="I45" s="12">
        <v>0</v>
      </c>
      <c r="J45" s="12">
        <v>0</v>
      </c>
    </row>
    <row r="46" spans="2:10" x14ac:dyDescent="0.2">
      <c r="B46" s="12" t="s">
        <v>27</v>
      </c>
      <c r="C46" s="12">
        <v>3550</v>
      </c>
      <c r="D46" s="12">
        <v>8.1747028824694592</v>
      </c>
      <c r="E46" s="12">
        <v>26</v>
      </c>
      <c r="F46" s="12" t="s">
        <v>44</v>
      </c>
      <c r="G46" s="12">
        <v>0</v>
      </c>
      <c r="H46" s="12">
        <v>1</v>
      </c>
      <c r="I46" s="12">
        <v>0</v>
      </c>
      <c r="J46" s="12">
        <v>0</v>
      </c>
    </row>
    <row r="47" spans="2:10" x14ac:dyDescent="0.2">
      <c r="B47" s="12" t="s">
        <v>28</v>
      </c>
      <c r="C47" s="12">
        <v>3508</v>
      </c>
      <c r="D47" s="12">
        <v>8.1628013534920694</v>
      </c>
      <c r="E47" s="12">
        <v>27</v>
      </c>
      <c r="F47" s="12" t="s">
        <v>44</v>
      </c>
      <c r="G47" s="12">
        <v>0</v>
      </c>
      <c r="H47" s="12">
        <v>0</v>
      </c>
      <c r="I47" s="12">
        <v>1</v>
      </c>
      <c r="J47" s="12">
        <v>0</v>
      </c>
    </row>
    <row r="48" spans="2:10" x14ac:dyDescent="0.2">
      <c r="B48" s="12" t="s">
        <v>29</v>
      </c>
      <c r="C48" s="12">
        <v>3243.8599929809602</v>
      </c>
      <c r="D48" s="12">
        <v>8.0845192555434409</v>
      </c>
      <c r="E48" s="12">
        <v>28</v>
      </c>
      <c r="F48" s="12" t="s">
        <v>44</v>
      </c>
      <c r="G48" s="12">
        <v>0</v>
      </c>
      <c r="H48" s="12">
        <v>0</v>
      </c>
      <c r="I48" s="12">
        <v>0</v>
      </c>
      <c r="J48" s="12">
        <v>1</v>
      </c>
    </row>
    <row r="49" spans="2:10" x14ac:dyDescent="0.2">
      <c r="B49" s="12" t="s">
        <v>30</v>
      </c>
      <c r="C49" s="12">
        <v>3056</v>
      </c>
      <c r="D49" s="12">
        <v>8.0248621502864097</v>
      </c>
      <c r="E49" s="12">
        <v>29</v>
      </c>
      <c r="F49" s="12" t="s">
        <v>44</v>
      </c>
      <c r="G49" s="12">
        <v>1</v>
      </c>
      <c r="H49" s="12">
        <v>0</v>
      </c>
      <c r="I49" s="12">
        <v>0</v>
      </c>
      <c r="J49" s="12">
        <v>0</v>
      </c>
    </row>
    <row r="50" spans="2:10" x14ac:dyDescent="0.2">
      <c r="B50" s="12" t="s">
        <v>31</v>
      </c>
      <c r="C50" s="12">
        <v>3899</v>
      </c>
      <c r="D50" s="12">
        <v>8.2684753889825995</v>
      </c>
      <c r="E50" s="12">
        <v>30</v>
      </c>
      <c r="F50" s="12" t="s">
        <v>44</v>
      </c>
      <c r="G50" s="12">
        <v>0</v>
      </c>
      <c r="H50" s="12">
        <v>1</v>
      </c>
      <c r="I50" s="12">
        <v>0</v>
      </c>
      <c r="J50" s="12">
        <v>0</v>
      </c>
    </row>
    <row r="51" spans="2:10" x14ac:dyDescent="0.2">
      <c r="B51" s="12" t="s">
        <v>32</v>
      </c>
      <c r="C51" s="12">
        <v>3629</v>
      </c>
      <c r="D51" s="12">
        <v>8.1967124072130702</v>
      </c>
      <c r="E51" s="12">
        <v>31</v>
      </c>
      <c r="F51" s="12" t="s">
        <v>44</v>
      </c>
      <c r="G51" s="12">
        <v>0</v>
      </c>
      <c r="H51" s="12">
        <v>0</v>
      </c>
      <c r="I51" s="12">
        <v>1</v>
      </c>
      <c r="J51" s="12">
        <v>0</v>
      </c>
    </row>
    <row r="52" spans="2:10" x14ac:dyDescent="0.2">
      <c r="B52" s="12" t="s">
        <v>33</v>
      </c>
      <c r="C52" s="12">
        <v>3373</v>
      </c>
      <c r="D52" s="12">
        <v>8.12355783506165</v>
      </c>
      <c r="E52" s="12">
        <v>32</v>
      </c>
      <c r="F52" s="12" t="s">
        <v>44</v>
      </c>
      <c r="G52" s="12">
        <v>0</v>
      </c>
      <c r="H52" s="12">
        <v>0</v>
      </c>
      <c r="I52" s="12">
        <v>0</v>
      </c>
      <c r="J52" s="12">
        <v>1</v>
      </c>
    </row>
    <row r="53" spans="2:10" x14ac:dyDescent="0.2">
      <c r="B53" s="12" t="s">
        <v>34</v>
      </c>
      <c r="C53" s="12">
        <v>3352</v>
      </c>
      <c r="D53" s="12">
        <v>8.1173124616019692</v>
      </c>
      <c r="E53" s="12">
        <v>33</v>
      </c>
      <c r="F53" s="12" t="s">
        <v>44</v>
      </c>
      <c r="G53" s="12">
        <v>1</v>
      </c>
      <c r="H53" s="12">
        <v>0</v>
      </c>
      <c r="I53" s="12">
        <v>0</v>
      </c>
      <c r="J53" s="12">
        <v>0</v>
      </c>
    </row>
    <row r="54" spans="2:10" x14ac:dyDescent="0.2">
      <c r="B54" s="12" t="s">
        <v>35</v>
      </c>
      <c r="C54" s="12">
        <v>4342</v>
      </c>
      <c r="D54" s="12">
        <v>8.3760903504382398</v>
      </c>
      <c r="E54" s="12">
        <v>34</v>
      </c>
      <c r="F54" s="12" t="s">
        <v>44</v>
      </c>
      <c r="G54" s="12">
        <v>0</v>
      </c>
      <c r="H54" s="12">
        <v>1</v>
      </c>
      <c r="I54" s="12">
        <v>0</v>
      </c>
      <c r="J54" s="12">
        <v>0</v>
      </c>
    </row>
    <row r="55" spans="2:10" x14ac:dyDescent="0.2">
      <c r="B55" s="12" t="s">
        <v>36</v>
      </c>
      <c r="C55" s="12">
        <v>4461</v>
      </c>
      <c r="D55" s="12">
        <v>8.4031282351282606</v>
      </c>
      <c r="E55" s="12">
        <v>35</v>
      </c>
      <c r="F55" s="12" t="s">
        <v>44</v>
      </c>
      <c r="G55" s="12">
        <v>0</v>
      </c>
      <c r="H55" s="12">
        <v>0</v>
      </c>
      <c r="I55" s="12">
        <v>1</v>
      </c>
      <c r="J55" s="12">
        <v>0</v>
      </c>
    </row>
    <row r="56" spans="2:10" x14ac:dyDescent="0.2">
      <c r="B56" s="12" t="s">
        <v>37</v>
      </c>
      <c r="C56" s="12">
        <v>4017</v>
      </c>
      <c r="D56" s="12">
        <v>8.2982906343592795</v>
      </c>
      <c r="E56" s="12">
        <v>36</v>
      </c>
      <c r="F56" s="12" t="s">
        <v>44</v>
      </c>
      <c r="G56" s="12">
        <v>0</v>
      </c>
      <c r="H56" s="12">
        <v>0</v>
      </c>
      <c r="I56" s="12">
        <v>0</v>
      </c>
      <c r="J56" s="12">
        <v>1</v>
      </c>
    </row>
    <row r="57" spans="2:10" x14ac:dyDescent="0.2">
      <c r="B57" s="12" t="s">
        <v>38</v>
      </c>
      <c r="C57" s="12">
        <v>3854</v>
      </c>
      <c r="D57" s="12">
        <v>8.25686684897431</v>
      </c>
      <c r="E57" s="12">
        <v>37</v>
      </c>
      <c r="F57" s="12" t="s">
        <v>44</v>
      </c>
      <c r="G57" s="12">
        <v>1</v>
      </c>
      <c r="H57" s="12">
        <v>0</v>
      </c>
      <c r="I57" s="12">
        <v>0</v>
      </c>
      <c r="J57" s="12">
        <v>0</v>
      </c>
    </row>
    <row r="58" spans="2:10" x14ac:dyDescent="0.2">
      <c r="B58" s="12" t="s">
        <v>39</v>
      </c>
      <c r="C58" s="12">
        <v>4936</v>
      </c>
      <c r="D58" s="12">
        <v>8.5043105655852198</v>
      </c>
      <c r="E58" s="12">
        <v>38</v>
      </c>
      <c r="F58" s="12" t="s">
        <v>44</v>
      </c>
      <c r="G58" s="12">
        <v>0</v>
      </c>
      <c r="H58" s="12">
        <v>1</v>
      </c>
      <c r="I58" s="12">
        <v>0</v>
      </c>
      <c r="J58" s="12">
        <v>0</v>
      </c>
    </row>
    <row r="59" spans="2:10" x14ac:dyDescent="0.2">
      <c r="B59" s="12" t="s">
        <v>40</v>
      </c>
      <c r="C59" s="12">
        <v>4895</v>
      </c>
      <c r="D59" s="12">
        <v>8.4959695549646099</v>
      </c>
      <c r="E59" s="12">
        <v>39</v>
      </c>
      <c r="F59" s="12" t="s">
        <v>90</v>
      </c>
      <c r="G59" s="12">
        <v>0</v>
      </c>
      <c r="H59" s="12">
        <v>0</v>
      </c>
      <c r="I59" s="12">
        <v>1</v>
      </c>
      <c r="J59" s="12">
        <v>0</v>
      </c>
    </row>
    <row r="60" spans="2:10" x14ac:dyDescent="0.2">
      <c r="B60" s="12" t="s">
        <v>41</v>
      </c>
      <c r="C60" s="12">
        <v>4333</v>
      </c>
      <c r="D60" s="12">
        <v>8.3740154217399105</v>
      </c>
      <c r="E60" s="12">
        <v>40</v>
      </c>
      <c r="F60" s="12" t="s">
        <v>90</v>
      </c>
      <c r="G60" s="12">
        <v>0</v>
      </c>
      <c r="H60" s="12">
        <v>0</v>
      </c>
      <c r="I60" s="12">
        <v>0</v>
      </c>
      <c r="J60" s="12">
        <v>1</v>
      </c>
    </row>
    <row r="61" spans="2:10" x14ac:dyDescent="0.2">
      <c r="B61" s="12" t="s">
        <v>42</v>
      </c>
      <c r="C61" s="12">
        <v>4194</v>
      </c>
      <c r="D61" s="12">
        <v>8.3414102114618593</v>
      </c>
      <c r="E61" s="12">
        <v>41</v>
      </c>
      <c r="F61" s="12" t="s">
        <v>90</v>
      </c>
      <c r="G61" s="12">
        <v>1</v>
      </c>
      <c r="H61" s="12">
        <v>0</v>
      </c>
      <c r="I61" s="12">
        <v>0</v>
      </c>
      <c r="J61" s="12">
        <v>0</v>
      </c>
    </row>
    <row r="62" spans="2:10" x14ac:dyDescent="0.2">
      <c r="B62" s="12" t="s">
        <v>43</v>
      </c>
      <c r="C62" s="12">
        <v>5253</v>
      </c>
      <c r="D62" s="12">
        <v>8.5665546209539603</v>
      </c>
      <c r="E62" s="12">
        <v>42</v>
      </c>
      <c r="F62" s="12" t="s">
        <v>90</v>
      </c>
      <c r="G62" s="12">
        <v>0</v>
      </c>
      <c r="H62" s="12">
        <v>1</v>
      </c>
      <c r="I62" s="12">
        <v>0</v>
      </c>
      <c r="J62" s="12">
        <v>0</v>
      </c>
    </row>
  </sheetData>
  <mergeCells count="17">
    <mergeCell ref="B15:D15"/>
    <mergeCell ref="B5:C5"/>
    <mergeCell ref="D5:E5"/>
    <mergeCell ref="B4:E4"/>
    <mergeCell ref="J4:L4"/>
    <mergeCell ref="B16:D16"/>
    <mergeCell ref="E11:G11"/>
    <mergeCell ref="E12:G12"/>
    <mergeCell ref="E13:G13"/>
    <mergeCell ref="E14:G14"/>
    <mergeCell ref="E15:G15"/>
    <mergeCell ref="E16:G16"/>
    <mergeCell ref="B10:G10"/>
    <mergeCell ref="B11:D11"/>
    <mergeCell ref="B12:D12"/>
    <mergeCell ref="B13:D13"/>
    <mergeCell ref="B14:D14"/>
  </mergeCells>
  <hyperlinks>
    <hyperlink ref="B5" location="'CreateDummies'!$A$8:$A$8" display="Inputs"/>
    <hyperlink ref="D5" location="'CreateDummies'!$A$18:$A$18" display="Data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32"/>
  <sheetViews>
    <sheetView showGridLines="0" workbookViewId="0">
      <selection activeCell="J14" sqref="J14"/>
    </sheetView>
  </sheetViews>
  <sheetFormatPr defaultRowHeight="12.75" x14ac:dyDescent="0.2"/>
  <cols>
    <col min="10" max="10" width="8.28515625" customWidth="1"/>
  </cols>
  <sheetData>
    <row r="2" spans="1:14" ht="18.75" x14ac:dyDescent="0.3">
      <c r="B2" s="14" t="s">
        <v>166</v>
      </c>
      <c r="N2" t="s">
        <v>175</v>
      </c>
    </row>
    <row r="4" spans="1:14" ht="15.75" x14ac:dyDescent="0.25">
      <c r="B4" s="26" t="s">
        <v>51</v>
      </c>
      <c r="C4" s="27"/>
      <c r="D4" s="27"/>
      <c r="E4" s="28"/>
      <c r="J4" s="26" t="s">
        <v>97</v>
      </c>
      <c r="K4" s="27"/>
      <c r="L4" s="28"/>
    </row>
    <row r="5" spans="1:14" x14ac:dyDescent="0.2">
      <c r="B5" s="24" t="s">
        <v>53</v>
      </c>
      <c r="C5" s="25"/>
      <c r="D5" s="24" t="s">
        <v>171</v>
      </c>
      <c r="E5" s="25"/>
      <c r="J5" s="17" t="s">
        <v>167</v>
      </c>
      <c r="K5" s="17" t="s">
        <v>100</v>
      </c>
      <c r="L5" s="17" t="s">
        <v>71</v>
      </c>
    </row>
    <row r="6" spans="1:14" x14ac:dyDescent="0.2">
      <c r="J6" s="12">
        <v>0</v>
      </c>
      <c r="K6" s="12">
        <v>3</v>
      </c>
      <c r="L6" s="12">
        <v>3</v>
      </c>
    </row>
    <row r="8" spans="1:14" ht="18.75" x14ac:dyDescent="0.3">
      <c r="A8" s="18" t="s">
        <v>53</v>
      </c>
    </row>
    <row r="10" spans="1:14" ht="15.75" x14ac:dyDescent="0.25">
      <c r="B10" s="26" t="s">
        <v>46</v>
      </c>
      <c r="C10" s="27"/>
      <c r="D10" s="27"/>
      <c r="E10" s="27"/>
      <c r="F10" s="27"/>
      <c r="G10" s="28"/>
    </row>
    <row r="11" spans="1:14" x14ac:dyDescent="0.2">
      <c r="B11" s="29" t="s">
        <v>168</v>
      </c>
      <c r="C11" s="30"/>
      <c r="D11" s="31"/>
      <c r="E11" s="34">
        <v>38</v>
      </c>
      <c r="F11" s="35"/>
      <c r="G11" s="36"/>
    </row>
    <row r="12" spans="1:14" x14ac:dyDescent="0.2">
      <c r="B12" s="29" t="s">
        <v>169</v>
      </c>
      <c r="C12" s="30"/>
      <c r="D12" s="31"/>
      <c r="E12" s="32" t="s">
        <v>174</v>
      </c>
      <c r="F12" s="33"/>
      <c r="G12" s="25"/>
    </row>
    <row r="14" spans="1:14" ht="15.75" x14ac:dyDescent="0.25">
      <c r="B14" s="26" t="s">
        <v>65</v>
      </c>
      <c r="C14" s="27"/>
      <c r="D14" s="27"/>
      <c r="E14" s="27"/>
      <c r="F14" s="27"/>
      <c r="G14" s="28"/>
    </row>
    <row r="15" spans="1:14" x14ac:dyDescent="0.2">
      <c r="B15" s="29" t="s">
        <v>170</v>
      </c>
      <c r="C15" s="30"/>
      <c r="D15" s="31"/>
      <c r="E15" s="34">
        <v>12</v>
      </c>
      <c r="F15" s="35"/>
      <c r="G15" s="36"/>
    </row>
    <row r="17" spans="2:3" ht="18.75" x14ac:dyDescent="0.3">
      <c r="B17" s="18" t="s">
        <v>171</v>
      </c>
    </row>
    <row r="19" spans="2:3" x14ac:dyDescent="0.2">
      <c r="B19" s="17" t="s">
        <v>172</v>
      </c>
      <c r="C19" s="17" t="s">
        <v>173</v>
      </c>
    </row>
    <row r="20" spans="2:3" x14ac:dyDescent="0.2">
      <c r="B20" s="13">
        <v>0</v>
      </c>
      <c r="C20" s="12">
        <v>1</v>
      </c>
    </row>
    <row r="21" spans="2:3" x14ac:dyDescent="0.2">
      <c r="B21" s="13">
        <v>1</v>
      </c>
      <c r="C21" s="12">
        <v>0.67329125422374725</v>
      </c>
    </row>
    <row r="22" spans="2:3" x14ac:dyDescent="0.2">
      <c r="B22" s="13">
        <v>2</v>
      </c>
      <c r="C22" s="12">
        <v>0.38700943969779789</v>
      </c>
    </row>
    <row r="23" spans="2:3" x14ac:dyDescent="0.2">
      <c r="B23" s="13">
        <v>3</v>
      </c>
      <c r="C23" s="12">
        <v>0.1793450981124089</v>
      </c>
    </row>
    <row r="24" spans="2:3" x14ac:dyDescent="0.2">
      <c r="B24" s="13">
        <v>4</v>
      </c>
      <c r="C24" s="12">
        <v>7.7985048036983057E-2</v>
      </c>
    </row>
    <row r="25" spans="2:3" x14ac:dyDescent="0.2">
      <c r="B25" s="13">
        <v>5</v>
      </c>
      <c r="C25" s="12">
        <v>0.11120264490126738</v>
      </c>
    </row>
    <row r="26" spans="2:3" x14ac:dyDescent="0.2">
      <c r="B26" s="13">
        <v>6</v>
      </c>
      <c r="C26" s="12">
        <v>8.1313683942725451E-2</v>
      </c>
    </row>
    <row r="27" spans="2:3" x14ac:dyDescent="0.2">
      <c r="B27" s="13">
        <v>7</v>
      </c>
      <c r="C27" s="12">
        <v>2.1777859888346893E-2</v>
      </c>
    </row>
    <row r="28" spans="2:3" x14ac:dyDescent="0.2">
      <c r="B28" s="13">
        <v>8</v>
      </c>
      <c r="C28" s="12">
        <v>-5.4074726887110673E-2</v>
      </c>
    </row>
    <row r="29" spans="2:3" x14ac:dyDescent="0.2">
      <c r="B29" s="13">
        <v>9</v>
      </c>
      <c r="C29" s="12">
        <v>-7.9479086321867579E-2</v>
      </c>
    </row>
    <row r="30" spans="2:3" x14ac:dyDescent="0.2">
      <c r="B30" s="13">
        <v>10</v>
      </c>
      <c r="C30" s="12">
        <v>-0.1533297632670676</v>
      </c>
    </row>
    <row r="31" spans="2:3" x14ac:dyDescent="0.2">
      <c r="B31" s="13">
        <v>11</v>
      </c>
      <c r="C31" s="12">
        <v>-0.26494545077515819</v>
      </c>
    </row>
    <row r="32" spans="2:3" x14ac:dyDescent="0.2">
      <c r="B32" s="13">
        <v>12</v>
      </c>
      <c r="C32" s="12">
        <v>-0.33681340439389168</v>
      </c>
    </row>
  </sheetData>
  <mergeCells count="12">
    <mergeCell ref="B15:D15"/>
    <mergeCell ref="E15:G15"/>
    <mergeCell ref="B5:C5"/>
    <mergeCell ref="D5:E5"/>
    <mergeCell ref="B4:E4"/>
    <mergeCell ref="J4:L4"/>
    <mergeCell ref="B10:G10"/>
    <mergeCell ref="B11:D11"/>
    <mergeCell ref="E11:G11"/>
    <mergeCell ref="B12:D12"/>
    <mergeCell ref="E12:G12"/>
    <mergeCell ref="B14:G14"/>
  </mergeCells>
  <hyperlinks>
    <hyperlink ref="B5" location="'ACF_Output1'!$A$8:$A$8" display="Inputs"/>
    <hyperlink ref="D5" location="'ACF_Output1'!$A$17:$A$17" display="ACF Values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9"/>
  <sheetViews>
    <sheetView workbookViewId="0">
      <selection activeCell="A6" sqref="A6"/>
    </sheetView>
  </sheetViews>
  <sheetFormatPr defaultRowHeight="12.75" x14ac:dyDescent="0.2"/>
  <sheetData>
    <row r="1" spans="1:1" x14ac:dyDescent="0.2">
      <c r="A1" s="11" t="s">
        <v>174</v>
      </c>
    </row>
    <row r="2" spans="1:1" x14ac:dyDescent="0.2">
      <c r="A2" s="12">
        <v>0.11283995347219733</v>
      </c>
    </row>
    <row r="3" spans="1:1" x14ac:dyDescent="0.2">
      <c r="A3" s="12">
        <v>0.12855958538661305</v>
      </c>
    </row>
    <row r="4" spans="1:1" x14ac:dyDescent="0.2">
      <c r="A4" s="12">
        <v>0.26319767206689715</v>
      </c>
    </row>
    <row r="5" spans="1:1" x14ac:dyDescent="0.2">
      <c r="A5" s="12">
        <v>0.17666983131017489</v>
      </c>
    </row>
    <row r="6" spans="1:1" x14ac:dyDescent="0.2">
      <c r="A6" s="12">
        <v>-9.5633998190157499E-2</v>
      </c>
    </row>
    <row r="7" spans="1:1" x14ac:dyDescent="0.2">
      <c r="A7" s="12">
        <v>-3.0505568481621559E-2</v>
      </c>
    </row>
    <row r="8" spans="1:1" x14ac:dyDescent="0.2">
      <c r="A8" s="12">
        <v>-6.0634530879087656E-2</v>
      </c>
    </row>
    <row r="9" spans="1:1" x14ac:dyDescent="0.2">
      <c r="A9" s="12">
        <v>3.4953242372104398E-3</v>
      </c>
    </row>
    <row r="10" spans="1:1" x14ac:dyDescent="0.2">
      <c r="A10" s="12">
        <v>-1.4636553726425916E-3</v>
      </c>
    </row>
    <row r="11" spans="1:1" x14ac:dyDescent="0.2">
      <c r="A11" s="12">
        <v>-3.0136172991215737E-2</v>
      </c>
    </row>
    <row r="12" spans="1:1" x14ac:dyDescent="0.2">
      <c r="A12" s="12">
        <v>-0.10001770698451207</v>
      </c>
    </row>
    <row r="13" spans="1:1" x14ac:dyDescent="0.2">
      <c r="A13" s="12">
        <v>-7.3457411864203515E-2</v>
      </c>
    </row>
    <row r="14" spans="1:1" x14ac:dyDescent="0.2">
      <c r="A14" s="12">
        <v>-7.3887611071887349E-2</v>
      </c>
    </row>
    <row r="15" spans="1:1" x14ac:dyDescent="0.2">
      <c r="A15" s="12">
        <v>-0.11699971193931002</v>
      </c>
    </row>
    <row r="16" spans="1:1" x14ac:dyDescent="0.2">
      <c r="A16" s="12">
        <v>-0.1583335314410963</v>
      </c>
    </row>
    <row r="17" spans="1:1" x14ac:dyDescent="0.2">
      <c r="A17" s="12">
        <v>-9.77889434100776E-2</v>
      </c>
    </row>
    <row r="18" spans="1:1" x14ac:dyDescent="0.2">
      <c r="A18" s="12">
        <v>-5.105353682774183E-2</v>
      </c>
    </row>
    <row r="19" spans="1:1" x14ac:dyDescent="0.2">
      <c r="A19" s="12">
        <v>-5.0075614614564223E-2</v>
      </c>
    </row>
    <row r="20" spans="1:1" x14ac:dyDescent="0.2">
      <c r="A20" s="12">
        <v>-1.7148630401980114E-2</v>
      </c>
    </row>
    <row r="21" spans="1:1" x14ac:dyDescent="0.2">
      <c r="A21" s="12">
        <v>-3.0308659629372237E-2</v>
      </c>
    </row>
    <row r="22" spans="1:1" x14ac:dyDescent="0.2">
      <c r="A22" s="12">
        <v>-1.4819993501049566E-3</v>
      </c>
    </row>
    <row r="23" spans="1:1" x14ac:dyDescent="0.2">
      <c r="A23" s="12">
        <v>-4.0493450521029928E-2</v>
      </c>
    </row>
    <row r="24" spans="1:1" x14ac:dyDescent="0.2">
      <c r="A24" s="12">
        <v>1.58089406777151E-2</v>
      </c>
    </row>
    <row r="25" spans="1:1" x14ac:dyDescent="0.2">
      <c r="A25" s="12">
        <v>-5.7258437729368339E-3</v>
      </c>
    </row>
    <row r="26" spans="1:1" x14ac:dyDescent="0.2">
      <c r="A26" s="12">
        <v>1.5022761157739595E-2</v>
      </c>
    </row>
    <row r="27" spans="1:1" x14ac:dyDescent="0.2">
      <c r="A27" s="12">
        <v>2.0340463196845349E-2</v>
      </c>
    </row>
    <row r="28" spans="1:1" x14ac:dyDescent="0.2">
      <c r="A28" s="12">
        <v>2.2043046738950522E-2</v>
      </c>
    </row>
    <row r="29" spans="1:1" x14ac:dyDescent="0.2">
      <c r="A29" s="12">
        <v>1.9181677802381003E-2</v>
      </c>
    </row>
    <row r="30" spans="1:1" x14ac:dyDescent="0.2">
      <c r="A30" s="12">
        <v>1.8147454930375062E-2</v>
      </c>
    </row>
    <row r="31" spans="1:1" x14ac:dyDescent="0.2">
      <c r="A31" s="12">
        <v>1.9699873506000998E-2</v>
      </c>
    </row>
    <row r="32" spans="1:1" x14ac:dyDescent="0.2">
      <c r="A32" s="12">
        <v>-3.8458995744033331E-2</v>
      </c>
    </row>
    <row r="33" spans="1:1" x14ac:dyDescent="0.2">
      <c r="A33" s="12">
        <v>-3.6192838883394529E-2</v>
      </c>
    </row>
    <row r="34" spans="1:1" x14ac:dyDescent="0.2">
      <c r="A34" s="12">
        <v>1.61846700419499E-2</v>
      </c>
    </row>
    <row r="35" spans="1:1" x14ac:dyDescent="0.2">
      <c r="A35" s="12">
        <v>3.2901738757656673E-2</v>
      </c>
    </row>
    <row r="36" spans="1:1" x14ac:dyDescent="0.2">
      <c r="A36" s="12">
        <v>7.3543735967172452E-2</v>
      </c>
    </row>
    <row r="37" spans="1:1" x14ac:dyDescent="0.2">
      <c r="A37" s="12">
        <v>4.4126864210250361E-2</v>
      </c>
    </row>
    <row r="38" spans="1:1" x14ac:dyDescent="0.2">
      <c r="A38" s="12">
        <v>6.132596121030609E-2</v>
      </c>
    </row>
    <row r="39" spans="1:1" x14ac:dyDescent="0.2">
      <c r="A39" s="12">
        <v>6.6708857700653823E-2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46"/>
  <sheetViews>
    <sheetView showGridLines="0" tabSelected="1" topLeftCell="A14" workbookViewId="0">
      <selection activeCell="G36" sqref="G36"/>
    </sheetView>
  </sheetViews>
  <sheetFormatPr defaultRowHeight="12.75" x14ac:dyDescent="0.2"/>
  <cols>
    <col min="3" max="3" width="11.7109375" bestFit="1" customWidth="1"/>
    <col min="10" max="10" width="10.5703125" bestFit="1" customWidth="1"/>
  </cols>
  <sheetData>
    <row r="2" spans="1:14" ht="18.75" x14ac:dyDescent="0.3">
      <c r="B2" s="14" t="s">
        <v>200</v>
      </c>
      <c r="N2" t="s">
        <v>232</v>
      </c>
    </row>
    <row r="4" spans="1:14" ht="15.75" x14ac:dyDescent="0.25">
      <c r="B4" s="26" t="s">
        <v>51</v>
      </c>
      <c r="C4" s="27"/>
      <c r="D4" s="27"/>
      <c r="E4" s="27"/>
      <c r="F4" s="27"/>
      <c r="G4" s="28"/>
      <c r="J4" s="26" t="s">
        <v>97</v>
      </c>
      <c r="K4" s="27"/>
      <c r="L4" s="28"/>
    </row>
    <row r="5" spans="1:14" x14ac:dyDescent="0.2">
      <c r="B5" s="24" t="s">
        <v>53</v>
      </c>
      <c r="C5" s="25"/>
      <c r="D5" s="24" t="s">
        <v>231</v>
      </c>
      <c r="E5" s="25"/>
      <c r="F5" s="24" t="s">
        <v>237</v>
      </c>
      <c r="G5" s="25"/>
      <c r="J5" s="17" t="s">
        <v>201</v>
      </c>
      <c r="K5" s="17" t="s">
        <v>100</v>
      </c>
      <c r="L5" s="17" t="s">
        <v>71</v>
      </c>
    </row>
    <row r="6" spans="1:14" x14ac:dyDescent="0.2">
      <c r="J6" s="12">
        <v>28</v>
      </c>
      <c r="K6" s="12">
        <v>200</v>
      </c>
      <c r="L6" s="12">
        <v>228</v>
      </c>
    </row>
    <row r="8" spans="1:14" ht="18.75" x14ac:dyDescent="0.3">
      <c r="A8" s="18" t="s">
        <v>53</v>
      </c>
    </row>
    <row r="10" spans="1:14" ht="15.75" x14ac:dyDescent="0.25">
      <c r="B10" s="26" t="s">
        <v>46</v>
      </c>
      <c r="C10" s="27"/>
      <c r="D10" s="27"/>
      <c r="E10" s="27"/>
      <c r="F10" s="27"/>
      <c r="G10" s="28"/>
    </row>
    <row r="11" spans="1:14" x14ac:dyDescent="0.2">
      <c r="B11" s="29" t="s">
        <v>101</v>
      </c>
      <c r="C11" s="30"/>
      <c r="D11" s="31"/>
      <c r="E11" s="32" t="s">
        <v>202</v>
      </c>
      <c r="F11" s="33"/>
      <c r="G11" s="25"/>
    </row>
    <row r="12" spans="1:14" x14ac:dyDescent="0.2">
      <c r="B12" s="29" t="s">
        <v>103</v>
      </c>
      <c r="C12" s="30"/>
      <c r="D12" s="31"/>
      <c r="E12" s="32" t="s">
        <v>203</v>
      </c>
      <c r="F12" s="33"/>
      <c r="G12" s="25"/>
    </row>
    <row r="13" spans="1:14" x14ac:dyDescent="0.2">
      <c r="B13" s="29" t="s">
        <v>154</v>
      </c>
      <c r="C13" s="30"/>
      <c r="D13" s="31"/>
      <c r="E13" s="32" t="s">
        <v>204</v>
      </c>
      <c r="F13" s="33"/>
      <c r="G13" s="25"/>
    </row>
    <row r="14" spans="1:14" x14ac:dyDescent="0.2">
      <c r="B14" s="29" t="s">
        <v>169</v>
      </c>
      <c r="C14" s="30"/>
      <c r="D14" s="31"/>
      <c r="E14" s="32" t="s">
        <v>174</v>
      </c>
      <c r="F14" s="33"/>
      <c r="G14" s="25"/>
    </row>
    <row r="15" spans="1:14" x14ac:dyDescent="0.2">
      <c r="B15" s="29" t="s">
        <v>168</v>
      </c>
      <c r="C15" s="30"/>
      <c r="D15" s="31"/>
      <c r="E15" s="34">
        <v>38</v>
      </c>
      <c r="F15" s="35"/>
      <c r="G15" s="36"/>
    </row>
    <row r="18" spans="1:7" ht="15.75" x14ac:dyDescent="0.25">
      <c r="B18" s="26" t="s">
        <v>65</v>
      </c>
      <c r="C18" s="27"/>
      <c r="D18" s="27"/>
      <c r="E18" s="27"/>
      <c r="F18" s="27"/>
      <c r="G18" s="28"/>
    </row>
    <row r="19" spans="1:7" x14ac:dyDescent="0.2">
      <c r="B19" s="29" t="s">
        <v>205</v>
      </c>
      <c r="C19" s="30"/>
      <c r="D19" s="31"/>
      <c r="E19" s="34">
        <v>2</v>
      </c>
      <c r="F19" s="35"/>
      <c r="G19" s="36"/>
    </row>
    <row r="20" spans="1:7" x14ac:dyDescent="0.2">
      <c r="B20" s="29" t="s">
        <v>206</v>
      </c>
      <c r="C20" s="30"/>
      <c r="D20" s="31"/>
      <c r="E20" s="34">
        <v>0</v>
      </c>
      <c r="F20" s="35"/>
      <c r="G20" s="36"/>
    </row>
    <row r="21" spans="1:7" x14ac:dyDescent="0.2">
      <c r="B21" s="29" t="s">
        <v>207</v>
      </c>
      <c r="C21" s="30"/>
      <c r="D21" s="31"/>
      <c r="E21" s="34">
        <v>0</v>
      </c>
      <c r="F21" s="35"/>
      <c r="G21" s="36"/>
    </row>
    <row r="22" spans="1:7" x14ac:dyDescent="0.2">
      <c r="B22" s="29" t="s">
        <v>208</v>
      </c>
      <c r="C22" s="30"/>
      <c r="D22" s="31"/>
      <c r="E22" s="32" t="s">
        <v>77</v>
      </c>
      <c r="F22" s="33"/>
      <c r="G22" s="25"/>
    </row>
    <row r="23" spans="1:7" x14ac:dyDescent="0.2">
      <c r="B23" s="29" t="s">
        <v>210</v>
      </c>
      <c r="C23" s="30"/>
      <c r="D23" s="31"/>
      <c r="E23" s="32" t="s">
        <v>77</v>
      </c>
      <c r="F23" s="33"/>
      <c r="G23" s="25"/>
    </row>
    <row r="24" spans="1:7" x14ac:dyDescent="0.2">
      <c r="B24" s="29" t="s">
        <v>198</v>
      </c>
      <c r="C24" s="30"/>
      <c r="D24" s="31"/>
      <c r="E24" s="34" t="s">
        <v>211</v>
      </c>
      <c r="F24" s="35"/>
      <c r="G24" s="36"/>
    </row>
    <row r="25" spans="1:7" x14ac:dyDescent="0.2">
      <c r="B25" s="29" t="s">
        <v>212</v>
      </c>
      <c r="C25" s="30"/>
      <c r="D25" s="31"/>
      <c r="E25" s="34" t="s">
        <v>211</v>
      </c>
      <c r="F25" s="35"/>
      <c r="G25" s="36"/>
    </row>
    <row r="26" spans="1:7" x14ac:dyDescent="0.2">
      <c r="B26" s="29" t="s">
        <v>213</v>
      </c>
      <c r="C26" s="30"/>
      <c r="D26" s="31"/>
      <c r="E26" s="34" t="s">
        <v>209</v>
      </c>
      <c r="F26" s="35"/>
      <c r="G26" s="36"/>
    </row>
    <row r="28" spans="1:7" ht="18.75" x14ac:dyDescent="0.3">
      <c r="A28" s="18" t="s">
        <v>214</v>
      </c>
    </row>
    <row r="30" spans="1:7" x14ac:dyDescent="0.2">
      <c r="B30" s="17" t="s">
        <v>215</v>
      </c>
      <c r="C30" s="17" t="s">
        <v>216</v>
      </c>
      <c r="D30" s="17" t="s">
        <v>217</v>
      </c>
      <c r="E30" s="17" t="s">
        <v>218</v>
      </c>
    </row>
    <row r="31" spans="1:7" x14ac:dyDescent="0.2">
      <c r="B31" s="13" t="s">
        <v>219</v>
      </c>
      <c r="C31" s="12">
        <v>1.0338121083246254E-15</v>
      </c>
      <c r="D31" s="12">
        <v>4.2568858579411575E-3</v>
      </c>
      <c r="E31" s="12">
        <v>0.99999999999980627</v>
      </c>
    </row>
    <row r="32" spans="1:7" x14ac:dyDescent="0.2">
      <c r="B32" s="13" t="s">
        <v>220</v>
      </c>
      <c r="C32" s="12">
        <v>0.76711304878971864</v>
      </c>
      <c r="D32" s="12">
        <v>0.29865505667700315</v>
      </c>
      <c r="E32" s="12">
        <v>1.0212241004894736E-2</v>
      </c>
    </row>
    <row r="33" spans="1:5" x14ac:dyDescent="0.2">
      <c r="B33" s="13" t="s">
        <v>221</v>
      </c>
      <c r="C33" s="12">
        <v>-9.4748755051259015E-2</v>
      </c>
      <c r="D33" s="12">
        <v>0.29865505668120518</v>
      </c>
      <c r="E33" s="12">
        <v>0.75105279980253381</v>
      </c>
    </row>
    <row r="36" spans="1:5" x14ac:dyDescent="0.2">
      <c r="B36" s="13" t="s">
        <v>222</v>
      </c>
      <c r="C36" s="19">
        <v>3.1553707015662345E-15</v>
      </c>
    </row>
    <row r="37" spans="1:5" x14ac:dyDescent="0.2">
      <c r="B37" s="13" t="s">
        <v>223</v>
      </c>
      <c r="C37" s="19">
        <v>-109.05976285914149</v>
      </c>
    </row>
    <row r="38" spans="1:5" x14ac:dyDescent="0.2">
      <c r="B38" s="13" t="s">
        <v>224</v>
      </c>
      <c r="C38" s="19">
        <v>5.9307746287761323E-2</v>
      </c>
    </row>
    <row r="39" spans="1:5" x14ac:dyDescent="0.2">
      <c r="B39" s="13" t="s">
        <v>225</v>
      </c>
      <c r="C39" s="19">
        <v>109</v>
      </c>
    </row>
    <row r="41" spans="1:5" ht="18.75" x14ac:dyDescent="0.3">
      <c r="A41" s="18" t="s">
        <v>226</v>
      </c>
    </row>
    <row r="43" spans="1:5" x14ac:dyDescent="0.2">
      <c r="B43" s="13" t="s">
        <v>227</v>
      </c>
      <c r="C43" s="19">
        <v>12</v>
      </c>
      <c r="D43" s="19">
        <v>24</v>
      </c>
      <c r="E43" s="19">
        <v>36</v>
      </c>
    </row>
    <row r="44" spans="1:5" x14ac:dyDescent="0.2">
      <c r="B44" s="13" t="s">
        <v>228</v>
      </c>
      <c r="C44" s="19">
        <v>0.99939527721636257</v>
      </c>
      <c r="D44" s="19">
        <v>0.99989842333078705</v>
      </c>
      <c r="E44" s="19">
        <v>0.99999981863061382</v>
      </c>
    </row>
    <row r="45" spans="1:5" x14ac:dyDescent="0.2">
      <c r="B45" s="13" t="s">
        <v>229</v>
      </c>
      <c r="C45" s="19">
        <v>5.1112547611137193</v>
      </c>
      <c r="D45" s="19">
        <v>7.9679492645345409</v>
      </c>
      <c r="E45" s="19">
        <v>19.114682402731098</v>
      </c>
    </row>
    <row r="46" spans="1:5" x14ac:dyDescent="0.2">
      <c r="B46" s="13" t="s">
        <v>230</v>
      </c>
      <c r="C46" s="19">
        <v>10</v>
      </c>
      <c r="D46" s="19">
        <v>22</v>
      </c>
      <c r="E46" s="19">
        <v>34</v>
      </c>
    </row>
  </sheetData>
  <mergeCells count="33">
    <mergeCell ref="B5:C5"/>
    <mergeCell ref="D5:E5"/>
    <mergeCell ref="F5:G5"/>
    <mergeCell ref="B4:G4"/>
    <mergeCell ref="J4:L4"/>
    <mergeCell ref="B22:D22"/>
    <mergeCell ref="B23:D23"/>
    <mergeCell ref="B24:D24"/>
    <mergeCell ref="B25:D25"/>
    <mergeCell ref="B26:D26"/>
    <mergeCell ref="E22:G22"/>
    <mergeCell ref="E23:G23"/>
    <mergeCell ref="E24:G24"/>
    <mergeCell ref="E25:G25"/>
    <mergeCell ref="E26:G26"/>
    <mergeCell ref="B15:D15"/>
    <mergeCell ref="E15:G15"/>
    <mergeCell ref="B18:G18"/>
    <mergeCell ref="B19:D19"/>
    <mergeCell ref="B20:D20"/>
    <mergeCell ref="B21:D21"/>
    <mergeCell ref="E19:G19"/>
    <mergeCell ref="E20:G20"/>
    <mergeCell ref="E21:G21"/>
    <mergeCell ref="B10:G10"/>
    <mergeCell ref="B11:D11"/>
    <mergeCell ref="B12:D12"/>
    <mergeCell ref="B13:D13"/>
    <mergeCell ref="B14:D14"/>
    <mergeCell ref="E11:G11"/>
    <mergeCell ref="E12:G12"/>
    <mergeCell ref="E13:G13"/>
    <mergeCell ref="E14:G14"/>
  </mergeCells>
  <hyperlinks>
    <hyperlink ref="B5" location="'ARIMA_Output'!$A$8:$A$8" display="Inputs"/>
    <hyperlink ref="D5" location="'ARIMA_Output'!$A$28:$A$28" display="Arima Model"/>
    <hyperlink ref="F5" location="'ARIMA_Residuals'!$B$8:$B$8" display="Residuals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B46"/>
  <sheetViews>
    <sheetView showGridLines="0" topLeftCell="A2" workbookViewId="0">
      <selection activeCell="E9" sqref="E9"/>
    </sheetView>
  </sheetViews>
  <sheetFormatPr defaultRowHeight="12.75" x14ac:dyDescent="0.2"/>
  <cols>
    <col min="10" max="10" width="10.5703125" bestFit="1" customWidth="1"/>
  </cols>
  <sheetData>
    <row r="2" spans="2:54" ht="18.75" x14ac:dyDescent="0.3">
      <c r="B2" s="14" t="s">
        <v>233</v>
      </c>
      <c r="N2" t="s">
        <v>232</v>
      </c>
      <c r="BA2" t="s">
        <v>173</v>
      </c>
      <c r="BB2" t="s">
        <v>240</v>
      </c>
    </row>
    <row r="3" spans="2:54" x14ac:dyDescent="0.2">
      <c r="AZ3">
        <v>1</v>
      </c>
      <c r="BA3">
        <v>1</v>
      </c>
      <c r="BB3">
        <v>1</v>
      </c>
    </row>
    <row r="4" spans="2:54" ht="15.75" x14ac:dyDescent="0.25">
      <c r="B4" s="26" t="s">
        <v>51</v>
      </c>
      <c r="C4" s="27"/>
      <c r="D4" s="27"/>
      <c r="E4" s="27"/>
      <c r="F4" s="27"/>
      <c r="G4" s="28"/>
      <c r="J4" s="26" t="s">
        <v>97</v>
      </c>
      <c r="K4" s="27"/>
      <c r="L4" s="28"/>
    </row>
    <row r="5" spans="2:54" x14ac:dyDescent="0.2">
      <c r="B5" s="24" t="s">
        <v>53</v>
      </c>
      <c r="C5" s="25"/>
      <c r="D5" s="24" t="s">
        <v>231</v>
      </c>
      <c r="E5" s="25"/>
      <c r="F5" s="24" t="s">
        <v>237</v>
      </c>
      <c r="G5" s="25"/>
      <c r="J5" s="17" t="s">
        <v>201</v>
      </c>
      <c r="K5" s="17" t="s">
        <v>100</v>
      </c>
      <c r="L5" s="17" t="s">
        <v>71</v>
      </c>
    </row>
    <row r="6" spans="2:54" x14ac:dyDescent="0.2">
      <c r="J6" s="12">
        <v>28</v>
      </c>
      <c r="K6" s="12">
        <v>200</v>
      </c>
      <c r="L6" s="12">
        <v>228</v>
      </c>
    </row>
    <row r="8" spans="2:54" ht="25.5" x14ac:dyDescent="0.2">
      <c r="B8" s="17" t="s">
        <v>234</v>
      </c>
      <c r="C8" s="17" t="s">
        <v>235</v>
      </c>
      <c r="D8" s="17" t="s">
        <v>236</v>
      </c>
      <c r="E8" s="17" t="s">
        <v>237</v>
      </c>
      <c r="F8" s="21" t="s">
        <v>238</v>
      </c>
    </row>
    <row r="9" spans="2:54" x14ac:dyDescent="0.2">
      <c r="B9" s="13">
        <v>1</v>
      </c>
      <c r="C9" s="12">
        <v>0.11283995347219733</v>
      </c>
      <c r="D9" s="12">
        <v>3.1553707015662345E-15</v>
      </c>
      <c r="E9" s="12">
        <v>0.11283995347219418</v>
      </c>
      <c r="F9" s="12">
        <v>1.902617457839225</v>
      </c>
    </row>
    <row r="10" spans="2:54" x14ac:dyDescent="0.2">
      <c r="B10" s="13">
        <v>2</v>
      </c>
      <c r="C10" s="12">
        <v>0.12855958538661305</v>
      </c>
      <c r="D10" s="12">
        <v>7.9069642879411359E-2</v>
      </c>
      <c r="E10" s="12">
        <v>4.9489942507201692E-2</v>
      </c>
      <c r="F10" s="12">
        <v>0.83446000910364015</v>
      </c>
    </row>
    <row r="11" spans="2:54" x14ac:dyDescent="0.2">
      <c r="B11" s="13">
        <v>3</v>
      </c>
      <c r="C11" s="12">
        <v>0.26319767206689715</v>
      </c>
      <c r="D11" s="12">
        <v>8.7928850336867689E-2</v>
      </c>
      <c r="E11" s="12">
        <v>0.17526882173002944</v>
      </c>
      <c r="F11" s="12">
        <v>2.9552433316151436</v>
      </c>
    </row>
    <row r="12" spans="2:54" x14ac:dyDescent="0.2">
      <c r="B12" s="13">
        <v>4</v>
      </c>
      <c r="C12" s="12">
        <v>0.17666983131017489</v>
      </c>
      <c r="D12" s="12">
        <v>0.18972214594595388</v>
      </c>
      <c r="E12" s="12">
        <v>-1.3052314635778994E-2</v>
      </c>
      <c r="F12" s="12">
        <v>-0.22007773777895948</v>
      </c>
    </row>
    <row r="13" spans="2:54" x14ac:dyDescent="0.2">
      <c r="B13" s="13">
        <v>5</v>
      </c>
      <c r="C13" s="12">
        <v>-9.5633998190157499E-2</v>
      </c>
      <c r="D13" s="12">
        <v>0.11058938724372964</v>
      </c>
      <c r="E13" s="12">
        <v>-0.20622338543388713</v>
      </c>
      <c r="F13" s="12">
        <v>-3.4771745402917653</v>
      </c>
    </row>
    <row r="14" spans="2:54" x14ac:dyDescent="0.2">
      <c r="B14" s="13">
        <v>6</v>
      </c>
      <c r="C14" s="12">
        <v>-3.0505568481621559E-2</v>
      </c>
      <c r="D14" s="12">
        <v>-9.0100457793835423E-2</v>
      </c>
      <c r="E14" s="12">
        <v>5.9594889312213864E-2</v>
      </c>
      <c r="F14" s="12">
        <v>1.0048415770691963</v>
      </c>
    </row>
    <row r="15" spans="2:54" x14ac:dyDescent="0.2">
      <c r="B15" s="13">
        <v>7</v>
      </c>
      <c r="C15" s="12">
        <v>-6.0634530879087656E-2</v>
      </c>
      <c r="D15" s="12">
        <v>-1.4340491943269322E-2</v>
      </c>
      <c r="E15" s="12">
        <v>-4.6294038935818335E-2</v>
      </c>
      <c r="F15" s="12">
        <v>-0.78057322750386682</v>
      </c>
    </row>
    <row r="16" spans="2:54" x14ac:dyDescent="0.2">
      <c r="B16" s="13">
        <v>8</v>
      </c>
      <c r="C16" s="12">
        <v>3.4953242372104398E-3</v>
      </c>
      <c r="D16" s="12">
        <v>-4.3623326588130541E-2</v>
      </c>
      <c r="E16" s="12">
        <v>4.7118650825340981E-2</v>
      </c>
      <c r="F16" s="12">
        <v>0.79447717666965756</v>
      </c>
    </row>
    <row r="17" spans="2:8" x14ac:dyDescent="0.2">
      <c r="B17" s="13">
        <v>9</v>
      </c>
      <c r="C17" s="12">
        <v>-1.4636553726425916E-3</v>
      </c>
      <c r="D17" s="12">
        <v>8.4260542562682294E-3</v>
      </c>
      <c r="E17" s="12">
        <v>-9.889709628910821E-3</v>
      </c>
      <c r="F17" s="12">
        <v>-0.16675241006336552</v>
      </c>
    </row>
    <row r="18" spans="2:8" x14ac:dyDescent="0.2">
      <c r="B18" s="13">
        <v>10</v>
      </c>
      <c r="C18" s="12">
        <v>-3.0136172991215737E-2</v>
      </c>
      <c r="D18" s="12">
        <v>-1.4539494102385588E-3</v>
      </c>
      <c r="E18" s="12">
        <v>-2.8682223580977179E-2</v>
      </c>
      <c r="F18" s="12">
        <v>-0.48361681864980949</v>
      </c>
    </row>
    <row r="19" spans="2:8" x14ac:dyDescent="0.2">
      <c r="B19" s="13">
        <v>11</v>
      </c>
      <c r="C19" s="12">
        <v>-0.10001770698451207</v>
      </c>
      <c r="D19" s="12">
        <v>-2.2979179280932974E-2</v>
      </c>
      <c r="E19" s="12">
        <v>-7.7038527703579093E-2</v>
      </c>
      <c r="F19" s="12">
        <v>-1.2989623198593314</v>
      </c>
    </row>
    <row r="20" spans="2:8" x14ac:dyDescent="0.2">
      <c r="B20" s="13">
        <v>12</v>
      </c>
      <c r="C20" s="12">
        <v>-7.3457411864203515E-2</v>
      </c>
      <c r="D20" s="12">
        <v>-7.3869672811152878E-2</v>
      </c>
      <c r="E20" s="12">
        <v>4.1226094694936377E-4</v>
      </c>
      <c r="F20" s="12">
        <v>6.951215865615137E-3</v>
      </c>
    </row>
    <row r="21" spans="2:8" x14ac:dyDescent="0.2">
      <c r="B21" s="13">
        <v>13</v>
      </c>
      <c r="C21" s="12">
        <v>-7.3887611071887349E-2</v>
      </c>
      <c r="D21" s="12">
        <v>-4.6874082274344843E-2</v>
      </c>
      <c r="E21" s="12">
        <v>-2.7013528797542506E-2</v>
      </c>
      <c r="F21" s="12">
        <v>-0.45548061574406828</v>
      </c>
    </row>
    <row r="22" spans="2:8" x14ac:dyDescent="0.2">
      <c r="B22" s="13">
        <v>14</v>
      </c>
      <c r="C22" s="12">
        <v>-0.11699971193931002</v>
      </c>
      <c r="D22" s="12">
        <v>-4.9720516795103399E-2</v>
      </c>
      <c r="E22" s="12">
        <v>-6.7279195144206633E-2</v>
      </c>
      <c r="F22" s="12">
        <v>-1.1344082241427254</v>
      </c>
    </row>
    <row r="23" spans="2:8" x14ac:dyDescent="0.2">
      <c r="B23" s="13">
        <v>15</v>
      </c>
      <c r="C23" s="12">
        <v>-0.1583335314410963</v>
      </c>
      <c r="D23" s="12">
        <v>-8.2751613226688794E-2</v>
      </c>
      <c r="E23" s="12">
        <v>-7.5581918214407504E-2</v>
      </c>
      <c r="F23" s="12">
        <v>-1.2744021303335968</v>
      </c>
    </row>
    <row r="24" spans="2:8" x14ac:dyDescent="0.2">
      <c r="B24" s="13">
        <v>16</v>
      </c>
      <c r="C24" s="12">
        <v>-9.77889434100776E-2</v>
      </c>
      <c r="D24" s="12">
        <v>-0.11037472157532507</v>
      </c>
      <c r="E24" s="12">
        <v>1.2585778165247474E-2</v>
      </c>
      <c r="F24" s="12">
        <v>0.2122113712461986</v>
      </c>
    </row>
    <row r="25" spans="2:8" x14ac:dyDescent="0.2">
      <c r="B25" s="13">
        <v>17</v>
      </c>
      <c r="C25" s="12">
        <v>-5.105353682774183E-2</v>
      </c>
      <c r="D25" s="12">
        <v>-6.0014055236700392E-2</v>
      </c>
      <c r="E25" s="12">
        <v>8.9605184089585621E-3</v>
      </c>
      <c r="F25" s="12">
        <v>0.15108512748877873</v>
      </c>
    </row>
    <row r="26" spans="2:8" x14ac:dyDescent="0.2">
      <c r="B26" s="13">
        <v>18</v>
      </c>
      <c r="C26" s="12">
        <v>-5.0075614614564223E-2</v>
      </c>
      <c r="D26" s="12">
        <v>-2.9898938904497404E-2</v>
      </c>
      <c r="E26" s="12">
        <v>-2.0176675710066819E-2</v>
      </c>
      <c r="F26" s="12">
        <v>-0.34020304214848329</v>
      </c>
    </row>
    <row r="27" spans="2:8" x14ac:dyDescent="0.2">
      <c r="B27" s="13">
        <v>19</v>
      </c>
      <c r="C27" s="12">
        <v>-1.7148630401980114E-2</v>
      </c>
      <c r="D27" s="12">
        <v>-3.3576651687117834E-2</v>
      </c>
      <c r="E27" s="12">
        <v>1.642802128513772E-2</v>
      </c>
      <c r="F27" s="12">
        <v>0.27699621572920546</v>
      </c>
    </row>
    <row r="28" spans="2:8" x14ac:dyDescent="0.2">
      <c r="B28" s="13">
        <v>20</v>
      </c>
      <c r="C28" s="12">
        <v>-3.0308659629372237E-2</v>
      </c>
      <c r="D28" s="12">
        <v>-8.4105844997948449E-3</v>
      </c>
      <c r="E28" s="12">
        <v>-2.1898075129577393E-2</v>
      </c>
      <c r="F28" s="12">
        <v>-0.36922790866690303</v>
      </c>
    </row>
    <row r="29" spans="2:8" x14ac:dyDescent="0.2">
      <c r="B29" s="13">
        <v>21</v>
      </c>
      <c r="C29" s="12">
        <v>-1.4819993501049566E-3</v>
      </c>
      <c r="D29" s="12">
        <v>-2.1625442009099233E-2</v>
      </c>
      <c r="E29" s="12">
        <v>2.0143442658994277E-2</v>
      </c>
      <c r="F29" s="12">
        <v>0.33964269289981525</v>
      </c>
    </row>
    <row r="30" spans="2:8" x14ac:dyDescent="0.2">
      <c r="B30" s="13">
        <v>22</v>
      </c>
      <c r="C30" s="12">
        <v>-4.0493450521029928E-2</v>
      </c>
      <c r="D30" s="12">
        <v>1.7346963252187608E-3</v>
      </c>
      <c r="E30" s="12">
        <v>-4.222814684624869E-2</v>
      </c>
      <c r="F30" s="12">
        <v>-0.71201739215241167</v>
      </c>
    </row>
    <row r="31" spans="2:8" ht="18.75" x14ac:dyDescent="0.3">
      <c r="B31" s="13">
        <v>23</v>
      </c>
      <c r="C31" s="12">
        <v>1.58089406777151E-2</v>
      </c>
      <c r="D31" s="12">
        <v>-3.092264404599197E-2</v>
      </c>
      <c r="E31" s="12">
        <v>4.6731584723707073E-2</v>
      </c>
      <c r="F31" s="12">
        <v>0.78795077622685772</v>
      </c>
      <c r="H31" s="18" t="s">
        <v>239</v>
      </c>
    </row>
    <row r="32" spans="2:8" x14ac:dyDescent="0.2">
      <c r="B32" s="13">
        <v>24</v>
      </c>
      <c r="C32" s="12">
        <v>-5.7258437729368339E-3</v>
      </c>
      <c r="D32" s="12">
        <v>1.5963747763345838E-2</v>
      </c>
      <c r="E32" s="12">
        <v>-2.1689591536282672E-2</v>
      </c>
      <c r="F32" s="12">
        <v>-0.36571262430112794</v>
      </c>
    </row>
    <row r="33" spans="2:6" x14ac:dyDescent="0.2">
      <c r="B33" s="13">
        <v>25</v>
      </c>
      <c r="C33" s="12">
        <v>1.5022761157739595E-2</v>
      </c>
      <c r="D33" s="12">
        <v>-5.890168471947602E-3</v>
      </c>
      <c r="E33" s="12">
        <v>2.0912929629687195E-2</v>
      </c>
      <c r="F33" s="12">
        <v>0.35261716957204225</v>
      </c>
    </row>
    <row r="34" spans="2:6" x14ac:dyDescent="0.2">
      <c r="B34" s="13">
        <v>26</v>
      </c>
      <c r="C34" s="12">
        <v>2.0340463196845349E-2</v>
      </c>
      <c r="D34" s="12">
        <v>1.206664426841788E-2</v>
      </c>
      <c r="E34" s="12">
        <v>8.2738189284274691E-3</v>
      </c>
      <c r="F34" s="12">
        <v>0.13950654756434144</v>
      </c>
    </row>
    <row r="35" spans="2:6" x14ac:dyDescent="0.2">
      <c r="B35" s="13">
        <v>27</v>
      </c>
      <c r="C35" s="12">
        <v>2.2043046738950522E-2</v>
      </c>
      <c r="D35" s="12">
        <v>1.4180121367797314E-2</v>
      </c>
      <c r="E35" s="12">
        <v>7.8629253711532086E-3</v>
      </c>
      <c r="F35" s="12">
        <v>0.13257838753477963</v>
      </c>
    </row>
    <row r="36" spans="2:6" x14ac:dyDescent="0.2">
      <c r="B36" s="13">
        <v>28</v>
      </c>
      <c r="C36" s="12">
        <v>1.9181677802381003E-2</v>
      </c>
      <c r="D36" s="12">
        <v>1.4982376159960209E-2</v>
      </c>
      <c r="E36" s="12">
        <v>4.1993016424207944E-3</v>
      </c>
      <c r="F36" s="12">
        <v>7.0805281017521274E-2</v>
      </c>
    </row>
    <row r="37" spans="2:6" x14ac:dyDescent="0.2">
      <c r="B37" s="13">
        <v>29</v>
      </c>
      <c r="C37" s="12">
        <v>1.8147454930375062E-2</v>
      </c>
      <c r="D37" s="12">
        <v>1.262607348914622E-2</v>
      </c>
      <c r="E37" s="12">
        <v>5.5213814412288422E-3</v>
      </c>
      <c r="F37" s="12">
        <v>9.3097138010253946E-2</v>
      </c>
    </row>
    <row r="38" spans="2:6" x14ac:dyDescent="0.2">
      <c r="B38" s="13">
        <v>30</v>
      </c>
      <c r="C38" s="12">
        <v>1.9699873506000998E-2</v>
      </c>
      <c r="D38" s="12">
        <v>1.210380457404212E-2</v>
      </c>
      <c r="E38" s="12">
        <v>7.5960689319588773E-3</v>
      </c>
      <c r="F38" s="12">
        <v>0.12807886671502797</v>
      </c>
    </row>
    <row r="39" spans="2:6" x14ac:dyDescent="0.2">
      <c r="B39" s="13">
        <v>31</v>
      </c>
      <c r="C39" s="12">
        <v>-3.8458995744033331E-2</v>
      </c>
      <c r="D39" s="12">
        <v>1.3392671317980656E-2</v>
      </c>
      <c r="E39" s="12">
        <v>-5.1851667062013988E-2</v>
      </c>
      <c r="F39" s="12">
        <v>-0.87428152825820726</v>
      </c>
    </row>
    <row r="40" spans="2:6" x14ac:dyDescent="0.2">
      <c r="B40" s="13">
        <v>32</v>
      </c>
      <c r="C40" s="12">
        <v>-3.6192838883394529E-2</v>
      </c>
      <c r="D40" s="12">
        <v>-3.1368838210290628E-2</v>
      </c>
      <c r="E40" s="12">
        <v>-4.8240006731039009E-3</v>
      </c>
      <c r="F40" s="12">
        <v>-8.1338458718323889E-2</v>
      </c>
    </row>
    <row r="41" spans="2:6" x14ac:dyDescent="0.2">
      <c r="B41" s="13">
        <v>33</v>
      </c>
      <c r="C41" s="12">
        <v>1.61846700419499E-2</v>
      </c>
      <c r="D41" s="12">
        <v>-2.4120247859919893E-2</v>
      </c>
      <c r="E41" s="12">
        <v>4.0304917901869797E-2</v>
      </c>
      <c r="F41" s="12">
        <v>0.6795894368723816</v>
      </c>
    </row>
    <row r="42" spans="2:6" x14ac:dyDescent="0.2">
      <c r="B42" s="13">
        <v>34</v>
      </c>
      <c r="C42" s="12">
        <v>3.2901738757656673E-2</v>
      </c>
      <c r="D42" s="12">
        <v>1.5844518403978665E-2</v>
      </c>
      <c r="E42" s="12">
        <v>1.7057220353678008E-2</v>
      </c>
      <c r="F42" s="12">
        <v>0.28760526948564757</v>
      </c>
    </row>
    <row r="43" spans="2:6" x14ac:dyDescent="0.2">
      <c r="B43" s="13">
        <v>35</v>
      </c>
      <c r="C43" s="12">
        <v>7.3543735967172452E-2</v>
      </c>
      <c r="D43" s="12">
        <v>2.3705956105475583E-2</v>
      </c>
      <c r="E43" s="12">
        <v>4.9837779861696865E-2</v>
      </c>
      <c r="F43" s="12">
        <v>0.84032496564418147</v>
      </c>
    </row>
    <row r="44" spans="2:6" x14ac:dyDescent="0.2">
      <c r="B44" s="13">
        <v>36</v>
      </c>
      <c r="C44" s="12">
        <v>4.4126864210250361E-2</v>
      </c>
      <c r="D44" s="12">
        <v>5.329912400079527E-2</v>
      </c>
      <c r="E44" s="12">
        <v>-9.1722597905449094E-3</v>
      </c>
      <c r="F44" s="12">
        <v>-0.15465534208703671</v>
      </c>
    </row>
    <row r="45" spans="2:6" x14ac:dyDescent="0.2">
      <c r="B45" s="13">
        <v>37</v>
      </c>
      <c r="C45" s="12">
        <v>6.132596121030609E-2</v>
      </c>
      <c r="D45" s="12">
        <v>2.6882480862899245E-2</v>
      </c>
      <c r="E45" s="12">
        <v>3.4443480347406845E-2</v>
      </c>
      <c r="F45" s="12">
        <v>0.58075854341668953</v>
      </c>
    </row>
    <row r="46" spans="2:6" x14ac:dyDescent="0.2">
      <c r="B46" s="13">
        <v>38</v>
      </c>
      <c r="C46" s="12">
        <v>6.6708857700653823E-2</v>
      </c>
      <c r="D46" s="12">
        <v>4.2863198598702225E-2</v>
      </c>
      <c r="E46" s="12">
        <v>2.3845659101951598E-2</v>
      </c>
      <c r="F46" s="12">
        <v>0.40206651903871721</v>
      </c>
    </row>
  </sheetData>
  <mergeCells count="5">
    <mergeCell ref="B5:C5"/>
    <mergeCell ref="D5:E5"/>
    <mergeCell ref="F5:G5"/>
    <mergeCell ref="B4:G4"/>
    <mergeCell ref="J4:L4"/>
  </mergeCells>
  <hyperlinks>
    <hyperlink ref="B5" location="'ARIMA_Output'!$A$8:$A$8" display="Inputs"/>
    <hyperlink ref="D5" location="'ARIMA_Output'!$A$28:$A$28" display="Arima Model"/>
    <hyperlink ref="F5" location="'ARIMA_Residuals'!$B$8:$B$8" display="Residuals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32"/>
  <sheetViews>
    <sheetView showGridLines="0" workbookViewId="0">
      <selection activeCell="K15" sqref="K15"/>
    </sheetView>
  </sheetViews>
  <sheetFormatPr defaultRowHeight="12.75" x14ac:dyDescent="0.2"/>
  <cols>
    <col min="10" max="10" width="8.28515625" customWidth="1"/>
  </cols>
  <sheetData>
    <row r="2" spans="1:14" ht="18.75" x14ac:dyDescent="0.3">
      <c r="B2" s="14" t="s">
        <v>166</v>
      </c>
      <c r="N2" t="s">
        <v>241</v>
      </c>
    </row>
    <row r="4" spans="1:14" ht="15.75" x14ac:dyDescent="0.25">
      <c r="B4" s="26" t="s">
        <v>51</v>
      </c>
      <c r="C4" s="27"/>
      <c r="D4" s="27"/>
      <c r="E4" s="28"/>
      <c r="J4" s="26" t="s">
        <v>97</v>
      </c>
      <c r="K4" s="27"/>
      <c r="L4" s="28"/>
    </row>
    <row r="5" spans="1:14" x14ac:dyDescent="0.2">
      <c r="B5" s="24" t="s">
        <v>53</v>
      </c>
      <c r="C5" s="25"/>
      <c r="D5" s="24" t="s">
        <v>171</v>
      </c>
      <c r="E5" s="25"/>
      <c r="J5" s="17" t="s">
        <v>167</v>
      </c>
      <c r="K5" s="17" t="s">
        <v>100</v>
      </c>
      <c r="L5" s="17" t="s">
        <v>71</v>
      </c>
    </row>
    <row r="6" spans="1:14" x14ac:dyDescent="0.2">
      <c r="J6" s="12">
        <v>1</v>
      </c>
      <c r="K6" s="12">
        <v>0</v>
      </c>
      <c r="L6" s="12">
        <v>1</v>
      </c>
    </row>
    <row r="8" spans="1:14" ht="18.75" x14ac:dyDescent="0.3">
      <c r="A8" s="18" t="s">
        <v>53</v>
      </c>
    </row>
    <row r="10" spans="1:14" ht="15.75" x14ac:dyDescent="0.25">
      <c r="B10" s="26" t="s">
        <v>46</v>
      </c>
      <c r="C10" s="27"/>
      <c r="D10" s="27"/>
      <c r="E10" s="27"/>
      <c r="F10" s="27"/>
      <c r="G10" s="28"/>
    </row>
    <row r="11" spans="1:14" x14ac:dyDescent="0.2">
      <c r="B11" s="29" t="s">
        <v>168</v>
      </c>
      <c r="C11" s="30"/>
      <c r="D11" s="31"/>
      <c r="E11" s="34">
        <v>38</v>
      </c>
      <c r="F11" s="35"/>
      <c r="G11" s="36"/>
    </row>
    <row r="12" spans="1:14" x14ac:dyDescent="0.2">
      <c r="B12" s="29" t="s">
        <v>169</v>
      </c>
      <c r="C12" s="30"/>
      <c r="D12" s="31"/>
      <c r="E12" s="32" t="s">
        <v>237</v>
      </c>
      <c r="F12" s="33"/>
      <c r="G12" s="25"/>
    </row>
    <row r="14" spans="1:14" ht="15.75" x14ac:dyDescent="0.25">
      <c r="B14" s="26" t="s">
        <v>65</v>
      </c>
      <c r="C14" s="27"/>
      <c r="D14" s="27"/>
      <c r="E14" s="27"/>
      <c r="F14" s="27"/>
      <c r="G14" s="28"/>
    </row>
    <row r="15" spans="1:14" x14ac:dyDescent="0.2">
      <c r="B15" s="29" t="s">
        <v>170</v>
      </c>
      <c r="C15" s="30"/>
      <c r="D15" s="31"/>
      <c r="E15" s="34">
        <v>12</v>
      </c>
      <c r="F15" s="35"/>
      <c r="G15" s="36"/>
    </row>
    <row r="17" spans="1:3" ht="18.75" x14ac:dyDescent="0.3">
      <c r="A17" s="18" t="s">
        <v>171</v>
      </c>
    </row>
    <row r="19" spans="1:3" x14ac:dyDescent="0.2">
      <c r="B19" s="17" t="s">
        <v>172</v>
      </c>
      <c r="C19" s="17" t="s">
        <v>173</v>
      </c>
    </row>
    <row r="20" spans="1:3" x14ac:dyDescent="0.2">
      <c r="B20" s="13">
        <v>0</v>
      </c>
      <c r="C20" s="12">
        <v>1</v>
      </c>
    </row>
    <row r="21" spans="1:3" x14ac:dyDescent="0.2">
      <c r="B21" s="13">
        <v>1</v>
      </c>
      <c r="C21" s="12">
        <v>1.2059350431630349E-2</v>
      </c>
    </row>
    <row r="22" spans="1:3" x14ac:dyDescent="0.2">
      <c r="B22" s="13">
        <v>2</v>
      </c>
      <c r="C22" s="12">
        <v>1.9800660445024276E-2</v>
      </c>
    </row>
    <row r="23" spans="1:3" x14ac:dyDescent="0.2">
      <c r="B23" s="13">
        <v>3</v>
      </c>
      <c r="C23" s="12">
        <v>-6.9165556691416288E-2</v>
      </c>
    </row>
    <row r="24" spans="1:3" x14ac:dyDescent="0.2">
      <c r="B24" s="13">
        <v>4</v>
      </c>
      <c r="C24" s="12">
        <v>-0.11582753822923592</v>
      </c>
    </row>
    <row r="25" spans="1:3" x14ac:dyDescent="0.2">
      <c r="B25" s="13">
        <v>5</v>
      </c>
      <c r="C25" s="12">
        <v>0.12041464821050137</v>
      </c>
    </row>
    <row r="26" spans="1:3" x14ac:dyDescent="0.2">
      <c r="B26" s="13">
        <v>6</v>
      </c>
      <c r="C26" s="12">
        <v>5.6935724197362501E-2</v>
      </c>
    </row>
    <row r="27" spans="1:3" x14ac:dyDescent="0.2">
      <c r="B27" s="13">
        <v>7</v>
      </c>
      <c r="C27" s="12">
        <v>2.5881721370592761E-2</v>
      </c>
    </row>
    <row r="28" spans="1:3" x14ac:dyDescent="0.2">
      <c r="B28" s="13">
        <v>8</v>
      </c>
      <c r="C28" s="12">
        <v>-0.10121329938437973</v>
      </c>
    </row>
    <row r="29" spans="1:3" x14ac:dyDescent="0.2">
      <c r="B29" s="13">
        <v>9</v>
      </c>
      <c r="C29" s="12">
        <v>4.806817607986838E-2</v>
      </c>
    </row>
    <row r="30" spans="1:3" x14ac:dyDescent="0.2">
      <c r="B30" s="13">
        <v>10</v>
      </c>
      <c r="C30" s="12">
        <v>1.7034195722497057E-2</v>
      </c>
    </row>
    <row r="31" spans="1:3" x14ac:dyDescent="0.2">
      <c r="B31" s="13">
        <v>11</v>
      </c>
      <c r="C31" s="12">
        <v>-8.7243457026273008E-2</v>
      </c>
    </row>
    <row r="32" spans="1:3" x14ac:dyDescent="0.2">
      <c r="B32" s="13">
        <v>12</v>
      </c>
      <c r="C32" s="12">
        <v>-0.20015632439230066</v>
      </c>
    </row>
  </sheetData>
  <mergeCells count="12">
    <mergeCell ref="B15:D15"/>
    <mergeCell ref="E15:G15"/>
    <mergeCell ref="B5:C5"/>
    <mergeCell ref="D5:E5"/>
    <mergeCell ref="B4:E4"/>
    <mergeCell ref="J4:L4"/>
    <mergeCell ref="B10:G10"/>
    <mergeCell ref="B11:D11"/>
    <mergeCell ref="E11:G11"/>
    <mergeCell ref="B12:D12"/>
    <mergeCell ref="E12:G12"/>
    <mergeCell ref="B14:G14"/>
  </mergeCells>
  <hyperlinks>
    <hyperlink ref="B5" location="'ACF_Output1'!$A$8:$A$8" display="Inputs"/>
    <hyperlink ref="D5" location="'ACF_Output1'!$A$17:$A$17" display="ACF Values"/>
  </hyperlink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8"/>
  <sheetViews>
    <sheetView showGridLines="0" workbookViewId="0"/>
  </sheetViews>
  <sheetFormatPr defaultRowHeight="12.75" x14ac:dyDescent="0.2"/>
  <cols>
    <col min="2" max="2" width="26.28515625" bestFit="1" customWidth="1"/>
    <col min="3" max="3" width="13.42578125" bestFit="1" customWidth="1"/>
  </cols>
  <sheetData>
    <row r="2" spans="2:14" x14ac:dyDescent="0.2">
      <c r="N2" t="s">
        <v>232</v>
      </c>
    </row>
    <row r="3" spans="2:14" x14ac:dyDescent="0.2">
      <c r="B3" s="13" t="s">
        <v>78</v>
      </c>
      <c r="C3" s="12" t="s">
        <v>176</v>
      </c>
      <c r="F3" s="17" t="s">
        <v>177</v>
      </c>
      <c r="G3" s="17" t="s">
        <v>178</v>
      </c>
      <c r="H3" s="17" t="s">
        <v>179</v>
      </c>
      <c r="I3" s="17" t="s">
        <v>180</v>
      </c>
    </row>
    <row r="4" spans="2:14" x14ac:dyDescent="0.2">
      <c r="B4" s="13" t="s">
        <v>181</v>
      </c>
      <c r="C4" s="12" t="b">
        <v>0</v>
      </c>
      <c r="F4" s="12">
        <v>0.76711304878971864</v>
      </c>
      <c r="G4" s="12"/>
      <c r="H4" s="12"/>
      <c r="I4" s="12"/>
    </row>
    <row r="5" spans="2:14" x14ac:dyDescent="0.2">
      <c r="B5" s="13" t="s">
        <v>182</v>
      </c>
      <c r="C5" s="12">
        <v>0</v>
      </c>
      <c r="F5" s="12">
        <v>-9.4748755051259015E-2</v>
      </c>
    </row>
    <row r="6" spans="2:14" x14ac:dyDescent="0.2">
      <c r="B6" s="13" t="s">
        <v>183</v>
      </c>
      <c r="C6" s="12">
        <v>0</v>
      </c>
    </row>
    <row r="7" spans="2:14" x14ac:dyDescent="0.2">
      <c r="B7" s="13" t="s">
        <v>184</v>
      </c>
      <c r="C7" s="12">
        <v>0</v>
      </c>
    </row>
    <row r="8" spans="2:14" x14ac:dyDescent="0.2">
      <c r="B8" s="13" t="s">
        <v>185</v>
      </c>
      <c r="C8" s="12">
        <v>1.0338121083246254E-15</v>
      </c>
    </row>
    <row r="9" spans="2:14" x14ac:dyDescent="0.2">
      <c r="B9" s="13" t="s">
        <v>186</v>
      </c>
      <c r="C9" s="12">
        <v>2</v>
      </c>
    </row>
    <row r="10" spans="2:14" x14ac:dyDescent="0.2">
      <c r="B10" s="13" t="s">
        <v>187</v>
      </c>
      <c r="C10" s="12">
        <v>0</v>
      </c>
    </row>
    <row r="11" spans="2:14" x14ac:dyDescent="0.2">
      <c r="B11" s="13" t="s">
        <v>188</v>
      </c>
      <c r="C11" s="12">
        <v>0</v>
      </c>
    </row>
    <row r="12" spans="2:14" x14ac:dyDescent="0.2">
      <c r="B12" s="13" t="s">
        <v>189</v>
      </c>
      <c r="C12" s="12">
        <v>0</v>
      </c>
    </row>
    <row r="13" spans="2:14" x14ac:dyDescent="0.2">
      <c r="B13" s="13" t="s">
        <v>190</v>
      </c>
      <c r="C13" s="12" t="s">
        <v>191</v>
      </c>
    </row>
    <row r="14" spans="2:14" x14ac:dyDescent="0.2">
      <c r="B14" s="13" t="s">
        <v>192</v>
      </c>
      <c r="C14" s="12" t="s">
        <v>193</v>
      </c>
    </row>
    <row r="15" spans="2:14" x14ac:dyDescent="0.2">
      <c r="B15" s="13" t="s">
        <v>194</v>
      </c>
      <c r="C15" s="12" t="s">
        <v>195</v>
      </c>
    </row>
    <row r="16" spans="2:14" x14ac:dyDescent="0.2">
      <c r="B16" s="13" t="s">
        <v>196</v>
      </c>
      <c r="C16" s="12" t="s">
        <v>197</v>
      </c>
    </row>
    <row r="17" spans="2:3" x14ac:dyDescent="0.2">
      <c r="B17" s="13" t="s">
        <v>198</v>
      </c>
      <c r="C17" s="12">
        <v>1</v>
      </c>
    </row>
    <row r="18" spans="2:3" x14ac:dyDescent="0.2">
      <c r="B18" s="13" t="s">
        <v>199</v>
      </c>
      <c r="C18" s="12" t="s">
        <v>174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8"/>
  <sheetViews>
    <sheetView showGridLines="0" topLeftCell="B54" workbookViewId="0"/>
  </sheetViews>
  <sheetFormatPr defaultRowHeight="12.75" x14ac:dyDescent="0.2"/>
  <cols>
    <col min="3" max="3" width="14.28515625" customWidth="1"/>
    <col min="4" max="4" width="9.28515625" bestFit="1" customWidth="1"/>
    <col min="5" max="6" width="11.7109375" bestFit="1" customWidth="1"/>
    <col min="12" max="12" width="12.7109375" customWidth="1"/>
  </cols>
  <sheetData>
    <row r="1" spans="2:15" ht="18.75" x14ac:dyDescent="0.3">
      <c r="B1" s="14" t="s">
        <v>52</v>
      </c>
      <c r="N1" t="s">
        <v>165</v>
      </c>
    </row>
    <row r="3" spans="2:15" ht="15.75" x14ac:dyDescent="0.25">
      <c r="B3" s="26" t="s">
        <v>51</v>
      </c>
      <c r="C3" s="27"/>
      <c r="D3" s="27"/>
      <c r="E3" s="27"/>
      <c r="F3" s="27"/>
      <c r="G3" s="27"/>
      <c r="H3" s="27"/>
      <c r="I3" s="28"/>
      <c r="L3" s="26" t="s">
        <v>97</v>
      </c>
      <c r="M3" s="27"/>
      <c r="N3" s="27"/>
      <c r="O3" s="28"/>
    </row>
    <row r="4" spans="2:15" x14ac:dyDescent="0.2">
      <c r="B4" s="24" t="s">
        <v>53</v>
      </c>
      <c r="C4" s="25"/>
      <c r="D4" s="24" t="s">
        <v>110</v>
      </c>
      <c r="E4" s="25"/>
      <c r="F4" s="24" t="s">
        <v>111</v>
      </c>
      <c r="G4" s="25"/>
      <c r="H4" s="24" t="s">
        <v>54</v>
      </c>
      <c r="I4" s="25"/>
      <c r="L4" s="17" t="s">
        <v>98</v>
      </c>
      <c r="M4" s="17" t="s">
        <v>99</v>
      </c>
      <c r="N4" s="17" t="s">
        <v>100</v>
      </c>
      <c r="O4" s="17" t="s">
        <v>71</v>
      </c>
    </row>
    <row r="5" spans="2:15" x14ac:dyDescent="0.2">
      <c r="B5" s="24" t="s">
        <v>55</v>
      </c>
      <c r="C5" s="25"/>
      <c r="D5" s="24" t="s">
        <v>56</v>
      </c>
      <c r="E5" s="25"/>
      <c r="F5" s="24" t="s">
        <v>57</v>
      </c>
      <c r="G5" s="25"/>
      <c r="H5" s="32"/>
      <c r="I5" s="25"/>
      <c r="L5" s="12">
        <v>1</v>
      </c>
      <c r="M5" s="12">
        <v>3</v>
      </c>
      <c r="N5" s="12">
        <v>42</v>
      </c>
      <c r="O5" s="12">
        <v>46</v>
      </c>
    </row>
    <row r="10" spans="2:15" ht="18.75" x14ac:dyDescent="0.3">
      <c r="B10" s="18" t="s">
        <v>53</v>
      </c>
    </row>
    <row r="12" spans="2:15" ht="15.75" x14ac:dyDescent="0.25">
      <c r="C12" s="26" t="s">
        <v>46</v>
      </c>
      <c r="D12" s="27"/>
      <c r="E12" s="27"/>
      <c r="F12" s="27"/>
      <c r="G12" s="27"/>
      <c r="H12" s="27"/>
      <c r="I12" s="27"/>
      <c r="J12" s="27"/>
      <c r="K12" s="28"/>
    </row>
    <row r="13" spans="2:15" x14ac:dyDescent="0.2">
      <c r="C13" s="29" t="s">
        <v>101</v>
      </c>
      <c r="D13" s="30"/>
      <c r="E13" s="30"/>
      <c r="F13" s="31"/>
      <c r="G13" s="34" t="s">
        <v>102</v>
      </c>
      <c r="H13" s="35"/>
      <c r="I13" s="35"/>
      <c r="J13" s="35"/>
      <c r="K13" s="36"/>
    </row>
    <row r="14" spans="2:15" x14ac:dyDescent="0.2">
      <c r="C14" s="29" t="s">
        <v>103</v>
      </c>
      <c r="D14" s="30"/>
      <c r="E14" s="30"/>
      <c r="F14" s="31"/>
      <c r="G14" s="34" t="s">
        <v>164</v>
      </c>
      <c r="H14" s="35"/>
      <c r="I14" s="35"/>
      <c r="J14" s="35"/>
      <c r="K14" s="36"/>
    </row>
    <row r="15" spans="2:15" x14ac:dyDescent="0.2">
      <c r="C15" s="29" t="s">
        <v>58</v>
      </c>
      <c r="D15" s="30"/>
      <c r="E15" s="30"/>
      <c r="F15" s="31"/>
      <c r="G15" s="34">
        <v>38</v>
      </c>
      <c r="H15" s="35"/>
      <c r="I15" s="35"/>
      <c r="J15" s="35"/>
      <c r="K15" s="36"/>
    </row>
    <row r="16" spans="2:15" x14ac:dyDescent="0.2">
      <c r="C16" s="29" t="s">
        <v>59</v>
      </c>
      <c r="D16" s="30"/>
      <c r="E16" s="30"/>
      <c r="F16" s="31"/>
      <c r="G16" s="34">
        <v>4</v>
      </c>
      <c r="H16" s="35"/>
      <c r="I16" s="35"/>
      <c r="J16" s="35"/>
      <c r="K16" s="36"/>
    </row>
    <row r="18" spans="3:10" ht="15.75" x14ac:dyDescent="0.25">
      <c r="C18" s="26" t="s">
        <v>60</v>
      </c>
      <c r="D18" s="27"/>
      <c r="E18" s="27"/>
      <c r="F18" s="27"/>
      <c r="G18" s="27"/>
      <c r="H18" s="28"/>
    </row>
    <row r="19" spans="3:10" x14ac:dyDescent="0.2">
      <c r="C19" s="29" t="s">
        <v>61</v>
      </c>
      <c r="D19" s="31"/>
      <c r="E19" s="34">
        <v>4</v>
      </c>
      <c r="F19" s="35"/>
      <c r="G19" s="35"/>
      <c r="H19" s="36"/>
    </row>
    <row r="20" spans="3:10" x14ac:dyDescent="0.2">
      <c r="C20" s="29" t="s">
        <v>62</v>
      </c>
      <c r="D20" s="31"/>
      <c r="E20" s="12" t="s">
        <v>44</v>
      </c>
      <c r="F20" s="12" t="s">
        <v>48</v>
      </c>
      <c r="G20" s="12" t="s">
        <v>49</v>
      </c>
      <c r="H20" s="12" t="s">
        <v>50</v>
      </c>
    </row>
    <row r="21" spans="3:10" x14ac:dyDescent="0.2">
      <c r="C21" s="29" t="s">
        <v>63</v>
      </c>
      <c r="D21" s="31"/>
      <c r="E21" s="32" t="s">
        <v>88</v>
      </c>
      <c r="F21" s="33"/>
      <c r="G21" s="33"/>
      <c r="H21" s="25"/>
    </row>
    <row r="23" spans="3:10" ht="15.75" x14ac:dyDescent="0.25">
      <c r="C23" s="26" t="s">
        <v>65</v>
      </c>
      <c r="D23" s="27"/>
      <c r="E23" s="27"/>
      <c r="F23" s="27"/>
      <c r="G23" s="27"/>
      <c r="H23" s="27"/>
      <c r="I23" s="27"/>
      <c r="J23" s="28"/>
    </row>
    <row r="24" spans="3:10" x14ac:dyDescent="0.2">
      <c r="C24" s="29" t="s">
        <v>112</v>
      </c>
      <c r="D24" s="30"/>
      <c r="E24" s="30"/>
      <c r="F24" s="31"/>
      <c r="G24" s="34" t="s">
        <v>77</v>
      </c>
      <c r="H24" s="35"/>
      <c r="I24" s="35"/>
      <c r="J24" s="36"/>
    </row>
    <row r="25" spans="3:10" x14ac:dyDescent="0.2">
      <c r="C25" s="29" t="s">
        <v>113</v>
      </c>
      <c r="D25" s="30"/>
      <c r="E25" s="30"/>
      <c r="F25" s="31"/>
      <c r="G25" s="34" t="s">
        <v>77</v>
      </c>
      <c r="H25" s="35"/>
      <c r="I25" s="35"/>
      <c r="J25" s="36"/>
    </row>
    <row r="26" spans="3:10" x14ac:dyDescent="0.2">
      <c r="C26" s="29" t="s">
        <v>66</v>
      </c>
      <c r="D26" s="30"/>
      <c r="E26" s="30"/>
      <c r="F26" s="31"/>
      <c r="G26" s="34" t="s">
        <v>77</v>
      </c>
      <c r="H26" s="35"/>
      <c r="I26" s="35"/>
      <c r="J26" s="36"/>
    </row>
    <row r="27" spans="3:10" x14ac:dyDescent="0.2">
      <c r="C27" s="29" t="s">
        <v>114</v>
      </c>
      <c r="D27" s="30"/>
      <c r="E27" s="30"/>
      <c r="F27" s="31"/>
      <c r="G27" s="34" t="s">
        <v>77</v>
      </c>
      <c r="H27" s="35"/>
      <c r="I27" s="35"/>
      <c r="J27" s="36"/>
    </row>
    <row r="28" spans="3:10" x14ac:dyDescent="0.2">
      <c r="C28" s="29" t="s">
        <v>115</v>
      </c>
      <c r="D28" s="30"/>
      <c r="E28" s="30"/>
      <c r="F28" s="31"/>
      <c r="G28" s="34" t="s">
        <v>77</v>
      </c>
      <c r="H28" s="35"/>
      <c r="I28" s="35"/>
      <c r="J28" s="36"/>
    </row>
    <row r="29" spans="3:10" x14ac:dyDescent="0.2">
      <c r="C29" s="29" t="s">
        <v>116</v>
      </c>
      <c r="D29" s="30"/>
      <c r="E29" s="30"/>
      <c r="F29" s="31"/>
      <c r="G29" s="34" t="s">
        <v>77</v>
      </c>
      <c r="H29" s="35"/>
      <c r="I29" s="35"/>
      <c r="J29" s="36"/>
    </row>
    <row r="30" spans="3:10" x14ac:dyDescent="0.2">
      <c r="C30" s="29" t="s">
        <v>117</v>
      </c>
      <c r="D30" s="30"/>
      <c r="E30" s="30"/>
      <c r="F30" s="31"/>
      <c r="G30" s="34" t="s">
        <v>77</v>
      </c>
      <c r="H30" s="35"/>
      <c r="I30" s="35"/>
      <c r="J30" s="36"/>
    </row>
    <row r="31" spans="3:10" x14ac:dyDescent="0.2">
      <c r="C31" s="29" t="s">
        <v>118</v>
      </c>
      <c r="D31" s="30"/>
      <c r="E31" s="30"/>
      <c r="F31" s="31"/>
      <c r="G31" s="34" t="s">
        <v>77</v>
      </c>
      <c r="H31" s="35"/>
      <c r="I31" s="35"/>
      <c r="J31" s="36"/>
    </row>
    <row r="32" spans="3:10" x14ac:dyDescent="0.2">
      <c r="C32" s="29" t="s">
        <v>119</v>
      </c>
      <c r="D32" s="30"/>
      <c r="E32" s="30"/>
      <c r="F32" s="31"/>
      <c r="G32" s="34" t="s">
        <v>77</v>
      </c>
      <c r="H32" s="35"/>
      <c r="I32" s="35"/>
      <c r="J32" s="36"/>
    </row>
    <row r="33" spans="2:10" x14ac:dyDescent="0.2">
      <c r="C33" s="29" t="s">
        <v>120</v>
      </c>
      <c r="D33" s="30"/>
      <c r="E33" s="30"/>
      <c r="F33" s="31"/>
      <c r="G33" s="34" t="s">
        <v>77</v>
      </c>
      <c r="H33" s="35"/>
      <c r="I33" s="35"/>
      <c r="J33" s="36"/>
    </row>
    <row r="34" spans="2:10" x14ac:dyDescent="0.2">
      <c r="C34" s="29" t="s">
        <v>121</v>
      </c>
      <c r="D34" s="30"/>
      <c r="E34" s="30"/>
      <c r="F34" s="31"/>
      <c r="G34" s="34" t="s">
        <v>77</v>
      </c>
      <c r="H34" s="35"/>
      <c r="I34" s="35"/>
      <c r="J34" s="36"/>
    </row>
    <row r="35" spans="2:10" x14ac:dyDescent="0.2">
      <c r="C35" s="29" t="s">
        <v>122</v>
      </c>
      <c r="D35" s="30"/>
      <c r="E35" s="30"/>
      <c r="F35" s="31"/>
      <c r="G35" s="34" t="s">
        <v>77</v>
      </c>
      <c r="H35" s="35"/>
      <c r="I35" s="35"/>
      <c r="J35" s="36"/>
    </row>
    <row r="36" spans="2:10" x14ac:dyDescent="0.2">
      <c r="C36" s="29" t="s">
        <v>123</v>
      </c>
      <c r="D36" s="30"/>
      <c r="E36" s="30"/>
      <c r="F36" s="31"/>
      <c r="G36" s="34" t="s">
        <v>77</v>
      </c>
      <c r="H36" s="35"/>
      <c r="I36" s="35"/>
      <c r="J36" s="36"/>
    </row>
    <row r="38" spans="2:10" ht="15.75" x14ac:dyDescent="0.25">
      <c r="C38" s="26" t="s">
        <v>124</v>
      </c>
      <c r="D38" s="27"/>
      <c r="E38" s="27"/>
      <c r="F38" s="27"/>
      <c r="G38" s="28"/>
    </row>
    <row r="39" spans="2:10" x14ac:dyDescent="0.2">
      <c r="C39" s="32" t="s">
        <v>67</v>
      </c>
      <c r="D39" s="33"/>
      <c r="E39" s="33"/>
      <c r="F39" s="33"/>
      <c r="G39" s="25"/>
    </row>
    <row r="40" spans="2:10" x14ac:dyDescent="0.2">
      <c r="C40" s="32" t="s">
        <v>83</v>
      </c>
      <c r="D40" s="33"/>
      <c r="E40" s="33"/>
      <c r="F40" s="33"/>
      <c r="G40" s="25"/>
    </row>
    <row r="41" spans="2:10" x14ac:dyDescent="0.2">
      <c r="C41" s="32" t="s">
        <v>68</v>
      </c>
      <c r="D41" s="33"/>
      <c r="E41" s="33"/>
      <c r="F41" s="33"/>
      <c r="G41" s="25"/>
    </row>
    <row r="42" spans="2:10" x14ac:dyDescent="0.2">
      <c r="C42" s="32" t="s">
        <v>84</v>
      </c>
      <c r="D42" s="33"/>
      <c r="E42" s="33"/>
      <c r="F42" s="33"/>
      <c r="G42" s="25"/>
    </row>
    <row r="45" spans="2:10" ht="18.75" x14ac:dyDescent="0.3">
      <c r="B45" s="18" t="s">
        <v>125</v>
      </c>
    </row>
    <row r="47" spans="2:10" x14ac:dyDescent="0.2">
      <c r="C47" s="37" t="s">
        <v>126</v>
      </c>
      <c r="D47" s="38"/>
      <c r="E47" s="39"/>
      <c r="F47" s="12">
        <v>1.1636132408961572E-12</v>
      </c>
    </row>
    <row r="49" spans="2:13" ht="15.75" x14ac:dyDescent="0.2">
      <c r="C49" s="40" t="s">
        <v>127</v>
      </c>
      <c r="D49" s="41"/>
      <c r="E49" s="40" t="s">
        <v>128</v>
      </c>
      <c r="F49" s="41"/>
    </row>
    <row r="50" spans="2:13" x14ac:dyDescent="0.2">
      <c r="C50" s="20" t="s">
        <v>129</v>
      </c>
      <c r="D50" s="20" t="s">
        <v>130</v>
      </c>
      <c r="E50" s="20" t="s">
        <v>129</v>
      </c>
      <c r="F50" s="20" t="s">
        <v>130</v>
      </c>
    </row>
    <row r="51" spans="2:13" x14ac:dyDescent="0.2">
      <c r="C51" s="13" t="s">
        <v>131</v>
      </c>
      <c r="D51" s="12">
        <v>3.0215674955013214</v>
      </c>
    </row>
    <row r="52" spans="2:13" x14ac:dyDescent="0.2">
      <c r="C52" s="13" t="s">
        <v>44</v>
      </c>
      <c r="D52" s="12">
        <v>137.9093905432114</v>
      </c>
    </row>
    <row r="53" spans="2:13" x14ac:dyDescent="0.2">
      <c r="C53" s="13" t="s">
        <v>48</v>
      </c>
      <c r="D53" s="12">
        <v>2.7134756299861884</v>
      </c>
    </row>
    <row r="54" spans="2:13" x14ac:dyDescent="0.2">
      <c r="C54" s="13" t="s">
        <v>49</v>
      </c>
      <c r="D54" s="12">
        <v>2.4708925689968302</v>
      </c>
    </row>
    <row r="55" spans="2:13" x14ac:dyDescent="0.2">
      <c r="C55" s="13" t="s">
        <v>50</v>
      </c>
      <c r="D55" s="12">
        <v>2.1752992136652542</v>
      </c>
    </row>
    <row r="58" spans="2:13" ht="18.75" x14ac:dyDescent="0.3">
      <c r="B58" s="18" t="s">
        <v>132</v>
      </c>
    </row>
    <row r="60" spans="2:13" ht="25.5" x14ac:dyDescent="0.2">
      <c r="C60" s="15" t="s">
        <v>133</v>
      </c>
      <c r="D60" s="16" t="s">
        <v>69</v>
      </c>
      <c r="E60" s="16" t="s">
        <v>70</v>
      </c>
      <c r="F60" s="16" t="s">
        <v>134</v>
      </c>
      <c r="G60" s="16" t="s">
        <v>135</v>
      </c>
      <c r="H60" s="16" t="s">
        <v>136</v>
      </c>
      <c r="I60" s="16" t="s">
        <v>137</v>
      </c>
      <c r="J60" s="15" t="s">
        <v>138</v>
      </c>
      <c r="L60" s="13" t="s">
        <v>139</v>
      </c>
      <c r="M60" s="12">
        <v>33</v>
      </c>
    </row>
    <row r="61" spans="2:13" x14ac:dyDescent="0.2">
      <c r="C61" s="13" t="s">
        <v>131</v>
      </c>
      <c r="D61" s="12">
        <v>7.3222197478771474</v>
      </c>
      <c r="E61" s="12">
        <v>3.6379440306844292E-2</v>
      </c>
      <c r="F61" s="12">
        <v>201.27356787563255</v>
      </c>
      <c r="G61" s="12">
        <v>1.4596298277987781E-52</v>
      </c>
      <c r="H61" s="12">
        <v>7.2482052200602274</v>
      </c>
      <c r="I61" s="12">
        <v>7.3962342756940673</v>
      </c>
      <c r="J61" s="12">
        <v>2373.0059872551865</v>
      </c>
      <c r="L61" s="13" t="s">
        <v>140</v>
      </c>
      <c r="M61" s="12">
        <v>0.92155815972486221</v>
      </c>
    </row>
    <row r="62" spans="2:13" x14ac:dyDescent="0.2">
      <c r="C62" s="13" t="s">
        <v>44</v>
      </c>
      <c r="D62" s="12">
        <v>2.3603274050996111E-2</v>
      </c>
      <c r="E62" s="12">
        <v>1.2727555073317838E-3</v>
      </c>
      <c r="F62" s="12">
        <v>18.545018202654042</v>
      </c>
      <c r="G62" s="12">
        <v>5.075965049232312E-19</v>
      </c>
      <c r="H62" s="12">
        <v>2.1013833501416702E-2</v>
      </c>
      <c r="I62" s="12">
        <v>2.6192714600575519E-2</v>
      </c>
      <c r="J62" s="12">
        <v>2.5763539534478452</v>
      </c>
      <c r="L62" s="13" t="s">
        <v>141</v>
      </c>
      <c r="M62" s="12">
        <v>0.91205005787333038</v>
      </c>
    </row>
    <row r="63" spans="2:13" x14ac:dyDescent="0.2">
      <c r="C63" s="13" t="s">
        <v>48</v>
      </c>
      <c r="D63" s="12">
        <v>0.21845754606956747</v>
      </c>
      <c r="E63" s="12">
        <v>3.8457440227579E-2</v>
      </c>
      <c r="F63" s="12">
        <v>5.6805014784344623</v>
      </c>
      <c r="G63" s="12">
        <v>2.4737393439739018E-6</v>
      </c>
      <c r="H63" s="12">
        <v>0.14021529562581445</v>
      </c>
      <c r="I63" s="12">
        <v>0.29669979651332046</v>
      </c>
      <c r="J63" s="12">
        <v>0.13175965449102528</v>
      </c>
      <c r="L63" s="13" t="s">
        <v>142</v>
      </c>
      <c r="M63" s="12">
        <v>8.5946343792984242E-2</v>
      </c>
    </row>
    <row r="64" spans="2:13" x14ac:dyDescent="0.2">
      <c r="C64" s="13" t="s">
        <v>49</v>
      </c>
      <c r="D64" s="12">
        <v>0.18125015949907725</v>
      </c>
      <c r="E64" s="12">
        <v>3.9489619763546736E-2</v>
      </c>
      <c r="F64" s="12">
        <v>4.589817794761121</v>
      </c>
      <c r="G64" s="12">
        <v>6.1449026006907295E-5</v>
      </c>
      <c r="H64" s="12">
        <v>0.10090792399968371</v>
      </c>
      <c r="I64" s="12">
        <v>0.26159239499847076</v>
      </c>
      <c r="J64" s="12">
        <v>0.12370004525030298</v>
      </c>
      <c r="L64" s="13" t="s">
        <v>143</v>
      </c>
      <c r="M64" s="12">
        <v>0.24376354237560077</v>
      </c>
    </row>
    <row r="65" spans="1:10" x14ac:dyDescent="0.2">
      <c r="C65" s="13" t="s">
        <v>50</v>
      </c>
      <c r="D65" s="12">
        <v>8.2226156436022615E-2</v>
      </c>
      <c r="E65" s="12">
        <v>3.951012497640248E-2</v>
      </c>
      <c r="F65" s="12">
        <v>2.0811413905962683</v>
      </c>
      <c r="G65" s="12">
        <v>4.52573353389331E-2</v>
      </c>
      <c r="H65" s="12">
        <v>1.8422027673966057E-3</v>
      </c>
      <c r="I65" s="12">
        <v>0.16261011010464863</v>
      </c>
      <c r="J65" s="12">
        <v>3.1993222474804406E-2</v>
      </c>
    </row>
    <row r="68" spans="1:10" ht="18.75" x14ac:dyDescent="0.3">
      <c r="B68" s="18" t="s">
        <v>144</v>
      </c>
    </row>
    <row r="70" spans="1:10" ht="25.5" x14ac:dyDescent="0.2">
      <c r="C70" s="21" t="s">
        <v>145</v>
      </c>
      <c r="D70" s="17" t="s">
        <v>72</v>
      </c>
      <c r="E70" s="21" t="s">
        <v>146</v>
      </c>
    </row>
    <row r="71" spans="1:10" x14ac:dyDescent="0.2">
      <c r="C71" s="12">
        <v>0.24376354237560077</v>
      </c>
      <c r="D71" s="12">
        <v>8.0092634258811898E-2</v>
      </c>
      <c r="E71" s="12">
        <v>3.1553707015662341E-15</v>
      </c>
    </row>
    <row r="74" spans="1:10" ht="18.75" x14ac:dyDescent="0.3">
      <c r="B74" s="18" t="s">
        <v>147</v>
      </c>
    </row>
    <row r="76" spans="1:10" ht="25.5" x14ac:dyDescent="0.2">
      <c r="C76" s="21" t="s">
        <v>145</v>
      </c>
      <c r="D76" s="17" t="s">
        <v>72</v>
      </c>
      <c r="E76" s="21" t="s">
        <v>146</v>
      </c>
    </row>
    <row r="77" spans="1:10" x14ac:dyDescent="0.2">
      <c r="C77" s="12">
        <v>9.6678253657666458E-3</v>
      </c>
      <c r="D77" s="12">
        <v>4.9162550192617768E-2</v>
      </c>
      <c r="E77" s="12">
        <v>4.5851639836428593E-2</v>
      </c>
    </row>
    <row r="78" spans="1:10" x14ac:dyDescent="0.2">
      <c r="A78" s="22" t="s">
        <v>150</v>
      </c>
      <c r="B78" s="23"/>
      <c r="C78" s="23">
        <f>SUMSQ(MLR_ValidationScore3!P16:P19)</f>
        <v>203445.00283852534</v>
      </c>
      <c r="D78" s="23">
        <f>SQRT(C78/4)</f>
        <v>225.5243904983036</v>
      </c>
      <c r="E78" s="23">
        <f>AVERAGE(MLR_ValidationScore3!P16:P19)</f>
        <v>209.36194063976814</v>
      </c>
    </row>
  </sheetData>
  <mergeCells count="60">
    <mergeCell ref="C12:K12"/>
    <mergeCell ref="C13:F13"/>
    <mergeCell ref="C14:F14"/>
    <mergeCell ref="C15:F15"/>
    <mergeCell ref="C16:F16"/>
    <mergeCell ref="G13:K13"/>
    <mergeCell ref="G14:K14"/>
    <mergeCell ref="G15:K15"/>
    <mergeCell ref="G16:K16"/>
    <mergeCell ref="C18:H18"/>
    <mergeCell ref="C19:D19"/>
    <mergeCell ref="C20:D20"/>
    <mergeCell ref="C21:D21"/>
    <mergeCell ref="E19:H19"/>
    <mergeCell ref="E21:H21"/>
    <mergeCell ref="C34:F34"/>
    <mergeCell ref="C23:J23"/>
    <mergeCell ref="C24:F24"/>
    <mergeCell ref="C25:F25"/>
    <mergeCell ref="C26:F26"/>
    <mergeCell ref="C27:F27"/>
    <mergeCell ref="C28:F28"/>
    <mergeCell ref="C29:F29"/>
    <mergeCell ref="C30:F30"/>
    <mergeCell ref="C31:F31"/>
    <mergeCell ref="C32:F32"/>
    <mergeCell ref="C33:F33"/>
    <mergeCell ref="G27:J27"/>
    <mergeCell ref="G28:J28"/>
    <mergeCell ref="G29:J29"/>
    <mergeCell ref="G30:J30"/>
    <mergeCell ref="G31:J31"/>
    <mergeCell ref="C40:G40"/>
    <mergeCell ref="C41:G41"/>
    <mergeCell ref="C42:G42"/>
    <mergeCell ref="C47:E47"/>
    <mergeCell ref="C49:D49"/>
    <mergeCell ref="E49:F49"/>
    <mergeCell ref="B5:C5"/>
    <mergeCell ref="D5:E5"/>
    <mergeCell ref="F5:G5"/>
    <mergeCell ref="H5:I5"/>
    <mergeCell ref="C39:G39"/>
    <mergeCell ref="G32:J32"/>
    <mergeCell ref="G33:J33"/>
    <mergeCell ref="G34:J34"/>
    <mergeCell ref="G35:J35"/>
    <mergeCell ref="G36:J36"/>
    <mergeCell ref="C38:G38"/>
    <mergeCell ref="C35:F35"/>
    <mergeCell ref="C36:F36"/>
    <mergeCell ref="G24:J24"/>
    <mergeCell ref="G25:J25"/>
    <mergeCell ref="G26:J26"/>
    <mergeCell ref="B3:I3"/>
    <mergeCell ref="L3:O3"/>
    <mergeCell ref="B4:C4"/>
    <mergeCell ref="D4:E4"/>
    <mergeCell ref="F4:G4"/>
    <mergeCell ref="H4:I4"/>
  </mergeCells>
  <hyperlinks>
    <hyperlink ref="B4" location="'MLR_Output3'!$B$10:$B$10" display="Inputs"/>
    <hyperlink ref="D4" location="'MLR_Output3'!$B$45:$B$45" display="Predictors"/>
    <hyperlink ref="F4" location="'MLR_Output3'!$B$58:$B$58" display="Regress. Model"/>
    <hyperlink ref="H4" location="'MLR_Output3'!$B$68:$B$68" display="Train. Score - Summary"/>
    <hyperlink ref="B5" location="'MLR_Output3'!$B$74:$B$74" display="Valid. Score - Summary"/>
    <hyperlink ref="D5" location="'MLR_TrainingScore3'!$B$10:$B$10" display="Train. Score - Detailed Rep."/>
    <hyperlink ref="F5" location="'MLR_ValidationScore3'!$B$10:$B$10" display="Valid. Score - Detailed Rep.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Data</vt:lpstr>
      <vt:lpstr>CreateDummies</vt:lpstr>
      <vt:lpstr>ACF_Output</vt:lpstr>
      <vt:lpstr>RegResiduals</vt:lpstr>
      <vt:lpstr>ARIMA_Output</vt:lpstr>
      <vt:lpstr>ARIMA_Residuals</vt:lpstr>
      <vt:lpstr>ACF_Output1</vt:lpstr>
      <vt:lpstr>ARIMA_Stored</vt:lpstr>
      <vt:lpstr>MLR_Output3</vt:lpstr>
      <vt:lpstr>MLR_TrainingScore3</vt:lpstr>
      <vt:lpstr>MLR_ValidationScore3</vt:lpstr>
      <vt:lpstr>MLR_Stored3</vt:lpstr>
      <vt:lpstr>XLM_Hist1</vt:lpstr>
    </vt:vector>
  </TitlesOfParts>
  <Company>University of Maryland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 Shmueli</dc:creator>
  <cp:lastModifiedBy>Galit Shmueli</cp:lastModifiedBy>
  <dcterms:created xsi:type="dcterms:W3CDTF">2007-09-18T14:28:45Z</dcterms:created>
  <dcterms:modified xsi:type="dcterms:W3CDTF">2015-01-26T10:27:04Z</dcterms:modified>
</cp:coreProperties>
</file>