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table+xml" PartName="/xl/tables/table1.xml"/>
  <Override ContentType="application/vnd.openxmlformats-officedocument.spreadsheetml.table+xml" PartName="/xl/tables/table2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2"/>
  </bookViews>
  <sheets>
    <sheet r:id="rId1" sheetId="1" name="Profit &amp;amp;amp;amp; Loss"/>
    <sheet r:id="rId2" sheetId="2" name="Quarters"/>
    <sheet r:id="rId3" sheetId="3" name="Balance Sheet"/>
    <sheet r:id="rId4" sheetId="4" name="Cash Flow"/>
    <sheet r:id="rId5" sheetId="5" name="Customization"/>
    <sheet r:id="rId6" sheetId="6" name="Data Sheet"/>
  </sheets>
  <definedNames>
    <definedName name="UPDATE">'Data Sheet'!$E$1</definedName>
  </definedNames>
  <calcPr fullCalcOnLoad="1"/>
</workbook>
</file>

<file path=xl/sharedStrings.xml><?xml version="1.0" encoding="utf-8"?>
<sst xmlns="http://schemas.openxmlformats.org/spreadsheetml/2006/main" count="129" uniqueCount="79">
  <si>
    <t>COMPANY NAME</t>
  </si>
  <si>
    <t>RELIANCE INDUSTRIES LTD</t>
  </si>
  <si>
    <t>LATEST VERSION</t>
  </si>
  <si>
    <t>PLEASE DO NOT MAKE ANY CHANGES TO THIS SHEET</t>
  </si>
  <si>
    <t>CURRENT VERSION</t>
  </si>
  <si>
    <t>META</t>
  </si>
  <si>
    <t>Number of shares</t>
  </si>
  <si>
    <t>Face Value</t>
  </si>
  <si>
    <t>Current Price</t>
  </si>
  <si>
    <t>Market Capitalization</t>
  </si>
  <si>
    <t>PROFIT &amp; LOSS</t>
  </si>
  <si>
    <t>Report Date</t>
  </si>
  <si>
    <t>Sales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</si>
  <si>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</si>
  <si>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</si>
  <si>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</si>
  <si>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</si>
  <si>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</si>
  <si>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</si>
  <si>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</si>
  <si>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Other Income</t>
  </si>
  <si>
    <t>Depreciation</t>
  </si>
  <si>
    <t>Interest</t>
  </si>
  <si>
    <t>Profit before tax</t>
  </si>
  <si>
    <t>Tax</t>
  </si>
  <si>
    <t>Net profit</t>
  </si>
  <si>
    <t>Dividend Amount</t>
  </si>
  <si>
    <t>Quarters</t>
  </si>
  <si>
    <t>Expenses</t>
  </si>
  <si>
    <t>Operating Profit</t>
  </si>
  <si>
    <t>BALANCE SHEET</t>
  </si>
  <si>
    <t>Equity Share Capital</t>
  </si>
  <si>
    <t>Reserves</t>
  </si>
  <si>
    <t>Borrowings</t>
  </si>
  <si>
    <t>Other Liabilities</t>
  </si>
  <si>
    <t>Total</t>
  </si>
  <si>
    <t>Net Block</t>
  </si>
  <si>
    <t>Capital Work in Progress</t>
  </si>
  <si>
    <t>Investments</t>
  </si>
  <si>
    <t>Other Assets</t>
  </si>
  <si>
    <t>Receivables</t>
  </si>
  <si>
    <t>Inventory</t>
  </si>
  <si>
    <t>Cash &amp; Bank</t>
  </si>
  <si>
    <t>No. of Equity Shares</t>
  </si>
  <si>
    <t>New Bonus Shares</t>
  </si>
  <si>
    <t>Face value</t>
  </si>
  <si>
    <t>CASH FLOW:</t>
  </si>
  <si>
    <t>Cash from Operating Activity</t>
  </si>
  <si>
    <t>Cash from Investing Activity</t>
  </si>
  <si>
    <t>Cash from Financing Activity</t>
  </si>
  <si>
    <t>Net Cash Flow</t>
  </si>
  <si>
    <t>PRICE:</t>
  </si>
  <si>
    <t>DERIVED:</t>
  </si>
  <si>
    <t>Adjusted Equity Shares in Cr</t>
  </si>
  <si>
    <t>How to use it?</t>
  </si>
  <si>
    <t>You can customize this workbook as you want.</t>
  </si>
  <si>
    <t>You can add custom formating, add conditional formating, add your own formulas&amp;#8230; do ANYTHING.</t>
  </si>
  <si>
    <t>Please don't edit the "Data Sheet" only.</t>
  </si>
  <si>
    <t>After customization, you can upload this back on Screener.</t>
  </si>
  <si>
    <t>Upload on:</t>
  </si>
  <si>
    <t xml:space="preserve"> https://www.screener.in/excel/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</si>
  <si>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</si>
  <si>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</si>
  <si>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</si>
  <si>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</si>
  <si>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r>
      <t xml:space="preserve">You can report any formula errors on the worksheet at: </t>
    </r>
    <r>
      <rPr>
        <b/>
        <sz val="11"/>
        <color rgb="FF000000"/>
        <rFont val="Calibri"/>
        <family val="2"/>
        <scheme val="minor"/>
      </rPr>
      <t>support@screener.in</t>
    </r>
  </si>
  <si>
    <t>SCREENER.IN</t>
  </si>
  <si>
    <t>Narration</t>
  </si>
  <si>
    <t>Working Capital</t>
  </si>
  <si>
    <t>Debtors</t>
  </si>
  <si>
    <t>Debtor Days</t>
  </si>
  <si>
    <t>Inventory Turnover</t>
  </si>
  <si>
    <t>Return on Equity</t>
  </si>
  <si>
    <t>Return on Capital Emp</t>
  </si>
  <si>
    <t>OPM</t>
  </si>
  <si>
    <t>EPS</t>
  </si>
  <si>
    <t>Price to earning</t>
  </si>
  <si>
    <t>Price</t>
  </si>
  <si>
    <t>Dividend Payout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</si>
</sst>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2">
    <numFmt numFmtId="164" formatCode="#,##0%"/>
    <numFmt numFmtId="165" formatCode="#,##0.00%"/>
  </numFmts>
  <fonts count="8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u/>
      <sz val="11"/>
      <color rgb="FF000000"/>
      <name val="Calibri"/>
      <family val="2"/>
    </font>
    <font>
      <b/>
      <sz val="11"/>
      <color rgb="FFffffff"/>
      <name val="Calibri"/>
      <family val="2"/>
    </font>
    <font>
      <sz val="11"/>
      <color theme="1"/>
      <name val="Calibri"/>
      <family val="2"/>
    </font>
    <font>
      <b/>
      <sz val="16"/>
      <color rgb="FF000000"/>
      <name val="Calibri"/>
      <family val="2"/>
    </font>
    <font>
      <b/>
      <u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7d3c4a"/>
      </patternFill>
    </fill>
    <fill>
      <patternFill patternType="solid">
        <fgColor rgb="FF0275d8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</borders>
  <cellStyleXfs count="1">
    <xf numFmtId="0" fontId="0" fillId="0" borderId="0"/>
  </cellStyleXfs>
  <cellXfs count="29">
    <xf xfId="0" numFmtId="0" borderId="0" fontId="0" fillId="0"/>
    <xf xfId="0" numFmtId="0" borderId="1" applyBorder="1" fontId="1" applyFont="1" fillId="0" applyAlignment="1">
      <alignment horizontal="left"/>
    </xf>
    <xf xfId="0" numFmtId="4" applyNumberFormat="1" borderId="1" applyBorder="1" fontId="1" applyFont="1" fillId="0" applyAlignment="1">
      <alignment horizontal="left"/>
    </xf>
    <xf xfId="0" numFmtId="4" applyNumberFormat="1" borderId="1" applyBorder="1" fontId="2" applyFont="1" fillId="0" applyAlignment="1">
      <alignment horizontal="right"/>
    </xf>
    <xf xfId="0" numFmtId="4" applyNumberFormat="1" borderId="1" applyBorder="1" fontId="3" applyFont="1" fillId="0" applyAlignment="1">
      <alignment horizontal="center"/>
    </xf>
    <xf xfId="0" numFmtId="4" applyNumberFormat="1" borderId="2" applyBorder="1" fontId="4" applyFont="1" fillId="2" applyFill="1" applyAlignment="1">
      <alignment horizontal="center"/>
    </xf>
    <xf xfId="0" numFmtId="4" applyNumberFormat="1" borderId="1" applyBorder="1" fontId="1" applyFont="1" fillId="0" applyAlignment="1">
      <alignment horizontal="right"/>
    </xf>
    <xf xfId="0" numFmtId="0" borderId="1" applyBorder="1" fontId="2" applyFont="1" fillId="0" applyAlignment="1">
      <alignment horizontal="left"/>
    </xf>
    <xf xfId="0" numFmtId="3" applyNumberFormat="1" borderId="1" applyBorder="1" fontId="2" applyFont="1" fillId="0" applyAlignment="1">
      <alignment horizontal="right"/>
    </xf>
    <xf xfId="0" numFmtId="0" borderId="1" applyBorder="1" fontId="5" applyFont="1" fillId="0" applyAlignment="1">
      <alignment horizontal="left"/>
    </xf>
    <xf xfId="0" numFmtId="0" borderId="2" applyBorder="1" fontId="4" applyFont="1" fillId="3" applyFill="1" applyAlignment="1">
      <alignment horizontal="left"/>
    </xf>
    <xf xfId="0" numFmtId="17" applyNumberFormat="1" borderId="2" applyBorder="1" fontId="4" applyFont="1" fillId="3" applyFill="1" applyAlignment="1">
      <alignment horizontal="center"/>
    </xf>
    <xf xfId="0" numFmtId="0" borderId="0" fontId="0" fillId="0" applyAlignment="1">
      <alignment horizontal="left"/>
    </xf>
    <xf xfId="0" numFmtId="4" applyNumberFormat="1" borderId="0" fontId="0" fillId="0" applyAlignment="1">
      <alignment horizontal="right"/>
    </xf>
    <xf xfId="0" numFmtId="0" borderId="1" applyBorder="1" fontId="6" applyFont="1" fillId="0" applyAlignment="1">
      <alignment horizontal="left"/>
    </xf>
    <xf xfId="0" numFmtId="0" borderId="0" fontId="0" fillId="0" applyAlignment="1">
      <alignment horizontal="general"/>
    </xf>
    <xf xfId="0" numFmtId="0" borderId="1" applyBorder="1" fontId="7" applyFont="1" fillId="0" applyAlignment="1">
      <alignment horizontal="left"/>
    </xf>
    <xf xfId="0" numFmtId="0" borderId="0" fontId="0" fillId="0" applyAlignment="1">
      <alignment horizontal="general"/>
    </xf>
    <xf xfId="0" numFmtId="0" borderId="1" applyBorder="1" fontId="1" applyFont="1" fillId="0" applyAlignment="1">
      <alignment horizontal="left"/>
    </xf>
    <xf xfId="0" numFmtId="4" applyNumberFormat="1" borderId="1" applyBorder="1" fontId="5" applyFont="1" fillId="0" applyAlignment="1">
      <alignment horizontal="right"/>
    </xf>
    <xf xfId="0" numFmtId="17" applyNumberFormat="1" borderId="1" applyBorder="1" fontId="1" applyFont="1" fillId="0" applyAlignment="1">
      <alignment horizontal="left"/>
    </xf>
    <xf xfId="0" numFmtId="17" applyNumberFormat="1" borderId="0" fontId="0" fillId="0" applyAlignment="1">
      <alignment horizontal="general"/>
    </xf>
    <xf xfId="0" numFmtId="4" applyNumberFormat="1" borderId="1" applyBorder="1" fontId="2" applyFont="1" fillId="0" applyAlignment="1">
      <alignment horizontal="center"/>
    </xf>
    <xf xfId="0" numFmtId="4" applyNumberFormat="1" borderId="1" applyBorder="1" fontId="1" applyFont="1" fillId="0" applyAlignment="1">
      <alignment horizontal="center"/>
    </xf>
    <xf xfId="0" numFmtId="164" applyNumberFormat="1" borderId="1" applyBorder="1" fontId="1" applyFont="1" fillId="0" applyAlignment="1">
      <alignment horizontal="right"/>
    </xf>
    <xf xfId="0" numFmtId="164" applyNumberFormat="1" borderId="1" applyBorder="1" fontId="5" applyFont="1" fillId="0" applyAlignment="1">
      <alignment horizontal="right"/>
    </xf>
    <xf xfId="0" numFmtId="164" applyNumberFormat="1" borderId="1" applyBorder="1" fontId="1" applyFont="1" fillId="0" applyAlignment="1">
      <alignment horizontal="left"/>
    </xf>
    <xf xfId="0" numFmtId="165" applyNumberFormat="1" borderId="1" applyBorder="1" fontId="2" applyFont="1" fillId="0" applyAlignment="1">
      <alignment horizontal="right"/>
    </xf>
    <xf xfId="0" numFmtId="17" applyNumberFormat="1" borderId="0" fontId="0" fillId="0" applyAlignment="1">
      <alignment horizontal="righ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worksheets/sheet6.xml" Type="http://schemas.openxmlformats.org/officeDocument/2006/relationships/worksheet" Id="rId6"/><Relationship Target="sharedStrings.xml" Type="http://schemas.openxmlformats.org/officeDocument/2006/relationships/sharedStrings" Id="rId7"/><Relationship Target="styles.xml" Type="http://schemas.openxmlformats.org/officeDocument/2006/relationships/styles" Id="rId8"/><Relationship Target="theme/theme1.xml" Type="http://schemas.openxmlformats.org/officeDocument/2006/relationships/theme" Id="rId9"/></Relationships>
</file>

<file path=xl/tables/table1.xml><?xml version="1.0" encoding="utf-8"?>
<table xmlns="http://schemas.openxmlformats.org/spreadsheetml/2006/main" ref="A3:K14" displayName="Quarters" name="Quarters" id="1" headerRowCount="0" totalsRowShown="0">
  <tableColumns count="11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</tableColumns>
  <tableStyleInfo name="TableStyleLight1" showColumnStripes="0" showRowStripes="0" showLastColumn="0" showFirstColumn="0"/>
</table>
</file>

<file path=xl/tables/table2.xml><?xml version="1.0" encoding="utf-8"?>
<table xmlns="http://schemas.openxmlformats.org/spreadsheetml/2006/main" ref="A1:K15" displayName="Annual" name="Annual" id="2" headerRowCount="0" totalsRowShown="0">
  <tableColumns count="11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</tableColumns>
  <tableStyleInfo name="TableStyleLight1" showColumnStripes="0" showRowStripes="0" showLastColumn="0" showFirstColumn="0"/>
</table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Target="../tables/table2.xml" Type="http://schemas.openxmlformats.org/officeDocument/2006/relationships/table" Id="rId1"/></Relationships>
</file>

<file path=xl/worksheets/_rels/sheet2.xml.rels><?xml version="1.0" encoding="UTF-8" standalone="yes"?><Relationships xmlns="http://schemas.openxmlformats.org/package/2006/relationships"><Relationship Target="../tables/table1.xml" Type="http://schemas.openxmlformats.org/officeDocument/2006/relationships/table" Id="rId1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K15"/>
  <sheetViews>
    <sheetView workbookViewId="0">
      <pane state="frozen" activePane="bottomLeft" topLeftCell="A5" ySplit="4" xSplit="0"/>
    </sheetView>
  </sheetViews>
  <sheetFormatPr defaultRowHeight="15" x14ac:dyDescent="0.25"/>
  <cols>
    <col min="1" max="1" style="17" width="20.719285714285714" customWidth="1" bestFit="1"/>
    <col min="2" max="2" style="28" width="13.576428571428572" customWidth="1" bestFit="1"/>
    <col min="3" max="3" style="28" width="13.576428571428572" customWidth="1" bestFit="1"/>
    <col min="4" max="4" style="28" width="13.576428571428572" customWidth="1" bestFit="1"/>
    <col min="5" max="5" style="28" width="13.576428571428572" customWidth="1" bestFit="1"/>
    <col min="6" max="6" style="28" width="13.576428571428572" customWidth="1" bestFit="1"/>
    <col min="7" max="7" style="28" width="14.862142857142858" customWidth="1" bestFit="1"/>
    <col min="8" max="8" style="28" width="13.576428571428572" customWidth="1" bestFit="1"/>
    <col min="9" max="9" style="28" width="13.576428571428572" customWidth="1" bestFit="1"/>
    <col min="10" max="10" style="28" width="13.576428571428572" customWidth="1" bestFit="1"/>
    <col min="11" max="11" style="28" width="13.576428571428572" customWidth="1" bestFit="1"/>
  </cols>
  <sheetData>
    <row x14ac:dyDescent="0.25" r="1" customHeight="1" ht="18.75">
      <c r="A1" s="10" t="s">
        <v>67</v>
      </c>
      <c r="B1" s="11">
        <f>'Data Sheet'!B16</f>
        <v>25569.229166666668</v>
      </c>
      <c r="C1" s="11">
        <f>'Data Sheet'!C16</f>
        <v>25569.229166666668</v>
      </c>
      <c r="D1" s="11">
        <f>'Data Sheet'!D16</f>
        <v>25569.229166666668</v>
      </c>
      <c r="E1" s="11">
        <f>'Data Sheet'!E16</f>
        <v>25569.229166666668</v>
      </c>
      <c r="F1" s="11">
        <f>'Data Sheet'!F16</f>
        <v>25569.229166666668</v>
      </c>
      <c r="G1" s="11">
        <f>'Data Sheet'!G16</f>
        <v>25569.229166666668</v>
      </c>
      <c r="H1" s="11">
        <f>'Data Sheet'!H16</f>
        <v>25569.229166666668</v>
      </c>
      <c r="I1" s="11">
        <f>'Data Sheet'!I16</f>
        <v>25569.229166666668</v>
      </c>
      <c r="J1" s="11">
        <f>'Data Sheet'!J16</f>
        <v>25569.229166666668</v>
      </c>
      <c r="K1" s="11">
        <f>'Data Sheet'!K16</f>
        <v>25569.229166666668</v>
      </c>
    </row>
    <row x14ac:dyDescent="0.25" r="2" customHeight="1" ht="18.75">
      <c r="A2" s="1" t="s">
        <v>12</v>
      </c>
      <c r="B2" s="6">
        <f>'Data Sheet'!B17</f>
      </c>
      <c r="C2" s="6">
        <f>'Data Sheet'!C17</f>
      </c>
      <c r="D2" s="6">
        <f>'Data Sheet'!D17</f>
      </c>
      <c r="E2" s="6">
        <f>'Data Sheet'!E17</f>
      </c>
      <c r="F2" s="6">
        <f>'Data Sheet'!F17</f>
      </c>
      <c r="G2" s="6">
        <f>'Data Sheet'!G17</f>
      </c>
      <c r="H2" s="6">
        <f>'Data Sheet'!H17</f>
      </c>
      <c r="I2" s="6">
        <f>'Data Sheet'!I17</f>
      </c>
      <c r="J2" s="6">
        <f>'Data Sheet'!J17</f>
      </c>
      <c r="K2" s="6">
        <f>'Data Sheet'!K17</f>
      </c>
    </row>
    <row x14ac:dyDescent="0.25" r="3" customHeight="1" ht="19.5">
      <c r="A3" s="15" t="s">
        <v>28</v>
      </c>
      <c r="B3" s="3">
        <f>SUM('Data Sheet'!B18,'Data Sheet'!B20:B24, -1*'Data Sheet'!B19)</f>
      </c>
      <c r="C3" s="3">
        <f>SUM('Data Sheet'!C18,'Data Sheet'!C20:C24, -1*'Data Sheet'!C19)</f>
      </c>
      <c r="D3" s="3">
        <f>SUM('Data Sheet'!D18,'Data Sheet'!D20:D24, -1*'Data Sheet'!D19)</f>
      </c>
      <c r="E3" s="3">
        <f>SUM('Data Sheet'!E18,'Data Sheet'!E20:E24, -1*'Data Sheet'!E19)</f>
      </c>
      <c r="F3" s="3">
        <f>SUM('Data Sheet'!F18,'Data Sheet'!F20:F24, -1*'Data Sheet'!F19)</f>
      </c>
      <c r="G3" s="3">
        <f>SUM('Data Sheet'!G18,'Data Sheet'!G20:G24, -1*'Data Sheet'!G19)</f>
      </c>
      <c r="H3" s="3">
        <f>SUM('Data Sheet'!H18,'Data Sheet'!H20:H24, -1*'Data Sheet'!H19)</f>
      </c>
      <c r="I3" s="3">
        <f>SUM('Data Sheet'!I18,'Data Sheet'!I20:I24, -1*'Data Sheet'!I19)</f>
      </c>
      <c r="J3" s="3">
        <f>SUM('Data Sheet'!J18,'Data Sheet'!J20:J24, -1*'Data Sheet'!J19)</f>
      </c>
      <c r="K3" s="3">
        <f>SUM('Data Sheet'!K18,'Data Sheet'!K20:K24, -1*'Data Sheet'!K19)</f>
      </c>
    </row>
    <row x14ac:dyDescent="0.25" r="4" customHeight="1" ht="19.5">
      <c r="A4" s="1" t="s">
        <v>29</v>
      </c>
      <c r="B4" s="6">
        <f>B2-B3</f>
      </c>
      <c r="C4" s="6">
        <f>C2-C3</f>
      </c>
      <c r="D4" s="6">
        <f>D2-D3</f>
      </c>
      <c r="E4" s="6">
        <f>E2-E3</f>
      </c>
      <c r="F4" s="6">
        <f>F2-F3</f>
      </c>
      <c r="G4" s="6">
        <f>G2-G3</f>
      </c>
      <c r="H4" s="6">
        <f>H2-H3</f>
      </c>
      <c r="I4" s="6">
        <f>I2-I3</f>
      </c>
      <c r="J4" s="6">
        <f>J2-J3</f>
      </c>
      <c r="K4" s="6">
        <f>K2-K3</f>
      </c>
    </row>
    <row x14ac:dyDescent="0.25" r="5" customHeight="1" ht="19.5">
      <c r="A5" s="15" t="s">
        <v>20</v>
      </c>
      <c r="B5" s="3">
        <f>'Data Sheet'!B25</f>
      </c>
      <c r="C5" s="3">
        <f>'Data Sheet'!C25</f>
      </c>
      <c r="D5" s="3">
        <f>'Data Sheet'!D25</f>
      </c>
      <c r="E5" s="3">
        <f>'Data Sheet'!E25</f>
      </c>
      <c r="F5" s="3">
        <f>'Data Sheet'!F25</f>
      </c>
      <c r="G5" s="3">
        <f>'Data Sheet'!G25</f>
      </c>
      <c r="H5" s="3">
        <f>'Data Sheet'!H25</f>
      </c>
      <c r="I5" s="3">
        <f>'Data Sheet'!I25</f>
      </c>
      <c r="J5" s="3">
        <f>'Data Sheet'!J25</f>
      </c>
      <c r="K5" s="3">
        <f>'Data Sheet'!K25</f>
      </c>
    </row>
    <row x14ac:dyDescent="0.25" r="6" customHeight="1" ht="18.75">
      <c r="A6" s="15" t="s">
        <v>21</v>
      </c>
      <c r="B6" s="3">
        <f>'Data Sheet'!B26</f>
      </c>
      <c r="C6" s="3">
        <f>'Data Sheet'!C26</f>
      </c>
      <c r="D6" s="3">
        <f>'Data Sheet'!D26</f>
      </c>
      <c r="E6" s="3">
        <f>'Data Sheet'!E26</f>
      </c>
      <c r="F6" s="3">
        <f>'Data Sheet'!F26</f>
      </c>
      <c r="G6" s="3">
        <f>'Data Sheet'!G26</f>
      </c>
      <c r="H6" s="3">
        <f>'Data Sheet'!H26</f>
      </c>
      <c r="I6" s="3">
        <f>'Data Sheet'!I26</f>
      </c>
      <c r="J6" s="3">
        <f>'Data Sheet'!J26</f>
      </c>
      <c r="K6" s="3">
        <f>'Data Sheet'!K26</f>
      </c>
    </row>
    <row x14ac:dyDescent="0.25" r="7" customHeight="1" ht="18.75">
      <c r="A7" s="15" t="s">
        <v>22</v>
      </c>
      <c r="B7" s="3">
        <f>'Data Sheet'!B27</f>
      </c>
      <c r="C7" s="3">
        <f>'Data Sheet'!C27</f>
      </c>
      <c r="D7" s="3">
        <f>'Data Sheet'!D27</f>
      </c>
      <c r="E7" s="3">
        <f>'Data Sheet'!E27</f>
      </c>
      <c r="F7" s="3">
        <f>'Data Sheet'!F27</f>
      </c>
      <c r="G7" s="3">
        <f>'Data Sheet'!G27</f>
      </c>
      <c r="H7" s="3">
        <f>'Data Sheet'!H27</f>
      </c>
      <c r="I7" s="3">
        <f>'Data Sheet'!I27</f>
      </c>
      <c r="J7" s="3">
        <f>'Data Sheet'!J27</f>
      </c>
      <c r="K7" s="3">
        <f>'Data Sheet'!K27</f>
      </c>
    </row>
    <row x14ac:dyDescent="0.25" r="8" customHeight="1" ht="18.75">
      <c r="A8" s="15" t="s">
        <v>23</v>
      </c>
      <c r="B8" s="3">
        <f>'Data Sheet'!B28</f>
      </c>
      <c r="C8" s="3">
        <f>'Data Sheet'!C28</f>
      </c>
      <c r="D8" s="3">
        <f>'Data Sheet'!D28</f>
      </c>
      <c r="E8" s="3">
        <f>'Data Sheet'!E28</f>
      </c>
      <c r="F8" s="3">
        <f>'Data Sheet'!F28</f>
      </c>
      <c r="G8" s="3">
        <f>'Data Sheet'!G28</f>
      </c>
      <c r="H8" s="3">
        <f>'Data Sheet'!H28</f>
      </c>
      <c r="I8" s="3">
        <f>'Data Sheet'!I28</f>
      </c>
      <c r="J8" s="3">
        <f>'Data Sheet'!J28</f>
      </c>
      <c r="K8" s="3">
        <f>'Data Sheet'!K28</f>
      </c>
    </row>
    <row x14ac:dyDescent="0.25" r="9" customHeight="1" ht="18.75">
      <c r="A9" s="15" t="s">
        <v>24</v>
      </c>
      <c r="B9" s="3">
        <f>'Data Sheet'!B29</f>
      </c>
      <c r="C9" s="3">
        <f>'Data Sheet'!C29</f>
      </c>
      <c r="D9" s="3">
        <f>'Data Sheet'!D29</f>
      </c>
      <c r="E9" s="3">
        <f>'Data Sheet'!E29</f>
      </c>
      <c r="F9" s="3">
        <f>'Data Sheet'!F29</f>
      </c>
      <c r="G9" s="3">
        <f>'Data Sheet'!G29</f>
      </c>
      <c r="H9" s="3">
        <f>'Data Sheet'!H29</f>
      </c>
      <c r="I9" s="3">
        <f>'Data Sheet'!I29</f>
      </c>
      <c r="J9" s="3">
        <f>'Data Sheet'!J29</f>
      </c>
      <c r="K9" s="3">
        <f>'Data Sheet'!K29</f>
      </c>
    </row>
    <row x14ac:dyDescent="0.25" r="10" customHeight="1" ht="18.75">
      <c r="A10" s="1" t="s">
        <v>25</v>
      </c>
      <c r="B10" s="6">
        <f>'Data Sheet'!B30</f>
      </c>
      <c r="C10" s="6">
        <f>'Data Sheet'!C30</f>
      </c>
      <c r="D10" s="6">
        <f>'Data Sheet'!D30</f>
      </c>
      <c r="E10" s="6">
        <f>'Data Sheet'!E30</f>
      </c>
      <c r="F10" s="6">
        <f>'Data Sheet'!F30</f>
      </c>
      <c r="G10" s="6">
        <f>'Data Sheet'!G30</f>
      </c>
      <c r="H10" s="6">
        <f>'Data Sheet'!H30</f>
      </c>
      <c r="I10" s="6">
        <f>'Data Sheet'!I30</f>
      </c>
      <c r="J10" s="6">
        <f>'Data Sheet'!J30</f>
      </c>
      <c r="K10" s="6">
        <f>'Data Sheet'!K30</f>
      </c>
    </row>
    <row x14ac:dyDescent="0.25" r="11" customHeight="1" ht="18.75">
      <c r="A11" s="15" t="s">
        <v>75</v>
      </c>
      <c r="B11" s="3">
        <f>IF('Data Sheet'!B93&gt;0, B10/'Data Sheet'!B93, 0)</f>
      </c>
      <c r="C11" s="3">
        <f>IF('Data Sheet'!C93&gt;0, C10/'Data Sheet'!C93, 0)</f>
      </c>
      <c r="D11" s="3">
        <f>IF('Data Sheet'!D93&gt;0, D10/'Data Sheet'!D93, 0)</f>
      </c>
      <c r="E11" s="3">
        <f>IF('Data Sheet'!E93&gt;0, E10/'Data Sheet'!E93, 0)</f>
      </c>
      <c r="F11" s="3">
        <f>IF('Data Sheet'!F93&gt;0, F10/'Data Sheet'!F93, 0)</f>
      </c>
      <c r="G11" s="3">
        <f>IF('Data Sheet'!G93&gt;0, G10/'Data Sheet'!G93, 0)</f>
      </c>
      <c r="H11" s="3">
        <f>IF('Data Sheet'!H93&gt;0, H10/'Data Sheet'!H93, 0)</f>
      </c>
      <c r="I11" s="3">
        <f>IF('Data Sheet'!I93&gt;0, I10/'Data Sheet'!I93, 0)</f>
      </c>
      <c r="J11" s="3">
        <f>IF('Data Sheet'!J93&gt;0, J10/'Data Sheet'!J93, 0)</f>
      </c>
      <c r="K11" s="3">
        <f>IF('Data Sheet'!K93&gt;0, K10/'Data Sheet'!K93, 0)</f>
      </c>
    </row>
    <row x14ac:dyDescent="0.25" r="12" customHeight="1" ht="18.75">
      <c r="A12" s="15" t="s">
        <v>76</v>
      </c>
      <c r="B12" s="3">
        <f>IF(B13&gt;0, B13/B11, "")</f>
      </c>
      <c r="C12" s="3">
        <f>IF(C13&gt;0, C13/C11, "")</f>
      </c>
      <c r="D12" s="3">
        <f>IF(D13&gt;0, D13/D11, "")</f>
      </c>
      <c r="E12" s="3">
        <f>IF(E13&gt;0, E13/E11, "")</f>
      </c>
      <c r="F12" s="3">
        <f>IF(F13&gt;0, F13/F11, "")</f>
      </c>
      <c r="G12" s="3">
        <f>IF(G13&gt;0, G13/G11, "")</f>
      </c>
      <c r="H12" s="3">
        <f>IF(H13&gt;0, H13/H11, "")</f>
      </c>
      <c r="I12" s="3">
        <f>IF(I13&gt;0, I13/I11, "")</f>
      </c>
      <c r="J12" s="3">
        <f>IF(J13&gt;0, J13/J11, "")</f>
      </c>
      <c r="K12" s="3">
        <f>IF(K13&gt;0, K13/K11, "")</f>
      </c>
    </row>
    <row x14ac:dyDescent="0.25" r="13" customHeight="1" ht="18.75">
      <c r="A13" s="1" t="s">
        <v>77</v>
      </c>
      <c r="B13" s="6">
        <f>'Data Sheet'!B90</f>
      </c>
      <c r="C13" s="6">
        <f>'Data Sheet'!C90</f>
      </c>
      <c r="D13" s="6">
        <f>'Data Sheet'!D90</f>
      </c>
      <c r="E13" s="6">
        <f>'Data Sheet'!E90</f>
      </c>
      <c r="F13" s="6">
        <f>'Data Sheet'!F90</f>
      </c>
      <c r="G13" s="6">
        <f>'Data Sheet'!G90</f>
      </c>
      <c r="H13" s="6">
        <f>'Data Sheet'!H90</f>
      </c>
      <c r="I13" s="6">
        <f>'Data Sheet'!I90</f>
      </c>
      <c r="J13" s="6">
        <f>'Data Sheet'!J90</f>
      </c>
      <c r="K13" s="6">
        <f>'Data Sheet'!K90</f>
      </c>
    </row>
    <row x14ac:dyDescent="0.25" r="14" customHeight="1" ht="18.75">
      <c r="A14" s="15" t="s">
        <v>78</v>
      </c>
      <c r="B14" s="27">
        <f>IF('Data Sheet'!B30&gt;0, 'Data Sheet'!B31/'Data Sheet'!B30, 0)</f>
      </c>
      <c r="C14" s="27">
        <f>IF('Data Sheet'!C30&gt;0, 'Data Sheet'!C31/'Data Sheet'!C30, 0)</f>
      </c>
      <c r="D14" s="27">
        <f>IF('Data Sheet'!D30&gt;0, 'Data Sheet'!D31/'Data Sheet'!D30, 0)</f>
      </c>
      <c r="E14" s="27">
        <f>IF('Data Sheet'!E30&gt;0, 'Data Sheet'!E31/'Data Sheet'!E30, 0)</f>
      </c>
      <c r="F14" s="27">
        <f>IF('Data Sheet'!F30&gt;0, 'Data Sheet'!F31/'Data Sheet'!F30, 0)</f>
      </c>
      <c r="G14" s="27">
        <f>IF('Data Sheet'!G30&gt;0, 'Data Sheet'!G31/'Data Sheet'!G30, 0)</f>
      </c>
      <c r="H14" s="27">
        <f>IF('Data Sheet'!H30&gt;0, 'Data Sheet'!H31/'Data Sheet'!H30, 0)</f>
      </c>
      <c r="I14" s="27">
        <f>IF('Data Sheet'!I30&gt;0, 'Data Sheet'!I31/'Data Sheet'!I30, 0)</f>
      </c>
      <c r="J14" s="27">
        <f>IF('Data Sheet'!J30&gt;0, 'Data Sheet'!J31/'Data Sheet'!J30, 0)</f>
      </c>
      <c r="K14" s="27">
        <f>IF('Data Sheet'!K30&gt;0, 'Data Sheet'!K31/'Data Sheet'!K30, 0)</f>
      </c>
    </row>
    <row x14ac:dyDescent="0.25" r="15" customHeight="1" ht="18.75">
      <c r="A15" s="15" t="s">
        <v>74</v>
      </c>
      <c r="B15" s="27">
        <f>IF(B4&gt;0, B4/B2, 0)</f>
      </c>
      <c r="C15" s="27">
        <f>IF(C4&gt;0, C4/C2, 0)</f>
      </c>
      <c r="D15" s="27">
        <f>IF(D4&gt;0, D4/D2, 0)</f>
      </c>
      <c r="E15" s="27">
        <f>IF(E4&gt;0, E4/E2, 0)</f>
      </c>
      <c r="F15" s="27">
        <f>IF(F4&gt;0, F4/F2, 0)</f>
      </c>
      <c r="G15" s="27">
        <f>IF(G4&gt;0, G4/G2, 0)</f>
      </c>
      <c r="H15" s="27">
        <f>IF(H4&gt;0, H4/H2, 0)</f>
      </c>
      <c r="I15" s="27">
        <f>IF(I4&gt;0, I4/I2, 0)</f>
      </c>
      <c r="J15" s="27">
        <f>IF(J4&gt;0, J4/J2, 0)</f>
      </c>
      <c r="K15" s="27">
        <f>IF(K4&gt;0, K4/K2, 0)</f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K22"/>
  <sheetViews>
    <sheetView workbookViewId="0">
      <pane state="frozen" activePane="bottomLeft" topLeftCell="A4" ySplit="3" xSplit="0"/>
    </sheetView>
  </sheetViews>
  <sheetFormatPr defaultRowHeight="15" x14ac:dyDescent="0.25"/>
  <cols>
    <col min="1" max="1" style="17" width="20.719285714285714" customWidth="1" bestFit="1"/>
    <col min="2" max="2" style="21" width="13.576428571428572" customWidth="1" bestFit="1"/>
    <col min="3" max="3" style="21" width="13.576428571428572" customWidth="1" bestFit="1"/>
    <col min="4" max="4" style="21" width="13.576428571428572" customWidth="1" bestFit="1"/>
    <col min="5" max="5" style="21" width="13.576428571428572" customWidth="1" bestFit="1"/>
    <col min="6" max="6" style="21" width="13.576428571428572" customWidth="1" bestFit="1"/>
    <col min="7" max="7" style="21" width="13.576428571428572" customWidth="1" bestFit="1"/>
    <col min="8" max="8" style="21" width="13.576428571428572" customWidth="1" bestFit="1"/>
    <col min="9" max="9" style="21" width="13.576428571428572" customWidth="1" bestFit="1"/>
    <col min="10" max="10" style="21" width="13.576428571428572" customWidth="1" bestFit="1"/>
    <col min="11" max="11" style="21" width="13.576428571428572" customWidth="1" bestFit="1"/>
  </cols>
  <sheetData>
    <row x14ac:dyDescent="0.25" r="1" customHeight="1" ht="18.75">
      <c r="A1" s="18">
        <f>'[1]Profit &amp; Loss'!A1</f>
      </c>
      <c r="B1" s="25"/>
      <c r="C1" s="25"/>
      <c r="D1" s="25"/>
      <c r="E1" s="25">
        <f>UPDATE</f>
      </c>
      <c r="F1" s="25"/>
      <c r="G1" s="25"/>
      <c r="H1" s="25"/>
      <c r="I1" s="25"/>
      <c r="J1" s="20" t="s">
        <v>66</v>
      </c>
      <c r="K1" s="26"/>
    </row>
    <row x14ac:dyDescent="0.25" r="2" customHeight="1" ht="18.75">
      <c r="A2" s="15"/>
      <c r="B2" s="25"/>
      <c r="C2" s="25"/>
      <c r="D2" s="25"/>
      <c r="E2" s="25"/>
      <c r="F2" s="25"/>
      <c r="G2" s="25"/>
      <c r="H2" s="25"/>
      <c r="I2" s="25"/>
      <c r="J2" s="25"/>
      <c r="K2" s="25"/>
    </row>
    <row x14ac:dyDescent="0.25" r="3" customHeight="1" ht="18.75">
      <c r="A3" s="10" t="s">
        <v>67</v>
      </c>
      <c r="B3" s="11">
        <f>'Data Sheet'!B41</f>
        <v>25569.229166666668</v>
      </c>
      <c r="C3" s="11">
        <f>'Data Sheet'!C41</f>
        <v>25569.229166666668</v>
      </c>
      <c r="D3" s="11">
        <f>'Data Sheet'!D41</f>
        <v>25569.229166666668</v>
      </c>
      <c r="E3" s="11">
        <f>'Data Sheet'!E41</f>
        <v>25569.229166666668</v>
      </c>
      <c r="F3" s="11">
        <f>'Data Sheet'!F41</f>
        <v>25569.229166666668</v>
      </c>
      <c r="G3" s="11">
        <f>'Data Sheet'!G41</f>
        <v>25569.229166666668</v>
      </c>
      <c r="H3" s="11">
        <f>'Data Sheet'!H41</f>
        <v>25569.229166666668</v>
      </c>
      <c r="I3" s="11">
        <f>'Data Sheet'!I41</f>
        <v>25569.229166666668</v>
      </c>
      <c r="J3" s="11">
        <f>'Data Sheet'!J41</f>
        <v>25569.229166666668</v>
      </c>
      <c r="K3" s="11">
        <f>'Data Sheet'!K41</f>
        <v>25569.229166666668</v>
      </c>
    </row>
    <row x14ac:dyDescent="0.25" r="4" customHeight="1" ht="18.75">
      <c r="A4" s="1" t="s">
        <v>12</v>
      </c>
      <c r="B4" s="6">
        <f>'Data Sheet'!B42</f>
      </c>
      <c r="C4" s="6">
        <f>'Data Sheet'!C42</f>
      </c>
      <c r="D4" s="6">
        <f>'Data Sheet'!D42</f>
      </c>
      <c r="E4" s="6">
        <f>'Data Sheet'!E42</f>
      </c>
      <c r="F4" s="6">
        <f>'Data Sheet'!F42</f>
      </c>
      <c r="G4" s="6">
        <f>'Data Sheet'!G42</f>
      </c>
      <c r="H4" s="6">
        <f>'Data Sheet'!H42</f>
      </c>
      <c r="I4" s="6">
        <f>'Data Sheet'!I42</f>
      </c>
      <c r="J4" s="6">
        <f>'Data Sheet'!J42</f>
      </c>
      <c r="K4" s="6">
        <f>'Data Sheet'!K42</f>
      </c>
    </row>
    <row x14ac:dyDescent="0.25" r="5" customHeight="1" ht="18.75">
      <c r="A5" s="15" t="s">
        <v>28</v>
      </c>
      <c r="B5" s="3">
        <f>'Data Sheet'!B43</f>
      </c>
      <c r="C5" s="3">
        <f>'Data Sheet'!C43</f>
      </c>
      <c r="D5" s="3">
        <f>'Data Sheet'!D43</f>
      </c>
      <c r="E5" s="3">
        <f>'Data Sheet'!E43</f>
      </c>
      <c r="F5" s="3">
        <f>'Data Sheet'!F43</f>
      </c>
      <c r="G5" s="3">
        <f>'Data Sheet'!G43</f>
      </c>
      <c r="H5" s="3">
        <f>'Data Sheet'!H43</f>
      </c>
      <c r="I5" s="3">
        <f>'Data Sheet'!I43</f>
      </c>
      <c r="J5" s="3">
        <f>'Data Sheet'!J43</f>
      </c>
      <c r="K5" s="3">
        <f>'Data Sheet'!K43</f>
      </c>
    </row>
    <row x14ac:dyDescent="0.25" r="6" customHeight="1" ht="18.75">
      <c r="A6" s="1" t="s">
        <v>29</v>
      </c>
      <c r="B6" s="6">
        <f>'Data Sheet'!B50</f>
      </c>
      <c r="C6" s="6">
        <f>'Data Sheet'!C50</f>
      </c>
      <c r="D6" s="6">
        <f>'Data Sheet'!D50</f>
      </c>
      <c r="E6" s="6">
        <f>'Data Sheet'!E50</f>
      </c>
      <c r="F6" s="6">
        <f>'Data Sheet'!F50</f>
      </c>
      <c r="G6" s="6">
        <f>'Data Sheet'!G50</f>
      </c>
      <c r="H6" s="6">
        <f>'Data Sheet'!H50</f>
      </c>
      <c r="I6" s="6">
        <f>'Data Sheet'!I50</f>
      </c>
      <c r="J6" s="6">
        <f>'Data Sheet'!J50</f>
      </c>
      <c r="K6" s="6">
        <f>'Data Sheet'!K50</f>
      </c>
    </row>
    <row x14ac:dyDescent="0.25" r="7" customHeight="1" ht="18.75">
      <c r="A7" s="15" t="s">
        <v>20</v>
      </c>
      <c r="B7" s="3">
        <f>'Data Sheet'!B44</f>
      </c>
      <c r="C7" s="3">
        <f>'Data Sheet'!C44</f>
      </c>
      <c r="D7" s="3">
        <f>'Data Sheet'!D44</f>
      </c>
      <c r="E7" s="3">
        <f>'Data Sheet'!E44</f>
      </c>
      <c r="F7" s="3">
        <f>'Data Sheet'!F44</f>
      </c>
      <c r="G7" s="3">
        <f>'Data Sheet'!G44</f>
      </c>
      <c r="H7" s="3">
        <f>'Data Sheet'!H44</f>
      </c>
      <c r="I7" s="3">
        <f>'Data Sheet'!I44</f>
      </c>
      <c r="J7" s="3">
        <f>'Data Sheet'!J44</f>
      </c>
      <c r="K7" s="3">
        <f>'Data Sheet'!K44</f>
      </c>
    </row>
    <row x14ac:dyDescent="0.25" r="8" customHeight="1" ht="18.75">
      <c r="A8" s="15" t="s">
        <v>21</v>
      </c>
      <c r="B8" s="3">
        <f>'Data Sheet'!B45</f>
      </c>
      <c r="C8" s="3">
        <f>'Data Sheet'!C45</f>
      </c>
      <c r="D8" s="3">
        <f>'Data Sheet'!D45</f>
      </c>
      <c r="E8" s="3">
        <f>'Data Sheet'!E45</f>
      </c>
      <c r="F8" s="3">
        <f>'Data Sheet'!F45</f>
      </c>
      <c r="G8" s="3">
        <f>'Data Sheet'!G45</f>
      </c>
      <c r="H8" s="3">
        <f>'Data Sheet'!H45</f>
      </c>
      <c r="I8" s="3">
        <f>'Data Sheet'!I45</f>
      </c>
      <c r="J8" s="3">
        <f>'Data Sheet'!J45</f>
      </c>
      <c r="K8" s="3">
        <f>'Data Sheet'!K45</f>
      </c>
    </row>
    <row x14ac:dyDescent="0.25" r="9" customHeight="1" ht="18.75">
      <c r="A9" s="15" t="s">
        <v>22</v>
      </c>
      <c r="B9" s="3">
        <f>'Data Sheet'!B46</f>
      </c>
      <c r="C9" s="3">
        <f>'Data Sheet'!C46</f>
      </c>
      <c r="D9" s="3">
        <f>'Data Sheet'!D46</f>
      </c>
      <c r="E9" s="3">
        <f>'Data Sheet'!E46</f>
      </c>
      <c r="F9" s="3">
        <f>'Data Sheet'!F46</f>
      </c>
      <c r="G9" s="3">
        <f>'Data Sheet'!G46</f>
      </c>
      <c r="H9" s="3">
        <f>'Data Sheet'!H46</f>
      </c>
      <c r="I9" s="3">
        <f>'Data Sheet'!I46</f>
      </c>
      <c r="J9" s="3">
        <f>'Data Sheet'!J46</f>
      </c>
      <c r="K9" s="3">
        <f>'Data Sheet'!K46</f>
      </c>
    </row>
    <row x14ac:dyDescent="0.25" r="10" customHeight="1" ht="18.75">
      <c r="A10" s="15" t="s">
        <v>23</v>
      </c>
      <c r="B10" s="3">
        <f>'Data Sheet'!B47</f>
      </c>
      <c r="C10" s="3">
        <f>'Data Sheet'!C47</f>
      </c>
      <c r="D10" s="3">
        <f>'Data Sheet'!D47</f>
      </c>
      <c r="E10" s="3">
        <f>'Data Sheet'!E47</f>
      </c>
      <c r="F10" s="3">
        <f>'Data Sheet'!F47</f>
      </c>
      <c r="G10" s="3">
        <f>'Data Sheet'!G47</f>
      </c>
      <c r="H10" s="3">
        <f>'Data Sheet'!H47</f>
      </c>
      <c r="I10" s="3">
        <f>'Data Sheet'!I47</f>
      </c>
      <c r="J10" s="3">
        <f>'Data Sheet'!J47</f>
      </c>
      <c r="K10" s="3">
        <f>'Data Sheet'!K47</f>
      </c>
    </row>
    <row x14ac:dyDescent="0.25" r="11" customHeight="1" ht="18.75">
      <c r="A11" s="15" t="s">
        <v>24</v>
      </c>
      <c r="B11" s="3">
        <f>'Data Sheet'!B48</f>
      </c>
      <c r="C11" s="3">
        <f>'Data Sheet'!C48</f>
      </c>
      <c r="D11" s="3">
        <f>'Data Sheet'!D48</f>
      </c>
      <c r="E11" s="3">
        <f>'Data Sheet'!E48</f>
      </c>
      <c r="F11" s="3">
        <f>'Data Sheet'!F48</f>
      </c>
      <c r="G11" s="3">
        <f>'Data Sheet'!G48</f>
      </c>
      <c r="H11" s="3">
        <f>'Data Sheet'!H48</f>
      </c>
      <c r="I11" s="3">
        <f>'Data Sheet'!I48</f>
      </c>
      <c r="J11" s="3">
        <f>'Data Sheet'!J48</f>
      </c>
      <c r="K11" s="3">
        <f>'Data Sheet'!K48</f>
      </c>
    </row>
    <row x14ac:dyDescent="0.25" r="12" customHeight="1" ht="18.75">
      <c r="A12" s="1" t="s">
        <v>25</v>
      </c>
      <c r="B12" s="6">
        <f>'Data Sheet'!B49</f>
      </c>
      <c r="C12" s="6">
        <f>'Data Sheet'!C49</f>
      </c>
      <c r="D12" s="6">
        <f>'Data Sheet'!D49</f>
      </c>
      <c r="E12" s="6">
        <f>'Data Sheet'!E49</f>
      </c>
      <c r="F12" s="6">
        <f>'Data Sheet'!F49</f>
      </c>
      <c r="G12" s="6">
        <f>'Data Sheet'!G49</f>
      </c>
      <c r="H12" s="6">
        <f>'Data Sheet'!H49</f>
      </c>
      <c r="I12" s="6">
        <f>'Data Sheet'!I49</f>
      </c>
      <c r="J12" s="6">
        <f>'Data Sheet'!J49</f>
      </c>
      <c r="K12" s="6">
        <f>'Data Sheet'!K49</f>
      </c>
    </row>
    <row x14ac:dyDescent="0.25" r="13" customHeight="1" ht="18.75">
      <c r="A13" s="15"/>
      <c r="B13" s="25"/>
      <c r="C13" s="25"/>
      <c r="D13" s="25"/>
      <c r="E13" s="25"/>
      <c r="F13" s="25"/>
      <c r="G13" s="25"/>
      <c r="H13" s="25"/>
      <c r="I13" s="25"/>
      <c r="J13" s="25"/>
      <c r="K13" s="25"/>
    </row>
    <row x14ac:dyDescent="0.25" r="14" customHeight="1" ht="18.75">
      <c r="A14" s="1" t="s">
        <v>74</v>
      </c>
      <c r="B14" s="24">
        <f>IF(B4&gt;0,B6/B4,"")</f>
      </c>
      <c r="C14" s="24">
        <f>IF(C4&gt;0,C6/C4,"")</f>
      </c>
      <c r="D14" s="24">
        <f>IF(D4&gt;0,D6/D4,"")</f>
      </c>
      <c r="E14" s="24">
        <f>IF(E4&gt;0,E6/E4,"")</f>
      </c>
      <c r="F14" s="24">
        <f>IF(F4&gt;0,F6/F4,"")</f>
      </c>
      <c r="G14" s="24">
        <f>IF(G4&gt;0,G6/G4,"")</f>
      </c>
      <c r="H14" s="24">
        <f>IF(H4&gt;0,H6/H4,"")</f>
      </c>
      <c r="I14" s="24">
        <f>IF(I4&gt;0,I6/I4,"")</f>
      </c>
      <c r="J14" s="24">
        <f>IF(J4&gt;0,J6/J4,"")</f>
      </c>
      <c r="K14" s="24">
        <f>IF(K4&gt;0,K6/K4,"")</f>
      </c>
    </row>
    <row x14ac:dyDescent="0.25" r="15" customHeight="1" ht="18.75">
      <c r="A15" s="15"/>
      <c r="B15" s="25"/>
      <c r="C15" s="25"/>
      <c r="D15" s="25"/>
      <c r="E15" s="25"/>
      <c r="F15" s="25"/>
      <c r="G15" s="25"/>
      <c r="H15" s="25"/>
      <c r="I15" s="25"/>
      <c r="J15" s="25"/>
      <c r="K15" s="25"/>
    </row>
    <row x14ac:dyDescent="0.25" r="16" customHeight="1" ht="18.75">
      <c r="A16" s="15"/>
      <c r="B16" s="25"/>
      <c r="C16" s="25"/>
      <c r="D16" s="25"/>
      <c r="E16" s="25"/>
      <c r="F16" s="25"/>
      <c r="G16" s="25"/>
      <c r="H16" s="25"/>
      <c r="I16" s="25"/>
      <c r="J16" s="25"/>
      <c r="K16" s="25"/>
    </row>
    <row x14ac:dyDescent="0.25" r="17" customHeight="1" ht="18.75">
      <c r="A17" s="15"/>
      <c r="B17" s="25"/>
      <c r="C17" s="25"/>
      <c r="D17" s="25"/>
      <c r="E17" s="25"/>
      <c r="F17" s="25"/>
      <c r="G17" s="25"/>
      <c r="H17" s="25"/>
      <c r="I17" s="25"/>
      <c r="J17" s="25"/>
      <c r="K17" s="25"/>
    </row>
    <row x14ac:dyDescent="0.25" r="18" customHeight="1" ht="18.75">
      <c r="A18" s="15"/>
      <c r="B18" s="25"/>
      <c r="C18" s="25"/>
      <c r="D18" s="25"/>
      <c r="E18" s="25"/>
      <c r="F18" s="25"/>
      <c r="G18" s="25"/>
      <c r="H18" s="25"/>
      <c r="I18" s="25"/>
      <c r="J18" s="25"/>
      <c r="K18" s="25"/>
    </row>
    <row x14ac:dyDescent="0.25" r="19" customHeight="1" ht="18.75">
      <c r="A19" s="15"/>
      <c r="B19" s="25"/>
      <c r="C19" s="25"/>
      <c r="D19" s="25"/>
      <c r="E19" s="25"/>
      <c r="F19" s="25"/>
      <c r="G19" s="25"/>
      <c r="H19" s="25"/>
      <c r="I19" s="25"/>
      <c r="J19" s="25"/>
      <c r="K19" s="25"/>
    </row>
    <row x14ac:dyDescent="0.25" r="20" customHeight="1" ht="18.75">
      <c r="A20" s="15"/>
      <c r="B20" s="25"/>
      <c r="C20" s="25"/>
      <c r="D20" s="25"/>
      <c r="E20" s="25"/>
      <c r="F20" s="25"/>
      <c r="G20" s="25"/>
      <c r="H20" s="25"/>
      <c r="I20" s="25"/>
      <c r="J20" s="25"/>
      <c r="K20" s="25"/>
    </row>
    <row x14ac:dyDescent="0.25" r="21" customHeight="1" ht="18.75">
      <c r="A21" s="15"/>
      <c r="B21" s="25"/>
      <c r="C21" s="25"/>
      <c r="D21" s="25"/>
      <c r="E21" s="25"/>
      <c r="F21" s="25"/>
      <c r="G21" s="25"/>
      <c r="H21" s="25"/>
      <c r="I21" s="25"/>
      <c r="J21" s="25"/>
      <c r="K21" s="25"/>
    </row>
    <row x14ac:dyDescent="0.25" r="22" customHeight="1" ht="18.75">
      <c r="A22" s="15"/>
      <c r="B22" s="25"/>
      <c r="C22" s="25"/>
      <c r="D22" s="25"/>
      <c r="E22" s="25"/>
      <c r="F22" s="25"/>
      <c r="G22" s="25"/>
      <c r="H22" s="25"/>
      <c r="I22" s="25"/>
      <c r="J22" s="25"/>
      <c r="K22" s="25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K25"/>
  <sheetViews>
    <sheetView workbookViewId="0" tabSelected="1">
      <pane state="frozen" activePane="bottomLeft" topLeftCell="A4" ySplit="3" xSplit="0"/>
    </sheetView>
  </sheetViews>
  <sheetFormatPr defaultRowHeight="15" x14ac:dyDescent="0.25"/>
  <cols>
    <col min="1" max="1" style="17" width="22.862142857142857" customWidth="1" bestFit="1"/>
    <col min="2" max="2" style="21" width="13.576428571428572" customWidth="1" bestFit="1"/>
    <col min="3" max="3" style="21" width="15.576428571428572" customWidth="1" bestFit="1"/>
    <col min="4" max="4" style="21" width="15.576428571428572" customWidth="1" bestFit="1"/>
    <col min="5" max="5" style="21" width="15.576428571428572" customWidth="1" bestFit="1"/>
    <col min="6" max="6" style="21" width="15.576428571428572" customWidth="1" bestFit="1"/>
    <col min="7" max="7" style="21" width="15.576428571428572" customWidth="1" bestFit="1"/>
    <col min="8" max="8" style="21" width="15.576428571428572" customWidth="1" bestFit="1"/>
    <col min="9" max="9" style="21" width="15.576428571428572" customWidth="1" bestFit="1"/>
    <col min="10" max="10" style="21" width="15.576428571428572" customWidth="1" bestFit="1"/>
    <col min="11" max="11" style="21" width="15.576428571428572" customWidth="1" bestFit="1"/>
  </cols>
  <sheetData>
    <row x14ac:dyDescent="0.25" r="1" customHeight="1" ht="18.75">
      <c r="A1" s="18">
        <f>'[1]Profit &amp; Loss'!A1</f>
      </c>
      <c r="B1" s="19"/>
      <c r="C1" s="19"/>
      <c r="D1" s="19"/>
      <c r="E1" s="19">
        <f>UPDATE</f>
      </c>
      <c r="F1" s="19"/>
      <c r="G1" s="19"/>
      <c r="H1" s="19"/>
      <c r="I1" s="19"/>
      <c r="J1" s="20" t="s">
        <v>66</v>
      </c>
      <c r="K1" s="2"/>
    </row>
    <row x14ac:dyDescent="0.25" r="2" customHeight="1" ht="18.75">
      <c r="A2" s="15"/>
      <c r="B2" s="19"/>
      <c r="C2" s="19"/>
      <c r="D2" s="19"/>
      <c r="E2" s="19"/>
      <c r="F2" s="19"/>
      <c r="G2" s="2"/>
      <c r="H2" s="2"/>
      <c r="I2" s="19"/>
      <c r="J2" s="19"/>
      <c r="K2" s="19"/>
    </row>
    <row x14ac:dyDescent="0.25" r="3" customHeight="1" ht="18.75">
      <c r="A3" s="10" t="s">
        <v>67</v>
      </c>
      <c r="B3" s="11">
        <f>'Data Sheet'!B56</f>
        <v>25569.229166666668</v>
      </c>
      <c r="C3" s="11">
        <f>'Data Sheet'!C56</f>
        <v>25569.229166666668</v>
      </c>
      <c r="D3" s="11">
        <f>'Data Sheet'!D56</f>
        <v>25569.229166666668</v>
      </c>
      <c r="E3" s="11">
        <f>'Data Sheet'!E56</f>
        <v>25569.229166666668</v>
      </c>
      <c r="F3" s="11">
        <f>'Data Sheet'!F56</f>
        <v>25569.229166666668</v>
      </c>
      <c r="G3" s="11">
        <f>'Data Sheet'!G56</f>
        <v>25569.229166666668</v>
      </c>
      <c r="H3" s="11">
        <f>'Data Sheet'!H56</f>
        <v>25569.229166666668</v>
      </c>
      <c r="I3" s="11">
        <f>'Data Sheet'!I56</f>
        <v>25569.229166666668</v>
      </c>
      <c r="J3" s="11">
        <f>'Data Sheet'!J56</f>
        <v>25569.229166666668</v>
      </c>
      <c r="K3" s="11">
        <f>'Data Sheet'!K56</f>
        <v>25569.229166666668</v>
      </c>
    </row>
    <row x14ac:dyDescent="0.25" r="4" customHeight="1" ht="18.75">
      <c r="A4" s="15" t="s">
        <v>31</v>
      </c>
      <c r="B4" s="22">
        <f>'Data Sheet'!B57</f>
      </c>
      <c r="C4" s="22">
        <f>'Data Sheet'!C57</f>
      </c>
      <c r="D4" s="22">
        <f>'Data Sheet'!D57</f>
      </c>
      <c r="E4" s="22">
        <f>'Data Sheet'!E57</f>
      </c>
      <c r="F4" s="22">
        <f>'Data Sheet'!F57</f>
      </c>
      <c r="G4" s="22">
        <f>'Data Sheet'!G57</f>
      </c>
      <c r="H4" s="22">
        <f>'Data Sheet'!H57</f>
      </c>
      <c r="I4" s="22">
        <f>'Data Sheet'!I57</f>
      </c>
      <c r="J4" s="22">
        <f>'Data Sheet'!J57</f>
      </c>
      <c r="K4" s="22">
        <f>'Data Sheet'!K57</f>
      </c>
    </row>
    <row x14ac:dyDescent="0.25" r="5" customHeight="1" ht="18.75">
      <c r="A5" s="15" t="s">
        <v>32</v>
      </c>
      <c r="B5" s="22">
        <f>'Data Sheet'!B58</f>
      </c>
      <c r="C5" s="22">
        <f>'Data Sheet'!C58</f>
      </c>
      <c r="D5" s="22">
        <f>'Data Sheet'!D58</f>
      </c>
      <c r="E5" s="22">
        <f>'Data Sheet'!E58</f>
      </c>
      <c r="F5" s="22">
        <f>'Data Sheet'!F58</f>
      </c>
      <c r="G5" s="22">
        <f>'Data Sheet'!G58</f>
      </c>
      <c r="H5" s="22">
        <f>'Data Sheet'!H58</f>
      </c>
      <c r="I5" s="22">
        <f>'Data Sheet'!I58</f>
      </c>
      <c r="J5" s="22">
        <f>'Data Sheet'!J58</f>
      </c>
      <c r="K5" s="22">
        <f>'Data Sheet'!K58</f>
      </c>
    </row>
    <row x14ac:dyDescent="0.25" r="6" customHeight="1" ht="18.75">
      <c r="A6" s="15" t="s">
        <v>33</v>
      </c>
      <c r="B6" s="22">
        <f>'Data Sheet'!B59</f>
      </c>
      <c r="C6" s="22">
        <f>'Data Sheet'!C59</f>
      </c>
      <c r="D6" s="22">
        <f>'Data Sheet'!D59</f>
      </c>
      <c r="E6" s="22">
        <f>'Data Sheet'!E59</f>
      </c>
      <c r="F6" s="22">
        <f>'Data Sheet'!F59</f>
      </c>
      <c r="G6" s="22">
        <f>'Data Sheet'!G59</f>
      </c>
      <c r="H6" s="22">
        <f>'Data Sheet'!H59</f>
      </c>
      <c r="I6" s="22">
        <f>'Data Sheet'!I59</f>
      </c>
      <c r="J6" s="22">
        <f>'Data Sheet'!J59</f>
      </c>
      <c r="K6" s="22">
        <f>'Data Sheet'!K59</f>
      </c>
    </row>
    <row x14ac:dyDescent="0.25" r="7" customHeight="1" ht="18.75">
      <c r="A7" s="15" t="s">
        <v>34</v>
      </c>
      <c r="B7" s="22">
        <f>'Data Sheet'!B60</f>
      </c>
      <c r="C7" s="22">
        <f>'Data Sheet'!C60</f>
      </c>
      <c r="D7" s="22">
        <f>'Data Sheet'!D60</f>
      </c>
      <c r="E7" s="22">
        <f>'Data Sheet'!E60</f>
      </c>
      <c r="F7" s="22">
        <f>'Data Sheet'!F60</f>
      </c>
      <c r="G7" s="22">
        <f>'Data Sheet'!G60</f>
      </c>
      <c r="H7" s="22">
        <f>'Data Sheet'!H60</f>
      </c>
      <c r="I7" s="22">
        <f>'Data Sheet'!I60</f>
      </c>
      <c r="J7" s="22">
        <f>'Data Sheet'!J60</f>
      </c>
      <c r="K7" s="22">
        <f>'Data Sheet'!K60</f>
      </c>
    </row>
    <row x14ac:dyDescent="0.25" r="8" customHeight="1" ht="18.75">
      <c r="A8" s="1" t="s">
        <v>35</v>
      </c>
      <c r="B8" s="23">
        <f>'Data Sheet'!B61</f>
      </c>
      <c r="C8" s="23">
        <f>'Data Sheet'!C61</f>
      </c>
      <c r="D8" s="23">
        <f>'Data Sheet'!D61</f>
      </c>
      <c r="E8" s="23">
        <f>'Data Sheet'!E61</f>
      </c>
      <c r="F8" s="23">
        <f>'Data Sheet'!F61</f>
      </c>
      <c r="G8" s="23">
        <f>'Data Sheet'!G61</f>
      </c>
      <c r="H8" s="23">
        <f>'Data Sheet'!H61</f>
      </c>
      <c r="I8" s="23">
        <f>'Data Sheet'!I61</f>
      </c>
      <c r="J8" s="23">
        <f>'Data Sheet'!J61</f>
      </c>
      <c r="K8" s="23">
        <f>'Data Sheet'!K61</f>
      </c>
    </row>
    <row x14ac:dyDescent="0.25" r="9" customHeight="1" ht="18.75">
      <c r="A9" s="15"/>
      <c r="B9" s="23"/>
      <c r="C9" s="23"/>
      <c r="D9" s="23"/>
      <c r="E9" s="23"/>
      <c r="F9" s="23"/>
      <c r="G9" s="23"/>
      <c r="H9" s="23"/>
      <c r="I9" s="23"/>
      <c r="J9" s="23"/>
      <c r="K9" s="23"/>
    </row>
    <row x14ac:dyDescent="0.25" r="10" customHeight="1" ht="18.75">
      <c r="A10" s="15" t="s">
        <v>36</v>
      </c>
      <c r="B10" s="22">
        <f>'Data Sheet'!B62</f>
      </c>
      <c r="C10" s="22">
        <f>'Data Sheet'!C62</f>
      </c>
      <c r="D10" s="22">
        <f>'Data Sheet'!D62</f>
      </c>
      <c r="E10" s="22">
        <f>'Data Sheet'!E62</f>
      </c>
      <c r="F10" s="22">
        <f>'Data Sheet'!F62</f>
      </c>
      <c r="G10" s="22">
        <f>'Data Sheet'!G62</f>
      </c>
      <c r="H10" s="22">
        <f>'Data Sheet'!H62</f>
      </c>
      <c r="I10" s="22">
        <f>'Data Sheet'!I62</f>
      </c>
      <c r="J10" s="22">
        <f>'Data Sheet'!J62</f>
      </c>
      <c r="K10" s="22">
        <f>'Data Sheet'!K62</f>
      </c>
    </row>
    <row x14ac:dyDescent="0.25" r="11" customHeight="1" ht="18.75">
      <c r="A11" s="15" t="s">
        <v>37</v>
      </c>
      <c r="B11" s="22">
        <f>'Data Sheet'!B63</f>
      </c>
      <c r="C11" s="22">
        <f>'Data Sheet'!C63</f>
      </c>
      <c r="D11" s="22">
        <f>'Data Sheet'!D63</f>
      </c>
      <c r="E11" s="22">
        <f>'Data Sheet'!E63</f>
      </c>
      <c r="F11" s="22">
        <f>'Data Sheet'!F63</f>
      </c>
      <c r="G11" s="22">
        <f>'Data Sheet'!G63</f>
      </c>
      <c r="H11" s="22">
        <f>'Data Sheet'!H63</f>
      </c>
      <c r="I11" s="22">
        <f>'Data Sheet'!I63</f>
      </c>
      <c r="J11" s="22">
        <f>'Data Sheet'!J63</f>
      </c>
      <c r="K11" s="22">
        <f>'Data Sheet'!K63</f>
      </c>
    </row>
    <row x14ac:dyDescent="0.25" r="12" customHeight="1" ht="18.75">
      <c r="A12" s="15" t="s">
        <v>38</v>
      </c>
      <c r="B12" s="22">
        <f>'Data Sheet'!B64</f>
      </c>
      <c r="C12" s="22">
        <f>'Data Sheet'!C64</f>
      </c>
      <c r="D12" s="22">
        <f>'Data Sheet'!D64</f>
      </c>
      <c r="E12" s="22">
        <f>'Data Sheet'!E64</f>
      </c>
      <c r="F12" s="22">
        <f>'Data Sheet'!F64</f>
      </c>
      <c r="G12" s="22">
        <f>'Data Sheet'!G64</f>
      </c>
      <c r="H12" s="22">
        <f>'Data Sheet'!H64</f>
      </c>
      <c r="I12" s="22">
        <f>'Data Sheet'!I64</f>
      </c>
      <c r="J12" s="22">
        <f>'Data Sheet'!J64</f>
      </c>
      <c r="K12" s="22">
        <f>'Data Sheet'!K64</f>
      </c>
    </row>
    <row x14ac:dyDescent="0.25" r="13" customHeight="1" ht="18.75">
      <c r="A13" s="15" t="s">
        <v>39</v>
      </c>
      <c r="B13" s="22">
        <f>'Data Sheet'!B65</f>
      </c>
      <c r="C13" s="22">
        <f>'Data Sheet'!C65</f>
      </c>
      <c r="D13" s="22">
        <f>'Data Sheet'!D65</f>
      </c>
      <c r="E13" s="22">
        <f>'Data Sheet'!E65</f>
      </c>
      <c r="F13" s="22">
        <f>'Data Sheet'!F65</f>
      </c>
      <c r="G13" s="22">
        <f>'Data Sheet'!G65</f>
      </c>
      <c r="H13" s="22">
        <f>'Data Sheet'!H65</f>
      </c>
      <c r="I13" s="22">
        <f>'Data Sheet'!I65</f>
      </c>
      <c r="J13" s="22">
        <f>'Data Sheet'!J65</f>
      </c>
      <c r="K13" s="22">
        <f>'Data Sheet'!K65</f>
      </c>
    </row>
    <row x14ac:dyDescent="0.25" r="14" customHeight="1" ht="18.75">
      <c r="A14" s="1" t="s">
        <v>35</v>
      </c>
      <c r="B14" s="22">
        <f>'Data Sheet'!B66</f>
      </c>
      <c r="C14" s="22">
        <f>'Data Sheet'!C66</f>
      </c>
      <c r="D14" s="22">
        <f>'Data Sheet'!D66</f>
      </c>
      <c r="E14" s="22">
        <f>'Data Sheet'!E66</f>
      </c>
      <c r="F14" s="22">
        <f>'Data Sheet'!F66</f>
      </c>
      <c r="G14" s="22">
        <f>'Data Sheet'!G66</f>
      </c>
      <c r="H14" s="22">
        <f>'Data Sheet'!H66</f>
      </c>
      <c r="I14" s="22">
        <f>'Data Sheet'!I66</f>
      </c>
      <c r="J14" s="22">
        <f>'Data Sheet'!J66</f>
      </c>
      <c r="K14" s="22">
        <f>'Data Sheet'!K66</f>
      </c>
    </row>
    <row x14ac:dyDescent="0.25" r="15" customHeight="1" ht="18.75">
      <c r="A15" s="15"/>
      <c r="B15" s="3"/>
      <c r="C15" s="3"/>
      <c r="D15" s="3"/>
      <c r="E15" s="3"/>
      <c r="F15" s="3"/>
      <c r="G15" s="3"/>
      <c r="H15" s="3"/>
      <c r="I15" s="3"/>
      <c r="J15" s="3"/>
      <c r="K15" s="3"/>
    </row>
    <row x14ac:dyDescent="0.25" r="16" customHeight="1" ht="18.75">
      <c r="A16" s="15" t="s">
        <v>68</v>
      </c>
      <c r="B16" s="3">
        <f>B13-B7</f>
      </c>
      <c r="C16" s="3">
        <f>C13-C7</f>
      </c>
      <c r="D16" s="3">
        <f>D13-D7</f>
      </c>
      <c r="E16" s="3">
        <f>E13-E7</f>
      </c>
      <c r="F16" s="3">
        <f>F13-F7</f>
      </c>
      <c r="G16" s="3">
        <f>G13-G7</f>
      </c>
      <c r="H16" s="3">
        <f>H13-H7</f>
      </c>
      <c r="I16" s="3">
        <f>I13-I7</f>
      </c>
      <c r="J16" s="3">
        <f>J13-J7</f>
      </c>
      <c r="K16" s="3">
        <f>K13-K7</f>
      </c>
    </row>
    <row x14ac:dyDescent="0.25" r="17" customHeight="1" ht="18.75">
      <c r="A17" s="15" t="s">
        <v>69</v>
      </c>
      <c r="B17" s="3">
        <f>'Data Sheet'!B67</f>
      </c>
      <c r="C17" s="3">
        <f>'Data Sheet'!C67</f>
      </c>
      <c r="D17" s="3">
        <f>'Data Sheet'!D67</f>
      </c>
      <c r="E17" s="3">
        <f>'Data Sheet'!E67</f>
      </c>
      <c r="F17" s="3">
        <f>'Data Sheet'!F67</f>
      </c>
      <c r="G17" s="3">
        <f>'Data Sheet'!G67</f>
      </c>
      <c r="H17" s="3">
        <f>'Data Sheet'!H67</f>
      </c>
      <c r="I17" s="3">
        <f>'Data Sheet'!I67</f>
      </c>
      <c r="J17" s="3">
        <f>'Data Sheet'!J67</f>
      </c>
      <c r="K17" s="3">
        <f>'Data Sheet'!K67</f>
      </c>
    </row>
    <row x14ac:dyDescent="0.25" r="18" customHeight="1" ht="19.5">
      <c r="A18" s="15" t="s">
        <v>41</v>
      </c>
      <c r="B18" s="3">
        <f>'Data Sheet'!B68</f>
      </c>
      <c r="C18" s="3">
        <f>'Data Sheet'!C68</f>
      </c>
      <c r="D18" s="3">
        <f>'Data Sheet'!D68</f>
      </c>
      <c r="E18" s="3">
        <f>'Data Sheet'!E68</f>
      </c>
      <c r="F18" s="3">
        <f>'Data Sheet'!F68</f>
      </c>
      <c r="G18" s="3">
        <f>'Data Sheet'!G68</f>
      </c>
      <c r="H18" s="3">
        <f>'Data Sheet'!H68</f>
      </c>
      <c r="I18" s="3">
        <f>'Data Sheet'!I68</f>
      </c>
      <c r="J18" s="3">
        <f>'Data Sheet'!J68</f>
      </c>
      <c r="K18" s="3">
        <f>'Data Sheet'!K68</f>
      </c>
    </row>
    <row x14ac:dyDescent="0.25" r="19" customHeight="1" ht="18.75">
      <c r="A19" s="15"/>
      <c r="B19" s="19"/>
      <c r="C19" s="19"/>
      <c r="D19" s="19"/>
      <c r="E19" s="19"/>
      <c r="F19" s="19"/>
      <c r="G19" s="19"/>
      <c r="H19" s="19"/>
      <c r="I19" s="19"/>
      <c r="J19" s="19"/>
      <c r="K19" s="19"/>
    </row>
    <row x14ac:dyDescent="0.25" r="20" customHeight="1" ht="19.5">
      <c r="A20" s="15" t="s">
        <v>70</v>
      </c>
      <c r="B20" s="3">
        <f>IF('[1]Profit &amp; Loss'!B4&gt;0,'Balance Sheet'!B17/('[1]Profit &amp; Loss'!B4/365),0)</f>
      </c>
      <c r="C20" s="3">
        <f>IF('[1]Profit &amp; Loss'!C4&gt;0,'Balance Sheet'!C17/('[1]Profit &amp; Loss'!C4/365),0)</f>
      </c>
      <c r="D20" s="3">
        <f>IF('[1]Profit &amp; Loss'!D4&gt;0,'Balance Sheet'!D17/('[1]Profit &amp; Loss'!D4/365),0)</f>
      </c>
      <c r="E20" s="3">
        <f>IF('[1]Profit &amp; Loss'!E4&gt;0,'Balance Sheet'!E17/('[1]Profit &amp; Loss'!E4/365),0)</f>
      </c>
      <c r="F20" s="3">
        <f>IF('[1]Profit &amp; Loss'!F4&gt;0,'Balance Sheet'!F17/('[1]Profit &amp; Loss'!F4/365),0)</f>
      </c>
      <c r="G20" s="3">
        <f>IF('[1]Profit &amp; Loss'!G4&gt;0,'Balance Sheet'!G17/('[1]Profit &amp; Loss'!G4/365),0)</f>
      </c>
      <c r="H20" s="3">
        <f>IF('[1]Profit &amp; Loss'!H4&gt;0,'Balance Sheet'!H17/('[1]Profit &amp; Loss'!H4/365),0)</f>
      </c>
      <c r="I20" s="3">
        <f>IF('[1]Profit &amp; Loss'!I4&gt;0,'Balance Sheet'!I17/('[1]Profit &amp; Loss'!I4/365),0)</f>
      </c>
      <c r="J20" s="3">
        <f>IF('[1]Profit &amp; Loss'!J4&gt;0,'Balance Sheet'!J17/('[1]Profit &amp; Loss'!J4/365),0)</f>
      </c>
      <c r="K20" s="3">
        <f>IF('[1]Profit &amp; Loss'!K4&gt;0,'Balance Sheet'!K17/('[1]Profit &amp; Loss'!K4/365),0)</f>
      </c>
    </row>
    <row x14ac:dyDescent="0.25" r="21" customHeight="1" ht="19.5">
      <c r="A21" s="15" t="s">
        <v>71</v>
      </c>
      <c r="B21" s="3">
        <f>IF('Balance Sheet'!B18&gt;0,'[1]Profit &amp; Loss'!B4/'Balance Sheet'!B18,0)</f>
      </c>
      <c r="C21" s="3">
        <f>IF('Balance Sheet'!C18&gt;0,'[1]Profit &amp; Loss'!C4/'Balance Sheet'!C18,0)</f>
      </c>
      <c r="D21" s="3">
        <f>IF('Balance Sheet'!D18&gt;0,'[1]Profit &amp; Loss'!D4/'Balance Sheet'!D18,0)</f>
      </c>
      <c r="E21" s="3">
        <f>IF('Balance Sheet'!E18&gt;0,'[1]Profit &amp; Loss'!E4/'Balance Sheet'!E18,0)</f>
      </c>
      <c r="F21" s="3">
        <f>IF('Balance Sheet'!F18&gt;0,'[1]Profit &amp; Loss'!F4/'Balance Sheet'!F18,0)</f>
      </c>
      <c r="G21" s="3">
        <f>IF('Balance Sheet'!G18&gt;0,'[1]Profit &amp; Loss'!G4/'Balance Sheet'!G18,0)</f>
      </c>
      <c r="H21" s="3">
        <f>IF('Balance Sheet'!H18&gt;0,'[1]Profit &amp; Loss'!H4/'Balance Sheet'!H18,0)</f>
      </c>
      <c r="I21" s="3">
        <f>IF('Balance Sheet'!I18&gt;0,'[1]Profit &amp; Loss'!I4/'Balance Sheet'!I18,0)</f>
      </c>
      <c r="J21" s="3">
        <f>IF('Balance Sheet'!J18&gt;0,'[1]Profit &amp; Loss'!J4/'Balance Sheet'!J18,0)</f>
      </c>
      <c r="K21" s="3">
        <f>IF('Balance Sheet'!K18&gt;0,'[1]Profit &amp; Loss'!K4/'Balance Sheet'!K18,0)</f>
      </c>
    </row>
    <row x14ac:dyDescent="0.25" r="22" customHeight="1" ht="18.75">
      <c r="A22" s="15"/>
      <c r="B22" s="19"/>
      <c r="C22" s="19"/>
      <c r="D22" s="19"/>
      <c r="E22" s="19"/>
      <c r="F22" s="19"/>
      <c r="G22" s="19"/>
      <c r="H22" s="19"/>
      <c r="I22" s="19"/>
      <c r="J22" s="19"/>
      <c r="K22" s="19"/>
    </row>
    <row x14ac:dyDescent="0.25" r="23" customHeight="1" ht="19.5">
      <c r="A23" s="1" t="s">
        <v>72</v>
      </c>
      <c r="B23" s="6">
        <f>IF(SUM('Balance Sheet'!B4:B5)&gt;0,'[1]Profit &amp; Loss'!B12/SUM('Balance Sheet'!B4:B5),"")</f>
      </c>
      <c r="C23" s="6">
        <f>IF(SUM('Balance Sheet'!C4:C5)&gt;0,'[1]Profit &amp; Loss'!C12/SUM('Balance Sheet'!C4:C5),"")</f>
      </c>
      <c r="D23" s="6">
        <f>IF(SUM('Balance Sheet'!D4:D5)&gt;0,'[1]Profit &amp; Loss'!D12/SUM('Balance Sheet'!D4:D5),"")</f>
      </c>
      <c r="E23" s="6">
        <f>IF(SUM('Balance Sheet'!E4:E5)&gt;0,'[1]Profit &amp; Loss'!E12/SUM('Balance Sheet'!E4:E5),"")</f>
      </c>
      <c r="F23" s="6">
        <f>IF(SUM('Balance Sheet'!F4:F5)&gt;0,'[1]Profit &amp; Loss'!F12/SUM('Balance Sheet'!F4:F5),"")</f>
      </c>
      <c r="G23" s="6">
        <f>IF(SUM('Balance Sheet'!G4:G5)&gt;0,'[1]Profit &amp; Loss'!G12/SUM('Balance Sheet'!G4:G5),"")</f>
      </c>
      <c r="H23" s="6">
        <f>IF(SUM('Balance Sheet'!H4:H5)&gt;0,'[1]Profit &amp; Loss'!H12/SUM('Balance Sheet'!H4:H5),"")</f>
      </c>
      <c r="I23" s="6">
        <f>IF(SUM('Balance Sheet'!I4:I5)&gt;0,'[1]Profit &amp; Loss'!I12/SUM('Balance Sheet'!I4:I5),"")</f>
      </c>
      <c r="J23" s="6">
        <f>IF(SUM('Balance Sheet'!J4:J5)&gt;0,'[1]Profit &amp; Loss'!J12/SUM('Balance Sheet'!J4:J5),"")</f>
      </c>
      <c r="K23" s="6">
        <f>IF(SUM('Balance Sheet'!K4:K5)&gt;0,'[1]Profit &amp; Loss'!K12/SUM('Balance Sheet'!K4:K5),"")</f>
      </c>
    </row>
    <row x14ac:dyDescent="0.25" r="24" customHeight="1" ht="19.5">
      <c r="A24" s="1" t="s">
        <v>73</v>
      </c>
      <c r="B24" s="24"/>
      <c r="C24" s="6">
        <f>IF((B4+B5+B6+C4+C5+C6)&gt;0,('[1]Profit &amp; Loss'!C10+'[1]Profit &amp; Loss'!C9)*2/(B4+B5+B6+C4+C5+C6),"")</f>
      </c>
      <c r="D24" s="6">
        <f>IF((C4+C5+C6+D4+D5+D6)&gt;0,('[1]Profit &amp; Loss'!D10+'[1]Profit &amp; Loss'!D9)*2/(C4+C5+C6+D4+D5+D6),"")</f>
      </c>
      <c r="E24" s="6">
        <f>IF((D4+D5+D6+E4+E5+E6)&gt;0,('[1]Profit &amp; Loss'!E10+'[1]Profit &amp; Loss'!E9)*2/(D4+D5+D6+E4+E5+E6),"")</f>
      </c>
      <c r="F24" s="6">
        <f>IF((E4+E5+E6+F4+F5+F6)&gt;0,('[1]Profit &amp; Loss'!F10+'[1]Profit &amp; Loss'!F9)*2/(E4+E5+E6+F4+F5+F6),"")</f>
      </c>
      <c r="G24" s="6">
        <f>IF((F4+F5+F6+G4+G5+G6)&gt;0,('[1]Profit &amp; Loss'!G10+'[1]Profit &amp; Loss'!G9)*2/(F4+F5+F6+G4+G5+G6),"")</f>
      </c>
      <c r="H24" s="6">
        <f>IF((G4+G5+G6+H4+H5+H6)&gt;0,('[1]Profit &amp; Loss'!H10+'[1]Profit &amp; Loss'!H9)*2/(G4+G5+G6+H4+H5+H6),"")</f>
      </c>
      <c r="I24" s="6">
        <f>IF((H4+H5+H6+I4+I5+I6)&gt;0,('[1]Profit &amp; Loss'!I10+'[1]Profit &amp; Loss'!I9)*2/(H4+H5+H6+I4+I5+I6),"")</f>
      </c>
      <c r="J24" s="6">
        <f>IF((I4+I5+I6+J4+J5+J6)&gt;0,('[1]Profit &amp; Loss'!J10+'[1]Profit &amp; Loss'!J9)*2/(I4+I5+I6+J4+J5+J6),"")</f>
      </c>
      <c r="K24" s="6">
        <f>IF((J4+J5+J6+K4+K5+K6)&gt;0,('[1]Profit &amp; Loss'!K10+'[1]Profit &amp; Loss'!K9)*2/(J4+J5+J6+K4+K5+K6),"")</f>
      </c>
    </row>
    <row x14ac:dyDescent="0.25" r="25" customHeight="1" ht="18.75">
      <c r="A25" s="15"/>
      <c r="B25" s="19"/>
      <c r="C25" s="19"/>
      <c r="D25" s="19"/>
      <c r="E25" s="19"/>
      <c r="F25" s="19"/>
      <c r="G25" s="19"/>
      <c r="H25" s="19"/>
      <c r="I25" s="19"/>
      <c r="J25" s="19"/>
      <c r="K25" s="1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K24"/>
  <sheetViews>
    <sheetView workbookViewId="0">
      <pane state="frozen" activePane="bottomLeft" topLeftCell="A4" ySplit="3" xSplit="0"/>
    </sheetView>
  </sheetViews>
  <sheetFormatPr defaultRowHeight="15" x14ac:dyDescent="0.25"/>
  <cols>
    <col min="1" max="1" style="17" width="26.862142857142857" customWidth="1" bestFit="1"/>
    <col min="2" max="2" style="21" width="13.576428571428572" customWidth="1" bestFit="1"/>
    <col min="3" max="3" style="21" width="13.576428571428572" customWidth="1" bestFit="1"/>
    <col min="4" max="4" style="21" width="13.576428571428572" customWidth="1" bestFit="1"/>
    <col min="5" max="5" style="21" width="13.576428571428572" customWidth="1" bestFit="1"/>
    <col min="6" max="6" style="21" width="13.576428571428572" customWidth="1" bestFit="1"/>
    <col min="7" max="7" style="21" width="13.576428571428572" customWidth="1" bestFit="1"/>
    <col min="8" max="8" style="21" width="13.576428571428572" customWidth="1" bestFit="1"/>
    <col min="9" max="9" style="21" width="13.576428571428572" customWidth="1" bestFit="1"/>
    <col min="10" max="10" style="21" width="13.576428571428572" customWidth="1" bestFit="1"/>
    <col min="11" max="11" style="21" width="13.576428571428572" customWidth="1" bestFit="1"/>
  </cols>
  <sheetData>
    <row x14ac:dyDescent="0.25" r="1" customHeight="1" ht="18.75">
      <c r="A1" s="18">
        <f>'Balance Sheet'!A1</f>
      </c>
      <c r="B1" s="19"/>
      <c r="C1" s="19"/>
      <c r="D1" s="19"/>
      <c r="E1" s="19">
        <f>UPDATE</f>
      </c>
      <c r="F1" s="19"/>
      <c r="G1" s="19"/>
      <c r="H1" s="19"/>
      <c r="I1" s="19"/>
      <c r="J1" s="20" t="s">
        <v>66</v>
      </c>
      <c r="K1" s="2"/>
    </row>
    <row x14ac:dyDescent="0.25" r="2" customHeight="1" ht="18.75">
      <c r="A2" s="15"/>
      <c r="B2" s="19"/>
      <c r="C2" s="19"/>
      <c r="D2" s="19"/>
      <c r="E2" s="19"/>
      <c r="F2" s="19"/>
      <c r="G2" s="19"/>
      <c r="H2" s="19"/>
      <c r="I2" s="19"/>
      <c r="J2" s="19"/>
      <c r="K2" s="19"/>
    </row>
    <row x14ac:dyDescent="0.25" r="3" customHeight="1" ht="18.75">
      <c r="A3" s="10" t="s">
        <v>67</v>
      </c>
      <c r="B3" s="11">
        <f>'Data Sheet'!B81</f>
        <v>25569.229166666668</v>
      </c>
      <c r="C3" s="11">
        <f>'Data Sheet'!C81</f>
        <v>25569.229166666668</v>
      </c>
      <c r="D3" s="11">
        <f>'Data Sheet'!D81</f>
        <v>25569.229166666668</v>
      </c>
      <c r="E3" s="11">
        <f>'Data Sheet'!E81</f>
        <v>25569.229166666668</v>
      </c>
      <c r="F3" s="11">
        <f>'Data Sheet'!F81</f>
        <v>25569.229166666668</v>
      </c>
      <c r="G3" s="11">
        <f>'Data Sheet'!G81</f>
        <v>25569.229166666668</v>
      </c>
      <c r="H3" s="11">
        <f>'Data Sheet'!H81</f>
        <v>25569.229166666668</v>
      </c>
      <c r="I3" s="11">
        <f>'Data Sheet'!I81</f>
        <v>25569.229166666668</v>
      </c>
      <c r="J3" s="11">
        <f>'Data Sheet'!J81</f>
        <v>25569.229166666668</v>
      </c>
      <c r="K3" s="11">
        <f>'Data Sheet'!K81</f>
        <v>25569.229166666668</v>
      </c>
    </row>
    <row x14ac:dyDescent="0.25" r="4" customHeight="1" ht="18.75">
      <c r="A4" s="1" t="s">
        <v>47</v>
      </c>
      <c r="B4" s="6">
        <f>'Data Sheet'!B82</f>
      </c>
      <c r="C4" s="6">
        <f>'Data Sheet'!C82</f>
      </c>
      <c r="D4" s="6">
        <f>'Data Sheet'!D82</f>
      </c>
      <c r="E4" s="6">
        <f>'Data Sheet'!E82</f>
      </c>
      <c r="F4" s="6">
        <f>'Data Sheet'!F82</f>
      </c>
      <c r="G4" s="6">
        <f>'Data Sheet'!G82</f>
      </c>
      <c r="H4" s="6">
        <f>'Data Sheet'!H82</f>
      </c>
      <c r="I4" s="6">
        <f>'Data Sheet'!I82</f>
      </c>
      <c r="J4" s="6">
        <f>'Data Sheet'!J82</f>
      </c>
      <c r="K4" s="6">
        <f>'Data Sheet'!K82</f>
      </c>
    </row>
    <row x14ac:dyDescent="0.25" r="5" customHeight="1" ht="18.75">
      <c r="A5" s="15" t="s">
        <v>48</v>
      </c>
      <c r="B5" s="3">
        <f>'Data Sheet'!B83</f>
      </c>
      <c r="C5" s="3">
        <f>'Data Sheet'!C83</f>
      </c>
      <c r="D5" s="3">
        <f>'Data Sheet'!D83</f>
      </c>
      <c r="E5" s="3">
        <f>'Data Sheet'!E83</f>
      </c>
      <c r="F5" s="3">
        <f>'Data Sheet'!F83</f>
      </c>
      <c r="G5" s="3">
        <f>'Data Sheet'!G83</f>
      </c>
      <c r="H5" s="3">
        <f>'Data Sheet'!H83</f>
      </c>
      <c r="I5" s="3">
        <f>'Data Sheet'!I83</f>
      </c>
      <c r="J5" s="3">
        <f>'Data Sheet'!J83</f>
      </c>
      <c r="K5" s="3">
        <f>'Data Sheet'!K83</f>
      </c>
    </row>
    <row x14ac:dyDescent="0.25" r="6" customHeight="1" ht="18.75">
      <c r="A6" s="15" t="s">
        <v>49</v>
      </c>
      <c r="B6" s="3">
        <f>'Data Sheet'!B84</f>
      </c>
      <c r="C6" s="3">
        <f>'Data Sheet'!C84</f>
      </c>
      <c r="D6" s="3">
        <f>'Data Sheet'!D84</f>
      </c>
      <c r="E6" s="3">
        <f>'Data Sheet'!E84</f>
      </c>
      <c r="F6" s="3">
        <f>'Data Sheet'!F84</f>
      </c>
      <c r="G6" s="3">
        <f>'Data Sheet'!G84</f>
      </c>
      <c r="H6" s="3">
        <f>'Data Sheet'!H84</f>
      </c>
      <c r="I6" s="3">
        <f>'Data Sheet'!I84</f>
      </c>
      <c r="J6" s="3">
        <f>'Data Sheet'!J84</f>
      </c>
      <c r="K6" s="3">
        <f>'Data Sheet'!K84</f>
      </c>
    </row>
    <row x14ac:dyDescent="0.25" r="7" customHeight="1" ht="18.75">
      <c r="A7" s="1" t="s">
        <v>50</v>
      </c>
      <c r="B7" s="6">
        <f>'Data Sheet'!B85</f>
      </c>
      <c r="C7" s="6">
        <f>'Data Sheet'!C85</f>
      </c>
      <c r="D7" s="6">
        <f>'Data Sheet'!D85</f>
      </c>
      <c r="E7" s="6">
        <f>'Data Sheet'!E85</f>
      </c>
      <c r="F7" s="6">
        <f>'Data Sheet'!F85</f>
      </c>
      <c r="G7" s="6">
        <f>'Data Sheet'!G85</f>
      </c>
      <c r="H7" s="6">
        <f>'Data Sheet'!H85</f>
      </c>
      <c r="I7" s="6">
        <f>'Data Sheet'!I85</f>
      </c>
      <c r="J7" s="6">
        <f>'Data Sheet'!J85</f>
      </c>
      <c r="K7" s="6">
        <f>'Data Sheet'!K85</f>
      </c>
    </row>
    <row x14ac:dyDescent="0.25" r="8" customHeight="1" ht="18.75">
      <c r="A8" s="15"/>
      <c r="B8" s="3"/>
      <c r="C8" s="3"/>
      <c r="D8" s="3"/>
      <c r="E8" s="3"/>
      <c r="F8" s="3"/>
      <c r="G8" s="3"/>
      <c r="H8" s="3"/>
      <c r="I8" s="3"/>
      <c r="J8" s="3"/>
      <c r="K8" s="3"/>
    </row>
    <row x14ac:dyDescent="0.25" r="9" customHeight="1" ht="18.75">
      <c r="A9" s="15"/>
      <c r="B9" s="19"/>
      <c r="C9" s="19"/>
      <c r="D9" s="19"/>
      <c r="E9" s="19"/>
      <c r="F9" s="19"/>
      <c r="G9" s="19"/>
      <c r="H9" s="19"/>
      <c r="I9" s="19"/>
      <c r="J9" s="19"/>
      <c r="K9" s="19"/>
    </row>
    <row x14ac:dyDescent="0.25" r="10" customHeight="1" ht="18.75">
      <c r="A10" s="15"/>
      <c r="B10" s="19"/>
      <c r="C10" s="19"/>
      <c r="D10" s="19"/>
      <c r="E10" s="19"/>
      <c r="F10" s="19"/>
      <c r="G10" s="19"/>
      <c r="H10" s="19"/>
      <c r="I10" s="19"/>
      <c r="J10" s="19"/>
      <c r="K10" s="19"/>
    </row>
    <row x14ac:dyDescent="0.25" r="11" customHeight="1" ht="18.75">
      <c r="A11" s="15"/>
      <c r="B11" s="19"/>
      <c r="C11" s="19"/>
      <c r="D11" s="19"/>
      <c r="E11" s="19"/>
      <c r="F11" s="19"/>
      <c r="G11" s="19"/>
      <c r="H11" s="19"/>
      <c r="I11" s="19"/>
      <c r="J11" s="19"/>
      <c r="K11" s="19"/>
    </row>
    <row x14ac:dyDescent="0.25" r="12" customHeight="1" ht="18.75">
      <c r="A12" s="15"/>
      <c r="B12" s="19"/>
      <c r="C12" s="19"/>
      <c r="D12" s="19"/>
      <c r="E12" s="19"/>
      <c r="F12" s="19"/>
      <c r="G12" s="19"/>
      <c r="H12" s="19"/>
      <c r="I12" s="19"/>
      <c r="J12" s="19"/>
      <c r="K12" s="19"/>
    </row>
    <row x14ac:dyDescent="0.25" r="13" customHeight="1" ht="18.75">
      <c r="A13" s="15"/>
      <c r="B13" s="19"/>
      <c r="C13" s="19"/>
      <c r="D13" s="19"/>
      <c r="E13" s="19"/>
      <c r="F13" s="19"/>
      <c r="G13" s="19"/>
      <c r="H13" s="19"/>
      <c r="I13" s="19"/>
      <c r="J13" s="19"/>
      <c r="K13" s="19"/>
    </row>
    <row x14ac:dyDescent="0.25" r="14" customHeight="1" ht="18.75">
      <c r="A14" s="15"/>
      <c r="B14" s="19"/>
      <c r="C14" s="19"/>
      <c r="D14" s="19"/>
      <c r="E14" s="19"/>
      <c r="F14" s="19"/>
      <c r="G14" s="19"/>
      <c r="H14" s="19"/>
      <c r="I14" s="19"/>
      <c r="J14" s="19"/>
      <c r="K14" s="19"/>
    </row>
    <row x14ac:dyDescent="0.25" r="15" customHeight="1" ht="18.75">
      <c r="A15" s="15"/>
      <c r="B15" s="19"/>
      <c r="C15" s="19"/>
      <c r="D15" s="19"/>
      <c r="E15" s="19"/>
      <c r="F15" s="19"/>
      <c r="G15" s="19"/>
      <c r="H15" s="19"/>
      <c r="I15" s="19"/>
      <c r="J15" s="19"/>
      <c r="K15" s="19"/>
    </row>
    <row x14ac:dyDescent="0.25" r="16" customHeight="1" ht="18.75">
      <c r="A16" s="15"/>
      <c r="B16" s="19"/>
      <c r="C16" s="19"/>
      <c r="D16" s="19"/>
      <c r="E16" s="19"/>
      <c r="F16" s="19"/>
      <c r="G16" s="19"/>
      <c r="H16" s="19"/>
      <c r="I16" s="19"/>
      <c r="J16" s="19"/>
      <c r="K16" s="19"/>
    </row>
    <row x14ac:dyDescent="0.25" r="17" customHeight="1" ht="18.75">
      <c r="A17" s="15"/>
      <c r="B17" s="19"/>
      <c r="C17" s="19"/>
      <c r="D17" s="19"/>
      <c r="E17" s="19"/>
      <c r="F17" s="19"/>
      <c r="G17" s="19"/>
      <c r="H17" s="19"/>
      <c r="I17" s="19"/>
      <c r="J17" s="19"/>
      <c r="K17" s="19"/>
    </row>
    <row x14ac:dyDescent="0.25" r="18" customHeight="1" ht="18.75">
      <c r="A18" s="15"/>
      <c r="B18" s="19"/>
      <c r="C18" s="19"/>
      <c r="D18" s="19"/>
      <c r="E18" s="19"/>
      <c r="F18" s="19"/>
      <c r="G18" s="19"/>
      <c r="H18" s="19"/>
      <c r="I18" s="19"/>
      <c r="J18" s="19"/>
      <c r="K18" s="19"/>
    </row>
    <row x14ac:dyDescent="0.25" r="19" customHeight="1" ht="18.75">
      <c r="A19" s="15"/>
      <c r="B19" s="19"/>
      <c r="C19" s="19"/>
      <c r="D19" s="19"/>
      <c r="E19" s="19"/>
      <c r="F19" s="19"/>
      <c r="G19" s="19"/>
      <c r="H19" s="19"/>
      <c r="I19" s="19"/>
      <c r="J19" s="19"/>
      <c r="K19" s="19"/>
    </row>
    <row x14ac:dyDescent="0.25" r="20" customHeight="1" ht="18.75">
      <c r="A20" s="15"/>
      <c r="B20" s="19"/>
      <c r="C20" s="19"/>
      <c r="D20" s="19"/>
      <c r="E20" s="19"/>
      <c r="F20" s="19"/>
      <c r="G20" s="19"/>
      <c r="H20" s="19"/>
      <c r="I20" s="19"/>
      <c r="J20" s="19"/>
      <c r="K20" s="19"/>
    </row>
    <row x14ac:dyDescent="0.25" r="21" customHeight="1" ht="18.75">
      <c r="A21" s="15"/>
      <c r="B21" s="19"/>
      <c r="C21" s="19"/>
      <c r="D21" s="19"/>
      <c r="E21" s="19"/>
      <c r="F21" s="19"/>
      <c r="G21" s="19"/>
      <c r="H21" s="19"/>
      <c r="I21" s="19"/>
      <c r="J21" s="19"/>
      <c r="K21" s="19"/>
    </row>
    <row x14ac:dyDescent="0.25" r="22" customHeight="1" ht="18.75">
      <c r="A22" s="15"/>
      <c r="B22" s="19"/>
      <c r="C22" s="19"/>
      <c r="D22" s="19"/>
      <c r="E22" s="19"/>
      <c r="F22" s="19"/>
      <c r="G22" s="19"/>
      <c r="H22" s="19"/>
      <c r="I22" s="19"/>
      <c r="J22" s="19"/>
      <c r="K22" s="19"/>
    </row>
    <row x14ac:dyDescent="0.25" r="23" customHeight="1" ht="18.75">
      <c r="A23" s="15"/>
      <c r="B23" s="19"/>
      <c r="C23" s="19"/>
      <c r="D23" s="19"/>
      <c r="E23" s="19"/>
      <c r="F23" s="19"/>
      <c r="G23" s="19"/>
      <c r="H23" s="19"/>
      <c r="I23" s="19"/>
      <c r="J23" s="19"/>
      <c r="K23" s="19"/>
    </row>
    <row x14ac:dyDescent="0.25" r="24" customHeight="1" ht="18.75">
      <c r="A24" s="15"/>
      <c r="B24" s="19"/>
      <c r="C24" s="19"/>
      <c r="D24" s="19"/>
      <c r="E24" s="19"/>
      <c r="F24" s="19"/>
      <c r="G24" s="19"/>
      <c r="H24" s="19"/>
      <c r="I24" s="19"/>
      <c r="J24" s="19"/>
      <c r="K24" s="1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16"/>
  <sheetViews>
    <sheetView workbookViewId="0"/>
  </sheetViews>
  <sheetFormatPr defaultRowHeight="15" x14ac:dyDescent="0.25"/>
  <cols>
    <col min="1" max="1" style="17" width="8.862142857142858" customWidth="1" bestFit="1"/>
    <col min="2" max="2" style="17" width="10.576428571428572" customWidth="1" bestFit="1"/>
    <col min="3" max="3" style="17" width="13.290714285714287" customWidth="1" bestFit="1"/>
    <col min="4" max="4" style="17" width="8.862142857142858" customWidth="1" bestFit="1"/>
    <col min="5" max="5" style="17" width="8.862142857142858" customWidth="1" bestFit="1"/>
    <col min="6" max="6" style="17" width="6.862142857142857" customWidth="1" bestFit="1"/>
    <col min="7" max="7" style="12" width="13.576428571428572" customWidth="1" bestFit="1"/>
  </cols>
  <sheetData>
    <row x14ac:dyDescent="0.25" r="1" customHeight="1" ht="18.75">
      <c r="A1" s="14" t="s">
        <v>54</v>
      </c>
      <c r="B1" s="15"/>
      <c r="C1" s="15"/>
      <c r="D1" s="15"/>
      <c r="E1" s="15"/>
      <c r="F1" s="15"/>
      <c r="G1" s="9"/>
    </row>
    <row x14ac:dyDescent="0.25" r="2" customHeight="1" ht="18.75">
      <c r="A2" s="15"/>
      <c r="B2" s="15"/>
      <c r="C2" s="15"/>
      <c r="D2" s="15"/>
      <c r="E2" s="15"/>
      <c r="F2" s="15"/>
      <c r="G2" s="9"/>
    </row>
    <row x14ac:dyDescent="0.25" r="3" customHeight="1" ht="18.75">
      <c r="A3" s="1" t="s">
        <v>55</v>
      </c>
      <c r="B3" s="15"/>
      <c r="C3" s="15"/>
      <c r="D3" s="15"/>
      <c r="E3" s="15"/>
      <c r="F3" s="15"/>
      <c r="G3" s="9"/>
    </row>
    <row x14ac:dyDescent="0.25" r="4" customHeight="1" ht="18.75">
      <c r="A4" s="15"/>
      <c r="B4" s="15" t="s">
        <v>56</v>
      </c>
      <c r="C4" s="15"/>
      <c r="D4" s="15"/>
      <c r="E4" s="15"/>
      <c r="F4" s="15"/>
      <c r="G4" s="9"/>
    </row>
    <row x14ac:dyDescent="0.25" r="5" customHeight="1" ht="18.75">
      <c r="A5" s="15"/>
      <c r="B5" s="15" t="s">
        <v>57</v>
      </c>
      <c r="C5" s="15"/>
      <c r="D5" s="15"/>
      <c r="E5" s="15"/>
      <c r="F5" s="15"/>
      <c r="G5" s="9"/>
    </row>
    <row x14ac:dyDescent="0.25" r="6" customHeight="1" ht="18.75">
      <c r="A6" s="15"/>
      <c r="B6" s="15"/>
      <c r="C6" s="15"/>
      <c r="D6" s="15"/>
      <c r="E6" s="15"/>
      <c r="F6" s="15"/>
      <c r="G6" s="9"/>
    </row>
    <row x14ac:dyDescent="0.25" r="7" customHeight="1" ht="18.75">
      <c r="A7" s="1" t="s">
        <v>58</v>
      </c>
      <c r="B7" s="15"/>
      <c r="C7" s="15"/>
      <c r="D7" s="15"/>
      <c r="E7" s="15"/>
      <c r="F7" s="15"/>
      <c r="G7" s="9"/>
    </row>
    <row x14ac:dyDescent="0.25" r="8" customHeight="1" ht="18.75">
      <c r="A8" s="15"/>
      <c r="B8" s="15" t="s">
        <v>59</v>
      </c>
      <c r="C8" s="16" t="s">
        <v>60</v>
      </c>
      <c r="D8" s="15"/>
      <c r="E8" s="15"/>
      <c r="F8" s="15"/>
      <c r="G8" s="9"/>
    </row>
    <row x14ac:dyDescent="0.25" r="9" customHeight="1" ht="18.75">
      <c r="A9" s="15"/>
      <c r="B9" s="15"/>
      <c r="C9" s="15"/>
      <c r="D9" s="15"/>
      <c r="E9" s="15"/>
      <c r="F9" s="15"/>
      <c r="G9" s="9"/>
    </row>
    <row x14ac:dyDescent="0.25" r="10" customHeight="1" ht="18.75">
      <c r="A10" s="1" t="s">
        <v>61</v>
      </c>
      <c r="B10" s="15"/>
      <c r="C10" s="15"/>
      <c r="D10" s="15"/>
      <c r="E10" s="15"/>
      <c r="F10" s="15"/>
      <c r="G10" s="9"/>
    </row>
    <row x14ac:dyDescent="0.25" r="11" customHeight="1" ht="18.75">
      <c r="A11" s="15"/>
      <c r="B11" s="15" t="s">
        <v>62</v>
      </c>
      <c r="C11" s="15"/>
      <c r="D11" s="15"/>
      <c r="E11" s="15"/>
      <c r="F11" s="15"/>
      <c r="G11" s="9"/>
    </row>
    <row x14ac:dyDescent="0.25" r="12" customHeight="1" ht="18.75">
      <c r="A12" s="15"/>
      <c r="B12" s="15"/>
      <c r="C12" s="15"/>
      <c r="D12" s="15"/>
      <c r="E12" s="15"/>
      <c r="F12" s="15"/>
      <c r="G12" s="9"/>
    </row>
    <row x14ac:dyDescent="0.25" r="13" customHeight="1" ht="18.75">
      <c r="A13" s="15"/>
      <c r="B13" s="15"/>
      <c r="C13" s="15"/>
      <c r="D13" s="15"/>
      <c r="E13" s="15"/>
      <c r="F13" s="15"/>
      <c r="G13" s="9"/>
    </row>
    <row x14ac:dyDescent="0.25" r="14" customHeight="1" ht="18.75">
      <c r="A14" s="1" t="s">
        <v>63</v>
      </c>
      <c r="B14" s="15"/>
      <c r="C14" s="15"/>
      <c r="D14" s="15"/>
      <c r="E14" s="15"/>
      <c r="F14" s="15"/>
      <c r="G14" s="9"/>
    </row>
    <row x14ac:dyDescent="0.25" r="15" customHeight="1" ht="18.75">
      <c r="A15" s="15"/>
      <c r="B15" s="15" t="s">
        <v>64</v>
      </c>
      <c r="C15" s="15"/>
      <c r="D15" s="15"/>
      <c r="E15" s="15"/>
      <c r="F15" s="15"/>
      <c r="G15" s="9"/>
    </row>
    <row x14ac:dyDescent="0.25" r="16" customHeight="1" ht="18.75">
      <c r="A16" s="15"/>
      <c r="B16" s="15" t="s">
        <v>65</v>
      </c>
      <c r="C16" s="15"/>
      <c r="D16" s="15"/>
      <c r="E16" s="15"/>
      <c r="F16" s="15"/>
      <c r="G16" s="1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K93"/>
  <sheetViews>
    <sheetView workbookViewId="0">
      <pane state="frozen" activePane="bottomLeft" topLeftCell="A2" ySplit="1" xSplit="0"/>
    </sheetView>
  </sheetViews>
  <sheetFormatPr defaultRowHeight="15" x14ac:dyDescent="0.25"/>
  <cols>
    <col min="1" max="1" style="12" width="27.719285714285714" customWidth="1" bestFit="1"/>
    <col min="2" max="2" style="13" width="13.576428571428572" customWidth="1" bestFit="1"/>
    <col min="3" max="3" style="13" width="13.576428571428572" customWidth="1" bestFit="1"/>
    <col min="4" max="4" style="13" width="13.576428571428572" customWidth="1" bestFit="1"/>
    <col min="5" max="5" style="13" width="13.576428571428572" customWidth="1" bestFit="1"/>
    <col min="6" max="6" style="13" width="13.576428571428572" customWidth="1" bestFit="1"/>
    <col min="7" max="7" style="13" width="13.576428571428572" customWidth="1" bestFit="1"/>
    <col min="8" max="8" style="13" width="13.576428571428572" customWidth="1" bestFit="1"/>
    <col min="9" max="9" style="13" width="13.576428571428572" customWidth="1" bestFit="1"/>
    <col min="10" max="10" style="13" width="13.576428571428572" customWidth="1" bestFit="1"/>
    <col min="11" max="11" style="13" width="13.576428571428572" customWidth="1" bestFit="1"/>
  </cols>
  <sheetData>
    <row x14ac:dyDescent="0.25" r="1" customHeight="1" ht="18.75">
      <c r="A1" s="1" t="s">
        <v>0</v>
      </c>
      <c r="B1" s="2" t="s">
        <v>1</v>
      </c>
      <c r="C1" s="3"/>
      <c r="D1" s="3"/>
      <c r="E1" s="4">
        <f>IF(B2&lt;&gt;B3, "A NEW VERSION OF THE WORKSHEET IS AVAILABLE", "")</f>
      </c>
      <c r="F1" s="4"/>
      <c r="G1" s="4"/>
      <c r="H1" s="4"/>
      <c r="I1" s="4"/>
      <c r="J1" s="4"/>
      <c r="K1" s="4"/>
    </row>
    <row x14ac:dyDescent="0.25" r="2" customHeight="1" ht="18.75">
      <c r="A2" s="1" t="s">
        <v>2</v>
      </c>
      <c r="B2" s="3">
        <v>2.1</v>
      </c>
      <c r="C2" s="3"/>
      <c r="D2" s="3"/>
      <c r="E2" s="5" t="s">
        <v>3</v>
      </c>
      <c r="F2" s="5"/>
      <c r="G2" s="5"/>
      <c r="H2" s="5"/>
      <c r="I2" s="5"/>
      <c r="J2" s="5"/>
      <c r="K2" s="5"/>
    </row>
    <row x14ac:dyDescent="0.25" r="3" customHeight="1" ht="18.75">
      <c r="A3" s="1" t="s">
        <v>4</v>
      </c>
      <c r="B3" s="3">
        <v>2.1</v>
      </c>
      <c r="C3" s="3"/>
      <c r="D3" s="3"/>
      <c r="E3" s="3"/>
      <c r="F3" s="3"/>
      <c r="G3" s="3"/>
      <c r="H3" s="3"/>
      <c r="I3" s="3"/>
      <c r="J3" s="3"/>
      <c r="K3" s="3"/>
    </row>
    <row x14ac:dyDescent="0.25" r="4" customHeight="1" ht="18.75">
      <c r="A4" s="6"/>
      <c r="B4" s="3"/>
      <c r="C4" s="3"/>
      <c r="D4" s="3"/>
      <c r="E4" s="3"/>
      <c r="F4" s="3"/>
      <c r="G4" s="3"/>
      <c r="H4" s="3"/>
      <c r="I4" s="3"/>
      <c r="J4" s="3"/>
      <c r="K4" s="3"/>
    </row>
    <row x14ac:dyDescent="0.25" r="5" customHeight="1" ht="18.75">
      <c r="A5" s="1" t="s">
        <v>5</v>
      </c>
      <c r="B5" s="3"/>
      <c r="C5" s="3"/>
      <c r="D5" s="3"/>
      <c r="E5" s="3"/>
      <c r="F5" s="3"/>
      <c r="G5" s="3"/>
      <c r="H5" s="3"/>
      <c r="I5" s="3"/>
      <c r="J5" s="3"/>
      <c r="K5" s="3"/>
    </row>
    <row x14ac:dyDescent="0.25" r="6" customHeight="1" ht="18.75">
      <c r="A6" s="7" t="s">
        <v>6</v>
      </c>
      <c r="B6" s="3">
        <f>IF(B9&gt;0, B9/B8, 0)</f>
      </c>
      <c r="C6" s="3"/>
      <c r="D6" s="3"/>
      <c r="E6" s="3"/>
      <c r="F6" s="3"/>
      <c r="G6" s="3"/>
      <c r="H6" s="3"/>
      <c r="I6" s="3"/>
      <c r="J6" s="3"/>
      <c r="K6" s="3"/>
    </row>
    <row x14ac:dyDescent="0.25" r="7" customHeight="1" ht="18.75">
      <c r="A7" s="7" t="s">
        <v>7</v>
      </c>
      <c r="B7" s="8">
        <v>10</v>
      </c>
      <c r="C7" s="3"/>
      <c r="D7" s="3"/>
      <c r="E7" s="3"/>
      <c r="F7" s="3"/>
      <c r="G7" s="3"/>
      <c r="H7" s="3"/>
      <c r="I7" s="3"/>
      <c r="J7" s="3"/>
      <c r="K7" s="3"/>
    </row>
    <row x14ac:dyDescent="0.25" r="8" customHeight="1" ht="18.75">
      <c r="A8" s="7" t="s">
        <v>8</v>
      </c>
      <c r="B8" s="3">
        <v>2956.5</v>
      </c>
      <c r="C8" s="3"/>
      <c r="D8" s="3"/>
      <c r="E8" s="3"/>
      <c r="F8" s="3"/>
      <c r="G8" s="3"/>
      <c r="H8" s="3"/>
      <c r="I8" s="3"/>
      <c r="J8" s="3"/>
      <c r="K8" s="3"/>
    </row>
    <row x14ac:dyDescent="0.25" r="9" customHeight="1" ht="18.75">
      <c r="A9" s="7" t="s">
        <v>9</v>
      </c>
      <c r="B9" s="3">
        <v>2000276.14</v>
      </c>
      <c r="C9" s="3"/>
      <c r="D9" s="3"/>
      <c r="E9" s="3"/>
      <c r="F9" s="3"/>
      <c r="G9" s="3"/>
      <c r="H9" s="3"/>
      <c r="I9" s="3"/>
      <c r="J9" s="3"/>
      <c r="K9" s="3"/>
    </row>
    <row x14ac:dyDescent="0.25" r="10" customHeight="1" ht="18.75">
      <c r="A10" s="9"/>
      <c r="B10" s="3"/>
      <c r="C10" s="3"/>
      <c r="D10" s="3"/>
      <c r="E10" s="3"/>
      <c r="F10" s="3"/>
      <c r="G10" s="3"/>
      <c r="H10" s="3"/>
      <c r="I10" s="3"/>
      <c r="J10" s="3"/>
      <c r="K10" s="3"/>
    </row>
    <row x14ac:dyDescent="0.25" r="11" customHeight="1" ht="18.75">
      <c r="A11" s="9"/>
      <c r="B11" s="3"/>
      <c r="C11" s="3"/>
      <c r="D11" s="3"/>
      <c r="E11" s="3"/>
      <c r="F11" s="3"/>
      <c r="G11" s="3"/>
      <c r="H11" s="3"/>
      <c r="I11" s="3"/>
      <c r="J11" s="3"/>
      <c r="K11" s="3"/>
    </row>
    <row x14ac:dyDescent="0.25" r="12" customHeight="1" ht="18.75">
      <c r="A12" s="9"/>
      <c r="B12" s="3"/>
      <c r="C12" s="3"/>
      <c r="D12" s="3"/>
      <c r="E12" s="3"/>
      <c r="F12" s="3"/>
      <c r="G12" s="3"/>
      <c r="H12" s="3"/>
      <c r="I12" s="3"/>
      <c r="J12" s="3"/>
      <c r="K12" s="3"/>
    </row>
    <row x14ac:dyDescent="0.25" r="13" customHeight="1" ht="18.75">
      <c r="A13" s="9"/>
      <c r="B13" s="3"/>
      <c r="C13" s="3"/>
      <c r="D13" s="3"/>
      <c r="E13" s="3"/>
      <c r="F13" s="3"/>
      <c r="G13" s="3"/>
      <c r="H13" s="3"/>
      <c r="I13" s="3"/>
      <c r="J13" s="3"/>
      <c r="K13" s="3"/>
    </row>
    <row x14ac:dyDescent="0.25" r="14" customHeight="1" ht="18.75">
      <c r="A14" s="9"/>
      <c r="B14" s="3"/>
      <c r="C14" s="3"/>
      <c r="D14" s="3"/>
      <c r="E14" s="3"/>
      <c r="F14" s="3"/>
      <c r="G14" s="3"/>
      <c r="H14" s="3"/>
      <c r="I14" s="3"/>
      <c r="J14" s="3"/>
      <c r="K14" s="3"/>
    </row>
    <row x14ac:dyDescent="0.25" r="15" customHeight="1" ht="18.75">
      <c r="A15" s="1" t="s">
        <v>10</v>
      </c>
      <c r="B15" s="3"/>
      <c r="C15" s="3"/>
      <c r="D15" s="3"/>
      <c r="E15" s="3"/>
      <c r="F15" s="3"/>
      <c r="G15" s="3"/>
      <c r="H15" s="3"/>
      <c r="I15" s="3"/>
      <c r="J15" s="3"/>
      <c r="K15" s="3"/>
    </row>
    <row x14ac:dyDescent="0.25" r="16" customHeight="1" ht="18.75">
      <c r="A16" s="10" t="s">
        <v>11</v>
      </c>
      <c r="B16" s="11">
        <v>42094</v>
      </c>
      <c r="C16" s="11">
        <v>42460</v>
      </c>
      <c r="D16" s="11">
        <v>42825</v>
      </c>
      <c r="E16" s="11">
        <v>43190</v>
      </c>
      <c r="F16" s="11">
        <v>43555</v>
      </c>
      <c r="G16" s="11">
        <v>43921</v>
      </c>
      <c r="H16" s="11">
        <v>44286</v>
      </c>
      <c r="I16" s="11">
        <v>44651</v>
      </c>
      <c r="J16" s="11">
        <v>45016</v>
      </c>
      <c r="K16" s="11">
        <v>45382</v>
      </c>
    </row>
    <row x14ac:dyDescent="0.25" r="17" customHeight="1" ht="18.75">
      <c r="A17" s="7" t="s">
        <v>12</v>
      </c>
      <c r="B17" s="8">
        <v>374372</v>
      </c>
      <c r="C17" s="8">
        <v>272583</v>
      </c>
      <c r="D17" s="8">
        <v>303954</v>
      </c>
      <c r="E17" s="8">
        <v>390823</v>
      </c>
      <c r="F17" s="8">
        <v>568337</v>
      </c>
      <c r="G17" s="8">
        <v>596679</v>
      </c>
      <c r="H17" s="8">
        <v>466307</v>
      </c>
      <c r="I17" s="8">
        <v>698672</v>
      </c>
      <c r="J17" s="8">
        <v>876396</v>
      </c>
      <c r="K17" s="8">
        <v>901064</v>
      </c>
    </row>
    <row x14ac:dyDescent="0.25" r="18" customHeight="1" ht="18.75">
      <c r="A18" s="7" t="s">
        <v>13</v>
      </c>
      <c r="B18" s="8">
        <v>292563</v>
      </c>
      <c r="C18" s="8">
        <v>186254</v>
      </c>
      <c r="D18" s="8">
        <v>217518</v>
      </c>
      <c r="E18" s="8">
        <v>276076</v>
      </c>
      <c r="F18" s="8">
        <v>399167</v>
      </c>
      <c r="G18" s="8">
        <v>410288</v>
      </c>
      <c r="H18" s="8">
        <v>301765</v>
      </c>
      <c r="I18" s="8">
        <v>496369</v>
      </c>
      <c r="J18" s="8">
        <v>618746</v>
      </c>
      <c r="K18" s="8">
        <v>590226</v>
      </c>
    </row>
    <row x14ac:dyDescent="0.25" r="19" customHeight="1" ht="18.75">
      <c r="A19" s="7" t="s">
        <v>14</v>
      </c>
      <c r="B19" s="8">
        <v>-1483</v>
      </c>
      <c r="C19" s="8">
        <v>-2560</v>
      </c>
      <c r="D19" s="8">
        <v>5218</v>
      </c>
      <c r="E19" s="8">
        <v>8610</v>
      </c>
      <c r="F19" s="8">
        <v>4680</v>
      </c>
      <c r="G19" s="8">
        <v>5048</v>
      </c>
      <c r="H19" s="8">
        <v>9064</v>
      </c>
      <c r="I19" s="8">
        <v>21457</v>
      </c>
      <c r="J19" s="8">
        <v>30263</v>
      </c>
      <c r="K19" s="8">
        <v>4883</v>
      </c>
    </row>
    <row x14ac:dyDescent="0.25" r="20" customHeight="1" ht="18.75">
      <c r="A20" s="7" t="s">
        <v>15</v>
      </c>
      <c r="B20" s="8">
        <v>13261</v>
      </c>
      <c r="C20" s="8">
        <v>10741</v>
      </c>
      <c r="D20" s="8">
        <v>11251</v>
      </c>
      <c r="E20" s="8">
        <v>14569</v>
      </c>
      <c r="F20" s="8">
        <v>17029</v>
      </c>
      <c r="G20" s="8">
        <v>15098</v>
      </c>
      <c r="H20" s="8">
        <v>13214</v>
      </c>
      <c r="I20" s="8">
        <v>17902</v>
      </c>
      <c r="J20" s="8">
        <v>25062</v>
      </c>
      <c r="K20" s="3"/>
    </row>
    <row x14ac:dyDescent="0.25" r="21" customHeight="1" ht="18.75">
      <c r="A21" s="7" t="s">
        <v>16</v>
      </c>
      <c r="B21" s="8">
        <v>8914</v>
      </c>
      <c r="C21" s="8">
        <v>8272</v>
      </c>
      <c r="D21" s="8">
        <v>9909</v>
      </c>
      <c r="E21" s="8">
        <v>9691</v>
      </c>
      <c r="F21" s="8">
        <v>12198</v>
      </c>
      <c r="G21" s="8">
        <v>11434</v>
      </c>
      <c r="H21" s="8">
        <v>7687</v>
      </c>
      <c r="I21" s="8">
        <v>12174</v>
      </c>
      <c r="J21" s="8">
        <v>19658</v>
      </c>
      <c r="K21" s="3"/>
    </row>
    <row x14ac:dyDescent="0.25" r="22" customHeight="1" ht="18.75">
      <c r="A22" s="7" t="s">
        <v>17</v>
      </c>
      <c r="B22" s="8">
        <v>6262</v>
      </c>
      <c r="C22" s="8">
        <v>7407</v>
      </c>
      <c r="D22" s="8">
        <v>8388</v>
      </c>
      <c r="E22" s="8">
        <v>9523</v>
      </c>
      <c r="F22" s="8">
        <v>12488</v>
      </c>
      <c r="G22" s="8">
        <v>14075</v>
      </c>
      <c r="H22" s="8">
        <v>14817</v>
      </c>
      <c r="I22" s="8">
        <v>18775</v>
      </c>
      <c r="J22" s="8">
        <v>24872</v>
      </c>
      <c r="K22" s="8">
        <v>25679</v>
      </c>
    </row>
    <row x14ac:dyDescent="0.25" r="23" customHeight="1" ht="18.75">
      <c r="A23" s="7" t="s">
        <v>18</v>
      </c>
      <c r="B23" s="8">
        <v>12548</v>
      </c>
      <c r="C23" s="8">
        <v>18808</v>
      </c>
      <c r="D23" s="8">
        <v>18520</v>
      </c>
      <c r="E23" s="8">
        <v>29111</v>
      </c>
      <c r="F23" s="8">
        <v>50221</v>
      </c>
      <c r="G23" s="8">
        <v>62622</v>
      </c>
      <c r="H23" s="8">
        <v>56154</v>
      </c>
      <c r="I23" s="8">
        <v>63557</v>
      </c>
      <c r="J23" s="8">
        <v>75230</v>
      </c>
      <c r="K23" s="3"/>
    </row>
    <row x14ac:dyDescent="0.25" r="24" customHeight="1" ht="18.75">
      <c r="A24" s="7" t="s">
        <v>19</v>
      </c>
      <c r="B24" s="8">
        <v>1892</v>
      </c>
      <c r="C24" s="8">
        <v>-3240</v>
      </c>
      <c r="D24" s="8">
        <v>-2721</v>
      </c>
      <c r="E24" s="8">
        <v>-3852</v>
      </c>
      <c r="F24" s="8">
        <v>-2336</v>
      </c>
      <c r="G24" s="8">
        <v>-1056</v>
      </c>
      <c r="H24" s="8">
        <v>944</v>
      </c>
      <c r="I24" s="8">
        <v>757</v>
      </c>
      <c r="J24" s="8">
        <v>773</v>
      </c>
      <c r="K24" s="8">
        <v>127809</v>
      </c>
    </row>
    <row x14ac:dyDescent="0.25" r="25" customHeight="1" ht="18.75">
      <c r="A25" s="7" t="s">
        <v>20</v>
      </c>
      <c r="B25" s="8">
        <v>8528</v>
      </c>
      <c r="C25" s="8">
        <v>12212</v>
      </c>
      <c r="D25" s="8">
        <v>9222</v>
      </c>
      <c r="E25" s="8">
        <v>9869</v>
      </c>
      <c r="F25" s="8">
        <v>8406</v>
      </c>
      <c r="G25" s="8">
        <v>8570</v>
      </c>
      <c r="H25" s="8">
        <v>22432</v>
      </c>
      <c r="I25" s="8">
        <v>17928</v>
      </c>
      <c r="J25" s="8">
        <v>12020</v>
      </c>
      <c r="K25" s="8">
        <v>16444</v>
      </c>
    </row>
    <row x14ac:dyDescent="0.25" r="26" customHeight="1" ht="18.75">
      <c r="A26" s="7" t="s">
        <v>21</v>
      </c>
      <c r="B26" s="8">
        <v>11547</v>
      </c>
      <c r="C26" s="8">
        <v>11565</v>
      </c>
      <c r="D26" s="8">
        <v>11646</v>
      </c>
      <c r="E26" s="8">
        <v>16706</v>
      </c>
      <c r="F26" s="8">
        <v>20934</v>
      </c>
      <c r="G26" s="8">
        <v>22203</v>
      </c>
      <c r="H26" s="8">
        <v>26572</v>
      </c>
      <c r="I26" s="8">
        <v>29797</v>
      </c>
      <c r="J26" s="8">
        <v>40303</v>
      </c>
      <c r="K26" s="8">
        <v>50832</v>
      </c>
    </row>
    <row x14ac:dyDescent="0.25" r="27" customHeight="1" ht="18.75">
      <c r="A27" s="7" t="s">
        <v>22</v>
      </c>
      <c r="B27" s="8">
        <v>3316</v>
      </c>
      <c r="C27" s="8">
        <v>3691</v>
      </c>
      <c r="D27" s="8">
        <v>3849</v>
      </c>
      <c r="E27" s="8">
        <v>8052</v>
      </c>
      <c r="F27" s="8">
        <v>16495</v>
      </c>
      <c r="G27" s="8">
        <v>22027</v>
      </c>
      <c r="H27" s="8">
        <v>21189</v>
      </c>
      <c r="I27" s="8">
        <v>14584</v>
      </c>
      <c r="J27" s="8">
        <v>19571</v>
      </c>
      <c r="K27" s="8">
        <v>23118</v>
      </c>
    </row>
    <row x14ac:dyDescent="0.25" r="28" customHeight="1" ht="18.75">
      <c r="A28" s="7" t="s">
        <v>23</v>
      </c>
      <c r="B28" s="8">
        <v>31114</v>
      </c>
      <c r="C28" s="8">
        <v>38737</v>
      </c>
      <c r="D28" s="8">
        <v>40034</v>
      </c>
      <c r="E28" s="8">
        <v>49426</v>
      </c>
      <c r="F28" s="8">
        <v>55227</v>
      </c>
      <c r="G28" s="8">
        <v>53606</v>
      </c>
      <c r="H28" s="8">
        <v>55461</v>
      </c>
      <c r="I28" s="8">
        <v>84142</v>
      </c>
      <c r="J28" s="8">
        <v>94464</v>
      </c>
      <c r="K28" s="8">
        <v>104727</v>
      </c>
    </row>
    <row x14ac:dyDescent="0.25" r="29" customHeight="1" ht="18.75">
      <c r="A29" s="7" t="s">
        <v>24</v>
      </c>
      <c r="B29" s="8">
        <v>7474</v>
      </c>
      <c r="C29" s="8">
        <v>8876</v>
      </c>
      <c r="D29" s="8">
        <v>10201</v>
      </c>
      <c r="E29" s="8">
        <v>13346</v>
      </c>
      <c r="F29" s="8">
        <v>15390</v>
      </c>
      <c r="G29" s="8">
        <v>13726</v>
      </c>
      <c r="H29" s="8">
        <v>1722</v>
      </c>
      <c r="I29" s="8">
        <v>16297</v>
      </c>
      <c r="J29" s="8">
        <v>20376</v>
      </c>
      <c r="K29" s="8">
        <v>25707</v>
      </c>
    </row>
    <row x14ac:dyDescent="0.25" r="30" customHeight="1" ht="18.75">
      <c r="A30" s="7" t="s">
        <v>25</v>
      </c>
      <c r="B30" s="8">
        <v>23566</v>
      </c>
      <c r="C30" s="8">
        <v>29745</v>
      </c>
      <c r="D30" s="8">
        <v>29901</v>
      </c>
      <c r="E30" s="8">
        <v>36075</v>
      </c>
      <c r="F30" s="8">
        <v>39588</v>
      </c>
      <c r="G30" s="8">
        <v>39354</v>
      </c>
      <c r="H30" s="8">
        <v>49128</v>
      </c>
      <c r="I30" s="8">
        <v>60705</v>
      </c>
      <c r="J30" s="8">
        <v>66702</v>
      </c>
      <c r="K30" s="8">
        <v>69621</v>
      </c>
    </row>
    <row x14ac:dyDescent="0.25" r="31" customHeight="1" ht="18.75">
      <c r="A31" s="7" t="s">
        <v>26</v>
      </c>
      <c r="B31" s="8">
        <v>2943</v>
      </c>
      <c r="C31" s="3">
        <v>3095.4</v>
      </c>
      <c r="D31" s="3">
        <v>3254.9</v>
      </c>
      <c r="E31" s="3">
        <v>3553.2</v>
      </c>
      <c r="F31" s="3">
        <v>3851.9</v>
      </c>
      <c r="G31" s="3">
        <v>4120.35</v>
      </c>
      <c r="H31" s="3">
        <v>4511.5</v>
      </c>
      <c r="I31" s="8">
        <v>5412</v>
      </c>
      <c r="J31" s="3">
        <v>6089.4</v>
      </c>
      <c r="K31" s="8">
        <v>6766</v>
      </c>
    </row>
    <row x14ac:dyDescent="0.25" r="32" customHeight="1" ht="18.75">
      <c r="A32" s="9"/>
      <c r="B32" s="3"/>
      <c r="C32" s="3"/>
      <c r="D32" s="3"/>
      <c r="E32" s="3"/>
      <c r="F32" s="3"/>
      <c r="G32" s="3"/>
      <c r="H32" s="3"/>
      <c r="I32" s="3"/>
      <c r="J32" s="3"/>
      <c r="K32" s="3"/>
    </row>
    <row x14ac:dyDescent="0.25" r="33" customHeight="1" ht="18.7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</row>
    <row x14ac:dyDescent="0.25" r="34" customHeight="1" ht="18.7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</row>
    <row x14ac:dyDescent="0.25" r="35" customHeight="1" ht="18.7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</row>
    <row x14ac:dyDescent="0.25" r="36" customHeight="1" ht="18.7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</row>
    <row x14ac:dyDescent="0.25" r="37" customHeight="1" ht="18.7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</row>
    <row x14ac:dyDescent="0.25" r="38" customHeight="1" ht="18.7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</row>
    <row x14ac:dyDescent="0.25" r="39" customHeight="1" ht="18.7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</row>
    <row x14ac:dyDescent="0.25" r="40" customHeight="1" ht="18.75">
      <c r="A40" s="1" t="s">
        <v>27</v>
      </c>
      <c r="B40" s="3"/>
      <c r="C40" s="3"/>
      <c r="D40" s="3"/>
      <c r="E40" s="3"/>
      <c r="F40" s="3"/>
      <c r="G40" s="3"/>
      <c r="H40" s="3"/>
      <c r="I40" s="3"/>
      <c r="J40" s="3"/>
      <c r="K40" s="3"/>
    </row>
    <row x14ac:dyDescent="0.25" r="41" customHeight="1" ht="18.75">
      <c r="A41" s="10" t="s">
        <v>11</v>
      </c>
      <c r="B41" s="11">
        <v>44561</v>
      </c>
      <c r="C41" s="11">
        <v>44651</v>
      </c>
      <c r="D41" s="11">
        <v>44742</v>
      </c>
      <c r="E41" s="11">
        <v>44834</v>
      </c>
      <c r="F41" s="11">
        <v>44926</v>
      </c>
      <c r="G41" s="11">
        <v>45016</v>
      </c>
      <c r="H41" s="11">
        <v>45107</v>
      </c>
      <c r="I41" s="11">
        <v>45199</v>
      </c>
      <c r="J41" s="11">
        <v>45291</v>
      </c>
      <c r="K41" s="11">
        <v>45382</v>
      </c>
    </row>
    <row x14ac:dyDescent="0.25" r="42" customHeight="1" ht="18.75">
      <c r="A42" s="7" t="s">
        <v>12</v>
      </c>
      <c r="B42" s="8">
        <v>185027</v>
      </c>
      <c r="C42" s="8">
        <v>207375</v>
      </c>
      <c r="D42" s="8">
        <v>218855</v>
      </c>
      <c r="E42" s="8">
        <v>229409</v>
      </c>
      <c r="F42" s="8">
        <v>216737</v>
      </c>
      <c r="G42" s="8">
        <v>212834</v>
      </c>
      <c r="H42" s="8">
        <v>207559</v>
      </c>
      <c r="I42" s="8">
        <v>231886</v>
      </c>
      <c r="J42" s="8">
        <v>225086</v>
      </c>
      <c r="K42" s="8">
        <v>236533</v>
      </c>
    </row>
    <row x14ac:dyDescent="0.25" r="43" customHeight="1" ht="18.75">
      <c r="A43" s="7" t="s">
        <v>28</v>
      </c>
      <c r="B43" s="8">
        <v>155321</v>
      </c>
      <c r="C43" s="8">
        <v>176009</v>
      </c>
      <c r="D43" s="8">
        <v>181157</v>
      </c>
      <c r="E43" s="8">
        <v>198438</v>
      </c>
      <c r="F43" s="8">
        <v>181728</v>
      </c>
      <c r="G43" s="8">
        <v>174478</v>
      </c>
      <c r="H43" s="8">
        <v>169466</v>
      </c>
      <c r="I43" s="8">
        <v>190918</v>
      </c>
      <c r="J43" s="8">
        <v>184430</v>
      </c>
      <c r="K43" s="8">
        <v>194017</v>
      </c>
    </row>
    <row x14ac:dyDescent="0.25" r="44" customHeight="1" ht="18.75">
      <c r="A44" s="7" t="s">
        <v>20</v>
      </c>
      <c r="B44" s="8">
        <v>7016</v>
      </c>
      <c r="C44" s="8">
        <v>2602</v>
      </c>
      <c r="D44" s="8">
        <v>2275</v>
      </c>
      <c r="E44" s="8">
        <v>3656</v>
      </c>
      <c r="F44" s="8">
        <v>3377</v>
      </c>
      <c r="G44" s="8">
        <v>2996</v>
      </c>
      <c r="H44" s="8">
        <v>3889</v>
      </c>
      <c r="I44" s="8">
        <v>3899</v>
      </c>
      <c r="J44" s="8">
        <v>4022</v>
      </c>
      <c r="K44" s="8">
        <v>4634</v>
      </c>
    </row>
    <row x14ac:dyDescent="0.25" r="45" customHeight="1" ht="18.75">
      <c r="A45" s="7" t="s">
        <v>21</v>
      </c>
      <c r="B45" s="8">
        <v>7683</v>
      </c>
      <c r="C45" s="8">
        <v>8001</v>
      </c>
      <c r="D45" s="8">
        <v>8942</v>
      </c>
      <c r="E45" s="8">
        <v>9726</v>
      </c>
      <c r="F45" s="8">
        <v>10183</v>
      </c>
      <c r="G45" s="8">
        <v>11452</v>
      </c>
      <c r="H45" s="8">
        <v>11775</v>
      </c>
      <c r="I45" s="8">
        <v>12585</v>
      </c>
      <c r="J45" s="8">
        <v>12903</v>
      </c>
      <c r="K45" s="8">
        <v>13569</v>
      </c>
    </row>
    <row x14ac:dyDescent="0.25" r="46" customHeight="1" ht="18.75">
      <c r="A46" s="7" t="s">
        <v>22</v>
      </c>
      <c r="B46" s="8">
        <v>3812</v>
      </c>
      <c r="C46" s="8">
        <v>3556</v>
      </c>
      <c r="D46" s="8">
        <v>3997</v>
      </c>
      <c r="E46" s="8">
        <v>4554</v>
      </c>
      <c r="F46" s="8">
        <v>5201</v>
      </c>
      <c r="G46" s="8">
        <v>5819</v>
      </c>
      <c r="H46" s="8">
        <v>5837</v>
      </c>
      <c r="I46" s="8">
        <v>5731</v>
      </c>
      <c r="J46" s="8">
        <v>5789</v>
      </c>
      <c r="K46" s="8">
        <v>5761</v>
      </c>
    </row>
    <row x14ac:dyDescent="0.25" r="47" customHeight="1" ht="18.75">
      <c r="A47" s="7" t="s">
        <v>23</v>
      </c>
      <c r="B47" s="8">
        <v>25227</v>
      </c>
      <c r="C47" s="8">
        <v>22411</v>
      </c>
      <c r="D47" s="8">
        <v>27034</v>
      </c>
      <c r="E47" s="8">
        <v>20347</v>
      </c>
      <c r="F47" s="8">
        <v>23002</v>
      </c>
      <c r="G47" s="8">
        <v>24081</v>
      </c>
      <c r="H47" s="8">
        <v>24370</v>
      </c>
      <c r="I47" s="8">
        <v>26551</v>
      </c>
      <c r="J47" s="8">
        <v>25986</v>
      </c>
      <c r="K47" s="8">
        <v>27820</v>
      </c>
    </row>
    <row x14ac:dyDescent="0.25" r="48" customHeight="1" ht="18.75">
      <c r="A48" s="7" t="s">
        <v>24</v>
      </c>
      <c r="B48" s="8">
        <v>4688</v>
      </c>
      <c r="C48" s="8">
        <v>4390</v>
      </c>
      <c r="D48" s="8">
        <v>7591</v>
      </c>
      <c r="E48" s="8">
        <v>4835</v>
      </c>
      <c r="F48" s="8">
        <v>5196</v>
      </c>
      <c r="G48" s="8">
        <v>2754</v>
      </c>
      <c r="H48" s="8">
        <v>6112</v>
      </c>
      <c r="I48" s="8">
        <v>6673</v>
      </c>
      <c r="J48" s="8">
        <v>6345</v>
      </c>
      <c r="K48" s="8">
        <v>6577</v>
      </c>
    </row>
    <row x14ac:dyDescent="0.25" r="49" customHeight="1" ht="18.75">
      <c r="A49" s="7" t="s">
        <v>25</v>
      </c>
      <c r="B49" s="8">
        <v>18549</v>
      </c>
      <c r="C49" s="8">
        <v>16203</v>
      </c>
      <c r="D49" s="8">
        <v>17955</v>
      </c>
      <c r="E49" s="8">
        <v>13656</v>
      </c>
      <c r="F49" s="8">
        <v>15792</v>
      </c>
      <c r="G49" s="8">
        <v>19299</v>
      </c>
      <c r="H49" s="8">
        <v>16011</v>
      </c>
      <c r="I49" s="8">
        <v>17394</v>
      </c>
      <c r="J49" s="8">
        <v>17265</v>
      </c>
      <c r="K49" s="8">
        <v>18951</v>
      </c>
    </row>
    <row x14ac:dyDescent="0.25" r="50" customHeight="1" ht="18.75">
      <c r="A50" s="7" t="s">
        <v>29</v>
      </c>
      <c r="B50" s="8">
        <v>29706</v>
      </c>
      <c r="C50" s="8">
        <v>31366</v>
      </c>
      <c r="D50" s="8">
        <v>37698</v>
      </c>
      <c r="E50" s="8">
        <v>30971</v>
      </c>
      <c r="F50" s="8">
        <v>35009</v>
      </c>
      <c r="G50" s="8">
        <v>38356</v>
      </c>
      <c r="H50" s="8">
        <v>38093</v>
      </c>
      <c r="I50" s="8">
        <v>40968</v>
      </c>
      <c r="J50" s="8">
        <v>40656</v>
      </c>
      <c r="K50" s="8">
        <v>42516</v>
      </c>
    </row>
    <row x14ac:dyDescent="0.25" r="51" customHeight="1" ht="18.7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</row>
    <row x14ac:dyDescent="0.25" r="52" customHeight="1" ht="18.7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</row>
    <row x14ac:dyDescent="0.25" r="53" customHeight="1" ht="18.7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</row>
    <row x14ac:dyDescent="0.25" r="54" customHeight="1" ht="18.7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</row>
    <row x14ac:dyDescent="0.25" r="55" customHeight="1" ht="18.75">
      <c r="A55" s="1" t="s">
        <v>30</v>
      </c>
      <c r="B55" s="3"/>
      <c r="C55" s="3"/>
      <c r="D55" s="3"/>
      <c r="E55" s="3"/>
      <c r="F55" s="3"/>
      <c r="G55" s="3"/>
      <c r="H55" s="3"/>
      <c r="I55" s="3"/>
      <c r="J55" s="3"/>
      <c r="K55" s="3"/>
    </row>
    <row x14ac:dyDescent="0.25" r="56" customHeight="1" ht="18.75">
      <c r="A56" s="10" t="s">
        <v>11</v>
      </c>
      <c r="B56" s="11">
        <v>42094</v>
      </c>
      <c r="C56" s="11">
        <v>42460</v>
      </c>
      <c r="D56" s="11">
        <v>42825</v>
      </c>
      <c r="E56" s="11">
        <v>43190</v>
      </c>
      <c r="F56" s="11">
        <v>43555</v>
      </c>
      <c r="G56" s="11">
        <v>43921</v>
      </c>
      <c r="H56" s="11">
        <v>44286</v>
      </c>
      <c r="I56" s="11">
        <v>44651</v>
      </c>
      <c r="J56" s="11">
        <v>45016</v>
      </c>
      <c r="K56" s="11">
        <v>45382</v>
      </c>
    </row>
    <row x14ac:dyDescent="0.25" r="57" customHeight="1" ht="18.75">
      <c r="A57" s="7" t="s">
        <v>31</v>
      </c>
      <c r="B57" s="8">
        <v>2943</v>
      </c>
      <c r="C57" s="8">
        <v>2948</v>
      </c>
      <c r="D57" s="8">
        <v>2959</v>
      </c>
      <c r="E57" s="8">
        <v>5922</v>
      </c>
      <c r="F57" s="8">
        <v>5926</v>
      </c>
      <c r="G57" s="8">
        <v>6339</v>
      </c>
      <c r="H57" s="8">
        <v>6445</v>
      </c>
      <c r="I57" s="8">
        <v>6765</v>
      </c>
      <c r="J57" s="8">
        <v>6766</v>
      </c>
      <c r="K57" s="8">
        <v>6766</v>
      </c>
    </row>
    <row x14ac:dyDescent="0.25" r="58" customHeight="1" ht="18.75">
      <c r="A58" s="7" t="s">
        <v>32</v>
      </c>
      <c r="B58" s="8">
        <v>215556</v>
      </c>
      <c r="C58" s="8">
        <v>228608</v>
      </c>
      <c r="D58" s="8">
        <v>260750</v>
      </c>
      <c r="E58" s="8">
        <v>287584</v>
      </c>
      <c r="F58" s="8">
        <v>381186</v>
      </c>
      <c r="G58" s="8">
        <v>442827</v>
      </c>
      <c r="H58" s="8">
        <v>693727</v>
      </c>
      <c r="I58" s="8">
        <v>772720</v>
      </c>
      <c r="J58" s="8">
        <v>709106</v>
      </c>
      <c r="K58" s="8">
        <v>786715</v>
      </c>
    </row>
    <row x14ac:dyDescent="0.25" r="59" customHeight="1" ht="18.75">
      <c r="A59" s="7" t="s">
        <v>33</v>
      </c>
      <c r="B59" s="8">
        <v>168251</v>
      </c>
      <c r="C59" s="8">
        <v>194714</v>
      </c>
      <c r="D59" s="8">
        <v>217475</v>
      </c>
      <c r="E59" s="8">
        <v>239843</v>
      </c>
      <c r="F59" s="8">
        <v>307714</v>
      </c>
      <c r="G59" s="8">
        <v>355133</v>
      </c>
      <c r="H59" s="8">
        <v>278962</v>
      </c>
      <c r="I59" s="8">
        <v>319158</v>
      </c>
      <c r="J59" s="8">
        <v>451664</v>
      </c>
      <c r="K59" s="8">
        <v>346142</v>
      </c>
    </row>
    <row x14ac:dyDescent="0.25" r="60" customHeight="1" ht="18.75">
      <c r="A60" s="7" t="s">
        <v>34</v>
      </c>
      <c r="B60" s="8">
        <v>117736</v>
      </c>
      <c r="C60" s="8">
        <v>172727</v>
      </c>
      <c r="D60" s="8">
        <v>225618</v>
      </c>
      <c r="E60" s="8">
        <v>277924</v>
      </c>
      <c r="F60" s="8">
        <v>302804</v>
      </c>
      <c r="G60" s="8">
        <v>358716</v>
      </c>
      <c r="H60" s="8">
        <v>340931</v>
      </c>
      <c r="I60" s="8">
        <v>399979</v>
      </c>
      <c r="J60" s="8">
        <v>438346</v>
      </c>
      <c r="K60" s="8">
        <v>616363</v>
      </c>
    </row>
    <row x14ac:dyDescent="0.25" r="61" customHeight="1" ht="18.75">
      <c r="A61" s="1" t="s">
        <v>35</v>
      </c>
      <c r="B61" s="8">
        <v>504486</v>
      </c>
      <c r="C61" s="8">
        <v>598997</v>
      </c>
      <c r="D61" s="8">
        <v>706802</v>
      </c>
      <c r="E61" s="8">
        <v>811273</v>
      </c>
      <c r="F61" s="8">
        <v>997630</v>
      </c>
      <c r="G61" s="8">
        <v>1163015</v>
      </c>
      <c r="H61" s="8">
        <v>1320065</v>
      </c>
      <c r="I61" s="8">
        <v>1498622</v>
      </c>
      <c r="J61" s="8">
        <v>1605882</v>
      </c>
      <c r="K61" s="8">
        <v>1755986</v>
      </c>
    </row>
    <row x14ac:dyDescent="0.25" r="62" customHeight="1" ht="18.75">
      <c r="A62" s="7" t="s">
        <v>36</v>
      </c>
      <c r="B62" s="8">
        <v>156458</v>
      </c>
      <c r="C62" s="8">
        <v>184910</v>
      </c>
      <c r="D62" s="8">
        <v>198526</v>
      </c>
      <c r="E62" s="8">
        <v>403885</v>
      </c>
      <c r="F62" s="8">
        <v>398374</v>
      </c>
      <c r="G62" s="8">
        <v>532658</v>
      </c>
      <c r="H62" s="8">
        <v>541258</v>
      </c>
      <c r="I62" s="8">
        <v>627798</v>
      </c>
      <c r="J62" s="8">
        <v>724805</v>
      </c>
      <c r="K62" s="8">
        <v>966458</v>
      </c>
    </row>
    <row x14ac:dyDescent="0.25" r="63" customHeight="1" ht="18.75">
      <c r="A63" s="7" t="s">
        <v>37</v>
      </c>
      <c r="B63" s="8">
        <v>166462</v>
      </c>
      <c r="C63" s="8">
        <v>228697</v>
      </c>
      <c r="D63" s="8">
        <v>324837</v>
      </c>
      <c r="E63" s="8">
        <v>187022</v>
      </c>
      <c r="F63" s="8">
        <v>179463</v>
      </c>
      <c r="G63" s="8">
        <v>109106</v>
      </c>
      <c r="H63" s="8">
        <v>125953</v>
      </c>
      <c r="I63" s="8">
        <v>172506</v>
      </c>
      <c r="J63" s="8">
        <v>293752</v>
      </c>
      <c r="K63" s="8">
        <v>152382</v>
      </c>
    </row>
    <row x14ac:dyDescent="0.25" r="64" customHeight="1" ht="18.75">
      <c r="A64" s="7" t="s">
        <v>38</v>
      </c>
      <c r="B64" s="8">
        <v>76451</v>
      </c>
      <c r="C64" s="8">
        <v>84015</v>
      </c>
      <c r="D64" s="8">
        <v>82899</v>
      </c>
      <c r="E64" s="8">
        <v>82862</v>
      </c>
      <c r="F64" s="8">
        <v>235635</v>
      </c>
      <c r="G64" s="8">
        <v>276767</v>
      </c>
      <c r="H64" s="8">
        <v>364828</v>
      </c>
      <c r="I64" s="8">
        <v>394264</v>
      </c>
      <c r="J64" s="8">
        <v>235560</v>
      </c>
      <c r="K64" s="8">
        <v>225672</v>
      </c>
    </row>
    <row x14ac:dyDescent="0.25" r="65" customHeight="1" ht="18.75">
      <c r="A65" s="7" t="s">
        <v>39</v>
      </c>
      <c r="B65" s="8">
        <v>105115</v>
      </c>
      <c r="C65" s="8">
        <v>101375</v>
      </c>
      <c r="D65" s="8">
        <v>100540</v>
      </c>
      <c r="E65" s="8">
        <v>137504</v>
      </c>
      <c r="F65" s="8">
        <v>184158</v>
      </c>
      <c r="G65" s="8">
        <v>244484</v>
      </c>
      <c r="H65" s="8">
        <v>288026</v>
      </c>
      <c r="I65" s="8">
        <v>304054</v>
      </c>
      <c r="J65" s="8">
        <v>351765</v>
      </c>
      <c r="K65" s="8">
        <v>411474</v>
      </c>
    </row>
    <row x14ac:dyDescent="0.25" r="66" customHeight="1" ht="18.75">
      <c r="A66" s="1" t="s">
        <v>35</v>
      </c>
      <c r="B66" s="8">
        <v>504486</v>
      </c>
      <c r="C66" s="8">
        <v>598997</v>
      </c>
      <c r="D66" s="8">
        <v>706802</v>
      </c>
      <c r="E66" s="8">
        <v>811273</v>
      </c>
      <c r="F66" s="8">
        <v>997630</v>
      </c>
      <c r="G66" s="8">
        <v>1163015</v>
      </c>
      <c r="H66" s="8">
        <v>1320065</v>
      </c>
      <c r="I66" s="8">
        <v>1498622</v>
      </c>
      <c r="J66" s="8">
        <v>1605882</v>
      </c>
      <c r="K66" s="8">
        <v>1755986</v>
      </c>
    </row>
    <row x14ac:dyDescent="0.25" r="67" customHeight="1" ht="18.75">
      <c r="A67" s="7" t="s">
        <v>40</v>
      </c>
      <c r="B67" s="8">
        <v>5315</v>
      </c>
      <c r="C67" s="8">
        <v>4465</v>
      </c>
      <c r="D67" s="8">
        <v>8177</v>
      </c>
      <c r="E67" s="8">
        <v>17555</v>
      </c>
      <c r="F67" s="8">
        <v>30089</v>
      </c>
      <c r="G67" s="8">
        <v>19656</v>
      </c>
      <c r="H67" s="8">
        <v>19014</v>
      </c>
      <c r="I67" s="8">
        <v>23640</v>
      </c>
      <c r="J67" s="8">
        <v>28448</v>
      </c>
      <c r="K67" s="8">
        <v>31628</v>
      </c>
    </row>
    <row x14ac:dyDescent="0.25" r="68" customHeight="1" ht="18.75">
      <c r="A68" s="7" t="s">
        <v>41</v>
      </c>
      <c r="B68" s="8">
        <v>53248</v>
      </c>
      <c r="C68" s="8">
        <v>46486</v>
      </c>
      <c r="D68" s="8">
        <v>48951</v>
      </c>
      <c r="E68" s="8">
        <v>60837</v>
      </c>
      <c r="F68" s="8">
        <v>67561</v>
      </c>
      <c r="G68" s="8">
        <v>73903</v>
      </c>
      <c r="H68" s="8">
        <v>81672</v>
      </c>
      <c r="I68" s="8">
        <v>107778</v>
      </c>
      <c r="J68" s="8">
        <v>140008</v>
      </c>
      <c r="K68" s="8">
        <v>152770</v>
      </c>
    </row>
    <row x14ac:dyDescent="0.25" r="69" customHeight="1" ht="18.75">
      <c r="A69" s="7" t="s">
        <v>42</v>
      </c>
      <c r="B69" s="8">
        <v>12545</v>
      </c>
      <c r="C69" s="8">
        <v>11028</v>
      </c>
      <c r="D69" s="8">
        <v>3023</v>
      </c>
      <c r="E69" s="8">
        <v>4255</v>
      </c>
      <c r="F69" s="8">
        <v>11081</v>
      </c>
      <c r="G69" s="8">
        <v>30920</v>
      </c>
      <c r="H69" s="8">
        <v>17397</v>
      </c>
      <c r="I69" s="8">
        <v>36178</v>
      </c>
      <c r="J69" s="8">
        <v>68664</v>
      </c>
      <c r="K69" s="8">
        <v>97225</v>
      </c>
    </row>
    <row x14ac:dyDescent="0.25" r="70" customHeight="1" ht="18.75">
      <c r="A70" s="7" t="s">
        <v>43</v>
      </c>
      <c r="B70" s="8">
        <v>2943334138</v>
      </c>
      <c r="C70" s="8">
        <v>2948021694</v>
      </c>
      <c r="D70" s="8">
        <v>2958924277</v>
      </c>
      <c r="E70" s="8">
        <v>5921826196</v>
      </c>
      <c r="F70" s="8">
        <v>5925868997</v>
      </c>
      <c r="G70" s="8">
        <v>6338693823</v>
      </c>
      <c r="H70" s="8">
        <v>6762068814</v>
      </c>
      <c r="I70" s="8">
        <v>6765994014</v>
      </c>
      <c r="J70" s="8">
        <v>6766094014</v>
      </c>
      <c r="K70" s="3"/>
    </row>
    <row x14ac:dyDescent="0.25" r="71" customHeight="1" ht="18.75">
      <c r="A71" s="7" t="s">
        <v>44</v>
      </c>
      <c r="B71" s="3"/>
      <c r="C71" s="3"/>
      <c r="D71" s="3"/>
      <c r="E71" s="8">
        <v>2959863235</v>
      </c>
      <c r="F71" s="8">
        <v>2959863235</v>
      </c>
      <c r="G71" s="3"/>
      <c r="H71" s="3"/>
      <c r="I71" s="3"/>
      <c r="J71" s="3"/>
      <c r="K71" s="3"/>
    </row>
    <row x14ac:dyDescent="0.25" r="72" customHeight="1" ht="18.75">
      <c r="A72" s="7" t="s">
        <v>45</v>
      </c>
      <c r="B72" s="8">
        <v>10</v>
      </c>
      <c r="C72" s="8">
        <v>10</v>
      </c>
      <c r="D72" s="8">
        <v>10</v>
      </c>
      <c r="E72" s="8">
        <v>10</v>
      </c>
      <c r="F72" s="8">
        <v>10</v>
      </c>
      <c r="G72" s="8">
        <v>10</v>
      </c>
      <c r="H72" s="8">
        <v>10</v>
      </c>
      <c r="I72" s="8">
        <v>10</v>
      </c>
      <c r="J72" s="8">
        <v>10</v>
      </c>
      <c r="K72" s="8">
        <v>10</v>
      </c>
    </row>
    <row x14ac:dyDescent="0.25" r="73" customHeight="1" ht="18.75">
      <c r="A73" s="9"/>
      <c r="B73" s="3"/>
      <c r="C73" s="3"/>
      <c r="D73" s="3"/>
      <c r="E73" s="3"/>
      <c r="F73" s="3"/>
      <c r="G73" s="3"/>
      <c r="H73" s="3"/>
      <c r="I73" s="3"/>
      <c r="J73" s="3"/>
      <c r="K73" s="3"/>
    </row>
    <row x14ac:dyDescent="0.25" r="74" customHeight="1" ht="18.7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</row>
    <row x14ac:dyDescent="0.25" r="75" customHeight="1" ht="18.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x14ac:dyDescent="0.25" r="76" customHeight="1" ht="18.7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x14ac:dyDescent="0.25" r="77" customHeight="1" ht="18.7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x14ac:dyDescent="0.25" r="78" customHeight="1" ht="18.7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x14ac:dyDescent="0.25" r="79" customHeight="1" ht="18.7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x14ac:dyDescent="0.25" r="80" customHeight="1" ht="18.75">
      <c r="A80" s="1" t="s">
        <v>46</v>
      </c>
      <c r="B80" s="3"/>
      <c r="C80" s="3"/>
      <c r="D80" s="3"/>
      <c r="E80" s="3"/>
      <c r="F80" s="3"/>
      <c r="G80" s="3"/>
      <c r="H80" s="3"/>
      <c r="I80" s="3"/>
      <c r="J80" s="3"/>
      <c r="K80" s="3"/>
    </row>
    <row x14ac:dyDescent="0.25" r="81" customHeight="1" ht="18.75">
      <c r="A81" s="10" t="s">
        <v>11</v>
      </c>
      <c r="B81" s="11">
        <v>42094</v>
      </c>
      <c r="C81" s="11">
        <v>42460</v>
      </c>
      <c r="D81" s="11">
        <v>42825</v>
      </c>
      <c r="E81" s="11">
        <v>43190</v>
      </c>
      <c r="F81" s="11">
        <v>43555</v>
      </c>
      <c r="G81" s="11">
        <v>43921</v>
      </c>
      <c r="H81" s="11">
        <v>44286</v>
      </c>
      <c r="I81" s="11">
        <v>44651</v>
      </c>
      <c r="J81" s="11">
        <v>45016</v>
      </c>
      <c r="K81" s="11">
        <v>45382</v>
      </c>
    </row>
    <row x14ac:dyDescent="0.25" r="82" customHeight="1" ht="18.75">
      <c r="A82" s="7" t="s">
        <v>47</v>
      </c>
      <c r="B82" s="8">
        <v>34374</v>
      </c>
      <c r="C82" s="8">
        <v>38134</v>
      </c>
      <c r="D82" s="8">
        <v>49550</v>
      </c>
      <c r="E82" s="8">
        <v>71459</v>
      </c>
      <c r="F82" s="8">
        <v>42346</v>
      </c>
      <c r="G82" s="8">
        <v>94877</v>
      </c>
      <c r="H82" s="8">
        <v>26958</v>
      </c>
      <c r="I82" s="8">
        <v>110654</v>
      </c>
      <c r="J82" s="8">
        <v>115032</v>
      </c>
      <c r="K82" s="8">
        <v>158788</v>
      </c>
    </row>
    <row x14ac:dyDescent="0.25" r="83" customHeight="1" ht="18.75">
      <c r="A83" s="7" t="s">
        <v>48</v>
      </c>
      <c r="B83" s="8">
        <v>-64706</v>
      </c>
      <c r="C83" s="8">
        <v>-36186</v>
      </c>
      <c r="D83" s="8">
        <v>-66201</v>
      </c>
      <c r="E83" s="8">
        <v>-68192</v>
      </c>
      <c r="F83" s="8">
        <v>-94507</v>
      </c>
      <c r="G83" s="8">
        <v>-72497</v>
      </c>
      <c r="H83" s="8">
        <v>-142385</v>
      </c>
      <c r="I83" s="8">
        <v>-109162</v>
      </c>
      <c r="J83" s="8">
        <v>-93001</v>
      </c>
      <c r="K83" s="8">
        <v>-114301</v>
      </c>
    </row>
    <row x14ac:dyDescent="0.25" r="84" customHeight="1" ht="18.75">
      <c r="A84" s="7" t="s">
        <v>49</v>
      </c>
      <c r="B84" s="8">
        <v>8444</v>
      </c>
      <c r="C84" s="8">
        <v>-3210</v>
      </c>
      <c r="D84" s="8">
        <v>8617</v>
      </c>
      <c r="E84" s="8">
        <v>-2001</v>
      </c>
      <c r="F84" s="8">
        <v>55906</v>
      </c>
      <c r="G84" s="8">
        <v>-2541</v>
      </c>
      <c r="H84" s="8">
        <v>101904</v>
      </c>
      <c r="I84" s="8">
        <v>17289</v>
      </c>
      <c r="J84" s="8">
        <v>10455</v>
      </c>
      <c r="K84" s="8">
        <v>-16646</v>
      </c>
    </row>
    <row x14ac:dyDescent="0.25" r="85" customHeight="1" ht="18.75">
      <c r="A85" s="7" t="s">
        <v>50</v>
      </c>
      <c r="B85" s="8">
        <v>-21888</v>
      </c>
      <c r="C85" s="8">
        <v>-1262</v>
      </c>
      <c r="D85" s="8">
        <v>-8034</v>
      </c>
      <c r="E85" s="8">
        <v>1266</v>
      </c>
      <c r="F85" s="8">
        <v>3745</v>
      </c>
      <c r="G85" s="8">
        <v>19839</v>
      </c>
      <c r="H85" s="8">
        <v>-13523</v>
      </c>
      <c r="I85" s="8">
        <v>18781</v>
      </c>
      <c r="J85" s="8">
        <v>32486</v>
      </c>
      <c r="K85" s="8">
        <v>27841</v>
      </c>
    </row>
    <row x14ac:dyDescent="0.25" r="86" customHeight="1" ht="18.7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x14ac:dyDescent="0.25" r="87" customHeight="1" ht="18.7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x14ac:dyDescent="0.25" r="88" customHeight="1" ht="18.7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x14ac:dyDescent="0.25" r="89" customHeight="1" ht="18.7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x14ac:dyDescent="0.25" r="90" customHeight="1" ht="18.75">
      <c r="A90" s="1" t="s">
        <v>51</v>
      </c>
      <c r="B90" s="3">
        <v>375.31</v>
      </c>
      <c r="C90" s="3">
        <v>474.91</v>
      </c>
      <c r="D90" s="3">
        <v>600.18</v>
      </c>
      <c r="E90" s="3">
        <v>802.15</v>
      </c>
      <c r="F90" s="3">
        <v>1238.85</v>
      </c>
      <c r="G90" s="3">
        <v>1012.12</v>
      </c>
      <c r="H90" s="3">
        <v>1837.56</v>
      </c>
      <c r="I90" s="3">
        <v>2417.01</v>
      </c>
      <c r="J90" s="3">
        <v>2138.41</v>
      </c>
      <c r="K90" s="3">
        <v>2971.7</v>
      </c>
    </row>
    <row x14ac:dyDescent="0.25" r="91" customHeight="1" ht="18.75">
      <c r="A91" s="9"/>
      <c r="B91" s="3"/>
      <c r="C91" s="3"/>
      <c r="D91" s="3"/>
      <c r="E91" s="3"/>
      <c r="F91" s="3"/>
      <c r="G91" s="3"/>
      <c r="H91" s="3"/>
      <c r="I91" s="3"/>
      <c r="J91" s="3"/>
      <c r="K91" s="3"/>
    </row>
    <row x14ac:dyDescent="0.25" r="92" customHeight="1" ht="18.75">
      <c r="A92" s="1" t="s">
        <v>52</v>
      </c>
      <c r="B92" s="3"/>
      <c r="C92" s="3"/>
      <c r="D92" s="3"/>
      <c r="E92" s="3"/>
      <c r="F92" s="3"/>
      <c r="G92" s="3"/>
      <c r="H92" s="3"/>
      <c r="I92" s="3"/>
      <c r="J92" s="3"/>
      <c r="K92" s="3"/>
    </row>
    <row x14ac:dyDescent="0.25" r="93" customHeight="1" ht="18.75">
      <c r="A93" s="7" t="s">
        <v>53</v>
      </c>
      <c r="B93" s="3">
        <v>690.28</v>
      </c>
      <c r="C93" s="3">
        <v>691.28</v>
      </c>
      <c r="D93" s="3">
        <v>693.62</v>
      </c>
      <c r="E93" s="3">
        <v>675.7</v>
      </c>
      <c r="F93" s="3">
        <v>676.13</v>
      </c>
      <c r="G93" s="3">
        <v>676.19</v>
      </c>
      <c r="H93" s="3">
        <v>633.94</v>
      </c>
      <c r="I93" s="3">
        <v>676.49</v>
      </c>
      <c r="J93" s="3">
        <v>676.56</v>
      </c>
      <c r="K93" s="3">
        <v>676.57</v>
      </c>
    </row>
  </sheetData>
  <mergeCells count="2">
    <mergeCell ref="E1:K1"/>
    <mergeCell ref="E2:K2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6</vt:i4>
      </vt:variant>
    </vt:vector>
  </HeadingPairs>
  <TitlesOfParts>
    <vt:vector baseType="lpstr" size="6">
      <vt:lpstr>Profit &amp;amp;amp;amp; Loss</vt:lpstr>
      <vt:lpstr>Quarters</vt:lpstr>
      <vt:lpstr>Balance Sheet</vt:lpstr>
      <vt:lpstr>Cash Flow</vt:lpstr>
      <vt:lpstr>Customization</vt:lpstr>
      <vt:lpstr>Data Sheet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2024-05-01T13:34:24.380Z</dcterms:created>
  <dcterms:modified xsi:type="dcterms:W3CDTF">2024-05-01T13:34:24.380Z</dcterms:modified>
</cp:coreProperties>
</file>