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234" documentId="11_103A841FC1C41D42D55C852AB38511418E364967" xr6:coauthVersionLast="45" xr6:coauthVersionMax="45" xr10:uidLastSave="{CE1F7E5C-832B-F34F-9EBA-55986D6D9AA7}"/>
  <bookViews>
    <workbookView xWindow="0" yWindow="460" windowWidth="38400" windowHeight="19240" activeTab="22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state="hidden" r:id="rId22"/>
    <sheet name="R9" sheetId="23" r:id="rId23"/>
    <sheet name="Q10" sheetId="24" r:id="rId24"/>
    <sheet name="R10" sheetId="25" r:id="rId25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7" i="1"/>
  <c r="L19" i="1"/>
  <c r="L18" i="1"/>
  <c r="L16" i="1"/>
  <c r="L15" i="1"/>
  <c r="L14" i="1"/>
  <c r="L11" i="1"/>
  <c r="L13" i="1"/>
  <c r="L9" i="1"/>
  <c r="L12" i="1"/>
  <c r="L10" i="1"/>
  <c r="L7" i="1"/>
  <c r="L8" i="1"/>
  <c r="L6" i="1"/>
  <c r="L5" i="1"/>
  <c r="L4" i="1"/>
  <c r="L3" i="1"/>
  <c r="AE31" i="5"/>
  <c r="AF31" i="5" s="1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Q32" i="4"/>
  <c r="Q31" i="4"/>
  <c r="Q30" i="4"/>
  <c r="Q29" i="4"/>
  <c r="Q28" i="4"/>
  <c r="Q27" i="4"/>
  <c r="R27" i="4" s="1"/>
  <c r="Q26" i="4"/>
  <c r="Q25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D69" i="2"/>
  <c r="L68" i="2"/>
  <c r="Q68" i="2" s="1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Q66" i="2" s="1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Q59" i="2" s="1"/>
  <c r="L58" i="2"/>
  <c r="K58" i="2"/>
  <c r="J58" i="2"/>
  <c r="I58" i="2"/>
  <c r="H58" i="2"/>
  <c r="G58" i="2"/>
  <c r="F58" i="2"/>
  <c r="E58" i="2"/>
  <c r="D58" i="2"/>
  <c r="L57" i="2"/>
  <c r="Q57" i="2" s="1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Q55" i="2" s="1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Q51" i="2" s="1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Q42" i="2" s="1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Q36" i="2" s="1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Q32" i="2" s="1"/>
  <c r="I32" i="2"/>
  <c r="H32" i="2"/>
  <c r="G32" i="2"/>
  <c r="F32" i="2"/>
  <c r="E32" i="2"/>
  <c r="D32" i="2"/>
  <c r="L31" i="2"/>
  <c r="Q31" i="2" s="1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Q30" i="2" s="1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22" i="2"/>
  <c r="Q22" i="2" s="1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Q16" i="2" s="1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AG13" i="2"/>
  <c r="AH13" i="2" s="1"/>
  <c r="L13" i="2"/>
  <c r="K13" i="2"/>
  <c r="J13" i="2"/>
  <c r="I13" i="2"/>
  <c r="H13" i="2"/>
  <c r="G13" i="2"/>
  <c r="F13" i="2"/>
  <c r="E13" i="2"/>
  <c r="D13" i="2"/>
  <c r="AG12" i="2"/>
  <c r="AH12" i="2" s="1"/>
  <c r="L12" i="2"/>
  <c r="K12" i="2"/>
  <c r="J12" i="2"/>
  <c r="I12" i="2"/>
  <c r="H12" i="2"/>
  <c r="G12" i="2"/>
  <c r="F12" i="2"/>
  <c r="E12" i="2"/>
  <c r="D12" i="2"/>
  <c r="AG11" i="2"/>
  <c r="AH11" i="2" s="1"/>
  <c r="L11" i="2"/>
  <c r="K11" i="2"/>
  <c r="J11" i="2"/>
  <c r="I11" i="2"/>
  <c r="H11" i="2"/>
  <c r="G11" i="2"/>
  <c r="F11" i="2"/>
  <c r="E11" i="2"/>
  <c r="D11" i="2"/>
  <c r="AG10" i="2"/>
  <c r="R32" i="4" s="1"/>
  <c r="L10" i="2"/>
  <c r="K10" i="2"/>
  <c r="J10" i="2"/>
  <c r="I10" i="2"/>
  <c r="H10" i="2"/>
  <c r="G10" i="2"/>
  <c r="F10" i="2"/>
  <c r="E10" i="2"/>
  <c r="D10" i="2"/>
  <c r="AG9" i="2"/>
  <c r="AH9" i="2" s="1"/>
  <c r="L9" i="2"/>
  <c r="K9" i="2"/>
  <c r="J9" i="2"/>
  <c r="I9" i="2"/>
  <c r="H9" i="2"/>
  <c r="G9" i="2"/>
  <c r="F9" i="2"/>
  <c r="E9" i="2"/>
  <c r="D9" i="2"/>
  <c r="AG8" i="2"/>
  <c r="R26" i="4" s="1"/>
  <c r="L8" i="2"/>
  <c r="K8" i="2"/>
  <c r="J8" i="2"/>
  <c r="I8" i="2"/>
  <c r="H8" i="2"/>
  <c r="G8" i="2"/>
  <c r="F8" i="2"/>
  <c r="E8" i="2"/>
  <c r="D8" i="2"/>
  <c r="AG7" i="2"/>
  <c r="AH7" i="2" s="1"/>
  <c r="L7" i="2"/>
  <c r="K7" i="2"/>
  <c r="J7" i="2"/>
  <c r="I7" i="2"/>
  <c r="H7" i="2"/>
  <c r="G7" i="2"/>
  <c r="F7" i="2"/>
  <c r="E7" i="2"/>
  <c r="D7" i="2"/>
  <c r="AG6" i="2"/>
  <c r="AH6" i="2" s="1"/>
  <c r="L6" i="2"/>
  <c r="K6" i="2"/>
  <c r="J6" i="2"/>
  <c r="I6" i="2"/>
  <c r="H6" i="2"/>
  <c r="G6" i="2"/>
  <c r="F6" i="2"/>
  <c r="E6" i="2"/>
  <c r="D6" i="2"/>
  <c r="AG5" i="2"/>
  <c r="AH5" i="2" s="1"/>
  <c r="L5" i="2"/>
  <c r="K5" i="2"/>
  <c r="J5" i="2"/>
  <c r="I5" i="2"/>
  <c r="F5" i="2"/>
  <c r="E5" i="2"/>
  <c r="D5" i="2"/>
  <c r="AG4" i="2"/>
  <c r="R25" i="4" s="1"/>
  <c r="L4" i="2"/>
  <c r="K4" i="2"/>
  <c r="J4" i="2"/>
  <c r="I4" i="2"/>
  <c r="H4" i="2"/>
  <c r="G4" i="2"/>
  <c r="F4" i="2"/>
  <c r="E4" i="2"/>
  <c r="D4" i="2"/>
  <c r="K22" i="1"/>
  <c r="J22" i="1"/>
  <c r="I22" i="1"/>
  <c r="H22" i="1"/>
  <c r="G22" i="1"/>
  <c r="F22" i="1"/>
  <c r="E22" i="1"/>
  <c r="D22" i="1"/>
  <c r="K21" i="1"/>
  <c r="J21" i="1"/>
  <c r="I21" i="1"/>
  <c r="H21" i="1"/>
  <c r="Q21" i="1" s="1"/>
  <c r="G21" i="1"/>
  <c r="F21" i="1"/>
  <c r="E21" i="1"/>
  <c r="D21" i="1"/>
  <c r="K20" i="1"/>
  <c r="J20" i="1"/>
  <c r="I20" i="1"/>
  <c r="H20" i="1"/>
  <c r="G20" i="1"/>
  <c r="F20" i="1"/>
  <c r="E20" i="1"/>
  <c r="D20" i="1"/>
  <c r="K17" i="1"/>
  <c r="J17" i="1"/>
  <c r="I17" i="1"/>
  <c r="H17" i="1"/>
  <c r="G17" i="1"/>
  <c r="F17" i="1"/>
  <c r="E17" i="1"/>
  <c r="D17" i="1"/>
  <c r="Q17" i="1" s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Q18" i="1" s="1"/>
  <c r="V16" i="1"/>
  <c r="U16" i="1"/>
  <c r="W16" i="1" s="1"/>
  <c r="K16" i="1"/>
  <c r="J16" i="1"/>
  <c r="I16" i="1"/>
  <c r="H16" i="1"/>
  <c r="G16" i="1"/>
  <c r="F16" i="1"/>
  <c r="E16" i="1"/>
  <c r="D16" i="1"/>
  <c r="Q16" i="1" s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1" i="1"/>
  <c r="J11" i="1"/>
  <c r="I11" i="1"/>
  <c r="F11" i="1"/>
  <c r="E11" i="1"/>
  <c r="D11" i="1"/>
  <c r="K13" i="1"/>
  <c r="J13" i="1"/>
  <c r="I13" i="1"/>
  <c r="H13" i="1"/>
  <c r="G13" i="1"/>
  <c r="F13" i="1"/>
  <c r="E13" i="1"/>
  <c r="D13" i="1"/>
  <c r="K9" i="1"/>
  <c r="J9" i="1"/>
  <c r="I9" i="1"/>
  <c r="H9" i="1"/>
  <c r="G9" i="1"/>
  <c r="F9" i="1"/>
  <c r="E9" i="1"/>
  <c r="D9" i="1"/>
  <c r="K12" i="1"/>
  <c r="J12" i="1"/>
  <c r="I12" i="1"/>
  <c r="H12" i="1"/>
  <c r="G12" i="1"/>
  <c r="F12" i="1"/>
  <c r="E12" i="1"/>
  <c r="D12" i="1"/>
  <c r="Q12" i="1" s="1"/>
  <c r="K10" i="1"/>
  <c r="J10" i="1"/>
  <c r="I10" i="1"/>
  <c r="H10" i="1"/>
  <c r="G10" i="1"/>
  <c r="F10" i="1"/>
  <c r="E10" i="1"/>
  <c r="D10" i="1"/>
  <c r="K7" i="1"/>
  <c r="J7" i="1"/>
  <c r="I7" i="1"/>
  <c r="H7" i="1"/>
  <c r="G7" i="1"/>
  <c r="F7" i="1"/>
  <c r="E7" i="1"/>
  <c r="D7" i="1"/>
  <c r="K8" i="1"/>
  <c r="J8" i="1"/>
  <c r="I8" i="1"/>
  <c r="H8" i="1"/>
  <c r="G8" i="1"/>
  <c r="F8" i="1"/>
  <c r="E8" i="1"/>
  <c r="D8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Q4" i="1" s="1"/>
  <c r="K3" i="1"/>
  <c r="J3" i="1"/>
  <c r="I3" i="1"/>
  <c r="H3" i="1"/>
  <c r="G3" i="1"/>
  <c r="F3" i="1"/>
  <c r="E3" i="1"/>
  <c r="D3" i="1"/>
  <c r="Q6" i="1" l="1"/>
  <c r="T5" i="1" s="1"/>
  <c r="Q13" i="1"/>
  <c r="Q20" i="1"/>
  <c r="T9" i="1"/>
  <c r="Q11" i="1"/>
  <c r="T10" i="1"/>
  <c r="Q15" i="1"/>
  <c r="Q22" i="1"/>
  <c r="T12" i="1" s="1"/>
  <c r="Q10" i="1"/>
  <c r="T8" i="1" s="1"/>
  <c r="Q8" i="1"/>
  <c r="T6" i="1" s="1"/>
  <c r="Q14" i="1"/>
  <c r="Q19" i="1"/>
  <c r="T11" i="1" s="1"/>
  <c r="Q7" i="1"/>
  <c r="Q5" i="1"/>
  <c r="Q9" i="1"/>
  <c r="R34" i="4"/>
  <c r="R33" i="4"/>
  <c r="R30" i="4"/>
  <c r="R28" i="4"/>
  <c r="Q29" i="2"/>
  <c r="Q33" i="2"/>
  <c r="Q43" i="2"/>
  <c r="Q45" i="2"/>
  <c r="Q41" i="2"/>
  <c r="Q27" i="2"/>
  <c r="Q40" i="2"/>
  <c r="Q44" i="2"/>
  <c r="Q34" i="2"/>
  <c r="Q7" i="2"/>
  <c r="R16" i="4" s="1"/>
  <c r="Q17" i="2"/>
  <c r="R3" i="4" s="1"/>
  <c r="Q21" i="2"/>
  <c r="R15" i="4" s="1"/>
  <c r="Q28" i="2"/>
  <c r="Q13" i="2"/>
  <c r="R12" i="4" s="1"/>
  <c r="Q37" i="2"/>
  <c r="Q39" i="2"/>
  <c r="Q35" i="2"/>
  <c r="Q38" i="2"/>
  <c r="Q46" i="2"/>
  <c r="Q3" i="1"/>
  <c r="T3" i="1" s="1"/>
  <c r="Q54" i="2"/>
  <c r="Q12" i="2"/>
  <c r="R19" i="4" s="1"/>
  <c r="Q23" i="2"/>
  <c r="R22" i="4" s="1"/>
  <c r="Q52" i="2"/>
  <c r="Q6" i="2"/>
  <c r="R13" i="4" s="1"/>
  <c r="Q50" i="2"/>
  <c r="Q8" i="2"/>
  <c r="R8" i="4" s="1"/>
  <c r="Q14" i="2"/>
  <c r="R20" i="4" s="1"/>
  <c r="Q18" i="2"/>
  <c r="R17" i="4" s="1"/>
  <c r="Q15" i="2"/>
  <c r="R21" i="4" s="1"/>
  <c r="Q19" i="2"/>
  <c r="R11" i="4" s="1"/>
  <c r="Q62" i="2"/>
  <c r="Q63" i="2"/>
  <c r="Q65" i="2"/>
  <c r="Q69" i="2"/>
  <c r="Q11" i="2"/>
  <c r="R14" i="4" s="1"/>
  <c r="Q20" i="2"/>
  <c r="R5" i="4" s="1"/>
  <c r="R7" i="4"/>
  <c r="Q53" i="2"/>
  <c r="Q61" i="2"/>
  <c r="Q5" i="2"/>
  <c r="R9" i="4" s="1"/>
  <c r="Q10" i="2"/>
  <c r="R18" i="4" s="1"/>
  <c r="Q64" i="2"/>
  <c r="Q4" i="2"/>
  <c r="R6" i="4" s="1"/>
  <c r="Q9" i="2"/>
  <c r="R4" i="4" s="1"/>
  <c r="Q58" i="2"/>
  <c r="Q60" i="2"/>
  <c r="Q67" i="2"/>
  <c r="Q56" i="2"/>
  <c r="R10" i="4"/>
  <c r="AH4" i="2"/>
  <c r="R29" i="4"/>
  <c r="R31" i="4"/>
  <c r="AH8" i="2"/>
  <c r="AH10" i="2"/>
  <c r="T7" i="1" l="1"/>
  <c r="T4" i="1"/>
</calcChain>
</file>

<file path=xl/sharedStrings.xml><?xml version="1.0" encoding="utf-8"?>
<sst xmlns="http://schemas.openxmlformats.org/spreadsheetml/2006/main" count="2303" uniqueCount="724">
  <si>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</si>
  <si>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</si>
  <si>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</si>
  <si>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</si>
  <si>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</si>
  <si>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</si>
  <si>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</si>
  <si>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</si>
  <si>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</si>
  <si>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</si>
  <si>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</si>
  <si>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</si>
  <si>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</si>
  <si>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</si>
  <si>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</si>
  <si>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</si>
  <si>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</si>
  <si>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</si>
  <si>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</si>
  <si>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</si>
  <si>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</si>
  <si>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</si>
  <si>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</si>
  <si>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</si>
  <si>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</si>
  <si>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</si>
  <si>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</si>
  <si>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</si>
  <si>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</si>
  <si>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</si>
  <si>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</si>
  <si>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</si>
  <si>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</si>
  <si>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</si>
  <si>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</si>
  <si>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</si>
  <si>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</si>
  <si>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</si>
  <si>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</si>
  <si>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</si>
  <si>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</si>
  <si>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</si>
  <si>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</si>
  <si>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</si>
  <si>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</si>
  <si>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</si>
  <si>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</si>
  <si>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</si>
  <si>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</si>
  <si>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</si>
  <si>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</si>
  <si>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</si>
  <si>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</si>
  <si>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</si>
  <si>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</si>
  <si>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</si>
  <si>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</si>
  <si>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</si>
  <si>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</si>
  <si>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</si>
  <si>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</si>
  <si>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</si>
  <si>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</si>
  <si>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</si>
  <si>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</si>
  <si>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</si>
  <si>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</si>
  <si>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</si>
  <si>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</si>
  <si>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</si>
  <si>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</si>
  <si>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</si>
  <si>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</si>
  <si>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</si>
  <si>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</si>
  <si>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</si>
  <si>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</si>
  <si>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</si>
  <si>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</si>
  <si>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</si>
  <si>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</si>
  <si>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</si>
  <si>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</si>
  <si>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</si>
  <si>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</si>
  <si>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</si>
  <si>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</si>
  <si>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</si>
  <si>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</si>
  <si>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</si>
  <si>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</si>
  <si>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</si>
  <si>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</si>
  <si>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</si>
  <si>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</si>
  <si>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</si>
  <si>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</si>
  <si>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</si>
  <si>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</si>
  <si>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</si>
  <si>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</si>
  <si>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</si>
  <si>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</si>
  <si>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</si>
  <si>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</si>
  <si>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</si>
  <si>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</si>
  <si>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</si>
  <si>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</si>
  <si>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</si>
  <si>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</si>
  <si>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</si>
  <si>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</si>
  <si>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</si>
  <si>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</si>
  <si>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</si>
  <si>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</si>
  <si>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</si>
  <si>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</si>
  <si>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</si>
  <si>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</si>
  <si>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</si>
  <si>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</si>
  <si>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</si>
  <si>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</si>
  <si>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</si>
  <si>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</si>
  <si>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</si>
  <si>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</si>
  <si>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</si>
  <si>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</si>
  <si>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</si>
  <si>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</si>
  <si>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</si>
  <si>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</si>
  <si>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</si>
  <si>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</si>
  <si>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</si>
  <si>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</si>
  <si>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</si>
  <si>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</si>
  <si>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</si>
  <si>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</si>
  <si>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</si>
  <si>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</si>
  <si>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</si>
  <si>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</si>
  <si>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</si>
  <si>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</si>
  <si>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</si>
  <si>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</si>
  <si>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</si>
  <si>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</si>
  <si>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</si>
  <si>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</si>
  <si>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</si>
  <si>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</si>
  <si>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</si>
  <si>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</si>
  <si>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</si>
  <si>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</si>
  <si>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</si>
  <si>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</si>
  <si>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</si>
  <si>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</si>
  <si>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</si>
  <si>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</si>
  <si>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</si>
  <si>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</si>
  <si>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</si>
  <si>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</si>
  <si>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</si>
  <si>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</si>
  <si>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</si>
  <si>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</si>
  <si>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</si>
  <si>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</si>
  <si>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</si>
  <si>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</si>
  <si>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</si>
  <si>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</si>
  <si>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</si>
  <si>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</si>
  <si>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</si>
  <si>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</si>
  <si>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</si>
  <si>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</si>
  <si>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</si>
  <si>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</si>
  <si>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</si>
  <si>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</si>
  <si>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</si>
  <si>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</si>
  <si>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</si>
  <si>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</si>
  <si>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</si>
  <si>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</si>
  <si>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</si>
  <si>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</si>
  <si>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</si>
  <si>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</si>
  <si>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</si>
  <si>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</si>
  <si>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</si>
  <si>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</si>
  <si>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</si>
  <si>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</si>
  <si>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</si>
  <si>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</si>
  <si>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</si>
  <si>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</si>
  <si>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</si>
  <si>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</si>
  <si>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</si>
  <si>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</si>
  <si>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</si>
  <si>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</si>
  <si>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</si>
  <si>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</si>
  <si>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</si>
  <si>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</si>
  <si>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</si>
  <si>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</si>
  <si>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</si>
  <si>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</si>
  <si>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</si>
  <si>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</si>
  <si>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</si>
  <si>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</si>
  <si>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</si>
  <si>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</si>
  <si>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</si>
  <si>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</si>
  <si>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</si>
  <si>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</si>
  <si>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</si>
  <si>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</si>
  <si>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</si>
  <si>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</si>
  <si>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</si>
  <si>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</si>
  <si>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</si>
  <si>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</si>
  <si>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</si>
  <si>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</si>
  <si>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</si>
  <si>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</si>
  <si>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</si>
  <si>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</si>
  <si>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</si>
  <si>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</si>
  <si>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</si>
  <si>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</si>
  <si>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</si>
  <si>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</si>
  <si>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</si>
  <si>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</si>
  <si>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</si>
  <si>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</si>
  <si>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</si>
  <si>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</si>
  <si>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</si>
  <si>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</si>
  <si>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</si>
  <si>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</si>
  <si>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</si>
  <si>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</si>
  <si>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</si>
  <si>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</si>
  <si>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</si>
  <si>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</si>
  <si>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</si>
  <si>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</si>
  <si>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</si>
  <si>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</si>
  <si>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</si>
  <si>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</si>
  <si>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</si>
  <si>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</si>
  <si>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</si>
  <si>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</si>
  <si>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</si>
  <si>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</si>
  <si>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</si>
  <si>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</si>
  <si>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</si>
  <si>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</si>
  <si>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</si>
  <si>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</si>
  <si>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</si>
  <si>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</si>
  <si>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</si>
  <si>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</si>
  <si>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</si>
  <si>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</si>
  <si>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</si>
  <si>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</si>
  <si>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</si>
  <si>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</si>
  <si>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</si>
  <si>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</si>
  <si>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</si>
  <si>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</si>
  <si>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</si>
  <si>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</si>
  <si>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</si>
  <si>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</si>
  <si>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</si>
  <si>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</si>
  <si>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</si>
  <si>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</si>
  <si>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</si>
  <si>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</si>
  <si>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</si>
  <si>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</si>
  <si>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</si>
  <si>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</si>
  <si>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</si>
  <si>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</si>
  <si>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</si>
  <si>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</si>
  <si>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</si>
  <si>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</si>
  <si>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</si>
  <si>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</si>
  <si>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</si>
  <si>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</si>
  <si>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</si>
  <si>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</si>
  <si>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</si>
  <si>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</si>
  <si>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</si>
  <si>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</si>
  <si>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</si>
  <si>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</si>
  <si>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</si>
  <si>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</si>
  <si>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</si>
  <si>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</si>
  <si>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</si>
  <si>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</si>
  <si>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</si>
  <si>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</si>
  <si>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</si>
  <si>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</si>
  <si>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</si>
  <si>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</si>
  <si>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</si>
  <si>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</si>
  <si>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</si>
  <si>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</si>
  <si>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</si>
  <si>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</si>
  <si>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</si>
  <si>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</si>
  <si>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</si>
  <si>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</si>
  <si>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</si>
  <si>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</si>
  <si>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</si>
  <si>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</si>
  <si>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</si>
  <si>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</si>
  <si>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</si>
  <si>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</si>
  <si>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</si>
  <si>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</si>
  <si>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</si>
  <si>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</si>
  <si>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</si>
  <si>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</si>
  <si>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</si>
  <si>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</si>
  <si>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</si>
  <si>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</si>
  <si>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</si>
  <si>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</si>
  <si>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</si>
  <si>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</si>
  <si>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</si>
  <si>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</si>
  <si>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</si>
  <si>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</si>
  <si>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</si>
  <si>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</si>
  <si>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</si>
  <si>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</si>
  <si>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</si>
  <si>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</si>
  <si>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</si>
  <si>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</si>
  <si>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</si>
  <si>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</si>
  <si>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</si>
  <si>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</si>
  <si>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</si>
  <si>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</si>
  <si>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</si>
  <si>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</si>
  <si>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</si>
  <si>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</si>
  <si>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</si>
  <si>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</si>
  <si>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</si>
  <si>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</si>
  <si>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</si>
  <si>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</si>
  <si>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</si>
  <si>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</si>
  <si>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</si>
  <si>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</si>
  <si>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</si>
  <si>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</si>
  <si>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</si>
  <si>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</si>
  <si>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</si>
  <si>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</si>
  <si>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</si>
  <si>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</si>
  <si>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</si>
  <si>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</si>
  <si>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</si>
  <si>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</si>
  <si>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</si>
  <si>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</si>
  <si>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</si>
  <si>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</si>
  <si>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</si>
  <si>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</si>
  <si>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</si>
  <si>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</si>
  <si>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</si>
  <si>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</si>
  <si>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</si>
  <si>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</si>
  <si>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</si>
  <si>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</si>
  <si>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</si>
  <si>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</si>
  <si>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</si>
  <si>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</si>
  <si>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</si>
  <si>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</si>
  <si>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</si>
  <si>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</si>
  <si>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</si>
  <si>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</si>
  <si>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</si>
  <si>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</si>
  <si>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</si>
  <si>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</si>
  <si>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</si>
  <si>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</si>
  <si>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</si>
  <si>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</si>
  <si>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</si>
  <si>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</si>
  <si>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</si>
  <si>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</si>
  <si>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</si>
  <si>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</si>
  <si>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</si>
  <si>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</si>
  <si>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</si>
  <si>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</si>
  <si>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</si>
  <si>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</si>
  <si>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</si>
  <si>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</si>
  <si>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</si>
  <si>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</si>
  <si>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</si>
  <si>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</si>
  <si>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</si>
  <si>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</si>
  <si>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</si>
  <si>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</si>
  <si>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</si>
  <si>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</si>
  <si>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</si>
  <si>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</si>
  <si>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</si>
  <si>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</si>
  <si>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</si>
  <si>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</si>
  <si>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</si>
  <si>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</si>
  <si>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</si>
  <si>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</si>
  <si>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</si>
  <si>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</si>
  <si>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</si>
  <si>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</si>
  <si>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</si>
  <si>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</si>
  <si>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</si>
  <si>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</si>
  <si>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</si>
  <si>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</si>
  <si>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</si>
  <si>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</si>
  <si>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</si>
  <si>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</si>
  <si>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</si>
  <si>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</si>
  <si>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</si>
  <si>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</si>
  <si>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</si>
  <si>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</si>
  <si>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</si>
  <si>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</si>
  <si>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</si>
  <si>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</si>
  <si>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</si>
  <si>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</si>
  <si>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</si>
  <si>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</si>
  <si>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</si>
  <si>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</si>
  <si>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</si>
  <si>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</si>
  <si>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</si>
  <si>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</si>
  <si>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</si>
  <si>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</si>
  <si>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</si>
  <si>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</si>
  <si>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</si>
  <si>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</si>
  <si>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</si>
  <si>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</si>
  <si>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</si>
  <si>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</si>
  <si>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</si>
  <si>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</si>
  <si>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</si>
  <si>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</si>
  <si>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</si>
  <si>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</si>
  <si>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</si>
  <si>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</si>
  <si>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</si>
  <si>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</si>
  <si>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</si>
  <si>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</si>
  <si>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</si>
  <si>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</si>
  <si>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</si>
  <si>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</si>
  <si>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</si>
  <si>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</si>
  <si>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</si>
  <si>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</si>
  <si>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</si>
  <si>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</si>
  <si>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</si>
  <si>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</si>
  <si>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</si>
  <si>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</si>
  <si>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</si>
  <si>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</si>
  <si>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</si>
  <si>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</si>
  <si>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</si>
  <si>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</si>
  <si>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</si>
  <si>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</si>
  <si>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</si>
  <si>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</si>
  <si>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</si>
  <si>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</si>
  <si>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</si>
  <si>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</si>
  <si>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</si>
  <si>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</si>
  <si>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</si>
  <si>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</si>
  <si>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</si>
  <si>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</si>
  <si>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</si>
  <si>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</si>
  <si>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</si>
  <si>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</si>
  <si>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</si>
  <si>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</si>
  <si>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</si>
  <si>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</si>
  <si>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</si>
  <si>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</si>
  <si>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</si>
  <si>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</si>
  <si>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</si>
  <si>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</si>
  <si>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</si>
  <si>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</si>
  <si>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</si>
  <si>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</si>
  <si>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</si>
  <si>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</si>
  <si>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</si>
  <si>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</si>
  <si>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</si>
  <si>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</si>
  <si>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</si>
  <si>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</si>
  <si>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</si>
  <si>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</si>
  <si>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</si>
  <si>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</si>
  <si>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</si>
  <si>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</si>
  <si>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</si>
  <si>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</si>
  <si>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</si>
  <si>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</si>
  <si>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</si>
  <si>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</si>
  <si>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</si>
  <si>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</si>
  <si>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</si>
  <si>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</si>
  <si>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</si>
  <si>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</si>
  <si>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</si>
  <si>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</si>
  <si>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</si>
  <si>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</si>
  <si>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</si>
  <si>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</si>
  <si>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</si>
  <si>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</si>
  <si>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</si>
  <si>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</si>
  <si>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</si>
  <si>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</si>
  <si>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</si>
  <si>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</si>
  <si>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</si>
  <si>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</si>
  <si>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</si>
  <si>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</si>
  <si>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</si>
  <si>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</si>
  <si>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</si>
  <si>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</si>
  <si>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</si>
  <si>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</si>
  <si>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</si>
  <si>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</si>
  <si>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</si>
  <si>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</si>
  <si>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</si>
  <si>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</si>
  <si>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</si>
  <si>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</si>
  <si>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</si>
  <si>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</si>
  <si>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</si>
  <si>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</si>
  <si>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</si>
  <si>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</si>
  <si>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</si>
  <si>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</si>
  <si>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</si>
  <si>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</si>
  <si>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</si>
  <si>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</si>
  <si>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</si>
  <si>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</si>
  <si>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</si>
  <si>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</si>
  <si>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</si>
  <si>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</si>
  <si>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</si>
  <si>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</si>
  <si>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</si>
  <si>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</si>
  <si>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</si>
  <si>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</si>
  <si>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</si>
  <si>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</si>
  <si>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</si>
  <si>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</si>
  <si>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</si>
  <si>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</si>
  <si>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</si>
  <si>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</si>
  <si>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</si>
  <si>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</si>
  <si>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</si>
  <si>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</si>
  <si>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</si>
  <si>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</si>
  <si>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</si>
  <si>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</si>
  <si>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</si>
  <si>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</si>
  <si>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</si>
  <si>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</si>
  <si>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</si>
  <si>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</si>
  <si>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</si>
  <si>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</si>
  <si>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</si>
  <si>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</si>
  <si>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</si>
  <si>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</si>
  <si>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</si>
  <si>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2:20:04.830</t>
  </si>
  <si>
    <t>2:20:03.405</t>
  </si>
  <si>
    <t>2:20:05.043</t>
  </si>
  <si>
    <t>2:20:07.464</t>
  </si>
  <si>
    <t>2:20:17.096</t>
  </si>
  <si>
    <t>13:28.971</t>
  </si>
  <si>
    <t>(DNF, collision after SC restart)</t>
  </si>
  <si>
    <t>(DNF, collision with VER)</t>
  </si>
  <si>
    <t>1:31:32.748</t>
  </si>
  <si>
    <t>(DNF, body failure)</t>
  </si>
  <si>
    <t>11:16.573</t>
  </si>
  <si>
    <t>15:39.081</t>
  </si>
  <si>
    <t>(DNF, collision with GAS)</t>
  </si>
  <si>
    <t>11:19.454</t>
  </si>
  <si>
    <t>11:18.546</t>
  </si>
  <si>
    <t>(+5, illegal pit entry)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</si>
</sst>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165" fontId="3" fillId="22" borderId="15" xfId="0" applyNumberFormat="1" applyFont="1" applyFill="1" applyBorder="1" applyAlignment="1">
      <alignment horizontal="center"/>
    </xf>
    <xf numFmtId="165" fontId="3" fillId="22" borderId="18" xfId="0" applyNumberFormat="1" applyFont="1" applyFill="1" applyBorder="1" applyAlignment="1">
      <alignment horizontal="center"/>
    </xf>
    <xf numFmtId="164" fontId="3" fillId="22" borderId="14" xfId="0" applyNumberFormat="1" applyFont="1" applyFill="1" applyBorder="1" applyAlignment="1">
      <alignment horizontal="center"/>
    </xf>
    <xf numFmtId="164" fontId="3" fillId="22" borderId="28" xfId="0" applyNumberFormat="1" applyFont="1" applyFill="1" applyBorder="1" applyAlignment="1">
      <alignment horizontal="center"/>
    </xf>
    <xf numFmtId="164" fontId="3" fillId="22" borderId="18" xfId="0" applyNumberFormat="1" applyFont="1" applyFill="1" applyBorder="1" applyAlignment="1">
      <alignment horizontal="center"/>
    </xf>
    <xf numFmtId="0" fontId="3" fillId="22" borderId="14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22" borderId="28" xfId="0" applyNumberFormat="1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49" fontId="3" fillId="15" borderId="35" xfId="0" applyNumberFormat="1" applyFont="1" applyFill="1" applyBorder="1" applyAlignment="1">
      <alignment horizontal="center"/>
    </xf>
    <xf numFmtId="0" fontId="3" fillId="15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504D-BCFC-08CE207A16AA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504D-BCFC-08CE207A16AA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8-504D-BCFC-08CE207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7-174E-8295-F4FB9643AAA5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7-174E-8295-F4FB9643AAA5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7-174E-8295-F4FB9643AAA5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7-174E-8295-F4FB9643AAA5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7-174E-8295-F4FB9643AAA5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7-174E-8295-F4FB9643AAA5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27-174E-8295-F4FB9643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E-1F40-AEBD-6BD69E2ADFEF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E-1F40-AEBD-6BD69E2ADFEF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E-1F40-AEBD-6BD69E2A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8-4547-BA80-6AECD9B4ED8C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8-4547-BA80-6AECD9B4ED8C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8-4547-BA80-6AECD9B4ED8C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8-4547-BA80-6AECD9B4ED8C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8-4547-BA80-6AECD9B4ED8C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8-4547-BA80-6AECD9B4ED8C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8-4547-BA80-6AECD9B4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39F54-1A8F-D045-91B0-0E77959D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18D54-CBCF-3B4C-BD57-AD8CFF175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61" customWidth="1"/>
    <col min="4" max="4" width="10.33203125" style="261" hidden="1" customWidth="1"/>
    <col min="5" max="8" width="13" style="261" hidden="1" customWidth="1"/>
    <col min="9" max="10" width="0" hidden="1" customWidth="1"/>
    <col min="11" max="11" width="11" style="261" customWidth="1"/>
    <col min="12" max="15" width="13" style="261" customWidth="1"/>
    <col min="16" max="16" width="13" style="261" hidden="1" customWidth="1"/>
    <col min="17" max="17" width="10.83203125" style="261" customWidth="1"/>
  </cols>
  <sheetData>
    <row r="1" spans="2:23" ht="17" customHeight="1" thickBot="1" x14ac:dyDescent="0.25"/>
    <row r="2" spans="2:23" ht="17" customHeight="1" thickBot="1" x14ac:dyDescent="0.25">
      <c r="B2" s="303" t="s">
        <v>0</v>
      </c>
      <c r="C2" s="303" t="s">
        <v>1</v>
      </c>
      <c r="D2" s="303" t="s">
        <v>2</v>
      </c>
      <c r="E2" s="303" t="s">
        <v>3</v>
      </c>
      <c r="F2" s="303" t="s">
        <v>4</v>
      </c>
      <c r="G2" s="303" t="s">
        <v>5</v>
      </c>
      <c r="H2" s="303" t="s">
        <v>6</v>
      </c>
      <c r="I2" s="303" t="s">
        <v>7</v>
      </c>
      <c r="J2" s="303" t="s">
        <v>8</v>
      </c>
      <c r="K2" s="303" t="s">
        <v>9</v>
      </c>
      <c r="L2" s="303" t="s">
        <v>10</v>
      </c>
      <c r="M2" s="303" t="s">
        <v>11</v>
      </c>
      <c r="N2" s="273" t="s">
        <v>12</v>
      </c>
      <c r="O2" s="273" t="s">
        <v>13</v>
      </c>
      <c r="P2" s="273" t="s">
        <v>14</v>
      </c>
      <c r="Q2" s="273" t="s">
        <v>15</v>
      </c>
      <c r="S2" s="271" t="s">
        <v>0</v>
      </c>
      <c r="T2" s="303" t="s">
        <v>16</v>
      </c>
    </row>
    <row r="3" spans="2:23" ht="17" customHeight="1" x14ac:dyDescent="0.2">
      <c r="B3" s="47" t="s">
        <v>17</v>
      </c>
      <c r="C3" s="47" t="s">
        <v>18</v>
      </c>
      <c r="D3" s="266">
        <f>+VLOOKUP($C3,'R1'!$C$3:$H$22,6,)</f>
        <v>12</v>
      </c>
      <c r="E3" s="266">
        <f>+VLOOKUP($C3,'R2'!$C$3:$H$22,6,)</f>
        <v>25</v>
      </c>
      <c r="F3" s="225">
        <f>+VLOOKUP($C3,'R3'!$C$3:$H$22,6,)</f>
        <v>26</v>
      </c>
      <c r="G3" s="266">
        <f>+VLOOKUP($C3,'R4'!$C$3:$H$22,6,)</f>
        <v>25</v>
      </c>
      <c r="H3" s="225">
        <f>+VLOOKUP($C3,'R5'!$C$3:$H$22,6,)</f>
        <v>19</v>
      </c>
      <c r="I3" s="266">
        <f>+VLOOKUP($C3,'R6'!$C$3:$H$22,6,)</f>
        <v>25</v>
      </c>
      <c r="J3" s="266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66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5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67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67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77">
        <f>+VLOOKUP($C6,'R2'!$C$3:$H$22,6,)</f>
        <v>10</v>
      </c>
      <c r="F6" s="277">
        <f>+VLOOKUP($C6,'R3'!$C$3:$H$22,6,)</f>
        <v>0</v>
      </c>
      <c r="G6" s="277">
        <f>+VLOOKUP($C6,'R4'!$C$3:$H$22,6,)</f>
        <v>10</v>
      </c>
      <c r="H6" s="277">
        <f>+VLOOKUP($C6,'R5'!$C$3:$H$22,6,)</f>
        <v>2</v>
      </c>
      <c r="I6" s="277">
        <f>+VLOOKUP($C6,'R6'!$C$3:$H$22,6,)</f>
        <v>1</v>
      </c>
      <c r="J6" s="277">
        <f>+VLOOKUP($C6,'R7'!$C$3:$H$22,6,)</f>
        <v>6</v>
      </c>
      <c r="K6" s="277">
        <f>+VLOOKUP($C6,'R8'!$C$3:$H$22,6,)</f>
        <v>12</v>
      </c>
      <c r="L6" s="277">
        <f>+VLOOKUP($C6,'R9'!$C$3:$H$22,6,)</f>
        <v>8</v>
      </c>
      <c r="M6" s="277"/>
      <c r="N6" s="30"/>
      <c r="O6" s="30"/>
      <c r="P6" s="30"/>
      <c r="Q6" s="30">
        <f t="shared" si="0"/>
        <v>65</v>
      </c>
      <c r="S6" s="41" t="s">
        <v>24</v>
      </c>
      <c r="T6" s="267">
        <f ca="1">SUMIF($B$3:$Q$22,S6,$Q$3:$Q$22)-15+$W$16</f>
        <v>92</v>
      </c>
    </row>
    <row r="7" spans="2:23" x14ac:dyDescent="0.2">
      <c r="B7" s="50" t="s">
        <v>20</v>
      </c>
      <c r="C7" s="50" t="s">
        <v>27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67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25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67">
        <f t="shared" ca="1" si="1"/>
        <v>64</v>
      </c>
    </row>
    <row r="9" spans="2:23" x14ac:dyDescent="0.2">
      <c r="B9" s="53" t="s">
        <v>26</v>
      </c>
      <c r="C9" s="53" t="s">
        <v>33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9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67">
        <f t="shared" ca="1" si="1"/>
        <v>53</v>
      </c>
    </row>
    <row r="10" spans="2:23" x14ac:dyDescent="0.2">
      <c r="B10" s="49" t="s">
        <v>28</v>
      </c>
      <c r="C10" s="49" t="s">
        <v>29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67">
        <f t="shared" ca="1" si="1"/>
        <v>6</v>
      </c>
    </row>
    <row r="11" spans="2:23" x14ac:dyDescent="0.2">
      <c r="B11" s="52" t="s">
        <v>24</v>
      </c>
      <c r="C11" s="52" t="s">
        <v>37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67">
        <f t="shared" ca="1" si="1"/>
        <v>1</v>
      </c>
    </row>
    <row r="12" spans="2:23" ht="17" customHeight="1" thickBot="1" x14ac:dyDescent="0.25">
      <c r="B12" s="77" t="s">
        <v>30</v>
      </c>
      <c r="C12" s="77" t="s">
        <v>31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5">
        <f t="shared" ca="1" si="1"/>
        <v>0</v>
      </c>
    </row>
    <row r="13" spans="2:23" ht="17" customHeight="1" x14ac:dyDescent="0.2">
      <c r="B13" s="51" t="s">
        <v>22</v>
      </c>
      <c r="C13" s="51" t="s">
        <v>35</v>
      </c>
      <c r="D13" s="277">
        <f>+VLOOKUP($C13,'R1'!$C$3:$H$22,6,)</f>
        <v>10</v>
      </c>
      <c r="E13" s="224">
        <f>+VLOOKUP($C13,'R2'!$C$3:$H$22,6,)</f>
        <v>3</v>
      </c>
      <c r="F13" s="277">
        <f>+VLOOKUP($C13,'R3'!$C$3:$H$22,6,)</f>
        <v>2</v>
      </c>
      <c r="G13" s="277">
        <f>+VLOOKUP($C13,'R4'!$C$3:$H$22,6,)</f>
        <v>0</v>
      </c>
      <c r="H13" s="277">
        <f>+VLOOKUP($C13,'R5'!$C$3:$H$22,6,)</f>
        <v>0</v>
      </c>
      <c r="I13" s="277">
        <f>+VLOOKUP($C13,'R6'!$C$3:$H$22,6,)</f>
        <v>8</v>
      </c>
      <c r="J13" s="277">
        <f>+VLOOKUP($C13,'R7'!$C$3:$H$22,6,)</f>
        <v>0</v>
      </c>
      <c r="K13" s="277">
        <f>+VLOOKUP($C13,'R8'!$C$3:$H$22,6,)</f>
        <v>18</v>
      </c>
      <c r="L13" s="277">
        <f>+VLOOKUP($C13,'R9'!$C$3:$H$22,6,)</f>
        <v>0</v>
      </c>
      <c r="M13" s="277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303" t="s">
        <v>0</v>
      </c>
      <c r="T15" s="303" t="s">
        <v>1</v>
      </c>
      <c r="U15" s="303" t="s">
        <v>5</v>
      </c>
      <c r="V15" s="303" t="s">
        <v>6</v>
      </c>
      <c r="W15" s="303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45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43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44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878F0F4B-89C4-314D-A9A9-5DFB2971AE4F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1" customWidth="1"/>
    <col min="5" max="5" width="10" style="261" customWidth="1"/>
    <col min="6" max="6" width="9.83203125" style="261" customWidth="1"/>
    <col min="9" max="9" width="12.1640625" style="261" bestFit="1" customWidth="1"/>
    <col min="11" max="11" width="31.6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25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37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29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77">
        <v>8</v>
      </c>
      <c r="K10" s="4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77">
        <v>5</v>
      </c>
      <c r="K11" s="4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33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27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44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43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6">
        <v>70</v>
      </c>
      <c r="G3" s="266">
        <v>34</v>
      </c>
      <c r="H3" s="266">
        <v>26</v>
      </c>
      <c r="I3" s="266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37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307</v>
      </c>
      <c r="F11" s="277">
        <v>69</v>
      </c>
      <c r="G11" s="277">
        <v>6</v>
      </c>
      <c r="H11" s="277">
        <v>2</v>
      </c>
      <c r="I11" s="277"/>
    </row>
    <row r="12" spans="1:9" x14ac:dyDescent="0.2">
      <c r="A12" s="55">
        <v>20</v>
      </c>
      <c r="B12" s="55">
        <v>10</v>
      </c>
      <c r="C12" s="55" t="s">
        <v>44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29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77">
        <v>69</v>
      </c>
      <c r="G15" s="277">
        <v>-9</v>
      </c>
      <c r="H15" s="277">
        <v>0</v>
      </c>
      <c r="I15" s="277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31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29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77">
        <v>11</v>
      </c>
      <c r="K7" s="4"/>
    </row>
    <row r="8" spans="1:11" x14ac:dyDescent="0.2">
      <c r="A8" s="52">
        <v>18</v>
      </c>
      <c r="B8" s="52" t="s">
        <v>25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35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77">
        <v>7</v>
      </c>
      <c r="K9" s="4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31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27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44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45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6">
        <v>52</v>
      </c>
      <c r="G3" s="266">
        <v>29</v>
      </c>
      <c r="H3" s="266">
        <v>25</v>
      </c>
      <c r="I3" s="266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30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29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77">
        <v>52</v>
      </c>
      <c r="G7" s="277">
        <v>14</v>
      </c>
      <c r="H7" s="277">
        <v>10</v>
      </c>
      <c r="I7" s="277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381</v>
      </c>
      <c r="F15" s="277">
        <v>52</v>
      </c>
      <c r="G15" s="277">
        <v>-9</v>
      </c>
      <c r="H15" s="277">
        <v>0</v>
      </c>
      <c r="I15" s="277" t="s">
        <v>368</v>
      </c>
    </row>
    <row r="16" spans="1:9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45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1" customWidth="1"/>
    <col min="11" max="11" width="29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6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33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25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31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29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77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35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44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1" customWidth="1"/>
  </cols>
  <sheetData>
    <row r="1" spans="1:10" ht="17" customHeight="1" thickBot="1" x14ac:dyDescent="0.25"/>
    <row r="2" spans="1:10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29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25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77">
        <v>52</v>
      </c>
      <c r="G11" s="277">
        <v>8</v>
      </c>
      <c r="H11" s="277">
        <v>2</v>
      </c>
      <c r="I11" s="277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31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452</v>
      </c>
      <c r="F15" s="277">
        <v>52</v>
      </c>
      <c r="G15" s="277">
        <v>0</v>
      </c>
      <c r="H15" s="277">
        <v>0</v>
      </c>
      <c r="I15" s="277"/>
    </row>
    <row r="16" spans="1:10" x14ac:dyDescent="0.2">
      <c r="A16" s="53">
        <v>3</v>
      </c>
      <c r="B16" s="53">
        <v>14</v>
      </c>
      <c r="C16" s="53" t="s">
        <v>33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44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37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25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27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35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77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77">
        <v>6</v>
      </c>
      <c r="K10" s="4"/>
    </row>
    <row r="11" spans="1:11" x14ac:dyDescent="0.2">
      <c r="A11" s="49">
        <v>16</v>
      </c>
      <c r="B11" s="49" t="s">
        <v>29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31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33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45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44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43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6">
        <v>66</v>
      </c>
      <c r="G3" s="266">
        <v>29</v>
      </c>
      <c r="H3" s="266">
        <v>25</v>
      </c>
      <c r="I3" s="266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35</v>
      </c>
      <c r="D8" s="51" t="s">
        <v>22</v>
      </c>
      <c r="E8" s="61" t="s">
        <v>511</v>
      </c>
      <c r="F8" s="277">
        <v>65</v>
      </c>
      <c r="G8" s="277">
        <v>11</v>
      </c>
      <c r="H8" s="277">
        <v>8</v>
      </c>
      <c r="I8" s="277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31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77">
        <v>65</v>
      </c>
      <c r="G12" s="277">
        <v>-2</v>
      </c>
      <c r="H12" s="277">
        <v>1</v>
      </c>
      <c r="I12" s="277"/>
    </row>
    <row r="13" spans="1:9" x14ac:dyDescent="0.2">
      <c r="A13" s="53">
        <v>3</v>
      </c>
      <c r="B13" s="53">
        <v>11</v>
      </c>
      <c r="C13" s="53" t="s">
        <v>33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45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44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29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33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27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7</v>
      </c>
      <c r="K8" s="7"/>
    </row>
    <row r="9" spans="1:11" x14ac:dyDescent="0.2">
      <c r="A9" s="51">
        <v>55</v>
      </c>
      <c r="B9" s="51" t="s">
        <v>35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77">
        <v>9</v>
      </c>
      <c r="K9" s="4"/>
    </row>
    <row r="10" spans="1:11" x14ac:dyDescent="0.2">
      <c r="A10" s="52">
        <v>11</v>
      </c>
      <c r="B10" s="52" t="s">
        <v>37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25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77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31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29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45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43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6">
        <v>44</v>
      </c>
      <c r="G3" s="266">
        <v>29</v>
      </c>
      <c r="H3" s="266">
        <v>25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27</v>
      </c>
      <c r="D8" s="50" t="s">
        <v>20</v>
      </c>
      <c r="E8" s="60" t="s">
        <v>575</v>
      </c>
      <c r="F8" s="102">
        <v>44</v>
      </c>
      <c r="G8" s="102">
        <v>17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77">
        <v>44</v>
      </c>
      <c r="G9" s="277">
        <v>16</v>
      </c>
      <c r="H9" s="277">
        <v>6</v>
      </c>
      <c r="I9" s="277"/>
    </row>
    <row r="10" spans="1:9" x14ac:dyDescent="0.2">
      <c r="A10" s="77">
        <v>10</v>
      </c>
      <c r="B10" s="77">
        <v>8</v>
      </c>
      <c r="C10" s="77" t="s">
        <v>31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45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29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44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43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2">
        <v>55</v>
      </c>
      <c r="B22" s="262" t="s">
        <v>393</v>
      </c>
      <c r="C22" s="262" t="s">
        <v>35</v>
      </c>
      <c r="D22" s="262" t="s">
        <v>22</v>
      </c>
      <c r="E22" s="263"/>
      <c r="F22" s="264"/>
      <c r="G22" s="264">
        <v>-15</v>
      </c>
      <c r="H22" s="264">
        <v>0</v>
      </c>
      <c r="I22" s="264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zoomScale="140" zoomScaleNormal="140" workbookViewId="0">
      <selection activeCell="AB19" sqref="AB19"/>
    </sheetView>
  </sheetViews>
  <sheetFormatPr baseColWidth="10" defaultRowHeight="16" x14ac:dyDescent="0.2"/>
  <cols>
    <col min="4" max="10" width="10.83203125" style="261" hidden="1" customWidth="1"/>
    <col min="11" max="11" width="10.83203125" style="261" customWidth="1"/>
    <col min="12" max="12" width="11" style="261" customWidth="1"/>
    <col min="13" max="15" width="13" style="261" customWidth="1"/>
    <col min="16" max="16" width="13" style="261" hidden="1" customWidth="1"/>
    <col min="17" max="17" width="10.83203125" style="261" customWidth="1"/>
    <col min="20" max="24" width="13" style="261" hidden="1" customWidth="1"/>
    <col min="25" max="26" width="10.83203125" hidden="1" customWidth="1"/>
    <col min="27" max="31" width="13" style="261" customWidth="1"/>
    <col min="32" max="32" width="13" style="261" hidden="1" customWidth="1"/>
  </cols>
  <sheetData>
    <row r="1" spans="2:34" ht="17" customHeight="1" thickBot="1" x14ac:dyDescent="0.25"/>
    <row r="2" spans="2:34" ht="17" customHeight="1" thickBot="1" x14ac:dyDescent="0.25">
      <c r="B2" s="304" t="s">
        <v>49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6"/>
    </row>
    <row r="3" spans="2:34" ht="17" customHeight="1" thickBot="1" x14ac:dyDescent="0.25">
      <c r="B3" s="299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303" t="s">
        <v>0</v>
      </c>
      <c r="T3" s="273" t="s">
        <v>50</v>
      </c>
      <c r="U3" s="273" t="s">
        <v>51</v>
      </c>
      <c r="V3" s="273" t="s">
        <v>52</v>
      </c>
      <c r="W3" s="273" t="s">
        <v>53</v>
      </c>
      <c r="X3" s="273" t="s">
        <v>54</v>
      </c>
      <c r="Y3" s="273" t="s">
        <v>55</v>
      </c>
      <c r="Z3" s="273" t="s">
        <v>56</v>
      </c>
      <c r="AA3" s="273" t="s">
        <v>57</v>
      </c>
      <c r="AB3" s="273" t="s">
        <v>58</v>
      </c>
      <c r="AC3" s="273" t="s">
        <v>59</v>
      </c>
      <c r="AD3" s="273" t="s">
        <v>60</v>
      </c>
      <c r="AE3" s="273" t="s">
        <v>61</v>
      </c>
      <c r="AF3" s="273" t="s">
        <v>62</v>
      </c>
      <c r="AG3" s="273" t="s">
        <v>15</v>
      </c>
      <c r="AH3" s="273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/>
      <c r="N4" s="37"/>
      <c r="O4" s="37"/>
      <c r="P4" s="37"/>
      <c r="Q4" s="37">
        <f t="shared" ref="Q4:Q23" si="0">SUM(D4:M4)</f>
        <v>372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7" t="s">
        <v>24</v>
      </c>
      <c r="C5" s="52" t="s">
        <v>37</v>
      </c>
      <c r="D5" s="31">
        <f>+VLOOKUP($C5,'R1'!$C$3:$H$22,5,)+VLOOKUP($C5,'Q1'!$B$3:$J$22,9,)</f>
        <v>22</v>
      </c>
      <c r="E5" s="31">
        <f>+VLOOKUP($C5,'R2'!$C$3:$H$22,5,)+VLOOKUP($C5,'Q2'!$B$3:$J$22,9,)</f>
        <v>23</v>
      </c>
      <c r="F5" s="31">
        <f>+VLOOKUP($C5,'R3'!$C$3:$H$22,5,)+VLOOKUP($C5,'Q3'!$B$3:$J$22,9,)</f>
        <v>11</v>
      </c>
      <c r="G5" s="31"/>
      <c r="H5" s="31"/>
      <c r="I5" s="31">
        <f>+VLOOKUP($C5,'R6'!$C$3:$H$22,5,)+VLOOKUP($C5,'Q6'!$B$3:$J$22,9,)</f>
        <v>21</v>
      </c>
      <c r="J5" s="31">
        <f>+VLOOKUP($C5,'R7'!$C$3:$H$22,5,)+VLOOKUP($C5,'Q7'!$B$3:$J$22,9,)</f>
        <v>6</v>
      </c>
      <c r="K5" s="31">
        <f>+VLOOKUP($C5,'R8'!$C$3:$H$22,5,)+VLOOKUP($C5,'Q8'!$B$3:$J$22,9,)</f>
        <v>4</v>
      </c>
      <c r="L5" s="31">
        <f>+VLOOKUP($C5,'R9'!$C$3:$H$22,5,)+VLOOKUP($C5,'Q9'!$B$3:$J$22,9,)</f>
        <v>43</v>
      </c>
      <c r="M5" s="31"/>
      <c r="N5" s="31"/>
      <c r="O5" s="31"/>
      <c r="P5" s="31"/>
      <c r="Q5" s="31">
        <f t="shared" si="0"/>
        <v>130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84" t="s">
        <v>17</v>
      </c>
      <c r="C6" s="48" t="s">
        <v>19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41</v>
      </c>
      <c r="M6" s="27"/>
      <c r="N6" s="27"/>
      <c r="O6" s="27"/>
      <c r="P6" s="27"/>
      <c r="Q6" s="27">
        <f t="shared" si="0"/>
        <v>261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91" t="s">
        <v>20</v>
      </c>
      <c r="C7" s="50" t="s">
        <v>27</v>
      </c>
      <c r="D7" s="29">
        <f>+VLOOKUP($C7,'R1'!$C$3:$H$22,5,)+VLOOKUP($C7,'Q1'!$B$3:$J$22,9,)</f>
        <v>3</v>
      </c>
      <c r="E7" s="29">
        <f>+VLOOKUP($C7,'R2'!$C$3:$H$22,5,)+VLOOKUP($C7,'Q2'!$B$3:$J$22,9,)</f>
        <v>24</v>
      </c>
      <c r="F7" s="29">
        <f>+VLOOKUP($C7,'R3'!$C$3:$H$22,5,)+VLOOKUP($C7,'Q3'!$B$3:$J$22,9,)</f>
        <v>23</v>
      </c>
      <c r="G7" s="29">
        <f>+VLOOKUP($C7,'R4'!$C$3:$H$22,5,)+VLOOKUP($C7,'Q4'!$B$3:$J$22,9,)</f>
        <v>15</v>
      </c>
      <c r="H7" s="29">
        <f>+VLOOKUP($C7,'R5'!$C$3:$H$22,5,)+VLOOKUP($C7,'Q5'!$B$3:$J$22,9,)</f>
        <v>24</v>
      </c>
      <c r="I7" s="29">
        <f>+VLOOKUP($C7,'R6'!$C$3:$H$22,5,)+VLOOKUP($C7,'Q6'!$B$3:$J$22,9,)</f>
        <v>19</v>
      </c>
      <c r="J7" s="29">
        <f>+VLOOKUP($C7,'R7'!$C$3:$H$22,5,)+VLOOKUP($C7,'Q7'!$B$3:$J$22,9,)</f>
        <v>26</v>
      </c>
      <c r="K7" s="29">
        <f>+VLOOKUP($C7,'R8'!$C$3:$H$22,5,)+VLOOKUP($C7,'Q8'!$B$3:$J$22,9,)</f>
        <v>-1</v>
      </c>
      <c r="L7" s="29">
        <f>+VLOOKUP($C7,'R9'!$C$3:$H$22,5,)+VLOOKUP($C7,'Q9'!$B$3:$J$22,9,)</f>
        <v>36</v>
      </c>
      <c r="M7" s="29"/>
      <c r="N7" s="29"/>
      <c r="O7" s="29"/>
      <c r="P7" s="29"/>
      <c r="Q7" s="29">
        <f t="shared" si="0"/>
        <v>169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77">
        <f t="shared" si="1"/>
        <v>253</v>
      </c>
      <c r="AH7" s="215">
        <f t="shared" si="2"/>
        <v>28.111111111111111</v>
      </c>
    </row>
    <row r="8" spans="2:34" x14ac:dyDescent="0.2">
      <c r="B8" s="89" t="s">
        <v>26</v>
      </c>
      <c r="C8" s="53" t="s">
        <v>33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28</v>
      </c>
      <c r="M8" s="32"/>
      <c r="N8" s="32"/>
      <c r="O8" s="32"/>
      <c r="P8" s="32"/>
      <c r="Q8" s="32">
        <f t="shared" si="0"/>
        <v>152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86" t="s">
        <v>22</v>
      </c>
      <c r="C9" s="51" t="s">
        <v>23</v>
      </c>
      <c r="D9" s="30">
        <f>+VLOOKUP($C9,'R1'!$C$3:$H$22,5,)+VLOOKUP($C9,'Q1'!$B$3:$J$22,9,)</f>
        <v>36</v>
      </c>
      <c r="E9" s="30">
        <f>+VLOOKUP($C9,'R2'!$C$3:$H$22,5,)+VLOOKUP($C9,'Q2'!$B$3:$J$22,9,)</f>
        <v>30</v>
      </c>
      <c r="F9" s="30">
        <f>+VLOOKUP($C9,'R3'!$C$3:$H$22,5,)+VLOOKUP($C9,'Q3'!$B$3:$J$22,9,)</f>
        <v>-1</v>
      </c>
      <c r="G9" s="30">
        <f>+VLOOKUP($C9,'R4'!$C$3:$H$22,5,)+VLOOKUP($C9,'Q4'!$B$3:$J$22,9,)</f>
        <v>25</v>
      </c>
      <c r="H9" s="30">
        <f>+VLOOKUP($C9,'R5'!$C$3:$H$22,5,)+VLOOKUP($C9,'Q5'!$B$3:$J$22,9,)</f>
        <v>19</v>
      </c>
      <c r="I9" s="30">
        <f>+VLOOKUP($C9,'R6'!$C$3:$H$22,5,)+VLOOKUP($C9,'Q6'!$B$3:$J$22,9,)</f>
        <v>4</v>
      </c>
      <c r="J9" s="30">
        <f>+VLOOKUP($C9,'R7'!$C$3:$H$22,5,)+VLOOKUP($C9,'Q7'!$B$3:$J$22,9,)</f>
        <v>20</v>
      </c>
      <c r="K9" s="30">
        <f>+VLOOKUP($C9,'R8'!$C$3:$H$22,5,)+VLOOKUP($C9,'Q8'!$B$3:$J$22,9,)</f>
        <v>35</v>
      </c>
      <c r="L9" s="30">
        <f>+VLOOKUP($C9,'R9'!$C$3:$H$22,5,)+VLOOKUP($C9,'Q9'!$B$3:$J$22,9,)</f>
        <v>24</v>
      </c>
      <c r="M9" s="30"/>
      <c r="N9" s="30"/>
      <c r="O9" s="30"/>
      <c r="P9" s="30"/>
      <c r="Q9" s="30">
        <f t="shared" si="0"/>
        <v>192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8" t="s">
        <v>30</v>
      </c>
      <c r="C10" s="77" t="s">
        <v>41</v>
      </c>
      <c r="D10" s="82">
        <f>+VLOOKUP($C10,'R1'!$C$3:$H$22,5,)+VLOOKUP($C10,'Q1'!$B$3:$J$22,9,)</f>
        <v>5</v>
      </c>
      <c r="E10" s="82">
        <f>+VLOOKUP($C10,'R2'!$C$3:$H$22,5,)+VLOOKUP($C10,'Q2'!$B$3:$J$22,9,)</f>
        <v>13</v>
      </c>
      <c r="F10" s="82">
        <f>+VLOOKUP($C10,'R3'!$C$3:$H$22,5,)+VLOOKUP($C10,'Q3'!$B$3:$J$22,9,)</f>
        <v>15</v>
      </c>
      <c r="G10" s="82">
        <f>+VLOOKUP($C10,'R4'!$C$3:$H$22,5,)+VLOOKUP($C10,'Q4'!$B$3:$J$22,9,)</f>
        <v>-13</v>
      </c>
      <c r="H10" s="82">
        <f>+VLOOKUP($C10,'R5'!$C$3:$H$22,5,)+VLOOKUP($C10,'Q5'!$B$3:$J$22,9,)</f>
        <v>16</v>
      </c>
      <c r="I10" s="82">
        <f>+VLOOKUP($C10,'R6'!$C$3:$H$22,5,)+VLOOKUP($C10,'Q6'!$B$3:$J$22,9,)</f>
        <v>3</v>
      </c>
      <c r="J10" s="82">
        <f>+VLOOKUP($C10,'R7'!$C$3:$H$22,5,)+VLOOKUP($C10,'Q7'!$B$3:$J$22,9,)</f>
        <v>5</v>
      </c>
      <c r="K10" s="82">
        <f>+VLOOKUP($C10,'R8'!$C$3:$H$22,5,)+VLOOKUP($C10,'Q8'!$B$3:$J$22,9,)</f>
        <v>9</v>
      </c>
      <c r="L10" s="82">
        <f>+VLOOKUP($C10,'R9'!$C$3:$H$22,5,)+VLOOKUP($C10,'Q9'!$B$3:$J$22,9,)</f>
        <v>24</v>
      </c>
      <c r="M10" s="82"/>
      <c r="N10" s="82"/>
      <c r="O10" s="82"/>
      <c r="P10" s="82"/>
      <c r="Q10" s="82">
        <f t="shared" si="0"/>
        <v>77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90" t="s">
        <v>32</v>
      </c>
      <c r="C11" s="54" t="s">
        <v>45</v>
      </c>
      <c r="D11" s="33">
        <f>+VLOOKUP($C11,'R1'!$C$3:$H$22,5,)+VLOOKUP($C11,'Q1'!$B$3:$J$22,9,)</f>
        <v>-14</v>
      </c>
      <c r="E11" s="33">
        <f>+VLOOKUP($C11,'R2'!$C$3:$H$22,5,)+VLOOKUP($C11,'Q2'!$B$3:$J$22,9,)</f>
        <v>17</v>
      </c>
      <c r="F11" s="33">
        <f>+VLOOKUP($C11,'R3'!$C$3:$H$22,5,)+VLOOKUP($C11,'Q3'!$B$3:$J$22,9,)</f>
        <v>15</v>
      </c>
      <c r="G11" s="33">
        <f>+VLOOKUP($C11,'R4'!$C$3:$H$22,5,)+VLOOKUP($C11,'Q4'!$B$3:$J$22,9,)</f>
        <v>1</v>
      </c>
      <c r="H11" s="33">
        <f>+VLOOKUP($C11,'R5'!$C$3:$H$22,5,)+VLOOKUP($C11,'Q5'!$B$3:$J$22,9,)</f>
        <v>15</v>
      </c>
      <c r="I11" s="33">
        <f>+VLOOKUP($C11,'R6'!$C$3:$H$22,5,)+VLOOKUP($C11,'Q6'!$B$3:$J$22,9,)</f>
        <v>8</v>
      </c>
      <c r="J11" s="33">
        <f>+VLOOKUP($C11,'R7'!$C$3:$H$22,5,)+VLOOKUP($C11,'Q7'!$B$3:$J$22,9,)</f>
        <v>15</v>
      </c>
      <c r="K11" s="33">
        <f>+VLOOKUP($C11,'R8'!$C$3:$H$22,5,)+VLOOKUP($C11,'Q8'!$B$3:$J$22,9,)</f>
        <v>10</v>
      </c>
      <c r="L11" s="33">
        <f>+VLOOKUP($C11,'R9'!$C$3:$H$22,5,)+VLOOKUP($C11,'Q9'!$B$3:$J$22,9,)</f>
        <v>18</v>
      </c>
      <c r="M11" s="33"/>
      <c r="N11" s="33"/>
      <c r="O11" s="33"/>
      <c r="P11" s="33"/>
      <c r="Q11" s="33">
        <f t="shared" si="0"/>
        <v>85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93" t="s">
        <v>36</v>
      </c>
      <c r="C12" s="56" t="s">
        <v>47</v>
      </c>
      <c r="D12" s="35">
        <f>+VLOOKUP($C12,'R1'!$C$3:$H$22,5,)+VLOOKUP($C12,'Q1'!$B$3:$J$22,9,)</f>
        <v>-12</v>
      </c>
      <c r="E12" s="35">
        <f>+VLOOKUP($C12,'R2'!$C$3:$H$22,5,)+VLOOKUP($C12,'Q2'!$B$3:$J$22,9,)</f>
        <v>3</v>
      </c>
      <c r="F12" s="35">
        <f>+VLOOKUP($C12,'R3'!$C$3:$H$22,5,)+VLOOKUP($C12,'Q3'!$B$3:$J$22,9,)</f>
        <v>3</v>
      </c>
      <c r="G12" s="35">
        <f>+VLOOKUP($C12,'R4'!$C$3:$H$22,5,)+VLOOKUP($C12,'Q4'!$B$3:$J$22,9,)</f>
        <v>18</v>
      </c>
      <c r="H12" s="35">
        <f>+VLOOKUP($C12,'R5'!$C$3:$H$22,5,)+VLOOKUP($C12,'Q5'!$B$3:$J$22,9,)</f>
        <v>5</v>
      </c>
      <c r="I12" s="35">
        <f>+VLOOKUP($C12,'R6'!$C$3:$H$22,5,)+VLOOKUP($C12,'Q6'!$B$3:$J$22,9,)</f>
        <v>9</v>
      </c>
      <c r="J12" s="35">
        <f>+VLOOKUP($C12,'R7'!$C$3:$H$22,5,)+VLOOKUP($C12,'Q7'!$B$3:$J$22,9,)</f>
        <v>-11</v>
      </c>
      <c r="K12" s="35">
        <f>+VLOOKUP($C12,'R8'!$C$3:$H$22,5,)+VLOOKUP($C12,'Q8'!$B$3:$J$22,9,)</f>
        <v>14</v>
      </c>
      <c r="L12" s="35">
        <f>+VLOOKUP($C12,'R9'!$C$3:$H$22,5,)+VLOOKUP($C12,'Q9'!$B$3:$J$22,9,)</f>
        <v>17</v>
      </c>
      <c r="M12" s="35"/>
      <c r="N12" s="35"/>
      <c r="O12" s="35"/>
      <c r="P12" s="35"/>
      <c r="Q12" s="35">
        <f t="shared" si="0"/>
        <v>46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92" t="s">
        <v>34</v>
      </c>
      <c r="C13" s="55" t="s">
        <v>46</v>
      </c>
      <c r="D13" s="34">
        <f>+VLOOKUP($C13,'R1'!$C$3:$H$22,5,)+VLOOKUP($C13,'Q1'!$B$3:$J$22,9,)</f>
        <v>-11</v>
      </c>
      <c r="E13" s="34">
        <f>+VLOOKUP($C13,'R2'!$C$3:$H$22,5,)+VLOOKUP($C13,'Q2'!$B$3:$J$22,9,)</f>
        <v>12</v>
      </c>
      <c r="F13" s="34">
        <f>+VLOOKUP($C13,'R3'!$C$3:$H$22,5,)+VLOOKUP($C13,'Q3'!$B$3:$J$22,9,)</f>
        <v>6</v>
      </c>
      <c r="G13" s="34">
        <f>+VLOOKUP($C13,'R4'!$C$3:$H$22,5,)+VLOOKUP($C13,'Q4'!$B$3:$J$22,9,)</f>
        <v>7</v>
      </c>
      <c r="H13" s="34">
        <f>+VLOOKUP($C13,'R5'!$C$3:$H$22,5,)+VLOOKUP($C13,'Q5'!$B$3:$J$22,9,)</f>
        <v>5</v>
      </c>
      <c r="I13" s="34">
        <f>+VLOOKUP($C13,'R6'!$C$3:$H$22,5,)+VLOOKUP($C13,'Q6'!$B$3:$J$22,9,)</f>
        <v>0</v>
      </c>
      <c r="J13" s="34">
        <f>+VLOOKUP($C13,'R7'!$C$3:$H$22,5,)+VLOOKUP($C13,'Q7'!$B$3:$J$22,9,)</f>
        <v>11</v>
      </c>
      <c r="K13" s="34">
        <f>+VLOOKUP($C13,'R8'!$C$3:$H$22,5,)+VLOOKUP($C13,'Q8'!$B$3:$J$22,9,)</f>
        <v>13</v>
      </c>
      <c r="L13" s="34">
        <f>+VLOOKUP($C13,'R9'!$C$3:$H$22,5,)+VLOOKUP($C13,'Q9'!$B$3:$J$22,9,)</f>
        <v>14</v>
      </c>
      <c r="M13" s="34"/>
      <c r="N13" s="34"/>
      <c r="O13" s="34"/>
      <c r="P13" s="34"/>
      <c r="Q13" s="34">
        <f t="shared" si="0"/>
        <v>57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85" t="s">
        <v>28</v>
      </c>
      <c r="C14" s="49" t="s">
        <v>29</v>
      </c>
      <c r="D14" s="28">
        <f>+VLOOKUP($C14,'R1'!$C$3:$H$22,5,)+VLOOKUP($C14,'Q1'!$B$3:$J$22,9,)</f>
        <v>41</v>
      </c>
      <c r="E14" s="28">
        <f>+VLOOKUP($C14,'R2'!$C$3:$H$22,5,)+VLOOKUP($C14,'Q2'!$B$3:$J$22,9,)</f>
        <v>-13</v>
      </c>
      <c r="F14" s="28">
        <f>+VLOOKUP($C14,'R3'!$C$3:$H$22,5,)+VLOOKUP($C14,'Q3'!$B$3:$J$22,9,)</f>
        <v>-1</v>
      </c>
      <c r="G14" s="28">
        <f>+VLOOKUP($C14,'R4'!$C$3:$H$22,5,)+VLOOKUP($C14,'Q4'!$B$3:$J$22,9,)</f>
        <v>33</v>
      </c>
      <c r="H14" s="28">
        <f>+VLOOKUP($C14,'R5'!$C$3:$H$22,5,)+VLOOKUP($C14,'Q5'!$B$3:$J$22,9,)</f>
        <v>32</v>
      </c>
      <c r="I14" s="28">
        <f>+VLOOKUP($C14,'R6'!$C$3:$H$22,5,)+VLOOKUP($C14,'Q6'!$B$3:$J$22,9,)</f>
        <v>-8</v>
      </c>
      <c r="J14" s="28">
        <f>+VLOOKUP($C14,'R7'!$C$3:$H$22,5,)+VLOOKUP($C14,'Q7'!$B$3:$J$22,9,)</f>
        <v>4</v>
      </c>
      <c r="K14" s="28">
        <f>+VLOOKUP($C14,'R8'!$C$3:$H$22,5,)+VLOOKUP($C14,'Q8'!$B$3:$J$22,9,)</f>
        <v>-11</v>
      </c>
      <c r="L14" s="28">
        <f>+VLOOKUP($C14,'R9'!$C$3:$H$22,5,)+VLOOKUP($C14,'Q9'!$B$3:$J$22,9,)</f>
        <v>13</v>
      </c>
      <c r="M14" s="28"/>
      <c r="N14" s="28"/>
      <c r="O14" s="28"/>
      <c r="P14" s="28"/>
      <c r="Q14" s="28">
        <f t="shared" si="0"/>
        <v>90</v>
      </c>
    </row>
    <row r="15" spans="2:34" ht="17" customHeight="1" thickBot="1" x14ac:dyDescent="0.25">
      <c r="B15" s="85" t="s">
        <v>28</v>
      </c>
      <c r="C15" s="49" t="s">
        <v>39</v>
      </c>
      <c r="D15" s="28">
        <f>+VLOOKUP($C15,'R1'!$C$3:$H$22,5,)+VLOOKUP($C15,'Q1'!$B$3:$J$22,9,)</f>
        <v>6</v>
      </c>
      <c r="E15" s="28">
        <f>+VLOOKUP($C15,'R2'!$C$3:$H$22,5,)+VLOOKUP($C15,'Q2'!$B$3:$J$22,9,)</f>
        <v>-9</v>
      </c>
      <c r="F15" s="28">
        <f>+VLOOKUP($C15,'R3'!$C$3:$H$22,5,)+VLOOKUP($C15,'Q3'!$B$3:$J$22,9,)</f>
        <v>21</v>
      </c>
      <c r="G15" s="28">
        <f>+VLOOKUP($C15,'R4'!$C$3:$H$22,5,)+VLOOKUP($C15,'Q4'!$B$3:$J$22,9,)</f>
        <v>6</v>
      </c>
      <c r="H15" s="28">
        <f>+VLOOKUP($C15,'R5'!$C$3:$H$22,5,)+VLOOKUP($C15,'Q5'!$B$3:$J$22,9,)</f>
        <v>2</v>
      </c>
      <c r="I15" s="28">
        <f>+VLOOKUP($C15,'R6'!$C$3:$H$22,5,)+VLOOKUP($C15,'Q6'!$B$3:$J$22,9,)</f>
        <v>20</v>
      </c>
      <c r="J15" s="28">
        <f>+VLOOKUP($C15,'R7'!$C$3:$H$22,5,)+VLOOKUP($C15,'Q7'!$B$3:$J$22,9,)</f>
        <v>8</v>
      </c>
      <c r="K15" s="28">
        <f>+VLOOKUP($C15,'R8'!$C$3:$H$22,5,)+VLOOKUP($C15,'Q8'!$B$3:$J$22,9,)</f>
        <v>-14</v>
      </c>
      <c r="L15" s="28">
        <f>+VLOOKUP($C15,'R9'!$C$3:$H$22,5,)+VLOOKUP($C15,'Q9'!$B$3:$J$22,9,)</f>
        <v>12</v>
      </c>
      <c r="M15" s="28"/>
      <c r="N15" s="28"/>
      <c r="O15" s="28"/>
      <c r="P15" s="28"/>
      <c r="Q15" s="28">
        <f t="shared" si="0"/>
        <v>52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91" t="s">
        <v>20</v>
      </c>
      <c r="C16" s="50" t="s">
        <v>21</v>
      </c>
      <c r="D16" s="29">
        <f>+VLOOKUP($C16,'R1'!$C$3:$H$22,5,)+VLOOKUP($C16,'Q1'!$B$3:$J$22,9,)</f>
        <v>-2</v>
      </c>
      <c r="E16" s="29">
        <f>+VLOOKUP($C16,'R2'!$C$3:$H$22,5,)+VLOOKUP($C16,'Q2'!$B$3:$J$22,9,)</f>
        <v>31</v>
      </c>
      <c r="F16" s="29">
        <f>+VLOOKUP($C16,'R3'!$C$3:$H$22,5,)+VLOOKUP($C16,'Q3'!$B$3:$J$22,9,)</f>
        <v>41</v>
      </c>
      <c r="G16" s="29">
        <f>+VLOOKUP($C16,'R4'!$C$3:$H$22,5,)+VLOOKUP($C16,'Q4'!$B$3:$J$22,9,)</f>
        <v>43</v>
      </c>
      <c r="H16" s="29">
        <f>+VLOOKUP($C16,'R5'!$C$3:$H$22,5,)+VLOOKUP($C16,'Q5'!$B$3:$J$22,9,)</f>
        <v>52</v>
      </c>
      <c r="I16" s="29">
        <f>+VLOOKUP($C16,'R6'!$C$3:$H$22,5,)+VLOOKUP($C16,'Q6'!$B$3:$J$22,9,)</f>
        <v>47</v>
      </c>
      <c r="J16" s="29">
        <f>+VLOOKUP($C16,'R7'!$C$3:$H$22,5,)+VLOOKUP($C16,'Q7'!$B$3:$J$22,9,)</f>
        <v>32</v>
      </c>
      <c r="K16" s="29">
        <f>+VLOOKUP($C16,'R8'!$C$3:$H$22,5,)+VLOOKUP($C16,'Q8'!$B$3:$J$22,9,)</f>
        <v>-4</v>
      </c>
      <c r="L16" s="29">
        <f>+VLOOKUP($C16,'R9'!$C$3:$H$22,5,)+VLOOKUP($C16,'Q9'!$B$3:$J$22,9,)</f>
        <v>-2</v>
      </c>
      <c r="M16" s="29"/>
      <c r="N16" s="29"/>
      <c r="O16" s="29"/>
      <c r="P16" s="29"/>
      <c r="Q16" s="29">
        <f t="shared" si="0"/>
        <v>238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7" t="s">
        <v>24</v>
      </c>
      <c r="C17" s="52" t="s">
        <v>25</v>
      </c>
      <c r="D17" s="31">
        <f>+VLOOKUP($C17,'R1'!$C$3:$H$22,5,)+VLOOKUP($C17,'Q1'!$B$3:$J$22,9,)</f>
        <v>-10</v>
      </c>
      <c r="E17" s="31">
        <f>+VLOOKUP($C17,'R2'!$C$3:$H$22,5,)+VLOOKUP($C17,'Q2'!$B$3:$J$22,9,)</f>
        <v>21</v>
      </c>
      <c r="F17" s="31">
        <f>+VLOOKUP($C17,'R3'!$C$3:$H$22,5,)+VLOOKUP($C17,'Q3'!$B$3:$J$22,9,)</f>
        <v>27</v>
      </c>
      <c r="G17" s="31">
        <f>+VLOOKUP($C17,'R4'!$C$3:$H$22,5,)+VLOOKUP($C17,'Q4'!$B$3:$J$22,9,)</f>
        <v>10</v>
      </c>
      <c r="H17" s="31">
        <f>+VLOOKUP($C17,'R5'!$C$3:$H$22,5,)+VLOOKUP($C17,'Q5'!$B$3:$J$22,9,)</f>
        <v>20</v>
      </c>
      <c r="I17" s="31">
        <f>+VLOOKUP($C17,'R6'!$C$3:$H$22,5,)+VLOOKUP($C17,'Q6'!$B$3:$J$22,9,)</f>
        <v>37</v>
      </c>
      <c r="J17" s="31">
        <f>+VLOOKUP($C17,'R7'!$C$3:$H$22,5,)+VLOOKUP($C17,'Q7'!$B$3:$J$22,9,)</f>
        <v>16</v>
      </c>
      <c r="K17" s="31">
        <f>+VLOOKUP($C17,'R8'!$C$3:$H$22,5,)+VLOOKUP($C17,'Q8'!$B$3:$J$22,9,)</f>
        <v>35</v>
      </c>
      <c r="L17" s="31">
        <f>+VLOOKUP($C17,'R9'!$C$3:$H$22,5,)+VLOOKUP($C17,'Q9'!$B$3:$J$22,9,)</f>
        <v>-8</v>
      </c>
      <c r="M17" s="31"/>
      <c r="N17" s="31"/>
      <c r="O17" s="31"/>
      <c r="P17" s="31"/>
      <c r="Q17" s="31">
        <f t="shared" si="0"/>
        <v>148</v>
      </c>
    </row>
    <row r="18" spans="2:17" x14ac:dyDescent="0.2">
      <c r="B18" s="86" t="s">
        <v>22</v>
      </c>
      <c r="C18" s="51" t="s">
        <v>35</v>
      </c>
      <c r="D18" s="30">
        <f>+VLOOKUP($C18,'R1'!$C$3:$H$22,5,)+VLOOKUP($C18,'Q1'!$B$3:$J$22,9,)</f>
        <v>23</v>
      </c>
      <c r="E18" s="30">
        <f>+VLOOKUP($C18,'R2'!$C$3:$H$22,5,)+VLOOKUP($C18,'Q2'!$B$3:$J$22,9,)</f>
        <v>11</v>
      </c>
      <c r="F18" s="30">
        <f>+VLOOKUP($C18,'R3'!$C$3:$H$22,5,)+VLOOKUP($C18,'Q3'!$B$3:$J$22,9,)</f>
        <v>11</v>
      </c>
      <c r="G18" s="30">
        <f>+VLOOKUP($C18,'R4'!$C$3:$H$22,5,)+VLOOKUP($C18,'Q4'!$B$3:$J$22,9,)</f>
        <v>-2</v>
      </c>
      <c r="H18" s="30">
        <f>+VLOOKUP($C18,'R5'!$C$3:$H$22,5,)+VLOOKUP($C18,'Q5'!$B$3:$J$22,9,)</f>
        <v>2</v>
      </c>
      <c r="I18" s="30">
        <f>+VLOOKUP($C18,'R6'!$C$3:$H$22,5,)+VLOOKUP($C18,'Q6'!$B$3:$J$22,9,)</f>
        <v>20</v>
      </c>
      <c r="J18" s="30">
        <f>+VLOOKUP($C18,'R7'!$C$3:$H$22,5,)+VLOOKUP($C18,'Q7'!$B$3:$J$22,9,)</f>
        <v>-6</v>
      </c>
      <c r="K18" s="30">
        <f>+VLOOKUP($C18,'R8'!$C$3:$H$22,5,)+VLOOKUP($C18,'Q8'!$B$3:$J$22,9,)</f>
        <v>37</v>
      </c>
      <c r="L18" s="30">
        <f>+VLOOKUP($C18,'R9'!$C$3:$H$22,5,)+VLOOKUP($C18,'Q9'!$B$3:$J$22,9,)</f>
        <v>-8</v>
      </c>
      <c r="M18" s="30"/>
      <c r="N18" s="30"/>
      <c r="O18" s="30"/>
      <c r="P18" s="30"/>
      <c r="Q18" s="30">
        <f t="shared" si="0"/>
        <v>88</v>
      </c>
    </row>
    <row r="19" spans="2:17" x14ac:dyDescent="0.2">
      <c r="B19" s="89" t="s">
        <v>26</v>
      </c>
      <c r="C19" s="53" t="s">
        <v>38</v>
      </c>
      <c r="D19" s="32">
        <f>+VLOOKUP($C19,'R1'!$C$3:$H$22,5,)+VLOOKUP($C19,'Q1'!$B$3:$J$22,9,)</f>
        <v>20</v>
      </c>
      <c r="E19" s="32">
        <f>+VLOOKUP($C19,'R2'!$C$3:$H$22,5,)+VLOOKUP($C19,'Q2'!$B$3:$J$22,9,)</f>
        <v>-4</v>
      </c>
      <c r="F19" s="32">
        <f>+VLOOKUP($C19,'R3'!$C$3:$H$22,5,)+VLOOKUP($C19,'Q3'!$B$3:$J$22,9,)</f>
        <v>3</v>
      </c>
      <c r="G19" s="32">
        <f>+VLOOKUP($C19,'R4'!$C$3:$H$22,5,)+VLOOKUP($C19,'Q4'!$B$3:$J$22,9,)</f>
        <v>20</v>
      </c>
      <c r="H19" s="32">
        <f>+VLOOKUP($C19,'R5'!$C$3:$H$22,5,)+VLOOKUP($C19,'Q5'!$B$3:$J$22,9,)</f>
        <v>20</v>
      </c>
      <c r="I19" s="32">
        <f>+VLOOKUP($C19,'R6'!$C$3:$H$22,5,)+VLOOKUP($C19,'Q6'!$B$3:$J$22,9,)</f>
        <v>7</v>
      </c>
      <c r="J19" s="32">
        <f>+VLOOKUP($C19,'R7'!$C$3:$H$22,5,)+VLOOKUP($C19,'Q7'!$B$3:$J$22,9,)</f>
        <v>20</v>
      </c>
      <c r="K19" s="32">
        <f>+VLOOKUP($C19,'R8'!$C$3:$H$22,5,)+VLOOKUP($C19,'Q8'!$B$3:$J$22,9,)</f>
        <v>15</v>
      </c>
      <c r="L19" s="32">
        <f>+VLOOKUP($C19,'R9'!$C$3:$H$22,5,)+VLOOKUP($C19,'Q9'!$B$3:$J$22,9,)</f>
        <v>-11</v>
      </c>
      <c r="M19" s="32"/>
      <c r="N19" s="32"/>
      <c r="O19" s="32"/>
      <c r="P19" s="32"/>
      <c r="Q19" s="32">
        <f t="shared" si="0"/>
        <v>90</v>
      </c>
    </row>
    <row r="20" spans="2:17" x14ac:dyDescent="0.2">
      <c r="B20" s="88" t="s">
        <v>30</v>
      </c>
      <c r="C20" s="77" t="s">
        <v>31</v>
      </c>
      <c r="D20" s="82">
        <f>+VLOOKUP($C20,'R1'!$C$3:$H$22,5,)+VLOOKUP($C20,'Q1'!$B$3:$J$22,9,)</f>
        <v>24</v>
      </c>
      <c r="E20" s="82">
        <f>+VLOOKUP($C20,'R2'!$C$3:$H$22,5,)+VLOOKUP($C20,'Q2'!$B$3:$J$22,9,)</f>
        <v>-1</v>
      </c>
      <c r="F20" s="82">
        <f>+VLOOKUP($C20,'R3'!$C$3:$H$22,5,)+VLOOKUP($C20,'Q3'!$B$3:$J$22,9,)</f>
        <v>-9</v>
      </c>
      <c r="G20" s="82">
        <f>+VLOOKUP($C20,'R4'!$C$3:$H$22,5,)+VLOOKUP($C20,'Q4'!$B$3:$J$22,9,)</f>
        <v>22</v>
      </c>
      <c r="H20" s="82">
        <f>+VLOOKUP($C20,'R5'!$C$3:$H$22,5,)+VLOOKUP($C20,'Q5'!$B$3:$J$22,9,)</f>
        <v>2</v>
      </c>
      <c r="I20" s="82">
        <f>+VLOOKUP($C20,'R6'!$C$3:$H$22,5,)+VLOOKUP($C20,'Q6'!$B$3:$J$22,9,)</f>
        <v>14</v>
      </c>
      <c r="J20" s="82">
        <f>+VLOOKUP($C20,'R7'!$C$3:$H$22,5,)+VLOOKUP($C20,'Q7'!$B$3:$J$22,9,)</f>
        <v>18</v>
      </c>
      <c r="K20" s="82">
        <f>+VLOOKUP($C20,'R8'!$C$3:$H$22,5,)+VLOOKUP($C20,'Q8'!$B$3:$J$22,9,)</f>
        <v>45</v>
      </c>
      <c r="L20" s="82">
        <f>+VLOOKUP($C20,'R9'!$C$3:$H$22,5,)+VLOOKUP($C20,'Q9'!$B$3:$J$22,9,)</f>
        <v>-14</v>
      </c>
      <c r="M20" s="82"/>
      <c r="N20" s="82"/>
      <c r="O20" s="82"/>
      <c r="P20" s="82"/>
      <c r="Q20" s="82">
        <f t="shared" si="0"/>
        <v>101</v>
      </c>
    </row>
    <row r="21" spans="2:17" x14ac:dyDescent="0.2">
      <c r="B21" s="90" t="s">
        <v>32</v>
      </c>
      <c r="C21" s="54" t="s">
        <v>43</v>
      </c>
      <c r="D21" s="33">
        <f>+VLOOKUP($C21,'R1'!$C$3:$H$22,5,)+VLOOKUP($C21,'Q1'!$B$3:$J$22,9,)</f>
        <v>19</v>
      </c>
      <c r="E21" s="33">
        <f>+VLOOKUP($C21,'R2'!$C$3:$H$22,5,)+VLOOKUP($C21,'Q2'!$B$3:$J$22,9,)</f>
        <v>12</v>
      </c>
      <c r="F21" s="33">
        <f>+VLOOKUP($C21,'R3'!$C$3:$H$22,5,)+VLOOKUP($C21,'Q3'!$B$3:$J$22,9,)</f>
        <v>8</v>
      </c>
      <c r="G21" s="33">
        <f>+VLOOKUP($C21,'R4'!$C$3:$H$22,5,)+VLOOKUP($C21,'Q4'!$B$3:$J$22,9,)</f>
        <v>9</v>
      </c>
      <c r="H21" s="33">
        <f>+VLOOKUP($C21,'R5'!$C$3:$H$22,5,)+VLOOKUP($C21,'Q5'!$B$3:$J$22,9,)</f>
        <v>8</v>
      </c>
      <c r="I21" s="33">
        <f>+VLOOKUP($C21,'R6'!$C$3:$H$22,5,)+VLOOKUP($C21,'Q6'!$B$3:$J$22,9,)</f>
        <v>10</v>
      </c>
      <c r="J21" s="33">
        <f>+VLOOKUP($C21,'R7'!$C$3:$H$22,5,)+VLOOKUP($C21,'Q7'!$B$3:$J$22,9,)</f>
        <v>-14</v>
      </c>
      <c r="K21" s="33">
        <f>+VLOOKUP($C21,'R8'!$C$3:$H$22,5,)+VLOOKUP($C21,'Q8'!$B$3:$J$22,9,)</f>
        <v>6</v>
      </c>
      <c r="L21" s="33">
        <f>+VLOOKUP($C21,'R9'!$C$3:$H$22,5,)+VLOOKUP($C21,'Q9'!$B$3:$J$22,9,)</f>
        <v>-14</v>
      </c>
      <c r="M21" s="33"/>
      <c r="N21" s="33"/>
      <c r="O21" s="33"/>
      <c r="P21" s="33"/>
      <c r="Q21" s="33">
        <f t="shared" si="0"/>
        <v>44</v>
      </c>
    </row>
    <row r="22" spans="2:17" x14ac:dyDescent="0.2">
      <c r="B22" s="93" t="s">
        <v>36</v>
      </c>
      <c r="C22" s="56" t="s">
        <v>48</v>
      </c>
      <c r="D22" s="35">
        <f>+VLOOKUP($C22,'R1'!$C$3:$H$22,5,)+VLOOKUP($C22,'Q1'!$B$3:$J$22,9,)</f>
        <v>15</v>
      </c>
      <c r="E22" s="35">
        <f>+VLOOKUP($C22,'R2'!$C$3:$H$22,5,)+VLOOKUP($C22,'Q2'!$B$3:$J$22,9,)</f>
        <v>4</v>
      </c>
      <c r="F22" s="35">
        <f>+VLOOKUP($C22,'R3'!$C$3:$H$22,5,)+VLOOKUP($C22,'Q3'!$B$3:$J$22,9,)</f>
        <v>-1</v>
      </c>
      <c r="G22" s="35">
        <f>+VLOOKUP($C22,'R4'!$C$3:$H$22,5,)+VLOOKUP($C22,'Q4'!$B$3:$J$22,9,)</f>
        <v>8</v>
      </c>
      <c r="H22" s="35">
        <f>+VLOOKUP($C22,'R5'!$C$3:$H$22,5,)+VLOOKUP($C22,'Q5'!$B$3:$J$22,9,)</f>
        <v>1</v>
      </c>
      <c r="I22" s="35">
        <f>+VLOOKUP($C22,'R6'!$C$3:$H$22,5,)+VLOOKUP($C22,'Q6'!$B$3:$J$22,9,)</f>
        <v>4</v>
      </c>
      <c r="J22" s="35">
        <f>+VLOOKUP($C22,'R7'!$C$3:$H$22,5,)+VLOOKUP($C22,'Q7'!$B$3:$J$22,9,)</f>
        <v>11</v>
      </c>
      <c r="K22" s="35">
        <f>+VLOOKUP($C22,'R8'!$C$3:$H$22,5,)+VLOOKUP($C22,'Q8'!$B$3:$J$22,9,)</f>
        <v>15</v>
      </c>
      <c r="L22" s="35">
        <f>+VLOOKUP($C22,'R9'!$C$3:$H$22,5,)+VLOOKUP($C22,'Q9'!$B$3:$J$22,9,)</f>
        <v>-14</v>
      </c>
      <c r="M22" s="35"/>
      <c r="N22" s="35"/>
      <c r="O22" s="35"/>
      <c r="P22" s="35"/>
      <c r="Q22" s="35">
        <f t="shared" si="0"/>
        <v>43</v>
      </c>
    </row>
    <row r="23" spans="2:17" ht="17" customHeight="1" thickBot="1" x14ac:dyDescent="0.25">
      <c r="B23" s="278" t="s">
        <v>34</v>
      </c>
      <c r="C23" s="73" t="s">
        <v>44</v>
      </c>
      <c r="D23" s="279">
        <f>+VLOOKUP($C23,'R1'!$C$3:$H$22,5,)+VLOOKUP($C23,'Q1'!$B$3:$J$22,9,)</f>
        <v>-14</v>
      </c>
      <c r="E23" s="279">
        <f>+VLOOKUP($C23,'R2'!$C$3:$H$22,5,)+VLOOKUP($C23,'Q2'!$B$3:$J$22,9,)</f>
        <v>14</v>
      </c>
      <c r="F23" s="279">
        <f>+VLOOKUP($C23,'R3'!$C$3:$H$22,5,)+VLOOKUP($C23,'Q3'!$B$3:$J$22,9,)</f>
        <v>18</v>
      </c>
      <c r="G23" s="279">
        <f>+VLOOKUP($C23,'R4'!$C$3:$H$22,5,)+VLOOKUP($C23,'Q4'!$B$3:$J$22,9,)</f>
        <v>-12</v>
      </c>
      <c r="H23" s="279">
        <f>+VLOOKUP($C23,'R5'!$C$3:$H$22,5,)+VLOOKUP($C23,'Q5'!$B$3:$J$22,9,)</f>
        <v>-14</v>
      </c>
      <c r="I23" s="279">
        <f>+VLOOKUP($C23,'R6'!$C$3:$H$22,5,)+VLOOKUP($C23,'Q6'!$B$3:$J$22,9,)</f>
        <v>9</v>
      </c>
      <c r="J23" s="279">
        <f>+VLOOKUP($C23,'R7'!$C$3:$H$22,5,)+VLOOKUP($C23,'Q7'!$B$3:$J$22,9,)</f>
        <v>8</v>
      </c>
      <c r="K23" s="279">
        <f>+VLOOKUP($C23,'R8'!$C$3:$H$22,5,)+VLOOKUP($C23,'Q8'!$B$3:$J$22,9,)</f>
        <v>-11</v>
      </c>
      <c r="L23" s="279">
        <f>+VLOOKUP($C23,'R9'!$C$3:$H$22,5,)+VLOOKUP($C23,'Q9'!$B$3:$J$22,9,)</f>
        <v>-14</v>
      </c>
      <c r="M23" s="279"/>
      <c r="N23" s="279"/>
      <c r="O23" s="279"/>
      <c r="P23" s="279"/>
      <c r="Q23" s="279">
        <f t="shared" si="0"/>
        <v>-16</v>
      </c>
    </row>
    <row r="24" spans="2:17" ht="17" customHeight="1" thickBot="1" x14ac:dyDescent="0.25"/>
    <row r="25" spans="2:17" ht="17" customHeight="1" thickBot="1" x14ac:dyDescent="0.25">
      <c r="B25" s="304" t="s">
        <v>64</v>
      </c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6"/>
    </row>
    <row r="26" spans="2:17" ht="17" customHeight="1" thickBot="1" x14ac:dyDescent="0.25">
      <c r="B26" s="97" t="s">
        <v>0</v>
      </c>
      <c r="C26" s="303" t="s">
        <v>1</v>
      </c>
      <c r="D26" s="273" t="s">
        <v>50</v>
      </c>
      <c r="E26" s="273" t="s">
        <v>51</v>
      </c>
      <c r="F26" s="273" t="s">
        <v>52</v>
      </c>
      <c r="G26" s="273" t="s">
        <v>53</v>
      </c>
      <c r="H26" s="273" t="s">
        <v>54</v>
      </c>
      <c r="I26" s="273" t="s">
        <v>55</v>
      </c>
      <c r="J26" s="273" t="s">
        <v>56</v>
      </c>
      <c r="K26" s="273" t="s">
        <v>57</v>
      </c>
      <c r="L26" s="273" t="s">
        <v>58</v>
      </c>
      <c r="M26" s="273" t="s">
        <v>59</v>
      </c>
      <c r="N26" s="273" t="s">
        <v>60</v>
      </c>
      <c r="O26" s="273" t="s">
        <v>61</v>
      </c>
      <c r="P26" s="273" t="s">
        <v>62</v>
      </c>
      <c r="Q26" s="273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/>
      <c r="N27" s="37"/>
      <c r="O27" s="37"/>
      <c r="P27" s="37"/>
      <c r="Q27" s="37">
        <f t="shared" ref="Q27:Q46" si="3">SUM(D27:M27)</f>
        <v>134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/>
      <c r="N28" s="27"/>
      <c r="O28" s="27"/>
      <c r="P28" s="27"/>
      <c r="Q28" s="27">
        <f t="shared" si="3"/>
        <v>117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/>
      <c r="N29" s="29"/>
      <c r="O29" s="29"/>
      <c r="P29" s="29"/>
      <c r="Q29" s="29">
        <f t="shared" si="3"/>
        <v>116</v>
      </c>
    </row>
    <row r="30" spans="2:17" x14ac:dyDescent="0.2">
      <c r="B30" s="87" t="s">
        <v>24</v>
      </c>
      <c r="C30" s="52" t="s">
        <v>25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/>
      <c r="N30" s="31"/>
      <c r="O30" s="31"/>
      <c r="P30" s="31"/>
      <c r="Q30" s="31">
        <f t="shared" si="3"/>
        <v>72</v>
      </c>
    </row>
    <row r="31" spans="2:17" x14ac:dyDescent="0.2">
      <c r="B31" s="86" t="s">
        <v>22</v>
      </c>
      <c r="C31" s="51" t="s">
        <v>35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/>
      <c r="N31" s="30"/>
      <c r="O31" s="30"/>
      <c r="P31" s="30"/>
      <c r="Q31" s="30">
        <f t="shared" si="3"/>
        <v>71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/>
      <c r="N32" s="30"/>
      <c r="O32" s="30"/>
      <c r="P32" s="30"/>
      <c r="Q32" s="30">
        <f t="shared" si="3"/>
        <v>70</v>
      </c>
    </row>
    <row r="33" spans="2:17" x14ac:dyDescent="0.2">
      <c r="B33" s="85" t="s">
        <v>28</v>
      </c>
      <c r="C33" s="49" t="s">
        <v>29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/>
      <c r="N33" s="28"/>
      <c r="O33" s="28"/>
      <c r="P33" s="28"/>
      <c r="Q33" s="28">
        <f t="shared" si="3"/>
        <v>65</v>
      </c>
    </row>
    <row r="34" spans="2:17" x14ac:dyDescent="0.2">
      <c r="B34" s="89" t="s">
        <v>26</v>
      </c>
      <c r="C34" s="53" t="s">
        <v>33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4</v>
      </c>
      <c r="M34" s="32"/>
      <c r="N34" s="32"/>
      <c r="O34" s="32"/>
      <c r="P34" s="32"/>
      <c r="Q34" s="32">
        <f t="shared" si="3"/>
        <v>63</v>
      </c>
    </row>
    <row r="35" spans="2:17" x14ac:dyDescent="0.2">
      <c r="B35" s="87" t="s">
        <v>24</v>
      </c>
      <c r="C35" s="52" t="s">
        <v>37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/>
      <c r="N35" s="31"/>
      <c r="O35" s="31"/>
      <c r="P35" s="31"/>
      <c r="Q35" s="31">
        <f t="shared" si="3"/>
        <v>63</v>
      </c>
    </row>
    <row r="36" spans="2:17" ht="17" customHeight="1" x14ac:dyDescent="0.2">
      <c r="B36" s="91" t="s">
        <v>20</v>
      </c>
      <c r="C36" s="50" t="s">
        <v>27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/>
      <c r="N36" s="29"/>
      <c r="O36" s="29"/>
      <c r="P36" s="29"/>
      <c r="Q36" s="29">
        <f t="shared" si="3"/>
        <v>57</v>
      </c>
    </row>
    <row r="37" spans="2:17" x14ac:dyDescent="0.2">
      <c r="B37" s="88" t="s">
        <v>30</v>
      </c>
      <c r="C37" s="77" t="s">
        <v>31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/>
      <c r="N37" s="82"/>
      <c r="O37" s="82"/>
      <c r="P37" s="82"/>
      <c r="Q37" s="82">
        <f t="shared" si="3"/>
        <v>46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>
        <f>+VLOOKUP($C38,'Q9'!$B$3:$J$22,9,)</f>
        <v>4</v>
      </c>
      <c r="M38" s="32"/>
      <c r="N38" s="32"/>
      <c r="O38" s="32"/>
      <c r="P38" s="32"/>
      <c r="Q38" s="32">
        <f t="shared" si="3"/>
        <v>37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/>
      <c r="N39" s="28"/>
      <c r="O39" s="28"/>
      <c r="P39" s="28"/>
      <c r="Q39" s="28">
        <f t="shared" si="3"/>
        <v>32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/>
      <c r="N40" s="35"/>
      <c r="O40" s="35"/>
      <c r="P40" s="35"/>
      <c r="Q40" s="35">
        <f t="shared" si="3"/>
        <v>32</v>
      </c>
    </row>
    <row r="41" spans="2:17" x14ac:dyDescent="0.2">
      <c r="B41" s="90" t="s">
        <v>32</v>
      </c>
      <c r="C41" s="54" t="s">
        <v>45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/>
      <c r="N41" s="33"/>
      <c r="O41" s="33"/>
      <c r="P41" s="33"/>
      <c r="Q41" s="33">
        <f t="shared" si="3"/>
        <v>22</v>
      </c>
    </row>
    <row r="42" spans="2:17" x14ac:dyDescent="0.2">
      <c r="B42" s="92" t="s">
        <v>34</v>
      </c>
      <c r="C42" s="55" t="s">
        <v>44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/>
      <c r="N42" s="34"/>
      <c r="O42" s="34"/>
      <c r="P42" s="34"/>
      <c r="Q42" s="34">
        <f t="shared" si="3"/>
        <v>21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/>
      <c r="N43" s="34"/>
      <c r="O43" s="34"/>
      <c r="P43" s="34"/>
      <c r="Q43" s="34">
        <f t="shared" si="3"/>
        <v>20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/>
      <c r="N44" s="82"/>
      <c r="O44" s="82"/>
      <c r="P44" s="82"/>
      <c r="Q44" s="82">
        <f t="shared" si="3"/>
        <v>20</v>
      </c>
    </row>
    <row r="45" spans="2:17" x14ac:dyDescent="0.2">
      <c r="B45" s="90" t="s">
        <v>32</v>
      </c>
      <c r="C45" s="54" t="s">
        <v>43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/>
      <c r="N45" s="33"/>
      <c r="O45" s="33"/>
      <c r="P45" s="33"/>
      <c r="Q45" s="33">
        <f t="shared" si="3"/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/>
      <c r="N46" s="36"/>
      <c r="O46" s="36"/>
      <c r="P46" s="36"/>
      <c r="Q46" s="36">
        <f t="shared" si="3"/>
        <v>10</v>
      </c>
    </row>
    <row r="47" spans="2:17" ht="17" customHeight="1" thickBot="1" x14ac:dyDescent="0.25"/>
    <row r="48" spans="2:17" ht="17" customHeight="1" thickBot="1" x14ac:dyDescent="0.25">
      <c r="B48" s="304" t="s">
        <v>65</v>
      </c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6"/>
    </row>
    <row r="49" spans="2:17" ht="17" customHeight="1" thickBot="1" x14ac:dyDescent="0.25">
      <c r="B49" s="97" t="s">
        <v>0</v>
      </c>
      <c r="C49" s="303" t="s">
        <v>1</v>
      </c>
      <c r="D49" s="273" t="s">
        <v>50</v>
      </c>
      <c r="E49" s="273" t="s">
        <v>51</v>
      </c>
      <c r="F49" s="273" t="s">
        <v>52</v>
      </c>
      <c r="G49" s="273" t="s">
        <v>53</v>
      </c>
      <c r="H49" s="273" t="s">
        <v>54</v>
      </c>
      <c r="I49" s="273" t="s">
        <v>55</v>
      </c>
      <c r="J49" s="273" t="s">
        <v>56</v>
      </c>
      <c r="K49" s="273" t="s">
        <v>57</v>
      </c>
      <c r="L49" s="273" t="s">
        <v>58</v>
      </c>
      <c r="M49" s="273" t="s">
        <v>59</v>
      </c>
      <c r="N49" s="273" t="s">
        <v>60</v>
      </c>
      <c r="O49" s="273" t="s">
        <v>61</v>
      </c>
      <c r="P49" s="273" t="s">
        <v>62</v>
      </c>
      <c r="Q49" s="273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/>
      <c r="N50" s="37"/>
      <c r="O50" s="37"/>
      <c r="P50" s="37"/>
      <c r="Q50" s="37">
        <f t="shared" ref="Q50:Q69" si="4">SUM(C50:M50)</f>
        <v>238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/>
      <c r="N51" s="29"/>
      <c r="O51" s="29"/>
      <c r="P51" s="29"/>
      <c r="Q51" s="29">
        <f t="shared" si="4"/>
        <v>122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/>
      <c r="N52" s="27"/>
      <c r="O52" s="27"/>
      <c r="P52" s="27"/>
      <c r="Q52" s="27">
        <f t="shared" si="4"/>
        <v>144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/>
      <c r="N53" s="30"/>
      <c r="O53" s="30"/>
      <c r="P53" s="30"/>
      <c r="Q53" s="30">
        <f t="shared" si="4"/>
        <v>122</v>
      </c>
    </row>
    <row r="54" spans="2:17" x14ac:dyDescent="0.2">
      <c r="B54" s="87" t="s">
        <v>24</v>
      </c>
      <c r="C54" s="52" t="s">
        <v>25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/>
      <c r="N54" s="31"/>
      <c r="O54" s="31"/>
      <c r="P54" s="31"/>
      <c r="Q54" s="31">
        <f t="shared" si="4"/>
        <v>76</v>
      </c>
    </row>
    <row r="55" spans="2:17" x14ac:dyDescent="0.2">
      <c r="B55" s="91" t="s">
        <v>20</v>
      </c>
      <c r="C55" s="50" t="s">
        <v>27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>
        <f>+VLOOKUP($C55,'R9'!$C$3:$H$22,5,)</f>
        <v>26</v>
      </c>
      <c r="M55" s="29"/>
      <c r="N55" s="29"/>
      <c r="O55" s="29"/>
      <c r="P55" s="29"/>
      <c r="Q55" s="29">
        <f t="shared" si="4"/>
        <v>112</v>
      </c>
    </row>
    <row r="56" spans="2:17" x14ac:dyDescent="0.2">
      <c r="B56" s="88" t="s">
        <v>30</v>
      </c>
      <c r="C56" s="77" t="s">
        <v>31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/>
      <c r="N56" s="82"/>
      <c r="O56" s="82"/>
      <c r="P56" s="82"/>
      <c r="Q56" s="82">
        <f t="shared" si="4"/>
        <v>55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/>
      <c r="N57" s="32"/>
      <c r="O57" s="32"/>
      <c r="P57" s="32"/>
      <c r="Q57" s="32">
        <f t="shared" si="4"/>
        <v>53</v>
      </c>
    </row>
    <row r="58" spans="2:17" x14ac:dyDescent="0.2">
      <c r="B58" s="89" t="s">
        <v>26</v>
      </c>
      <c r="C58" s="53" t="s">
        <v>33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/>
      <c r="N58" s="32"/>
      <c r="O58" s="32"/>
      <c r="P58" s="32"/>
      <c r="Q58" s="32">
        <f t="shared" si="4"/>
        <v>89</v>
      </c>
    </row>
    <row r="59" spans="2:17" ht="17" customHeight="1" x14ac:dyDescent="0.2">
      <c r="B59" s="90" t="s">
        <v>32</v>
      </c>
      <c r="C59" s="54" t="s">
        <v>45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/>
      <c r="N59" s="33"/>
      <c r="O59" s="33"/>
      <c r="P59" s="33"/>
      <c r="Q59" s="33">
        <f t="shared" si="4"/>
        <v>63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/>
      <c r="N60" s="35"/>
      <c r="O60" s="35"/>
      <c r="P60" s="35"/>
      <c r="Q60" s="35">
        <f t="shared" si="4"/>
        <v>33</v>
      </c>
    </row>
    <row r="61" spans="2:17" x14ac:dyDescent="0.2">
      <c r="B61" s="90" t="s">
        <v>32</v>
      </c>
      <c r="C61" s="54" t="s">
        <v>43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/>
      <c r="N61" s="33"/>
      <c r="O61" s="33"/>
      <c r="P61" s="33"/>
      <c r="Q61" s="33">
        <f t="shared" si="4"/>
        <v>27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/>
      <c r="N62" s="82"/>
      <c r="O62" s="82"/>
      <c r="P62" s="82"/>
      <c r="Q62" s="82">
        <f t="shared" si="4"/>
        <v>57</v>
      </c>
    </row>
    <row r="63" spans="2:17" x14ac:dyDescent="0.2">
      <c r="B63" s="87" t="s">
        <v>24</v>
      </c>
      <c r="C63" s="52" t="s">
        <v>37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/>
      <c r="N63" s="31"/>
      <c r="O63" s="31"/>
      <c r="P63" s="31"/>
      <c r="Q63" s="31">
        <f t="shared" si="4"/>
        <v>67</v>
      </c>
    </row>
    <row r="64" spans="2:17" x14ac:dyDescent="0.2">
      <c r="B64" s="86" t="s">
        <v>22</v>
      </c>
      <c r="C64" s="51" t="s">
        <v>35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/>
      <c r="N64" s="30"/>
      <c r="O64" s="30"/>
      <c r="P64" s="30"/>
      <c r="Q64" s="30">
        <f t="shared" si="4"/>
        <v>17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/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29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/>
      <c r="N66" s="28"/>
      <c r="O66" s="28"/>
      <c r="P66" s="28"/>
      <c r="Q66" s="28">
        <f t="shared" si="4"/>
        <v>25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/>
      <c r="N67" s="28"/>
      <c r="O67" s="28"/>
      <c r="P67" s="28"/>
      <c r="Q67" s="28">
        <f t="shared" si="4"/>
        <v>20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/>
      <c r="N68" s="35"/>
      <c r="O68" s="35"/>
      <c r="P68" s="35"/>
      <c r="Q68" s="35">
        <f t="shared" si="4"/>
        <v>14</v>
      </c>
    </row>
    <row r="69" spans="2:17" ht="17" customHeight="1" thickBot="1" x14ac:dyDescent="0.25">
      <c r="B69" s="278" t="s">
        <v>34</v>
      </c>
      <c r="C69" s="73" t="s">
        <v>44</v>
      </c>
      <c r="D69" s="279">
        <f>+VLOOKUP($C69,'R1'!$C$3:$H$22,5,)</f>
        <v>-15</v>
      </c>
      <c r="E69" s="279">
        <f>+VLOOKUP($C69,'R2'!$C$3:$H$22,5,)</f>
        <v>10</v>
      </c>
      <c r="F69" s="279">
        <f>+VLOOKUP($C69,'R3'!$C$3:$H$22,5,)</f>
        <v>15</v>
      </c>
      <c r="G69" s="279">
        <f>+VLOOKUP($C69,'R4'!$C$3:$H$22,5,)</f>
        <v>-15</v>
      </c>
      <c r="H69" s="279">
        <f>+VLOOKUP($C69,'R5'!$C$3:$H$22,5,)</f>
        <v>-15</v>
      </c>
      <c r="I69" s="279">
        <f>+VLOOKUP($C69,'R6'!$C$3:$H$22,5,)</f>
        <v>6</v>
      </c>
      <c r="J69" s="279">
        <f>+VLOOKUP($C69,'R7'!$C$3:$H$22,5,)</f>
        <v>7</v>
      </c>
      <c r="K69" s="279">
        <f>+VLOOKUP($C69,'R8'!$C$3:$H$22,5,)</f>
        <v>-15</v>
      </c>
      <c r="L69" s="279">
        <f>+VLOOKUP($C69,'R9'!$C$3:$H$22,5,)</f>
        <v>-15</v>
      </c>
      <c r="M69" s="279"/>
      <c r="N69" s="279"/>
      <c r="O69" s="279"/>
      <c r="P69" s="279"/>
      <c r="Q69" s="279">
        <f t="shared" si="4"/>
        <v>-37</v>
      </c>
    </row>
  </sheetData>
  <autoFilter ref="B3:Q23" xr:uid="{00000000-0009-0000-0000-000001000000}">
    <sortState xmlns:xlrd2="http://schemas.microsoft.com/office/spreadsheetml/2017/richdata2" ref="B4:Q23">
      <sortCondition descending="1" ref="L3:L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1" hidden="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35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77">
        <v>13</v>
      </c>
      <c r="K5" s="4"/>
    </row>
    <row r="6" spans="1:11" x14ac:dyDescent="0.2">
      <c r="A6" s="52">
        <v>11</v>
      </c>
      <c r="B6" s="52" t="s">
        <v>37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77">
        <v>8</v>
      </c>
      <c r="K8" s="4"/>
    </row>
    <row r="9" spans="1:11" x14ac:dyDescent="0.2">
      <c r="A9" s="53">
        <v>3</v>
      </c>
      <c r="B9" s="53" t="s">
        <v>33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25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29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45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44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43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274">
        <v>10</v>
      </c>
      <c r="B3" s="274">
        <v>1</v>
      </c>
      <c r="C3" s="274" t="s">
        <v>31</v>
      </c>
      <c r="D3" s="274" t="s">
        <v>30</v>
      </c>
      <c r="E3" s="275" t="s">
        <v>636</v>
      </c>
      <c r="F3" s="276">
        <v>53</v>
      </c>
      <c r="G3" s="276">
        <v>39</v>
      </c>
      <c r="H3" s="276">
        <v>25</v>
      </c>
      <c r="I3" s="276"/>
    </row>
    <row r="4" spans="1:9" x14ac:dyDescent="0.2">
      <c r="A4" s="51">
        <v>55</v>
      </c>
      <c r="B4" s="51">
        <v>2</v>
      </c>
      <c r="C4" s="51" t="s">
        <v>35</v>
      </c>
      <c r="D4" s="51" t="s">
        <v>22</v>
      </c>
      <c r="E4" s="61" t="s">
        <v>637</v>
      </c>
      <c r="F4" s="277">
        <v>53</v>
      </c>
      <c r="G4" s="277">
        <v>24</v>
      </c>
      <c r="H4" s="277">
        <v>18</v>
      </c>
      <c r="I4" s="277"/>
    </row>
    <row r="5" spans="1:9" x14ac:dyDescent="0.2">
      <c r="A5" s="52">
        <v>18</v>
      </c>
      <c r="B5" s="52">
        <v>3</v>
      </c>
      <c r="C5" s="52" t="s">
        <v>25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77">
        <v>53</v>
      </c>
      <c r="G6" s="277">
        <v>27</v>
      </c>
      <c r="H6" s="277">
        <v>12</v>
      </c>
      <c r="I6" s="277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33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45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27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29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0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A2" sqref="A2:K22"/>
    </sheetView>
  </sheetViews>
  <sheetFormatPr baseColWidth="10" defaultRowHeight="16" x14ac:dyDescent="0.2"/>
  <cols>
    <col min="4" max="6" width="13" style="261" customWidth="1"/>
    <col min="11" max="11" width="28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656</v>
      </c>
      <c r="H3" s="22" t="s">
        <v>657</v>
      </c>
      <c r="I3" s="23" t="s">
        <v>658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659</v>
      </c>
      <c r="H4" s="2" t="s">
        <v>660</v>
      </c>
      <c r="I4" s="12" t="s">
        <v>661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662</v>
      </c>
      <c r="H5" s="3" t="s">
        <v>663</v>
      </c>
      <c r="I5" s="13" t="s">
        <v>664</v>
      </c>
      <c r="J5" s="102">
        <v>13</v>
      </c>
      <c r="K5" s="3"/>
    </row>
    <row r="6" spans="1:11" x14ac:dyDescent="0.2">
      <c r="A6" s="50">
        <v>23</v>
      </c>
      <c r="B6" s="50" t="s">
        <v>27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665</v>
      </c>
      <c r="H6" s="3" t="s">
        <v>666</v>
      </c>
      <c r="I6" s="13" t="s">
        <v>667</v>
      </c>
      <c r="J6" s="102">
        <v>10</v>
      </c>
      <c r="K6" s="3"/>
    </row>
    <row r="7" spans="1:11" x14ac:dyDescent="0.2">
      <c r="A7" s="49">
        <v>16</v>
      </c>
      <c r="B7" s="49" t="s">
        <v>29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668</v>
      </c>
      <c r="H7" s="6" t="s">
        <v>669</v>
      </c>
      <c r="I7" s="16" t="s">
        <v>670</v>
      </c>
      <c r="J7" s="106">
        <v>11</v>
      </c>
      <c r="K7" s="6"/>
    </row>
    <row r="8" spans="1:11" x14ac:dyDescent="0.2">
      <c r="A8" s="52">
        <v>11</v>
      </c>
      <c r="B8" s="52" t="s">
        <v>37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671</v>
      </c>
      <c r="H8" s="5" t="s">
        <v>672</v>
      </c>
      <c r="I8" s="15" t="s">
        <v>673</v>
      </c>
      <c r="J8" s="104">
        <v>10</v>
      </c>
      <c r="K8" s="5" t="s">
        <v>674</v>
      </c>
    </row>
    <row r="9" spans="1:11" x14ac:dyDescent="0.2">
      <c r="A9" s="52">
        <v>18</v>
      </c>
      <c r="B9" s="52" t="s">
        <v>25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678</v>
      </c>
      <c r="H10" s="7" t="s">
        <v>679</v>
      </c>
      <c r="I10" s="17" t="s">
        <v>680</v>
      </c>
      <c r="J10" s="108">
        <v>4</v>
      </c>
      <c r="K10" s="7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681</v>
      </c>
      <c r="H11" s="4" t="s">
        <v>682</v>
      </c>
      <c r="I11" s="14" t="s">
        <v>683</v>
      </c>
      <c r="J11" s="277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684</v>
      </c>
      <c r="H12" s="7" t="s">
        <v>685</v>
      </c>
      <c r="I12" s="17" t="s">
        <v>188</v>
      </c>
      <c r="J12" s="108">
        <v>4</v>
      </c>
      <c r="K12" s="7" t="s">
        <v>686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687</v>
      </c>
      <c r="H13" s="4" t="s">
        <v>688</v>
      </c>
      <c r="I13" s="14" t="s">
        <v>152</v>
      </c>
      <c r="J13" s="277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689</v>
      </c>
      <c r="H14" s="79" t="s">
        <v>690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45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691</v>
      </c>
      <c r="H15" s="10" t="s">
        <v>690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692</v>
      </c>
      <c r="H16" s="6" t="s">
        <v>693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694</v>
      </c>
      <c r="H17" s="8" t="s">
        <v>695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31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696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697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698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699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700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tabSelected="1" zoomScale="130" zoomScaleNormal="130" workbookViewId="0">
      <selection activeCell="J25" sqref="J25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701</v>
      </c>
      <c r="F3" s="266">
        <v>59</v>
      </c>
      <c r="G3" s="266">
        <v>34</v>
      </c>
      <c r="H3" s="266">
        <v>26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702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27</v>
      </c>
      <c r="D5" s="50" t="s">
        <v>20</v>
      </c>
      <c r="E5" s="60" t="s">
        <v>703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704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705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706</v>
      </c>
      <c r="F8" s="277">
        <v>59</v>
      </c>
      <c r="G8" s="277">
        <v>22</v>
      </c>
      <c r="H8" s="277">
        <v>8</v>
      </c>
      <c r="I8" s="277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707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45</v>
      </c>
      <c r="D10" s="54" t="s">
        <v>32</v>
      </c>
      <c r="E10" s="67" t="s">
        <v>709</v>
      </c>
      <c r="F10" s="112">
        <v>59</v>
      </c>
      <c r="G10" s="112">
        <v>14</v>
      </c>
      <c r="H10" s="112">
        <v>4</v>
      </c>
      <c r="I10" s="112" t="s">
        <v>723</v>
      </c>
    </row>
    <row r="11" spans="1:9" x14ac:dyDescent="0.2">
      <c r="A11" s="49">
        <v>16</v>
      </c>
      <c r="B11" s="49">
        <v>9</v>
      </c>
      <c r="C11" s="49" t="s">
        <v>29</v>
      </c>
      <c r="D11" s="49" t="s">
        <v>28</v>
      </c>
      <c r="E11" s="63" t="s">
        <v>708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710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711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712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188</v>
      </c>
      <c r="C15" s="52" t="s">
        <v>25</v>
      </c>
      <c r="D15" s="52" t="s">
        <v>24</v>
      </c>
      <c r="E15" s="62" t="s">
        <v>716</v>
      </c>
      <c r="F15" s="104">
        <v>42</v>
      </c>
      <c r="G15" s="104">
        <v>-15</v>
      </c>
      <c r="H15" s="104">
        <v>0</v>
      </c>
      <c r="I15" s="104" t="s">
        <v>717</v>
      </c>
    </row>
    <row r="16" spans="1:9" x14ac:dyDescent="0.2">
      <c r="A16" s="53">
        <v>31</v>
      </c>
      <c r="B16" s="53" t="s">
        <v>188</v>
      </c>
      <c r="C16" s="53" t="s">
        <v>38</v>
      </c>
      <c r="D16" s="53" t="s">
        <v>26</v>
      </c>
      <c r="E16" s="64" t="s">
        <v>719</v>
      </c>
      <c r="F16" s="108">
        <v>7</v>
      </c>
      <c r="G16" s="108">
        <v>-15</v>
      </c>
      <c r="H16" s="108">
        <v>0</v>
      </c>
      <c r="I16" s="108" t="s">
        <v>714</v>
      </c>
    </row>
    <row r="17" spans="1:9" x14ac:dyDescent="0.2">
      <c r="A17" s="56">
        <v>6</v>
      </c>
      <c r="B17" s="56" t="s">
        <v>188</v>
      </c>
      <c r="C17" s="56" t="s">
        <v>48</v>
      </c>
      <c r="D17" s="56" t="s">
        <v>36</v>
      </c>
      <c r="E17" s="66" t="s">
        <v>713</v>
      </c>
      <c r="F17" s="118">
        <v>6</v>
      </c>
      <c r="G17" s="118">
        <v>-15</v>
      </c>
      <c r="H17" s="118">
        <v>0</v>
      </c>
      <c r="I17" s="118" t="s">
        <v>714</v>
      </c>
    </row>
    <row r="18" spans="1:9" x14ac:dyDescent="0.2">
      <c r="A18" s="54">
        <v>99</v>
      </c>
      <c r="B18" s="54" t="s">
        <v>188</v>
      </c>
      <c r="C18" s="54" t="s">
        <v>43</v>
      </c>
      <c r="D18" s="54" t="s">
        <v>32</v>
      </c>
      <c r="E18" s="67" t="s">
        <v>722</v>
      </c>
      <c r="F18" s="112">
        <v>5</v>
      </c>
      <c r="G18" s="112">
        <v>-15</v>
      </c>
      <c r="H18" s="112">
        <v>0</v>
      </c>
      <c r="I18" s="112" t="s">
        <v>714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718</v>
      </c>
      <c r="F19" s="114">
        <v>5</v>
      </c>
      <c r="G19" s="114">
        <v>-15</v>
      </c>
      <c r="H19" s="114">
        <v>0</v>
      </c>
      <c r="I19" s="114" t="s">
        <v>714</v>
      </c>
    </row>
    <row r="20" spans="1:9" x14ac:dyDescent="0.2">
      <c r="A20" s="51">
        <v>55</v>
      </c>
      <c r="B20" s="51" t="s">
        <v>393</v>
      </c>
      <c r="C20" s="51" t="s">
        <v>35</v>
      </c>
      <c r="D20" s="51" t="s">
        <v>22</v>
      </c>
      <c r="E20" s="61" t="s">
        <v>721</v>
      </c>
      <c r="F20" s="277">
        <v>5</v>
      </c>
      <c r="G20" s="277">
        <v>-15</v>
      </c>
      <c r="H20" s="277">
        <v>0</v>
      </c>
      <c r="I20" s="277" t="s">
        <v>714</v>
      </c>
    </row>
    <row r="21" spans="1:9" x14ac:dyDescent="0.2">
      <c r="A21" s="77">
        <v>10</v>
      </c>
      <c r="B21" s="77" t="s">
        <v>188</v>
      </c>
      <c r="C21" s="77" t="s">
        <v>31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720</v>
      </c>
    </row>
  </sheetData>
  <autoFilter ref="A2:I22" xr:uid="{00000000-0009-0000-0000-000016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F733-CB6E-FD43-A2A8-D351F8B80081}">
  <dimension ref="A1:K22"/>
  <sheetViews>
    <sheetView workbookViewId="0">
      <selection activeCell="P35" sqref="P35"/>
    </sheetView>
  </sheetViews>
  <sheetFormatPr baseColWidth="10" defaultRowHeight="16" x14ac:dyDescent="0.2"/>
  <cols>
    <col min="11" max="11" width="24.33203125" customWidth="1"/>
  </cols>
  <sheetData>
    <row r="1" spans="1:11" ht="17" thickBot="1" x14ac:dyDescent="0.25"/>
    <row r="2" spans="1:11" ht="17" thickBot="1" x14ac:dyDescent="0.25">
      <c r="A2" s="238" t="s">
        <v>112</v>
      </c>
      <c r="B2" s="239" t="s">
        <v>1</v>
      </c>
      <c r="C2" s="239" t="s">
        <v>0</v>
      </c>
      <c r="D2" s="307" t="s">
        <v>113</v>
      </c>
      <c r="E2" s="307" t="s">
        <v>114</v>
      </c>
      <c r="F2" s="308" t="s">
        <v>115</v>
      </c>
      <c r="G2" s="238" t="s">
        <v>116</v>
      </c>
      <c r="H2" s="239" t="s">
        <v>117</v>
      </c>
      <c r="I2" s="308" t="s">
        <v>118</v>
      </c>
      <c r="J2" s="238" t="s">
        <v>119</v>
      </c>
      <c r="K2" s="239" t="s">
        <v>120</v>
      </c>
    </row>
    <row r="3" spans="1:11" x14ac:dyDescent="0.2">
      <c r="A3" s="309">
        <v>44</v>
      </c>
      <c r="B3" s="310" t="s">
        <v>18</v>
      </c>
      <c r="C3" s="310" t="s">
        <v>17</v>
      </c>
      <c r="D3" s="311"/>
      <c r="E3" s="311"/>
      <c r="F3" s="312"/>
      <c r="G3" s="313"/>
      <c r="H3" s="314"/>
      <c r="I3" s="315"/>
      <c r="J3" s="316"/>
      <c r="K3" s="314"/>
    </row>
    <row r="4" spans="1:11" x14ac:dyDescent="0.2">
      <c r="A4" s="309">
        <v>77</v>
      </c>
      <c r="B4" s="310" t="s">
        <v>19</v>
      </c>
      <c r="C4" s="310" t="s">
        <v>17</v>
      </c>
      <c r="D4" s="311"/>
      <c r="E4" s="311"/>
      <c r="F4" s="312"/>
      <c r="G4" s="313"/>
      <c r="H4" s="314"/>
      <c r="I4" s="315"/>
      <c r="J4" s="316"/>
      <c r="K4" s="314"/>
    </row>
    <row r="5" spans="1:11" x14ac:dyDescent="0.2">
      <c r="A5" s="317">
        <v>33</v>
      </c>
      <c r="B5" s="318" t="s">
        <v>21</v>
      </c>
      <c r="C5" s="318" t="s">
        <v>20</v>
      </c>
      <c r="D5" s="319"/>
      <c r="E5" s="319"/>
      <c r="F5" s="320"/>
      <c r="G5" s="321"/>
      <c r="H5" s="322"/>
      <c r="I5" s="323"/>
      <c r="J5" s="324"/>
      <c r="K5" s="322"/>
    </row>
    <row r="6" spans="1:11" x14ac:dyDescent="0.2">
      <c r="A6" s="317">
        <v>23</v>
      </c>
      <c r="B6" s="318" t="s">
        <v>27</v>
      </c>
      <c r="C6" s="318" t="s">
        <v>20</v>
      </c>
      <c r="D6" s="319"/>
      <c r="E6" s="319"/>
      <c r="F6" s="320"/>
      <c r="G6" s="321"/>
      <c r="H6" s="322"/>
      <c r="I6" s="323"/>
      <c r="J6" s="324"/>
      <c r="K6" s="322"/>
    </row>
    <row r="7" spans="1:11" x14ac:dyDescent="0.2">
      <c r="A7" s="325">
        <v>16</v>
      </c>
      <c r="B7" s="326" t="s">
        <v>29</v>
      </c>
      <c r="C7" s="326" t="s">
        <v>28</v>
      </c>
      <c r="D7" s="327"/>
      <c r="E7" s="327"/>
      <c r="F7" s="328"/>
      <c r="G7" s="329"/>
      <c r="H7" s="330"/>
      <c r="I7" s="331"/>
      <c r="J7" s="332"/>
      <c r="K7" s="330"/>
    </row>
    <row r="8" spans="1:11" x14ac:dyDescent="0.2">
      <c r="A8" s="333">
        <v>11</v>
      </c>
      <c r="B8" s="334" t="s">
        <v>37</v>
      </c>
      <c r="C8" s="334" t="s">
        <v>24</v>
      </c>
      <c r="D8" s="335"/>
      <c r="E8" s="335"/>
      <c r="F8" s="336"/>
      <c r="G8" s="337"/>
      <c r="H8" s="338"/>
      <c r="I8" s="339"/>
      <c r="J8" s="340"/>
      <c r="K8" s="338"/>
    </row>
    <row r="9" spans="1:11" x14ac:dyDescent="0.2">
      <c r="A9" s="333">
        <v>18</v>
      </c>
      <c r="B9" s="334" t="s">
        <v>25</v>
      </c>
      <c r="C9" s="334" t="s">
        <v>24</v>
      </c>
      <c r="D9" s="335"/>
      <c r="E9" s="335"/>
      <c r="F9" s="336"/>
      <c r="G9" s="337"/>
      <c r="H9" s="338"/>
      <c r="I9" s="339"/>
      <c r="J9" s="340"/>
      <c r="K9" s="338"/>
    </row>
    <row r="10" spans="1:11" x14ac:dyDescent="0.2">
      <c r="A10" s="341">
        <v>3</v>
      </c>
      <c r="B10" s="342" t="s">
        <v>33</v>
      </c>
      <c r="C10" s="342" t="s">
        <v>26</v>
      </c>
      <c r="D10" s="343"/>
      <c r="E10" s="343"/>
      <c r="F10" s="344"/>
      <c r="G10" s="345"/>
      <c r="H10" s="346"/>
      <c r="I10" s="347"/>
      <c r="J10" s="348"/>
      <c r="K10" s="346"/>
    </row>
    <row r="11" spans="1:11" x14ac:dyDescent="0.2">
      <c r="A11" s="349">
        <v>55</v>
      </c>
      <c r="B11" s="350" t="s">
        <v>35</v>
      </c>
      <c r="C11" s="350" t="s">
        <v>22</v>
      </c>
      <c r="D11" s="351"/>
      <c r="E11" s="351"/>
      <c r="F11" s="352"/>
      <c r="G11" s="353"/>
      <c r="H11" s="354"/>
      <c r="I11" s="355"/>
      <c r="J11" s="356"/>
      <c r="K11" s="354"/>
    </row>
    <row r="12" spans="1:11" x14ac:dyDescent="0.2">
      <c r="A12" s="341">
        <v>31</v>
      </c>
      <c r="B12" s="342" t="s">
        <v>38</v>
      </c>
      <c r="C12" s="342" t="s">
        <v>26</v>
      </c>
      <c r="D12" s="343"/>
      <c r="E12" s="343"/>
      <c r="F12" s="344"/>
      <c r="G12" s="345"/>
      <c r="H12" s="346"/>
      <c r="I12" s="347"/>
      <c r="J12" s="348"/>
      <c r="K12" s="346"/>
    </row>
    <row r="13" spans="1:11" x14ac:dyDescent="0.2">
      <c r="A13" s="349">
        <v>4</v>
      </c>
      <c r="B13" s="350" t="s">
        <v>23</v>
      </c>
      <c r="C13" s="350" t="s">
        <v>22</v>
      </c>
      <c r="D13" s="351"/>
      <c r="E13" s="351"/>
      <c r="F13" s="352"/>
      <c r="G13" s="353"/>
      <c r="H13" s="354"/>
      <c r="I13" s="355"/>
      <c r="J13" s="356"/>
      <c r="K13" s="354"/>
    </row>
    <row r="14" spans="1:11" x14ac:dyDescent="0.2">
      <c r="A14" s="357">
        <v>23</v>
      </c>
      <c r="B14" s="358" t="s">
        <v>41</v>
      </c>
      <c r="C14" s="358" t="s">
        <v>30</v>
      </c>
      <c r="D14" s="359"/>
      <c r="E14" s="359"/>
      <c r="F14" s="360"/>
      <c r="G14" s="361"/>
      <c r="H14" s="362"/>
      <c r="I14" s="363"/>
      <c r="J14" s="364"/>
      <c r="K14" s="362"/>
    </row>
    <row r="15" spans="1:11" x14ac:dyDescent="0.2">
      <c r="A15" s="365">
        <v>7</v>
      </c>
      <c r="B15" s="366" t="s">
        <v>45</v>
      </c>
      <c r="C15" s="366" t="s">
        <v>32</v>
      </c>
      <c r="D15" s="367"/>
      <c r="E15" s="367"/>
      <c r="F15" s="368"/>
      <c r="G15" s="369"/>
      <c r="H15" s="370"/>
      <c r="I15" s="371"/>
      <c r="J15" s="372"/>
      <c r="K15" s="370"/>
    </row>
    <row r="16" spans="1:11" x14ac:dyDescent="0.2">
      <c r="A16" s="325">
        <v>5</v>
      </c>
      <c r="B16" s="326" t="s">
        <v>39</v>
      </c>
      <c r="C16" s="326" t="s">
        <v>28</v>
      </c>
      <c r="D16" s="327"/>
      <c r="E16" s="327"/>
      <c r="F16" s="328"/>
      <c r="G16" s="329"/>
      <c r="H16" s="330"/>
      <c r="I16" s="331"/>
      <c r="J16" s="332"/>
      <c r="K16" s="330"/>
    </row>
    <row r="17" spans="1:11" x14ac:dyDescent="0.2">
      <c r="A17" s="373">
        <v>8</v>
      </c>
      <c r="B17" s="374" t="s">
        <v>46</v>
      </c>
      <c r="C17" s="374" t="s">
        <v>34</v>
      </c>
      <c r="D17" s="375"/>
      <c r="E17" s="375"/>
      <c r="F17" s="376"/>
      <c r="G17" s="377"/>
      <c r="H17" s="378"/>
      <c r="I17" s="379"/>
      <c r="J17" s="380"/>
      <c r="K17" s="378"/>
    </row>
    <row r="18" spans="1:11" x14ac:dyDescent="0.2">
      <c r="A18" s="357">
        <v>10</v>
      </c>
      <c r="B18" s="358" t="s">
        <v>31</v>
      </c>
      <c r="C18" s="358" t="s">
        <v>30</v>
      </c>
      <c r="D18" s="359"/>
      <c r="E18" s="359"/>
      <c r="F18" s="360"/>
      <c r="G18" s="361"/>
      <c r="H18" s="362"/>
      <c r="I18" s="363"/>
      <c r="J18" s="364"/>
      <c r="K18" s="362"/>
    </row>
    <row r="19" spans="1:11" x14ac:dyDescent="0.2">
      <c r="A19" s="365">
        <v>99</v>
      </c>
      <c r="B19" s="366" t="s">
        <v>43</v>
      </c>
      <c r="C19" s="366" t="s">
        <v>32</v>
      </c>
      <c r="D19" s="367"/>
      <c r="E19" s="367"/>
      <c r="F19" s="368"/>
      <c r="G19" s="369"/>
      <c r="H19" s="370"/>
      <c r="I19" s="371"/>
      <c r="J19" s="372"/>
      <c r="K19" s="370"/>
    </row>
    <row r="20" spans="1:11" x14ac:dyDescent="0.2">
      <c r="A20" s="381">
        <v>63</v>
      </c>
      <c r="B20" s="382" t="s">
        <v>47</v>
      </c>
      <c r="C20" s="382" t="s">
        <v>36</v>
      </c>
      <c r="D20" s="383"/>
      <c r="E20" s="383"/>
      <c r="F20" s="384"/>
      <c r="G20" s="385"/>
      <c r="H20" s="386"/>
      <c r="I20" s="387"/>
      <c r="J20" s="388"/>
      <c r="K20" s="386"/>
    </row>
    <row r="21" spans="1:11" x14ac:dyDescent="0.2">
      <c r="A21" s="381">
        <v>6</v>
      </c>
      <c r="B21" s="382" t="s">
        <v>48</v>
      </c>
      <c r="C21" s="382" t="s">
        <v>36</v>
      </c>
      <c r="D21" s="383"/>
      <c r="E21" s="383"/>
      <c r="F21" s="384"/>
      <c r="G21" s="385"/>
      <c r="H21" s="386"/>
      <c r="I21" s="387"/>
      <c r="J21" s="388"/>
      <c r="K21" s="386"/>
    </row>
    <row r="22" spans="1:11" ht="17" thickBot="1" x14ac:dyDescent="0.25">
      <c r="A22" s="389">
        <v>20</v>
      </c>
      <c r="B22" s="390" t="s">
        <v>44</v>
      </c>
      <c r="C22" s="390" t="s">
        <v>34</v>
      </c>
      <c r="D22" s="391"/>
      <c r="E22" s="391"/>
      <c r="F22" s="392"/>
      <c r="G22" s="393"/>
      <c r="H22" s="394"/>
      <c r="I22" s="395"/>
      <c r="J22" s="396"/>
      <c r="K22" s="394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D158-9195-7748-B27F-F9A178331528}">
  <dimension ref="A1:I22"/>
  <sheetViews>
    <sheetView workbookViewId="0">
      <selection activeCell="Q31" sqref="Q31"/>
    </sheetView>
  </sheetViews>
  <sheetFormatPr baseColWidth="10" defaultRowHeight="16" x14ac:dyDescent="0.2"/>
  <cols>
    <col min="9" max="9" width="28.1640625" customWidth="1"/>
  </cols>
  <sheetData>
    <row r="1" spans="1:9" ht="17" thickBot="1" x14ac:dyDescent="0.25"/>
    <row r="2" spans="1:9" ht="17" thickBot="1" x14ac:dyDescent="0.25">
      <c r="A2" s="238" t="s">
        <v>112</v>
      </c>
      <c r="B2" s="239" t="s">
        <v>166</v>
      </c>
      <c r="C2" s="239" t="s">
        <v>1</v>
      </c>
      <c r="D2" s="239" t="s">
        <v>0</v>
      </c>
      <c r="E2" s="239" t="s">
        <v>167</v>
      </c>
      <c r="F2" s="239" t="s">
        <v>168</v>
      </c>
      <c r="G2" s="239" t="s">
        <v>119</v>
      </c>
      <c r="H2" s="239" t="s">
        <v>169</v>
      </c>
      <c r="I2" s="239" t="s">
        <v>120</v>
      </c>
    </row>
    <row r="3" spans="1:9" x14ac:dyDescent="0.2">
      <c r="A3" s="309">
        <v>44</v>
      </c>
      <c r="B3" s="310">
        <v>1</v>
      </c>
      <c r="C3" s="310" t="s">
        <v>18</v>
      </c>
      <c r="D3" s="310" t="s">
        <v>17</v>
      </c>
      <c r="E3" s="397"/>
      <c r="F3" s="232"/>
      <c r="G3" s="232"/>
      <c r="H3" s="232"/>
      <c r="I3" s="232"/>
    </row>
    <row r="4" spans="1:9" x14ac:dyDescent="0.2">
      <c r="A4" s="309">
        <v>77</v>
      </c>
      <c r="B4" s="310">
        <v>2</v>
      </c>
      <c r="C4" s="310" t="s">
        <v>19</v>
      </c>
      <c r="D4" s="310" t="s">
        <v>17</v>
      </c>
      <c r="E4" s="397"/>
      <c r="F4" s="232"/>
      <c r="G4" s="232"/>
      <c r="H4" s="232"/>
      <c r="I4" s="232"/>
    </row>
    <row r="5" spans="1:9" x14ac:dyDescent="0.2">
      <c r="A5" s="317">
        <v>23</v>
      </c>
      <c r="B5" s="318">
        <v>3</v>
      </c>
      <c r="C5" s="318" t="s">
        <v>27</v>
      </c>
      <c r="D5" s="318" t="s">
        <v>20</v>
      </c>
      <c r="E5" s="398"/>
      <c r="F5" s="399"/>
      <c r="G5" s="399"/>
      <c r="H5" s="399"/>
      <c r="I5" s="399"/>
    </row>
    <row r="6" spans="1:9" x14ac:dyDescent="0.2">
      <c r="A6" s="341">
        <v>3</v>
      </c>
      <c r="B6" s="342">
        <v>4</v>
      </c>
      <c r="C6" s="342" t="s">
        <v>33</v>
      </c>
      <c r="D6" s="342" t="s">
        <v>26</v>
      </c>
      <c r="E6" s="400"/>
      <c r="F6" s="401"/>
      <c r="G6" s="401"/>
      <c r="H6" s="401"/>
      <c r="I6" s="401"/>
    </row>
    <row r="7" spans="1:9" x14ac:dyDescent="0.2">
      <c r="A7" s="333">
        <v>11</v>
      </c>
      <c r="B7" s="334">
        <v>5</v>
      </c>
      <c r="C7" s="334" t="s">
        <v>37</v>
      </c>
      <c r="D7" s="334" t="s">
        <v>24</v>
      </c>
      <c r="E7" s="402"/>
      <c r="F7" s="403"/>
      <c r="G7" s="403"/>
      <c r="H7" s="403"/>
      <c r="I7" s="403"/>
    </row>
    <row r="8" spans="1:9" x14ac:dyDescent="0.2">
      <c r="A8" s="349">
        <v>4</v>
      </c>
      <c r="B8" s="350">
        <v>6</v>
      </c>
      <c r="C8" s="350" t="s">
        <v>23</v>
      </c>
      <c r="D8" s="350" t="s">
        <v>22</v>
      </c>
      <c r="E8" s="404"/>
      <c r="F8" s="405"/>
      <c r="G8" s="405"/>
      <c r="H8" s="405"/>
      <c r="I8" s="405"/>
    </row>
    <row r="9" spans="1:9" x14ac:dyDescent="0.2">
      <c r="A9" s="357">
        <v>23</v>
      </c>
      <c r="B9" s="358">
        <v>7</v>
      </c>
      <c r="C9" s="358" t="s">
        <v>41</v>
      </c>
      <c r="D9" s="358" t="s">
        <v>30</v>
      </c>
      <c r="E9" s="406"/>
      <c r="F9" s="407"/>
      <c r="G9" s="407"/>
      <c r="H9" s="407"/>
      <c r="I9" s="407"/>
    </row>
    <row r="10" spans="1:9" x14ac:dyDescent="0.2">
      <c r="A10" s="365">
        <v>7</v>
      </c>
      <c r="B10" s="366">
        <v>8</v>
      </c>
      <c r="C10" s="366" t="s">
        <v>45</v>
      </c>
      <c r="D10" s="366" t="s">
        <v>32</v>
      </c>
      <c r="E10" s="408"/>
      <c r="F10" s="409"/>
      <c r="G10" s="409"/>
      <c r="H10" s="409"/>
      <c r="I10" s="409"/>
    </row>
    <row r="11" spans="1:9" x14ac:dyDescent="0.2">
      <c r="A11" s="325">
        <v>16</v>
      </c>
      <c r="B11" s="326">
        <v>9</v>
      </c>
      <c r="C11" s="326" t="s">
        <v>29</v>
      </c>
      <c r="D11" s="326" t="s">
        <v>28</v>
      </c>
      <c r="E11" s="410"/>
      <c r="F11" s="411"/>
      <c r="G11" s="411"/>
      <c r="H11" s="411"/>
      <c r="I11" s="411"/>
    </row>
    <row r="12" spans="1:9" x14ac:dyDescent="0.2">
      <c r="A12" s="325">
        <v>5</v>
      </c>
      <c r="B12" s="326">
        <v>10</v>
      </c>
      <c r="C12" s="326" t="s">
        <v>39</v>
      </c>
      <c r="D12" s="326" t="s">
        <v>28</v>
      </c>
      <c r="E12" s="410"/>
      <c r="F12" s="411"/>
      <c r="G12" s="411"/>
      <c r="H12" s="411"/>
      <c r="I12" s="411"/>
    </row>
    <row r="13" spans="1:9" x14ac:dyDescent="0.2">
      <c r="A13" s="381">
        <v>63</v>
      </c>
      <c r="B13" s="382">
        <v>11</v>
      </c>
      <c r="C13" s="382" t="s">
        <v>47</v>
      </c>
      <c r="D13" s="382" t="s">
        <v>36</v>
      </c>
      <c r="E13" s="412"/>
      <c r="F13" s="413"/>
      <c r="G13" s="413"/>
      <c r="H13" s="413"/>
      <c r="I13" s="413"/>
    </row>
    <row r="14" spans="1:9" x14ac:dyDescent="0.2">
      <c r="A14" s="373">
        <v>8</v>
      </c>
      <c r="B14" s="374">
        <v>12</v>
      </c>
      <c r="C14" s="374" t="s">
        <v>46</v>
      </c>
      <c r="D14" s="374" t="s">
        <v>34</v>
      </c>
      <c r="E14" s="414"/>
      <c r="F14" s="415"/>
      <c r="G14" s="415"/>
      <c r="H14" s="415"/>
      <c r="I14" s="415"/>
    </row>
    <row r="15" spans="1:9" x14ac:dyDescent="0.2">
      <c r="A15" s="333">
        <v>18</v>
      </c>
      <c r="B15" s="334" t="s">
        <v>188</v>
      </c>
      <c r="C15" s="334" t="s">
        <v>25</v>
      </c>
      <c r="D15" s="334" t="s">
        <v>24</v>
      </c>
      <c r="E15" s="402"/>
      <c r="F15" s="403"/>
      <c r="G15" s="403"/>
      <c r="H15" s="403"/>
      <c r="I15" s="403"/>
    </row>
    <row r="16" spans="1:9" x14ac:dyDescent="0.2">
      <c r="A16" s="341">
        <v>31</v>
      </c>
      <c r="B16" s="342" t="s">
        <v>188</v>
      </c>
      <c r="C16" s="342" t="s">
        <v>38</v>
      </c>
      <c r="D16" s="342" t="s">
        <v>26</v>
      </c>
      <c r="E16" s="400"/>
      <c r="F16" s="401"/>
      <c r="G16" s="401"/>
      <c r="H16" s="401"/>
      <c r="I16" s="401"/>
    </row>
    <row r="17" spans="1:9" x14ac:dyDescent="0.2">
      <c r="A17" s="381">
        <v>6</v>
      </c>
      <c r="B17" s="382" t="s">
        <v>188</v>
      </c>
      <c r="C17" s="382" t="s">
        <v>48</v>
      </c>
      <c r="D17" s="382" t="s">
        <v>36</v>
      </c>
      <c r="E17" s="412"/>
      <c r="F17" s="413"/>
      <c r="G17" s="413"/>
      <c r="H17" s="413"/>
      <c r="I17" s="413"/>
    </row>
    <row r="18" spans="1:9" x14ac:dyDescent="0.2">
      <c r="A18" s="365">
        <v>99</v>
      </c>
      <c r="B18" s="366" t="s">
        <v>188</v>
      </c>
      <c r="C18" s="366" t="s">
        <v>43</v>
      </c>
      <c r="D18" s="366" t="s">
        <v>32</v>
      </c>
      <c r="E18" s="408"/>
      <c r="F18" s="409"/>
      <c r="G18" s="409"/>
      <c r="H18" s="409"/>
      <c r="I18" s="409"/>
    </row>
    <row r="19" spans="1:9" x14ac:dyDescent="0.2">
      <c r="A19" s="373">
        <v>20</v>
      </c>
      <c r="B19" s="374" t="s">
        <v>188</v>
      </c>
      <c r="C19" s="374" t="s">
        <v>44</v>
      </c>
      <c r="D19" s="374" t="s">
        <v>34</v>
      </c>
      <c r="E19" s="414"/>
      <c r="F19" s="415"/>
      <c r="G19" s="415"/>
      <c r="H19" s="415"/>
      <c r="I19" s="415"/>
    </row>
    <row r="20" spans="1:9" x14ac:dyDescent="0.2">
      <c r="A20" s="349">
        <v>55</v>
      </c>
      <c r="B20" s="350" t="s">
        <v>393</v>
      </c>
      <c r="C20" s="350" t="s">
        <v>35</v>
      </c>
      <c r="D20" s="350" t="s">
        <v>22</v>
      </c>
      <c r="E20" s="404"/>
      <c r="F20" s="405"/>
      <c r="G20" s="405"/>
      <c r="H20" s="405"/>
      <c r="I20" s="405"/>
    </row>
    <row r="21" spans="1:9" x14ac:dyDescent="0.2">
      <c r="A21" s="357">
        <v>10</v>
      </c>
      <c r="B21" s="358" t="s">
        <v>188</v>
      </c>
      <c r="C21" s="358" t="s">
        <v>31</v>
      </c>
      <c r="D21" s="358" t="s">
        <v>30</v>
      </c>
      <c r="E21" s="406"/>
      <c r="F21" s="407"/>
      <c r="G21" s="407"/>
      <c r="H21" s="407"/>
      <c r="I21" s="407"/>
    </row>
    <row r="22" spans="1:9" ht="17" thickBot="1" x14ac:dyDescent="0.25">
      <c r="A22" s="416">
        <v>33</v>
      </c>
      <c r="B22" s="417" t="s">
        <v>188</v>
      </c>
      <c r="C22" s="417" t="s">
        <v>21</v>
      </c>
      <c r="D22" s="417" t="s">
        <v>20</v>
      </c>
      <c r="E22" s="418"/>
      <c r="F22" s="419"/>
      <c r="G22" s="419"/>
      <c r="H22" s="419"/>
      <c r="I22" s="4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zoomScale="130" zoomScaleNormal="130" workbookViewId="0">
      <selection activeCell="L24" sqref="L24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304" t="s">
        <v>66</v>
      </c>
      <c r="C3" s="305"/>
      <c r="D3" s="305"/>
      <c r="E3" s="305"/>
      <c r="F3" s="305"/>
      <c r="G3" s="306"/>
      <c r="J3" s="304" t="s">
        <v>66</v>
      </c>
      <c r="K3" s="305"/>
      <c r="L3" s="305"/>
      <c r="M3" s="306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303" t="s">
        <v>0</v>
      </c>
      <c r="K4" s="273" t="s">
        <v>67</v>
      </c>
      <c r="L4" s="273" t="s">
        <v>68</v>
      </c>
      <c r="M4" s="303" t="s">
        <v>69</v>
      </c>
    </row>
    <row r="5" spans="2:13" x14ac:dyDescent="0.2">
      <c r="B5" s="47" t="s">
        <v>18</v>
      </c>
      <c r="C5" s="256"/>
      <c r="D5" s="260"/>
      <c r="E5" s="260"/>
      <c r="F5" s="252"/>
      <c r="G5" s="252"/>
      <c r="J5" s="38" t="s">
        <v>17</v>
      </c>
      <c r="K5" s="258"/>
      <c r="L5" s="301"/>
      <c r="M5" s="302"/>
    </row>
    <row r="6" spans="2:13" x14ac:dyDescent="0.2">
      <c r="B6" s="48" t="s">
        <v>19</v>
      </c>
      <c r="C6" s="257"/>
      <c r="D6" s="257"/>
      <c r="E6" s="257"/>
      <c r="F6" s="257"/>
      <c r="G6" s="300"/>
      <c r="J6" s="44" t="s">
        <v>20</v>
      </c>
      <c r="K6" s="281"/>
      <c r="L6" s="281"/>
      <c r="M6" s="267"/>
    </row>
    <row r="7" spans="2:13" x14ac:dyDescent="0.2">
      <c r="B7" s="50" t="s">
        <v>21</v>
      </c>
      <c r="C7" s="300"/>
      <c r="D7" s="300"/>
      <c r="E7" s="300"/>
      <c r="F7" s="300"/>
      <c r="G7" s="300"/>
      <c r="J7" s="41" t="s">
        <v>24</v>
      </c>
      <c r="K7" s="259"/>
      <c r="L7" s="281"/>
      <c r="M7" s="267"/>
    </row>
    <row r="8" spans="2:13" x14ac:dyDescent="0.2">
      <c r="B8" s="50" t="s">
        <v>27</v>
      </c>
      <c r="C8" s="300"/>
      <c r="D8" s="300"/>
      <c r="E8" s="300"/>
      <c r="F8" s="300"/>
      <c r="G8" s="300"/>
      <c r="J8" s="39" t="s">
        <v>22</v>
      </c>
      <c r="K8" s="259"/>
      <c r="L8" s="281"/>
      <c r="M8" s="267"/>
    </row>
    <row r="9" spans="2:13" x14ac:dyDescent="0.2">
      <c r="B9" s="52" t="s">
        <v>25</v>
      </c>
      <c r="C9" s="257"/>
      <c r="D9" s="257"/>
      <c r="E9" s="300"/>
      <c r="F9" s="300"/>
      <c r="G9" s="300"/>
      <c r="J9" s="40" t="s">
        <v>28</v>
      </c>
      <c r="K9" s="281"/>
      <c r="L9" s="281"/>
      <c r="M9" s="267"/>
    </row>
    <row r="10" spans="2:13" x14ac:dyDescent="0.2">
      <c r="B10" s="52" t="s">
        <v>37</v>
      </c>
      <c r="C10" s="257"/>
      <c r="D10" s="257"/>
      <c r="E10" s="257"/>
      <c r="F10" s="268"/>
      <c r="G10" s="300"/>
      <c r="J10" s="42" t="s">
        <v>26</v>
      </c>
      <c r="K10" s="259"/>
      <c r="L10" s="259"/>
      <c r="M10" s="267"/>
    </row>
    <row r="11" spans="2:13" x14ac:dyDescent="0.2">
      <c r="B11" s="51" t="s">
        <v>23</v>
      </c>
      <c r="C11" s="300"/>
      <c r="D11" s="300"/>
      <c r="E11" s="300"/>
      <c r="F11" s="280"/>
      <c r="G11" s="300"/>
      <c r="J11" s="43" t="s">
        <v>32</v>
      </c>
      <c r="K11" s="281"/>
      <c r="L11" s="281"/>
      <c r="M11" s="267"/>
    </row>
    <row r="12" spans="2:13" x14ac:dyDescent="0.2">
      <c r="B12" s="51" t="s">
        <v>35</v>
      </c>
      <c r="C12" s="257"/>
      <c r="D12" s="300"/>
      <c r="E12" s="300"/>
      <c r="F12" s="300"/>
      <c r="G12" s="300"/>
      <c r="J12" s="81" t="s">
        <v>30</v>
      </c>
      <c r="K12" s="259"/>
      <c r="L12" s="281"/>
      <c r="M12" s="267"/>
    </row>
    <row r="13" spans="2:13" x14ac:dyDescent="0.2">
      <c r="B13" s="49" t="s">
        <v>29</v>
      </c>
      <c r="C13" s="300"/>
      <c r="D13" s="300"/>
      <c r="E13" s="300"/>
      <c r="F13" s="300"/>
      <c r="G13" s="300"/>
      <c r="J13" s="45" t="s">
        <v>34</v>
      </c>
      <c r="K13" s="281"/>
      <c r="L13" s="281"/>
      <c r="M13" s="267"/>
    </row>
    <row r="14" spans="2:13" ht="17" customHeight="1" thickBot="1" x14ac:dyDescent="0.25">
      <c r="B14" s="49" t="s">
        <v>39</v>
      </c>
      <c r="C14" s="300"/>
      <c r="D14" s="300"/>
      <c r="E14" s="300"/>
      <c r="F14" s="300"/>
      <c r="G14" s="300"/>
      <c r="J14" s="46" t="s">
        <v>36</v>
      </c>
      <c r="K14" s="254"/>
      <c r="L14" s="254"/>
      <c r="M14" s="255"/>
    </row>
    <row r="15" spans="2:13" x14ac:dyDescent="0.2">
      <c r="B15" s="53" t="s">
        <v>33</v>
      </c>
      <c r="C15" s="257"/>
      <c r="D15" s="257"/>
      <c r="E15" s="300"/>
      <c r="F15" s="300"/>
      <c r="G15" s="300"/>
    </row>
    <row r="16" spans="2:13" x14ac:dyDescent="0.2">
      <c r="B16" s="53" t="s">
        <v>38</v>
      </c>
      <c r="C16" s="257"/>
      <c r="D16" s="257"/>
      <c r="E16" s="300"/>
      <c r="F16" s="300"/>
      <c r="G16" s="300"/>
    </row>
    <row r="17" spans="2:13" x14ac:dyDescent="0.2">
      <c r="B17" s="54" t="s">
        <v>43</v>
      </c>
      <c r="C17" s="300"/>
      <c r="D17" s="300"/>
      <c r="E17" s="300"/>
      <c r="F17" s="300"/>
      <c r="G17" s="300"/>
    </row>
    <row r="18" spans="2:13" x14ac:dyDescent="0.2">
      <c r="B18" s="54" t="s">
        <v>45</v>
      </c>
      <c r="C18" s="300"/>
      <c r="D18" s="300"/>
      <c r="E18" s="300"/>
      <c r="F18" s="300"/>
      <c r="G18" s="300"/>
    </row>
    <row r="19" spans="2:13" x14ac:dyDescent="0.2">
      <c r="B19" s="77" t="s">
        <v>31</v>
      </c>
      <c r="C19" s="257"/>
      <c r="D19" s="257"/>
      <c r="E19" s="257"/>
      <c r="F19" s="300"/>
      <c r="G19" s="300"/>
    </row>
    <row r="20" spans="2:13" x14ac:dyDescent="0.2">
      <c r="B20" s="77" t="s">
        <v>41</v>
      </c>
      <c r="C20" s="257"/>
      <c r="D20" s="300"/>
      <c r="E20" s="300"/>
      <c r="F20" s="300"/>
      <c r="G20" s="300"/>
    </row>
    <row r="21" spans="2:13" x14ac:dyDescent="0.2">
      <c r="B21" s="55" t="s">
        <v>44</v>
      </c>
      <c r="C21" s="300"/>
      <c r="D21" s="300"/>
      <c r="E21" s="300"/>
      <c r="F21" s="300"/>
      <c r="G21" s="300"/>
    </row>
    <row r="22" spans="2:13" x14ac:dyDescent="0.2">
      <c r="B22" s="55" t="s">
        <v>46</v>
      </c>
      <c r="C22" s="300"/>
      <c r="D22" s="300"/>
      <c r="E22" s="300"/>
      <c r="F22" s="300"/>
      <c r="G22" s="300"/>
    </row>
    <row r="23" spans="2:13" x14ac:dyDescent="0.2">
      <c r="B23" s="56" t="s">
        <v>47</v>
      </c>
      <c r="C23" s="300"/>
      <c r="D23" s="300"/>
      <c r="E23" s="300"/>
      <c r="F23" s="300"/>
      <c r="G23" s="300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304" t="s">
        <v>72</v>
      </c>
      <c r="C26" s="305"/>
      <c r="D26" s="305"/>
      <c r="E26" s="305"/>
      <c r="F26" s="305"/>
      <c r="G26" s="306"/>
      <c r="J26" s="304" t="s">
        <v>72</v>
      </c>
      <c r="K26" s="305"/>
      <c r="L26" s="305"/>
      <c r="M26" s="306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303" t="s">
        <v>0</v>
      </c>
      <c r="K27" s="273" t="s">
        <v>67</v>
      </c>
      <c r="L27" s="273" t="s">
        <v>68</v>
      </c>
      <c r="M27" s="303" t="s">
        <v>69</v>
      </c>
    </row>
    <row r="28" spans="2:13" x14ac:dyDescent="0.2">
      <c r="B28" s="47" t="s">
        <v>18</v>
      </c>
      <c r="C28" s="256"/>
      <c r="D28" s="260"/>
      <c r="E28" s="260"/>
      <c r="F28" s="260"/>
      <c r="G28" s="252"/>
      <c r="J28" s="38" t="s">
        <v>17</v>
      </c>
      <c r="K28" s="301"/>
      <c r="L28" s="301"/>
      <c r="M28" s="302"/>
    </row>
    <row r="29" spans="2:13" x14ac:dyDescent="0.2">
      <c r="B29" s="48" t="s">
        <v>19</v>
      </c>
      <c r="C29" s="257"/>
      <c r="D29" s="257"/>
      <c r="E29" s="257"/>
      <c r="F29" s="257"/>
      <c r="G29" s="300"/>
      <c r="J29" s="44" t="s">
        <v>20</v>
      </c>
      <c r="K29" s="259"/>
      <c r="L29" s="259"/>
      <c r="M29" s="267"/>
    </row>
    <row r="30" spans="2:13" x14ac:dyDescent="0.2">
      <c r="B30" s="50" t="s">
        <v>21</v>
      </c>
      <c r="C30" s="257"/>
      <c r="D30" s="257"/>
      <c r="E30" s="257"/>
      <c r="F30" s="257"/>
      <c r="G30" s="300"/>
      <c r="J30" s="41" t="s">
        <v>24</v>
      </c>
      <c r="K30" s="259"/>
      <c r="L30" s="259"/>
      <c r="M30" s="267"/>
    </row>
    <row r="31" spans="2:13" x14ac:dyDescent="0.2">
      <c r="B31" s="50" t="s">
        <v>27</v>
      </c>
      <c r="C31" s="300"/>
      <c r="D31" s="300"/>
      <c r="E31" s="300"/>
      <c r="F31" s="300"/>
      <c r="G31" s="300"/>
      <c r="J31" s="39" t="s">
        <v>22</v>
      </c>
      <c r="K31" s="281"/>
      <c r="L31" s="281"/>
      <c r="M31" s="267"/>
    </row>
    <row r="32" spans="2:13" x14ac:dyDescent="0.2">
      <c r="B32" s="52" t="s">
        <v>25</v>
      </c>
      <c r="C32" s="257"/>
      <c r="D32" s="257"/>
      <c r="E32" s="300"/>
      <c r="F32" s="300"/>
      <c r="G32" s="300"/>
      <c r="J32" s="40" t="s">
        <v>28</v>
      </c>
      <c r="K32" s="281"/>
      <c r="L32" s="281"/>
      <c r="M32" s="267"/>
    </row>
    <row r="33" spans="2:13" x14ac:dyDescent="0.2">
      <c r="B33" s="52" t="s">
        <v>37</v>
      </c>
      <c r="C33" s="300"/>
      <c r="D33" s="300"/>
      <c r="E33" s="300"/>
      <c r="F33" s="300"/>
      <c r="G33" s="300"/>
      <c r="J33" s="42" t="s">
        <v>26</v>
      </c>
      <c r="K33" s="259"/>
      <c r="L33" s="281"/>
      <c r="M33" s="267"/>
    </row>
    <row r="34" spans="2:13" x14ac:dyDescent="0.2">
      <c r="B34" s="51" t="s">
        <v>23</v>
      </c>
      <c r="C34" s="300"/>
      <c r="D34" s="300"/>
      <c r="E34" s="300"/>
      <c r="F34" s="300"/>
      <c r="G34" s="300"/>
      <c r="J34" s="43" t="s">
        <v>32</v>
      </c>
      <c r="K34" s="281"/>
      <c r="L34" s="281"/>
      <c r="M34" s="267"/>
    </row>
    <row r="35" spans="2:13" x14ac:dyDescent="0.2">
      <c r="B35" s="51" t="s">
        <v>35</v>
      </c>
      <c r="C35" s="257"/>
      <c r="D35" s="257"/>
      <c r="E35" s="257"/>
      <c r="F35" s="257"/>
      <c r="G35" s="300"/>
      <c r="J35" s="81" t="s">
        <v>30</v>
      </c>
      <c r="K35" s="281"/>
      <c r="L35" s="281"/>
      <c r="M35" s="267"/>
    </row>
    <row r="36" spans="2:13" x14ac:dyDescent="0.2">
      <c r="B36" s="49" t="s">
        <v>29</v>
      </c>
      <c r="C36" s="257"/>
      <c r="D36" s="300"/>
      <c r="E36" s="300"/>
      <c r="F36" s="300"/>
      <c r="G36" s="300"/>
      <c r="J36" s="45" t="s">
        <v>34</v>
      </c>
      <c r="K36" s="281"/>
      <c r="L36" s="281"/>
      <c r="M36" s="267"/>
    </row>
    <row r="37" spans="2:13" ht="17" customHeight="1" thickBot="1" x14ac:dyDescent="0.25">
      <c r="B37" s="49" t="s">
        <v>39</v>
      </c>
      <c r="C37" s="300"/>
      <c r="D37" s="300"/>
      <c r="E37" s="300"/>
      <c r="F37" s="300"/>
      <c r="G37" s="300"/>
      <c r="J37" s="46" t="s">
        <v>36</v>
      </c>
      <c r="K37" s="254"/>
      <c r="L37" s="254"/>
      <c r="M37" s="255"/>
    </row>
    <row r="38" spans="2:13" x14ac:dyDescent="0.2">
      <c r="B38" s="53" t="s">
        <v>33</v>
      </c>
      <c r="C38" s="257"/>
      <c r="D38" s="257"/>
      <c r="E38" s="257"/>
      <c r="F38" s="300"/>
      <c r="G38" s="300"/>
    </row>
    <row r="39" spans="2:13" x14ac:dyDescent="0.2">
      <c r="B39" s="53" t="s">
        <v>38</v>
      </c>
      <c r="C39" s="257"/>
      <c r="D39" s="300"/>
      <c r="E39" s="300"/>
      <c r="F39" s="300"/>
      <c r="G39" s="300"/>
    </row>
    <row r="40" spans="2:13" x14ac:dyDescent="0.2">
      <c r="B40" s="54" t="s">
        <v>43</v>
      </c>
      <c r="C40" s="300"/>
      <c r="D40" s="300"/>
      <c r="E40" s="300"/>
      <c r="F40" s="300"/>
      <c r="G40" s="300"/>
    </row>
    <row r="41" spans="2:13" x14ac:dyDescent="0.2">
      <c r="B41" s="54" t="s">
        <v>45</v>
      </c>
      <c r="C41" s="300"/>
      <c r="D41" s="300"/>
      <c r="E41" s="300"/>
      <c r="F41" s="300"/>
      <c r="G41" s="300"/>
    </row>
    <row r="42" spans="2:13" x14ac:dyDescent="0.2">
      <c r="B42" s="77" t="s">
        <v>31</v>
      </c>
      <c r="C42" s="300"/>
      <c r="D42" s="300"/>
      <c r="E42" s="300"/>
      <c r="F42" s="300"/>
      <c r="G42" s="300"/>
    </row>
    <row r="43" spans="2:13" x14ac:dyDescent="0.2">
      <c r="B43" s="77" t="s">
        <v>41</v>
      </c>
      <c r="C43" s="300"/>
      <c r="D43" s="300"/>
      <c r="E43" s="300"/>
      <c r="F43" s="300"/>
      <c r="G43" s="300"/>
    </row>
    <row r="44" spans="2:13" x14ac:dyDescent="0.2">
      <c r="B44" s="55" t="s">
        <v>44</v>
      </c>
      <c r="C44" s="300"/>
      <c r="D44" s="300"/>
      <c r="E44" s="300"/>
      <c r="F44" s="300"/>
      <c r="G44" s="300"/>
    </row>
    <row r="45" spans="2:13" x14ac:dyDescent="0.2">
      <c r="B45" s="55" t="s">
        <v>46</v>
      </c>
      <c r="C45" s="300"/>
      <c r="D45" s="300"/>
      <c r="E45" s="300"/>
      <c r="F45" s="300"/>
      <c r="G45" s="300"/>
    </row>
    <row r="46" spans="2:13" x14ac:dyDescent="0.2">
      <c r="B46" s="56" t="s">
        <v>47</v>
      </c>
      <c r="C46" s="300"/>
      <c r="D46" s="300"/>
      <c r="E46" s="300"/>
      <c r="F46" s="300"/>
      <c r="G46" s="300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61" customWidth="1"/>
    <col min="4" max="8" width="13" style="261" hidden="1" customWidth="1"/>
    <col min="9" max="10" width="0" hidden="1" customWidth="1"/>
    <col min="11" max="15" width="13" style="261" customWidth="1"/>
    <col min="16" max="16" width="13" style="261" hidden="1" customWidth="1"/>
  </cols>
  <sheetData>
    <row r="1" spans="2:18" ht="17" customHeight="1" thickBot="1" x14ac:dyDescent="0.25"/>
    <row r="2" spans="2:18" ht="17" customHeight="1" thickBot="1" x14ac:dyDescent="0.25">
      <c r="B2" s="303" t="s">
        <v>73</v>
      </c>
      <c r="C2" s="303" t="s">
        <v>74</v>
      </c>
      <c r="D2" s="303" t="s">
        <v>75</v>
      </c>
      <c r="E2" s="303" t="s">
        <v>76</v>
      </c>
      <c r="F2" s="303" t="s">
        <v>77</v>
      </c>
      <c r="G2" s="303" t="s">
        <v>78</v>
      </c>
      <c r="H2" s="303" t="s">
        <v>79</v>
      </c>
      <c r="I2" s="303" t="s">
        <v>80</v>
      </c>
      <c r="J2" s="303" t="s">
        <v>81</v>
      </c>
      <c r="K2" s="303" t="s">
        <v>82</v>
      </c>
      <c r="L2" s="303" t="s">
        <v>83</v>
      </c>
      <c r="M2" s="303" t="s">
        <v>84</v>
      </c>
      <c r="N2" s="303" t="s">
        <v>85</v>
      </c>
      <c r="O2" s="303" t="s">
        <v>86</v>
      </c>
      <c r="P2" s="303" t="s">
        <v>87</v>
      </c>
      <c r="Q2" s="303" t="s">
        <v>88</v>
      </c>
      <c r="R2" s="303" t="s">
        <v>89</v>
      </c>
    </row>
    <row r="3" spans="2:18" x14ac:dyDescent="0.2">
      <c r="B3" s="295" t="s">
        <v>25</v>
      </c>
      <c r="C3" s="296">
        <v>8.1999999999999993</v>
      </c>
      <c r="D3" s="296">
        <v>0.40000000000000041</v>
      </c>
      <c r="E3" s="296">
        <v>0.5</v>
      </c>
      <c r="F3" s="296">
        <v>0.6</v>
      </c>
      <c r="G3" s="296">
        <v>0.7</v>
      </c>
      <c r="H3" s="296">
        <v>0</v>
      </c>
      <c r="I3" s="296">
        <v>0.1</v>
      </c>
      <c r="J3" s="296">
        <v>0.1</v>
      </c>
      <c r="K3" s="296">
        <v>0</v>
      </c>
      <c r="L3" s="296"/>
      <c r="M3" s="296"/>
      <c r="N3" s="296"/>
      <c r="O3" s="296"/>
      <c r="P3" s="296"/>
      <c r="Q3" s="297">
        <f t="shared" ref="Q3:Q22" si="0">C3+SUM(D3:M3)</f>
        <v>10.6</v>
      </c>
      <c r="R3" s="298">
        <f>+VLOOKUP($B3,F!$C$4:$Q$23,15,)/Q3</f>
        <v>13.962264150943398</v>
      </c>
    </row>
    <row r="4" spans="2:18" x14ac:dyDescent="0.2">
      <c r="B4" s="51" t="s">
        <v>23</v>
      </c>
      <c r="C4" s="277">
        <v>12</v>
      </c>
      <c r="D4" s="277">
        <v>0.4</v>
      </c>
      <c r="E4" s="277">
        <v>0.3</v>
      </c>
      <c r="F4" s="277">
        <v>0.1</v>
      </c>
      <c r="G4" s="277">
        <v>0.2</v>
      </c>
      <c r="H4" s="277">
        <v>0</v>
      </c>
      <c r="I4" s="277">
        <v>0</v>
      </c>
      <c r="J4" s="277">
        <v>0</v>
      </c>
      <c r="K4" s="277">
        <v>0</v>
      </c>
      <c r="L4" s="277"/>
      <c r="M4" s="277"/>
      <c r="N4" s="277"/>
      <c r="O4" s="277"/>
      <c r="P4" s="277"/>
      <c r="Q4" s="285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31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87">
        <f t="shared" si="0"/>
        <v>10.700000000000001</v>
      </c>
      <c r="R5" s="121">
        <f>+VLOOKUP($B5,F!$C$4:$Q$23,15,)/Q5</f>
        <v>9.4392523364485967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2">
        <f t="shared" si="0"/>
        <v>31.4</v>
      </c>
      <c r="R6" s="172">
        <f>+VLOOKUP($B6,F!$C$4:$Q$23,15,)/Q6</f>
        <v>11.847133757961783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83">
        <f t="shared" si="0"/>
        <v>26.1</v>
      </c>
      <c r="R7" s="119">
        <f>+VLOOKUP($B7,F!$C$4:$Q$23,15,)/Q7</f>
        <v>9.118773946360152</v>
      </c>
    </row>
    <row r="8" spans="2:18" x14ac:dyDescent="0.2">
      <c r="B8" s="53" t="s">
        <v>33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86">
        <f t="shared" si="0"/>
        <v>14</v>
      </c>
      <c r="R8" s="122">
        <f>+VLOOKUP($B8,F!$C$4:$Q$23,15,)/Q8</f>
        <v>10.857142857142858</v>
      </c>
    </row>
    <row r="9" spans="2:18" x14ac:dyDescent="0.2">
      <c r="B9" s="52" t="s">
        <v>37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88">
        <f t="shared" si="0"/>
        <v>9.9</v>
      </c>
      <c r="R9" s="208">
        <f>+VLOOKUP($B9,F!$C$4:$Q$23,15,)/Q9</f>
        <v>13.131313131313131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1">
        <f t="shared" si="0"/>
        <v>6.6999999999999993</v>
      </c>
      <c r="R10" s="173">
        <f>+VLOOKUP($B10,F!$C$4:$Q$23,15,)/Q10</f>
        <v>6.4179104477611943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86">
        <f t="shared" si="0"/>
        <v>12.200000000000001</v>
      </c>
      <c r="R11" s="122">
        <f>+VLOOKUP($B11,F!$C$4:$Q$23,15,)/Q11</f>
        <v>7.3770491803278686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0">
        <f t="shared" si="0"/>
        <v>5.7000000000000011</v>
      </c>
      <c r="R12" s="120">
        <f>+VLOOKUP($B12,F!$C$4:$Q$23,15,)/Q12</f>
        <v>9.9999999999999982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2">
        <f t="shared" si="0"/>
        <v>29.400000000000002</v>
      </c>
      <c r="R13" s="172">
        <f>+VLOOKUP($B13,F!$C$4:$Q$23,15,)/Q13</f>
        <v>8.8775510204081627</v>
      </c>
    </row>
    <row r="14" spans="2:18" x14ac:dyDescent="0.2">
      <c r="B14" s="54" t="s">
        <v>45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89">
        <f t="shared" si="0"/>
        <v>9.5</v>
      </c>
      <c r="R14" s="123">
        <f>+VLOOKUP($B14,F!$C$4:$Q$23,15,)/Q14</f>
        <v>8.9473684210526319</v>
      </c>
    </row>
    <row r="15" spans="2:18" x14ac:dyDescent="0.2">
      <c r="B15" s="54" t="s">
        <v>43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89">
        <f t="shared" si="0"/>
        <v>8.8000000000000007</v>
      </c>
      <c r="R15" s="123">
        <f>+VLOOKUP($B15,F!$C$4:$Q$23,15,)/Q15</f>
        <v>5</v>
      </c>
    </row>
    <row r="16" spans="2:18" x14ac:dyDescent="0.2">
      <c r="B16" s="50" t="s">
        <v>27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83">
        <f t="shared" si="0"/>
        <v>20.6</v>
      </c>
      <c r="R16" s="119">
        <f>+VLOOKUP($B16,F!$C$4:$Q$23,15,)/Q16</f>
        <v>8.2038834951456305</v>
      </c>
    </row>
    <row r="17" spans="2:18" x14ac:dyDescent="0.2">
      <c r="B17" s="51" t="s">
        <v>35</v>
      </c>
      <c r="C17" s="277">
        <v>15.5</v>
      </c>
      <c r="D17" s="277">
        <v>0</v>
      </c>
      <c r="E17" s="277">
        <v>0</v>
      </c>
      <c r="F17" s="277">
        <v>0</v>
      </c>
      <c r="G17" s="277">
        <v>-0.1</v>
      </c>
      <c r="H17" s="277">
        <v>-0.1</v>
      </c>
      <c r="I17" s="277">
        <v>0</v>
      </c>
      <c r="J17" s="277">
        <v>0</v>
      </c>
      <c r="K17" s="277">
        <v>0</v>
      </c>
      <c r="L17" s="277"/>
      <c r="M17" s="277"/>
      <c r="N17" s="277"/>
      <c r="O17" s="277"/>
      <c r="P17" s="277"/>
      <c r="Q17" s="285">
        <f t="shared" si="0"/>
        <v>15.3</v>
      </c>
      <c r="R17" s="124">
        <f>+VLOOKUP($B17,F!$C$4:$Q$23,15,)/Q17</f>
        <v>5.7516339869281046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87">
        <f t="shared" si="0"/>
        <v>9.5</v>
      </c>
      <c r="R18" s="121">
        <f>+VLOOKUP($B18,F!$C$4:$Q$23,15,)/Q18</f>
        <v>8.1052631578947363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1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29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84">
        <f t="shared" si="0"/>
        <v>23.400000000000002</v>
      </c>
      <c r="R20" s="209">
        <f>+VLOOKUP($B20,F!$C$4:$Q$23,15,)/Q20</f>
        <v>3.8461538461538458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84">
        <f t="shared" si="0"/>
        <v>20.5</v>
      </c>
      <c r="R21" s="209">
        <f>+VLOOKUP($B21,F!$C$4:$Q$23,15,)/Q21</f>
        <v>2.5365853658536586</v>
      </c>
    </row>
    <row r="22" spans="2:18" ht="17" customHeight="1" thickBot="1" x14ac:dyDescent="0.25">
      <c r="B22" s="73" t="s">
        <v>44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2">
        <f t="shared" si="0"/>
        <v>7.6000000000000005</v>
      </c>
      <c r="R22" s="243">
        <f>+VLOOKUP($B22,F!$C$4:$Q$23,15,)/Q22</f>
        <v>-2.1052631578947367</v>
      </c>
    </row>
    <row r="23" spans="2:18" ht="17" customHeight="1" thickBot="1" x14ac:dyDescent="0.25"/>
    <row r="24" spans="2:18" ht="17" customHeight="1" thickBot="1" x14ac:dyDescent="0.25">
      <c r="B24" s="303" t="s">
        <v>73</v>
      </c>
      <c r="C24" s="303" t="s">
        <v>74</v>
      </c>
      <c r="D24" s="273" t="s">
        <v>75</v>
      </c>
      <c r="E24" s="273" t="s">
        <v>76</v>
      </c>
      <c r="F24" s="273" t="s">
        <v>77</v>
      </c>
      <c r="G24" s="273" t="s">
        <v>78</v>
      </c>
      <c r="H24" s="273" t="s">
        <v>79</v>
      </c>
      <c r="I24" s="273" t="s">
        <v>80</v>
      </c>
      <c r="J24" s="273" t="s">
        <v>81</v>
      </c>
      <c r="K24" s="273" t="s">
        <v>82</v>
      </c>
      <c r="L24" s="273" t="s">
        <v>83</v>
      </c>
      <c r="M24" s="303" t="s">
        <v>84</v>
      </c>
      <c r="N24" s="303" t="s">
        <v>85</v>
      </c>
      <c r="O24" s="303" t="s">
        <v>86</v>
      </c>
      <c r="P24" s="303" t="s">
        <v>87</v>
      </c>
      <c r="Q24" s="303" t="s">
        <v>88</v>
      </c>
      <c r="R24" s="303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93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84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83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77"/>
      <c r="N28" s="277"/>
      <c r="O28" s="277"/>
      <c r="P28" s="277"/>
      <c r="Q28" s="285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87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86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88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89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0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94">
        <f t="shared" si="1"/>
        <v>6.3</v>
      </c>
      <c r="R34" s="210">
        <f>+VLOOKUP($B34,F!$S$4:$AG$13,15,)/Q34</f>
        <v>14.126984126984127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61" hidden="1" customWidth="1"/>
    <col min="6" max="7" width="10.83203125" style="261" hidden="1" customWidth="1"/>
    <col min="8" max="8" width="10.83203125" hidden="1" customWidth="1"/>
    <col min="9" max="9" width="10.5" style="261" customWidth="1"/>
    <col min="10" max="13" width="10.83203125" style="261" customWidth="1"/>
    <col min="14" max="14" width="10.83203125" style="261" hidden="1" customWidth="1"/>
    <col min="15" max="15" width="11" style="261" hidden="1" customWidth="1"/>
    <col min="18" max="20" width="13" style="261" hidden="1" customWidth="1"/>
    <col min="21" max="22" width="10.83203125" style="261" hidden="1" customWidth="1"/>
    <col min="23" max="23" width="0" hidden="1" customWidth="1"/>
    <col min="25" max="25" width="10.83203125" style="261" customWidth="1"/>
    <col min="26" max="26" width="13" style="261" customWidth="1"/>
    <col min="27" max="27" width="10.6640625" style="261" customWidth="1"/>
    <col min="28" max="28" width="10.83203125" style="261" customWidth="1"/>
    <col min="29" max="29" width="10.83203125" style="261" hidden="1" customWidth="1"/>
    <col min="30" max="30" width="13" style="261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03" t="s">
        <v>90</v>
      </c>
      <c r="D2" s="303" t="s">
        <v>91</v>
      </c>
      <c r="E2" s="303" t="s">
        <v>92</v>
      </c>
      <c r="F2" s="303" t="s">
        <v>93</v>
      </c>
      <c r="G2" s="303" t="s">
        <v>94</v>
      </c>
      <c r="H2" s="303" t="s">
        <v>95</v>
      </c>
      <c r="I2" s="303" t="s">
        <v>96</v>
      </c>
      <c r="J2" s="303" t="s">
        <v>97</v>
      </c>
      <c r="K2" s="303" t="s">
        <v>98</v>
      </c>
      <c r="L2" s="303" t="s">
        <v>99</v>
      </c>
      <c r="M2" s="303" t="s">
        <v>100</v>
      </c>
      <c r="N2" s="303" t="s">
        <v>101</v>
      </c>
      <c r="O2" s="303" t="s">
        <v>102</v>
      </c>
      <c r="Q2" s="207"/>
      <c r="R2" s="303" t="s">
        <v>90</v>
      </c>
      <c r="S2" s="303" t="s">
        <v>91</v>
      </c>
      <c r="T2" s="303" t="s">
        <v>92</v>
      </c>
      <c r="U2" s="303" t="s">
        <v>93</v>
      </c>
      <c r="V2" s="303" t="s">
        <v>94</v>
      </c>
      <c r="W2" s="303" t="s">
        <v>95</v>
      </c>
      <c r="X2" s="303" t="s">
        <v>96</v>
      </c>
      <c r="Y2" s="303" t="s">
        <v>97</v>
      </c>
      <c r="Z2" s="303" t="s">
        <v>98</v>
      </c>
      <c r="AA2" s="303" t="s">
        <v>99</v>
      </c>
      <c r="AB2" s="303" t="s">
        <v>100</v>
      </c>
      <c r="AC2" s="303" t="s">
        <v>101</v>
      </c>
      <c r="AD2" s="303" t="s">
        <v>102</v>
      </c>
      <c r="AE2" s="303" t="s">
        <v>40</v>
      </c>
      <c r="AF2" s="303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105</v>
      </c>
      <c r="C4" s="267">
        <v>324</v>
      </c>
      <c r="D4" s="267">
        <v>638</v>
      </c>
      <c r="E4" s="267">
        <v>904</v>
      </c>
      <c r="F4" s="267">
        <v>1088</v>
      </c>
      <c r="G4" s="267">
        <v>1509</v>
      </c>
      <c r="H4" s="267">
        <v>1877</v>
      </c>
      <c r="I4" s="267">
        <v>2225</v>
      </c>
      <c r="J4" s="267">
        <v>2532</v>
      </c>
      <c r="K4" s="267">
        <v>3031</v>
      </c>
      <c r="L4" s="267"/>
      <c r="M4" s="267"/>
      <c r="N4" s="267"/>
      <c r="O4" s="267"/>
      <c r="Q4" s="95" t="s">
        <v>105</v>
      </c>
      <c r="R4" s="267">
        <v>324</v>
      </c>
      <c r="S4" s="267">
        <v>314</v>
      </c>
      <c r="T4" s="267">
        <v>266</v>
      </c>
      <c r="U4" s="267">
        <v>184</v>
      </c>
      <c r="V4" s="267">
        <v>421</v>
      </c>
      <c r="W4" s="267">
        <v>368</v>
      </c>
      <c r="X4" s="267">
        <v>348</v>
      </c>
      <c r="Y4" s="267">
        <v>307</v>
      </c>
      <c r="Z4" s="267">
        <v>499</v>
      </c>
      <c r="AA4" s="267"/>
      <c r="AB4" s="267"/>
      <c r="AC4" s="267"/>
      <c r="AD4" s="267"/>
      <c r="AE4" s="267">
        <f t="shared" si="0"/>
        <v>3031</v>
      </c>
      <c r="AF4" s="227">
        <f t="shared" si="1"/>
        <v>336.77777777777777</v>
      </c>
    </row>
    <row r="5" spans="2:32" x14ac:dyDescent="0.2">
      <c r="B5" s="95" t="s">
        <v>106</v>
      </c>
      <c r="C5" s="267">
        <v>232</v>
      </c>
      <c r="D5" s="267">
        <v>566</v>
      </c>
      <c r="E5" s="267">
        <v>851</v>
      </c>
      <c r="F5" s="267">
        <v>1136</v>
      </c>
      <c r="G5" s="267">
        <v>1423</v>
      </c>
      <c r="H5" s="267">
        <v>1817</v>
      </c>
      <c r="I5" s="267">
        <v>2129</v>
      </c>
      <c r="J5" s="267">
        <v>2486</v>
      </c>
      <c r="K5" s="267">
        <v>2903</v>
      </c>
      <c r="L5" s="267"/>
      <c r="M5" s="267"/>
      <c r="N5" s="267"/>
      <c r="O5" s="267"/>
      <c r="Q5" s="95" t="s">
        <v>106</v>
      </c>
      <c r="R5" s="267">
        <v>232</v>
      </c>
      <c r="S5" s="267">
        <v>334</v>
      </c>
      <c r="T5" s="267">
        <v>285</v>
      </c>
      <c r="U5" s="267">
        <v>285</v>
      </c>
      <c r="V5" s="267">
        <v>287</v>
      </c>
      <c r="W5" s="267">
        <v>394</v>
      </c>
      <c r="X5" s="267">
        <v>312</v>
      </c>
      <c r="Y5" s="267">
        <v>357</v>
      </c>
      <c r="Z5" s="267">
        <v>417</v>
      </c>
      <c r="AA5" s="267"/>
      <c r="AB5" s="267"/>
      <c r="AC5" s="267"/>
      <c r="AD5" s="267"/>
      <c r="AE5" s="267">
        <f t="shared" si="0"/>
        <v>2903</v>
      </c>
      <c r="AF5" s="227">
        <f t="shared" si="1"/>
        <v>322.55555555555554</v>
      </c>
    </row>
    <row r="6" spans="2:32" x14ac:dyDescent="0.2">
      <c r="B6" s="95" t="s">
        <v>107</v>
      </c>
      <c r="C6" s="267">
        <v>192</v>
      </c>
      <c r="D6" s="267">
        <v>499</v>
      </c>
      <c r="E6" s="267">
        <v>759</v>
      </c>
      <c r="F6" s="267">
        <v>1086</v>
      </c>
      <c r="G6" s="267">
        <v>1409</v>
      </c>
      <c r="H6" s="267">
        <v>1775</v>
      </c>
      <c r="I6" s="267">
        <v>2110</v>
      </c>
      <c r="J6" s="267">
        <v>2432</v>
      </c>
      <c r="K6" s="267">
        <v>2789</v>
      </c>
      <c r="L6" s="267"/>
      <c r="M6" s="267"/>
      <c r="N6" s="267"/>
      <c r="O6" s="267"/>
      <c r="Q6" s="95" t="s">
        <v>107</v>
      </c>
      <c r="R6" s="267">
        <v>192</v>
      </c>
      <c r="S6" s="267">
        <v>307</v>
      </c>
      <c r="T6" s="267">
        <v>260</v>
      </c>
      <c r="U6" s="267">
        <v>327</v>
      </c>
      <c r="V6" s="267">
        <v>323</v>
      </c>
      <c r="W6" s="267">
        <v>366</v>
      </c>
      <c r="X6" s="267">
        <v>335</v>
      </c>
      <c r="Y6" s="267">
        <v>322</v>
      </c>
      <c r="Z6" s="267">
        <v>357</v>
      </c>
      <c r="AA6" s="267"/>
      <c r="AB6" s="267"/>
      <c r="AC6" s="267"/>
      <c r="AD6" s="267"/>
      <c r="AE6" s="267">
        <f t="shared" si="0"/>
        <v>2789</v>
      </c>
      <c r="AF6" s="227">
        <f t="shared" si="1"/>
        <v>309.88888888888891</v>
      </c>
    </row>
    <row r="7" spans="2:32" x14ac:dyDescent="0.2">
      <c r="B7" s="95" t="s">
        <v>108</v>
      </c>
      <c r="C7" s="267">
        <v>182</v>
      </c>
      <c r="D7" s="267">
        <v>469</v>
      </c>
      <c r="E7" s="267">
        <v>682</v>
      </c>
      <c r="F7" s="267">
        <v>823</v>
      </c>
      <c r="G7" s="267">
        <v>1092</v>
      </c>
      <c r="H7" s="267">
        <v>1488</v>
      </c>
      <c r="I7" s="267">
        <v>1785</v>
      </c>
      <c r="J7" s="267">
        <v>2154</v>
      </c>
      <c r="K7" s="267">
        <v>2491</v>
      </c>
      <c r="L7" s="267"/>
      <c r="M7" s="267"/>
      <c r="N7" s="267"/>
      <c r="O7" s="267"/>
      <c r="Q7" s="95" t="s">
        <v>108</v>
      </c>
      <c r="R7" s="267">
        <v>182</v>
      </c>
      <c r="S7" s="267">
        <v>287</v>
      </c>
      <c r="T7" s="267">
        <v>213</v>
      </c>
      <c r="U7" s="267">
        <v>141</v>
      </c>
      <c r="V7" s="267">
        <v>269</v>
      </c>
      <c r="W7" s="267">
        <v>396</v>
      </c>
      <c r="X7" s="267">
        <v>297</v>
      </c>
      <c r="Y7" s="267">
        <v>369</v>
      </c>
      <c r="Z7" s="267">
        <v>337</v>
      </c>
      <c r="AA7" s="267"/>
      <c r="AB7" s="267"/>
      <c r="AC7" s="267"/>
      <c r="AD7" s="267"/>
      <c r="AE7" s="267">
        <f t="shared" si="0"/>
        <v>2491</v>
      </c>
      <c r="AF7" s="227">
        <f t="shared" si="1"/>
        <v>276.77777777777777</v>
      </c>
    </row>
    <row r="8" spans="2:32" x14ac:dyDescent="0.2">
      <c r="B8" s="95" t="s">
        <v>109</v>
      </c>
      <c r="C8" s="267"/>
      <c r="D8" s="267">
        <v>256</v>
      </c>
      <c r="E8" s="267">
        <v>493</v>
      </c>
      <c r="F8" s="267">
        <v>688</v>
      </c>
      <c r="G8" s="267">
        <v>930</v>
      </c>
      <c r="H8" s="267">
        <v>1208</v>
      </c>
      <c r="I8" s="267">
        <v>1533</v>
      </c>
      <c r="J8" s="267">
        <v>1852</v>
      </c>
      <c r="K8" s="267">
        <v>2161</v>
      </c>
      <c r="L8" s="267"/>
      <c r="M8" s="267"/>
      <c r="N8" s="267"/>
      <c r="O8" s="267"/>
      <c r="Q8" s="95" t="s">
        <v>109</v>
      </c>
      <c r="R8" s="267"/>
      <c r="S8" s="267">
        <v>256</v>
      </c>
      <c r="T8" s="267">
        <v>237</v>
      </c>
      <c r="U8" s="267">
        <v>195</v>
      </c>
      <c r="V8" s="267">
        <v>242</v>
      </c>
      <c r="W8" s="267">
        <v>278</v>
      </c>
      <c r="X8" s="267">
        <v>325</v>
      </c>
      <c r="Y8" s="267">
        <v>319</v>
      </c>
      <c r="Z8" s="267">
        <v>309</v>
      </c>
      <c r="AA8" s="267"/>
      <c r="AB8" s="267"/>
      <c r="AC8" s="267"/>
      <c r="AD8" s="267"/>
      <c r="AE8" s="267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110</v>
      </c>
      <c r="C9" s="255">
        <v>98</v>
      </c>
      <c r="D9" s="255">
        <v>331</v>
      </c>
      <c r="E9" s="255">
        <v>492</v>
      </c>
      <c r="F9" s="255">
        <v>692</v>
      </c>
      <c r="G9" s="255">
        <v>971</v>
      </c>
      <c r="H9" s="255">
        <v>1187</v>
      </c>
      <c r="I9" s="255">
        <v>1412</v>
      </c>
      <c r="J9" s="255">
        <v>1637</v>
      </c>
      <c r="K9" s="255">
        <v>1941</v>
      </c>
      <c r="L9" s="255"/>
      <c r="M9" s="255"/>
      <c r="N9" s="255"/>
      <c r="O9" s="255"/>
      <c r="Q9" s="96" t="s">
        <v>110</v>
      </c>
      <c r="R9" s="255">
        <v>98</v>
      </c>
      <c r="S9" s="255">
        <v>233</v>
      </c>
      <c r="T9" s="255">
        <v>161</v>
      </c>
      <c r="U9" s="255">
        <v>200</v>
      </c>
      <c r="V9" s="255">
        <v>279</v>
      </c>
      <c r="W9" s="255">
        <v>216</v>
      </c>
      <c r="X9" s="255">
        <v>225</v>
      </c>
      <c r="Y9" s="255">
        <v>225</v>
      </c>
      <c r="Z9" s="255">
        <v>304</v>
      </c>
      <c r="AA9" s="255"/>
      <c r="AB9" s="255"/>
      <c r="AC9" s="255"/>
      <c r="AD9" s="255"/>
      <c r="AE9" s="255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303" t="s">
        <v>90</v>
      </c>
      <c r="D28" s="303" t="s">
        <v>91</v>
      </c>
      <c r="E28" s="303" t="s">
        <v>92</v>
      </c>
      <c r="F28" s="303" t="s">
        <v>93</v>
      </c>
      <c r="G28" s="303" t="s">
        <v>94</v>
      </c>
      <c r="H28" s="303" t="s">
        <v>95</v>
      </c>
      <c r="I28" s="303" t="s">
        <v>96</v>
      </c>
      <c r="J28" s="303" t="s">
        <v>97</v>
      </c>
      <c r="K28" s="303" t="s">
        <v>98</v>
      </c>
      <c r="L28" s="303" t="s">
        <v>99</v>
      </c>
      <c r="M28" s="303" t="s">
        <v>100</v>
      </c>
      <c r="N28" s="303" t="s">
        <v>101</v>
      </c>
      <c r="O28" s="303" t="s">
        <v>102</v>
      </c>
      <c r="Q28" s="207"/>
      <c r="R28" s="303" t="s">
        <v>90</v>
      </c>
      <c r="S28" s="303" t="s">
        <v>91</v>
      </c>
      <c r="T28" s="303" t="s">
        <v>92</v>
      </c>
      <c r="U28" s="303" t="s">
        <v>93</v>
      </c>
      <c r="V28" s="303" t="s">
        <v>94</v>
      </c>
      <c r="W28" s="303" t="s">
        <v>95</v>
      </c>
      <c r="X28" s="303" t="s">
        <v>96</v>
      </c>
      <c r="Y28" s="303" t="s">
        <v>97</v>
      </c>
      <c r="Z28" s="303" t="s">
        <v>98</v>
      </c>
      <c r="AA28" s="303" t="s">
        <v>99</v>
      </c>
      <c r="AB28" s="303" t="s">
        <v>100</v>
      </c>
      <c r="AC28" s="303" t="s">
        <v>101</v>
      </c>
      <c r="AD28" s="303" t="s">
        <v>102</v>
      </c>
      <c r="AE28" s="303" t="s">
        <v>40</v>
      </c>
      <c r="AF28" s="303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107</v>
      </c>
      <c r="C30" s="267">
        <v>309</v>
      </c>
      <c r="D30" s="267">
        <v>743</v>
      </c>
      <c r="E30" s="267">
        <v>1095</v>
      </c>
      <c r="F30" s="267">
        <v>1679</v>
      </c>
      <c r="G30" s="267">
        <v>2185</v>
      </c>
      <c r="H30" s="267">
        <v>2708</v>
      </c>
      <c r="I30" s="267">
        <v>3208</v>
      </c>
      <c r="J30" s="267">
        <v>3726</v>
      </c>
      <c r="K30" s="267">
        <v>4183</v>
      </c>
      <c r="L30" s="267"/>
      <c r="M30" s="267"/>
      <c r="N30" s="267"/>
      <c r="O30" s="267"/>
      <c r="Q30" s="95" t="s">
        <v>107</v>
      </c>
      <c r="R30" s="267">
        <v>309</v>
      </c>
      <c r="S30" s="267">
        <v>434</v>
      </c>
      <c r="T30" s="267">
        <v>352</v>
      </c>
      <c r="U30" s="267">
        <v>584</v>
      </c>
      <c r="V30" s="267">
        <v>506</v>
      </c>
      <c r="W30" s="267">
        <v>523</v>
      </c>
      <c r="X30" s="267">
        <v>500</v>
      </c>
      <c r="Y30" s="267">
        <v>518</v>
      </c>
      <c r="Z30" s="267">
        <v>457</v>
      </c>
      <c r="AA30" s="267"/>
      <c r="AB30" s="267"/>
      <c r="AC30" s="267"/>
      <c r="AD30" s="267"/>
      <c r="AE30" s="267">
        <f>SUM(R30:AD30)</f>
        <v>4183</v>
      </c>
      <c r="AF30" s="227">
        <f>AE30/COUNT(R30:AD30)</f>
        <v>464.77777777777777</v>
      </c>
    </row>
    <row r="31" spans="2:32" x14ac:dyDescent="0.2">
      <c r="B31" s="95" t="s">
        <v>111</v>
      </c>
      <c r="C31" s="267">
        <v>397</v>
      </c>
      <c r="D31" s="267">
        <v>802</v>
      </c>
      <c r="E31" s="267">
        <v>1089</v>
      </c>
      <c r="F31" s="267">
        <v>1425</v>
      </c>
      <c r="G31" s="267">
        <v>1845</v>
      </c>
      <c r="H31" s="267">
        <v>2305</v>
      </c>
      <c r="I31" s="267">
        <v>2947</v>
      </c>
      <c r="J31" s="267">
        <v>3318</v>
      </c>
      <c r="K31" s="267">
        <v>3622</v>
      </c>
      <c r="L31" s="267"/>
      <c r="M31" s="267"/>
      <c r="N31" s="267"/>
      <c r="O31" s="267"/>
      <c r="Q31" s="95" t="s">
        <v>111</v>
      </c>
      <c r="R31" s="267">
        <v>397</v>
      </c>
      <c r="S31" s="267">
        <v>405</v>
      </c>
      <c r="T31" s="267">
        <v>287</v>
      </c>
      <c r="U31" s="267">
        <v>330</v>
      </c>
      <c r="V31" s="267">
        <v>426</v>
      </c>
      <c r="W31" s="267">
        <v>460</v>
      </c>
      <c r="X31" s="267">
        <v>642</v>
      </c>
      <c r="Y31" s="267">
        <v>371</v>
      </c>
      <c r="Z31" s="267">
        <v>304</v>
      </c>
      <c r="AA31" s="267"/>
      <c r="AB31" s="267"/>
      <c r="AC31" s="267"/>
      <c r="AD31" s="267"/>
      <c r="AE31" s="267">
        <f>SUM(R31:AD31)</f>
        <v>3622</v>
      </c>
      <c r="AF31" s="227">
        <f>AE31/COUNT(R31:AD31)</f>
        <v>402.44444444444446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1" customWidth="1"/>
    <col min="3" max="3" width="12.1640625" style="261" customWidth="1"/>
    <col min="4" max="6" width="8.16406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6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77">
        <v>12</v>
      </c>
      <c r="K6" s="4"/>
    </row>
    <row r="7" spans="1:11" x14ac:dyDescent="0.2">
      <c r="A7" s="50">
        <v>23</v>
      </c>
      <c r="B7" s="50" t="s">
        <v>27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37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29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35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77">
        <v>6</v>
      </c>
      <c r="K10" s="4"/>
    </row>
    <row r="11" spans="1:11" x14ac:dyDescent="0.2">
      <c r="A11" s="52">
        <v>18</v>
      </c>
      <c r="B11" s="52" t="s">
        <v>25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33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31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44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43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45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1" customWidth="1"/>
    <col min="2" max="2" width="7.6640625" style="261" customWidth="1"/>
    <col min="5" max="5" width="12.33203125" style="261" customWidth="1"/>
    <col min="9" max="9" width="31.6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6">
        <v>71</v>
      </c>
      <c r="G3" s="266">
        <v>29</v>
      </c>
      <c r="H3" s="266">
        <v>25</v>
      </c>
      <c r="I3" s="266"/>
    </row>
    <row r="4" spans="1:9" x14ac:dyDescent="0.2">
      <c r="A4" s="49">
        <v>16</v>
      </c>
      <c r="B4" s="49">
        <v>2</v>
      </c>
      <c r="C4" s="49" t="s">
        <v>29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77">
        <v>71</v>
      </c>
      <c r="G5" s="277">
        <v>24</v>
      </c>
      <c r="H5" s="277">
        <v>16</v>
      </c>
      <c r="I5" s="277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35</v>
      </c>
      <c r="D7" s="51" t="s">
        <v>22</v>
      </c>
      <c r="E7" s="61" t="s">
        <v>176</v>
      </c>
      <c r="F7" s="277">
        <v>71</v>
      </c>
      <c r="G7" s="277">
        <v>17</v>
      </c>
      <c r="H7" s="277">
        <v>10</v>
      </c>
      <c r="I7" s="277"/>
    </row>
    <row r="8" spans="1:9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43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27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45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25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33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61" customWidth="1"/>
    <col min="4" max="4" width="8.1640625" style="261" customWidth="1"/>
    <col min="5" max="5" width="9.6640625" style="261" customWidth="1"/>
    <col min="6" max="6" width="8.1640625" style="261" customWidth="1"/>
    <col min="11" max="11" width="34.332031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6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35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77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77">
        <v>8</v>
      </c>
      <c r="K8" s="4" t="s">
        <v>214</v>
      </c>
    </row>
    <row r="9" spans="1:11" x14ac:dyDescent="0.2">
      <c r="A9" s="50">
        <v>23</v>
      </c>
      <c r="B9" s="50" t="s">
        <v>27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31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33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29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25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44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45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37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1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1" customWidth="1"/>
    <col min="5" max="5" width="12.33203125" style="261" customWidth="1"/>
    <col min="9" max="9" width="32.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6">
        <v>71</v>
      </c>
      <c r="G3" s="266">
        <v>29</v>
      </c>
      <c r="H3" s="266">
        <v>25</v>
      </c>
      <c r="I3" s="266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27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77">
        <v>71</v>
      </c>
      <c r="G7" s="277">
        <v>22</v>
      </c>
      <c r="H7" s="277">
        <v>10</v>
      </c>
      <c r="I7" s="277"/>
      <c r="J7" s="72"/>
      <c r="K7" s="72"/>
    </row>
    <row r="8" spans="1:11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25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239</v>
      </c>
      <c r="F11" s="277">
        <v>70</v>
      </c>
      <c r="G11" s="277">
        <v>-2</v>
      </c>
      <c r="H11" s="277">
        <v>3</v>
      </c>
      <c r="I11" s="277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45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44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31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29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2020-09-16T13:43:23Z</dcterms:modified>
</cp:coreProperties>
</file>