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06" documentId="11_B3D6CF5406D8CA4752FDD60A7447D68B3CA95D05" xr6:coauthVersionLast="45" xr6:coauthVersionMax="45" xr10:uidLastSave="{21F419DE-F42B-D145-AA4C-E9EDF9969335}"/>
  <bookViews>
    <workbookView xWindow="0" yWindow="460" windowWidth="38400" windowHeight="19400" activeTab="1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state="hidden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state="hidden" r:id="rId23"/>
    <sheet name="R10" sheetId="24" r:id="rId24"/>
    <sheet name="Q11" sheetId="25" state="hidden" r:id="rId25"/>
    <sheet name="R11" sheetId="26" r:id="rId26"/>
  </sheets>
  <definedNames>
    <definedName name="_xlnm._FilterDatabase" localSheetId="0" hidden="1">'C'!$S$2:$T$12</definedName>
    <definedName name="_xlnm._FilterDatabase" localSheetId="1" hidden="1">F!$B$49:$Q$69</definedName>
    <definedName name="_xlnm._FilterDatabase" localSheetId="3" hidden="1">Leagues!$B$28:$N$31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24" hidden="1">'Q11'!$A$2:$K$22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25" hidden="1">'R11'!$A$2:$I$22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V16" i="1"/>
  <c r="AG16" i="2"/>
  <c r="AD16" i="2"/>
  <c r="N22" i="1"/>
  <c r="N21" i="1"/>
  <c r="N19" i="1"/>
  <c r="N20" i="1"/>
  <c r="N18" i="1"/>
  <c r="N17" i="1"/>
  <c r="N16" i="1"/>
  <c r="N15" i="1"/>
  <c r="N14" i="1"/>
  <c r="N13" i="1"/>
  <c r="N12" i="1"/>
  <c r="N7" i="1"/>
  <c r="N10" i="1"/>
  <c r="N6" i="1"/>
  <c r="N9" i="1"/>
  <c r="N8" i="1"/>
  <c r="N5" i="1"/>
  <c r="N4" i="1"/>
  <c r="N3" i="1"/>
  <c r="AE31" i="4"/>
  <c r="AF31" i="4" s="1"/>
  <c r="AF30" i="4"/>
  <c r="AE30" i="4"/>
  <c r="AE29" i="4"/>
  <c r="AF29" i="4" s="1"/>
  <c r="AF9" i="4"/>
  <c r="AE9" i="4"/>
  <c r="AF8" i="4"/>
  <c r="AE8" i="4"/>
  <c r="AF7" i="4"/>
  <c r="AE7" i="4"/>
  <c r="AF5" i="4"/>
  <c r="AE5" i="4"/>
  <c r="AF6" i="4"/>
  <c r="AE6" i="4"/>
  <c r="AF4" i="4"/>
  <c r="AE4" i="4"/>
  <c r="AF3" i="4"/>
  <c r="AE3" i="4"/>
  <c r="Q34" i="3"/>
  <c r="Q33" i="3"/>
  <c r="Q32" i="3"/>
  <c r="R32" i="3" s="1"/>
  <c r="Q31" i="3"/>
  <c r="R31" i="3" s="1"/>
  <c r="Q30" i="3"/>
  <c r="R30" i="3" s="1"/>
  <c r="Q29" i="3"/>
  <c r="Q28" i="3"/>
  <c r="Q27" i="3"/>
  <c r="Q26" i="3"/>
  <c r="R26" i="3" s="1"/>
  <c r="Q25" i="3"/>
  <c r="R25" i="3" s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66" i="2"/>
  <c r="M66" i="2"/>
  <c r="L66" i="2"/>
  <c r="K66" i="2"/>
  <c r="J66" i="2"/>
  <c r="I66" i="2"/>
  <c r="H66" i="2"/>
  <c r="G66" i="2"/>
  <c r="F66" i="2"/>
  <c r="E66" i="2"/>
  <c r="D66" i="2"/>
  <c r="N62" i="2"/>
  <c r="M62" i="2"/>
  <c r="L62" i="2"/>
  <c r="K62" i="2"/>
  <c r="J62" i="2"/>
  <c r="I62" i="2"/>
  <c r="H62" i="2"/>
  <c r="G62" i="2"/>
  <c r="F62" i="2"/>
  <c r="E62" i="2"/>
  <c r="D62" i="2"/>
  <c r="N65" i="2"/>
  <c r="M65" i="2"/>
  <c r="L65" i="2"/>
  <c r="K65" i="2"/>
  <c r="J65" i="2"/>
  <c r="I65" i="2"/>
  <c r="H65" i="2"/>
  <c r="G65" i="2"/>
  <c r="F65" i="2"/>
  <c r="E65" i="2"/>
  <c r="D65" i="2"/>
  <c r="N67" i="2"/>
  <c r="M67" i="2"/>
  <c r="L67" i="2"/>
  <c r="K67" i="2"/>
  <c r="J67" i="2"/>
  <c r="I67" i="2"/>
  <c r="H67" i="2"/>
  <c r="G67" i="2"/>
  <c r="F67" i="2"/>
  <c r="E67" i="2"/>
  <c r="D67" i="2"/>
  <c r="N56" i="2"/>
  <c r="M56" i="2"/>
  <c r="L56" i="2"/>
  <c r="K56" i="2"/>
  <c r="J56" i="2"/>
  <c r="I56" i="2"/>
  <c r="F56" i="2"/>
  <c r="E56" i="2"/>
  <c r="D56" i="2"/>
  <c r="N58" i="2"/>
  <c r="M58" i="2"/>
  <c r="L58" i="2"/>
  <c r="K58" i="2"/>
  <c r="J58" i="2"/>
  <c r="I58" i="2"/>
  <c r="H58" i="2"/>
  <c r="G58" i="2"/>
  <c r="F58" i="2"/>
  <c r="E58" i="2"/>
  <c r="Q58" i="2" s="1"/>
  <c r="D58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57" i="2"/>
  <c r="M57" i="2"/>
  <c r="L57" i="2"/>
  <c r="K57" i="2"/>
  <c r="J57" i="2"/>
  <c r="I57" i="2"/>
  <c r="H57" i="2"/>
  <c r="G57" i="2"/>
  <c r="F57" i="2"/>
  <c r="E57" i="2"/>
  <c r="Q57" i="2" s="1"/>
  <c r="D57" i="2"/>
  <c r="N55" i="2"/>
  <c r="M55" i="2"/>
  <c r="L55" i="2"/>
  <c r="K55" i="2"/>
  <c r="J55" i="2"/>
  <c r="I55" i="2"/>
  <c r="H55" i="2"/>
  <c r="G55" i="2"/>
  <c r="F55" i="2"/>
  <c r="E55" i="2"/>
  <c r="D55" i="2"/>
  <c r="N60" i="2"/>
  <c r="M60" i="2"/>
  <c r="L60" i="2"/>
  <c r="K60" i="2"/>
  <c r="J60" i="2"/>
  <c r="I60" i="2"/>
  <c r="H60" i="2"/>
  <c r="G60" i="2"/>
  <c r="F60" i="2"/>
  <c r="E60" i="2"/>
  <c r="D60" i="2"/>
  <c r="N61" i="2"/>
  <c r="M61" i="2"/>
  <c r="L61" i="2"/>
  <c r="K61" i="2"/>
  <c r="J61" i="2"/>
  <c r="I61" i="2"/>
  <c r="H61" i="2"/>
  <c r="G61" i="2"/>
  <c r="F61" i="2"/>
  <c r="E61" i="2"/>
  <c r="D61" i="2"/>
  <c r="N54" i="2"/>
  <c r="M54" i="2"/>
  <c r="L54" i="2"/>
  <c r="K54" i="2"/>
  <c r="J54" i="2"/>
  <c r="I54" i="2"/>
  <c r="H54" i="2"/>
  <c r="G54" i="2"/>
  <c r="F54" i="2"/>
  <c r="E54" i="2"/>
  <c r="D54" i="2"/>
  <c r="M59" i="2"/>
  <c r="L59" i="2"/>
  <c r="K59" i="2"/>
  <c r="J59" i="2"/>
  <c r="I59" i="2"/>
  <c r="H59" i="2"/>
  <c r="G59" i="2"/>
  <c r="F59" i="2"/>
  <c r="E59" i="2"/>
  <c r="D59" i="2"/>
  <c r="N53" i="2"/>
  <c r="M53" i="2"/>
  <c r="L53" i="2"/>
  <c r="K53" i="2"/>
  <c r="J53" i="2"/>
  <c r="I53" i="2"/>
  <c r="H53" i="2"/>
  <c r="G53" i="2"/>
  <c r="F53" i="2"/>
  <c r="E53" i="2"/>
  <c r="D53" i="2"/>
  <c r="N51" i="2"/>
  <c r="M51" i="2"/>
  <c r="L51" i="2"/>
  <c r="K51" i="2"/>
  <c r="J51" i="2"/>
  <c r="I51" i="2"/>
  <c r="H51" i="2"/>
  <c r="G51" i="2"/>
  <c r="F51" i="2"/>
  <c r="E51" i="2"/>
  <c r="D51" i="2"/>
  <c r="N52" i="2"/>
  <c r="M52" i="2"/>
  <c r="L52" i="2"/>
  <c r="K52" i="2"/>
  <c r="J52" i="2"/>
  <c r="I52" i="2"/>
  <c r="H52" i="2"/>
  <c r="G52" i="2"/>
  <c r="F52" i="2"/>
  <c r="E52" i="2"/>
  <c r="Q52" i="2" s="1"/>
  <c r="D52" i="2"/>
  <c r="N50" i="2"/>
  <c r="M50" i="2"/>
  <c r="L50" i="2"/>
  <c r="K50" i="2"/>
  <c r="J50" i="2"/>
  <c r="I50" i="2"/>
  <c r="H50" i="2"/>
  <c r="G50" i="2"/>
  <c r="F50" i="2"/>
  <c r="E50" i="2"/>
  <c r="D50" i="2"/>
  <c r="N46" i="2"/>
  <c r="M46" i="2"/>
  <c r="L46" i="2"/>
  <c r="K46" i="2"/>
  <c r="J46" i="2"/>
  <c r="I46" i="2"/>
  <c r="H46" i="2"/>
  <c r="G46" i="2"/>
  <c r="F46" i="2"/>
  <c r="E46" i="2"/>
  <c r="Q46" i="2" s="1"/>
  <c r="D46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E43" i="2"/>
  <c r="D43" i="2"/>
  <c r="N45" i="2"/>
  <c r="M45" i="2"/>
  <c r="L45" i="2"/>
  <c r="K45" i="2"/>
  <c r="J45" i="2"/>
  <c r="I45" i="2"/>
  <c r="H45" i="2"/>
  <c r="G45" i="2"/>
  <c r="F45" i="2"/>
  <c r="E45" i="2"/>
  <c r="D45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N39" i="2"/>
  <c r="M39" i="2"/>
  <c r="L39" i="2"/>
  <c r="K39" i="2"/>
  <c r="J39" i="2"/>
  <c r="I39" i="2"/>
  <c r="H39" i="2"/>
  <c r="G39" i="2"/>
  <c r="F39" i="2"/>
  <c r="E39" i="2"/>
  <c r="D39" i="2"/>
  <c r="N40" i="2"/>
  <c r="M40" i="2"/>
  <c r="L40" i="2"/>
  <c r="K40" i="2"/>
  <c r="J40" i="2"/>
  <c r="I40" i="2"/>
  <c r="H40" i="2"/>
  <c r="G40" i="2"/>
  <c r="F40" i="2"/>
  <c r="E40" i="2"/>
  <c r="D40" i="2"/>
  <c r="N38" i="2"/>
  <c r="M38" i="2"/>
  <c r="L38" i="2"/>
  <c r="K38" i="2"/>
  <c r="J38" i="2"/>
  <c r="I38" i="2"/>
  <c r="H38" i="2"/>
  <c r="G38" i="2"/>
  <c r="F38" i="2"/>
  <c r="E38" i="2"/>
  <c r="D38" i="2"/>
  <c r="N37" i="2"/>
  <c r="M37" i="2"/>
  <c r="L37" i="2"/>
  <c r="K37" i="2"/>
  <c r="J37" i="2"/>
  <c r="I37" i="2"/>
  <c r="H37" i="2"/>
  <c r="G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3" i="2"/>
  <c r="M33" i="2"/>
  <c r="L33" i="2"/>
  <c r="K33" i="2"/>
  <c r="J33" i="2"/>
  <c r="I33" i="2"/>
  <c r="F33" i="2"/>
  <c r="E33" i="2"/>
  <c r="D33" i="2"/>
  <c r="Q33" i="2" s="1"/>
  <c r="N31" i="2"/>
  <c r="M31" i="2"/>
  <c r="L31" i="2"/>
  <c r="K31" i="2"/>
  <c r="J31" i="2"/>
  <c r="I31" i="2"/>
  <c r="H31" i="2"/>
  <c r="G31" i="2"/>
  <c r="F31" i="2"/>
  <c r="E31" i="2"/>
  <c r="D31" i="2"/>
  <c r="Q31" i="2" s="1"/>
  <c r="N35" i="2"/>
  <c r="M35" i="2"/>
  <c r="L35" i="2"/>
  <c r="K35" i="2"/>
  <c r="J35" i="2"/>
  <c r="I35" i="2"/>
  <c r="H35" i="2"/>
  <c r="G35" i="2"/>
  <c r="F35" i="2"/>
  <c r="E35" i="2"/>
  <c r="D35" i="2"/>
  <c r="Q35" i="2" s="1"/>
  <c r="N32" i="2"/>
  <c r="M32" i="2"/>
  <c r="L32" i="2"/>
  <c r="K32" i="2"/>
  <c r="J32" i="2"/>
  <c r="I32" i="2"/>
  <c r="H32" i="2"/>
  <c r="G32" i="2"/>
  <c r="F32" i="2"/>
  <c r="E32" i="2"/>
  <c r="D32" i="2"/>
  <c r="Q32" i="2" s="1"/>
  <c r="N30" i="2"/>
  <c r="M30" i="2"/>
  <c r="L30" i="2"/>
  <c r="K30" i="2"/>
  <c r="J30" i="2"/>
  <c r="I30" i="2"/>
  <c r="H30" i="2"/>
  <c r="G30" i="2"/>
  <c r="F30" i="2"/>
  <c r="E30" i="2"/>
  <c r="D30" i="2"/>
  <c r="Q30" i="2" s="1"/>
  <c r="M34" i="2"/>
  <c r="L34" i="2"/>
  <c r="K34" i="2"/>
  <c r="J34" i="2"/>
  <c r="I34" i="2"/>
  <c r="H34" i="2"/>
  <c r="G34" i="2"/>
  <c r="F34" i="2"/>
  <c r="E34" i="2"/>
  <c r="D34" i="2"/>
  <c r="Q34" i="2" s="1"/>
  <c r="N28" i="2"/>
  <c r="M28" i="2"/>
  <c r="L28" i="2"/>
  <c r="K28" i="2"/>
  <c r="J28" i="2"/>
  <c r="I28" i="2"/>
  <c r="H28" i="2"/>
  <c r="G28" i="2"/>
  <c r="F28" i="2"/>
  <c r="E28" i="2"/>
  <c r="D28" i="2"/>
  <c r="Q28" i="2" s="1"/>
  <c r="N29" i="2"/>
  <c r="M29" i="2"/>
  <c r="L29" i="2"/>
  <c r="K29" i="2"/>
  <c r="J29" i="2"/>
  <c r="I29" i="2"/>
  <c r="H29" i="2"/>
  <c r="G29" i="2"/>
  <c r="F29" i="2"/>
  <c r="E29" i="2"/>
  <c r="D29" i="2"/>
  <c r="Q29" i="2" s="1"/>
  <c r="N27" i="2"/>
  <c r="M27" i="2"/>
  <c r="L27" i="2"/>
  <c r="K27" i="2"/>
  <c r="J27" i="2"/>
  <c r="I27" i="2"/>
  <c r="H27" i="2"/>
  <c r="G27" i="2"/>
  <c r="F27" i="2"/>
  <c r="E27" i="2"/>
  <c r="D27" i="2"/>
  <c r="Q27" i="2" s="1"/>
  <c r="N22" i="2"/>
  <c r="M22" i="2"/>
  <c r="L22" i="2"/>
  <c r="K22" i="2"/>
  <c r="J22" i="2"/>
  <c r="I22" i="2"/>
  <c r="H22" i="2"/>
  <c r="G22" i="2"/>
  <c r="F22" i="2"/>
  <c r="E22" i="2"/>
  <c r="D22" i="2"/>
  <c r="Q22" i="2" s="1"/>
  <c r="R19" i="3" s="1"/>
  <c r="N14" i="2"/>
  <c r="M14" i="2"/>
  <c r="L14" i="2"/>
  <c r="K14" i="2"/>
  <c r="J14" i="2"/>
  <c r="I14" i="2"/>
  <c r="H14" i="2"/>
  <c r="G14" i="2"/>
  <c r="F14" i="2"/>
  <c r="E14" i="2"/>
  <c r="D14" i="2"/>
  <c r="Q14" i="2" s="1"/>
  <c r="N7" i="2"/>
  <c r="L7" i="2"/>
  <c r="K7" i="2"/>
  <c r="J7" i="2"/>
  <c r="I7" i="2"/>
  <c r="H7" i="2"/>
  <c r="G7" i="2"/>
  <c r="F7" i="2"/>
  <c r="E7" i="2"/>
  <c r="D7" i="2"/>
  <c r="Q7" i="2" s="1"/>
  <c r="N9" i="2"/>
  <c r="M9" i="2"/>
  <c r="L9" i="2"/>
  <c r="K9" i="2"/>
  <c r="J9" i="2"/>
  <c r="I9" i="2"/>
  <c r="H9" i="2"/>
  <c r="G9" i="2"/>
  <c r="F9" i="2"/>
  <c r="E9" i="2"/>
  <c r="D9" i="2"/>
  <c r="N5" i="2"/>
  <c r="M5" i="2"/>
  <c r="L5" i="2"/>
  <c r="K5" i="2"/>
  <c r="J5" i="2"/>
  <c r="I5" i="2"/>
  <c r="H5" i="2"/>
  <c r="G5" i="2"/>
  <c r="F5" i="2"/>
  <c r="E5" i="2"/>
  <c r="D5" i="2"/>
  <c r="N16" i="2"/>
  <c r="M16" i="2"/>
  <c r="L16" i="2"/>
  <c r="K16" i="2"/>
  <c r="J16" i="2"/>
  <c r="I16" i="2"/>
  <c r="H16" i="2"/>
  <c r="G16" i="2"/>
  <c r="F16" i="2"/>
  <c r="E16" i="2"/>
  <c r="D16" i="2"/>
  <c r="N19" i="2"/>
  <c r="M19" i="2"/>
  <c r="L19" i="2"/>
  <c r="K19" i="2"/>
  <c r="J19" i="2"/>
  <c r="I19" i="2"/>
  <c r="H19" i="2"/>
  <c r="G19" i="2"/>
  <c r="F19" i="2"/>
  <c r="E19" i="2"/>
  <c r="D19" i="2"/>
  <c r="N23" i="2"/>
  <c r="M23" i="2"/>
  <c r="L23" i="2"/>
  <c r="K23" i="2"/>
  <c r="J23" i="2"/>
  <c r="I23" i="2"/>
  <c r="H23" i="2"/>
  <c r="G23" i="2"/>
  <c r="F23" i="2"/>
  <c r="E23" i="2"/>
  <c r="D23" i="2"/>
  <c r="N15" i="2"/>
  <c r="M15" i="2"/>
  <c r="L15" i="2"/>
  <c r="K15" i="2"/>
  <c r="J15" i="2"/>
  <c r="I15" i="2"/>
  <c r="H15" i="2"/>
  <c r="G15" i="2"/>
  <c r="F15" i="2"/>
  <c r="E15" i="2"/>
  <c r="D15" i="2"/>
  <c r="N21" i="2"/>
  <c r="M21" i="2"/>
  <c r="L21" i="2"/>
  <c r="K21" i="2"/>
  <c r="J21" i="2"/>
  <c r="I21" i="2"/>
  <c r="H21" i="2"/>
  <c r="G21" i="2"/>
  <c r="F21" i="2"/>
  <c r="E21" i="2"/>
  <c r="D21" i="2"/>
  <c r="AG13" i="2"/>
  <c r="AH13" i="2" s="1"/>
  <c r="N12" i="2"/>
  <c r="M12" i="2"/>
  <c r="L12" i="2"/>
  <c r="K12" i="2"/>
  <c r="J12" i="2"/>
  <c r="I12" i="2"/>
  <c r="H12" i="2"/>
  <c r="G12" i="2"/>
  <c r="F12" i="2"/>
  <c r="E12" i="2"/>
  <c r="D12" i="2"/>
  <c r="AG12" i="2"/>
  <c r="AH12" i="2" s="1"/>
  <c r="M11" i="2"/>
  <c r="L11" i="2"/>
  <c r="K11" i="2"/>
  <c r="J11" i="2"/>
  <c r="I11" i="2"/>
  <c r="H11" i="2"/>
  <c r="G11" i="2"/>
  <c r="F11" i="2"/>
  <c r="E11" i="2"/>
  <c r="D11" i="2"/>
  <c r="AG11" i="2"/>
  <c r="R29" i="3" s="1"/>
  <c r="N20" i="2"/>
  <c r="M20" i="2"/>
  <c r="L20" i="2"/>
  <c r="K20" i="2"/>
  <c r="J20" i="2"/>
  <c r="I20" i="2"/>
  <c r="H20" i="2"/>
  <c r="G20" i="2"/>
  <c r="F20" i="2"/>
  <c r="E20" i="2"/>
  <c r="D20" i="2"/>
  <c r="AG10" i="2"/>
  <c r="AH10" i="2" s="1"/>
  <c r="N18" i="2"/>
  <c r="M18" i="2"/>
  <c r="L18" i="2"/>
  <c r="K18" i="2"/>
  <c r="J18" i="2"/>
  <c r="I18" i="2"/>
  <c r="H18" i="2"/>
  <c r="G18" i="2"/>
  <c r="F18" i="2"/>
  <c r="E18" i="2"/>
  <c r="D18" i="2"/>
  <c r="AG9" i="2"/>
  <c r="AH9" i="2" s="1"/>
  <c r="N13" i="2"/>
  <c r="M13" i="2"/>
  <c r="L13" i="2"/>
  <c r="K13" i="2"/>
  <c r="J13" i="2"/>
  <c r="I13" i="2"/>
  <c r="H13" i="2"/>
  <c r="G13" i="2"/>
  <c r="F13" i="2"/>
  <c r="E13" i="2"/>
  <c r="D13" i="2"/>
  <c r="AG8" i="2"/>
  <c r="AH8" i="2" s="1"/>
  <c r="N17" i="2"/>
  <c r="M17" i="2"/>
  <c r="L17" i="2"/>
  <c r="K17" i="2"/>
  <c r="J17" i="2"/>
  <c r="I17" i="2"/>
  <c r="H17" i="2"/>
  <c r="G17" i="2"/>
  <c r="F17" i="2"/>
  <c r="E17" i="2"/>
  <c r="D17" i="2"/>
  <c r="AG7" i="2"/>
  <c r="AH7" i="2" s="1"/>
  <c r="N10" i="2"/>
  <c r="M10" i="2"/>
  <c r="L10" i="2"/>
  <c r="K10" i="2"/>
  <c r="J10" i="2"/>
  <c r="I10" i="2"/>
  <c r="F10" i="2"/>
  <c r="E10" i="2"/>
  <c r="D10" i="2"/>
  <c r="AG6" i="2"/>
  <c r="AH6" i="2" s="1"/>
  <c r="N6" i="2"/>
  <c r="M6" i="2"/>
  <c r="L6" i="2"/>
  <c r="K6" i="2"/>
  <c r="J6" i="2"/>
  <c r="I6" i="2"/>
  <c r="H6" i="2"/>
  <c r="G6" i="2"/>
  <c r="F6" i="2"/>
  <c r="E6" i="2"/>
  <c r="D6" i="2"/>
  <c r="AG5" i="2"/>
  <c r="AH5" i="2" s="1"/>
  <c r="N4" i="2"/>
  <c r="M4" i="2"/>
  <c r="L4" i="2"/>
  <c r="K4" i="2"/>
  <c r="J4" i="2"/>
  <c r="I4" i="2"/>
  <c r="H4" i="2"/>
  <c r="G4" i="2"/>
  <c r="F4" i="2"/>
  <c r="E4" i="2"/>
  <c r="D4" i="2"/>
  <c r="AG4" i="2"/>
  <c r="AH4" i="2" s="1"/>
  <c r="N8" i="2"/>
  <c r="M8" i="2"/>
  <c r="L8" i="2"/>
  <c r="K8" i="2"/>
  <c r="J8" i="2"/>
  <c r="I8" i="2"/>
  <c r="H8" i="2"/>
  <c r="G8" i="2"/>
  <c r="F8" i="2"/>
  <c r="E8" i="2"/>
  <c r="D8" i="2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19" i="1"/>
  <c r="L19" i="1"/>
  <c r="K19" i="1"/>
  <c r="J19" i="1"/>
  <c r="I19" i="1"/>
  <c r="H19" i="1"/>
  <c r="G19" i="1"/>
  <c r="F19" i="1"/>
  <c r="E19" i="1"/>
  <c r="D19" i="1"/>
  <c r="M20" i="1"/>
  <c r="L20" i="1"/>
  <c r="K20" i="1"/>
  <c r="J20" i="1"/>
  <c r="I20" i="1"/>
  <c r="H20" i="1"/>
  <c r="G20" i="1"/>
  <c r="F20" i="1"/>
  <c r="E20" i="1"/>
  <c r="D20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X16" i="1"/>
  <c r="U16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7" i="1"/>
  <c r="L7" i="1"/>
  <c r="K7" i="1"/>
  <c r="J7" i="1"/>
  <c r="I7" i="1"/>
  <c r="F7" i="1"/>
  <c r="E7" i="1"/>
  <c r="D7" i="1"/>
  <c r="M10" i="1"/>
  <c r="L10" i="1"/>
  <c r="K10" i="1"/>
  <c r="J10" i="1"/>
  <c r="I10" i="1"/>
  <c r="H10" i="1"/>
  <c r="G10" i="1"/>
  <c r="F10" i="1"/>
  <c r="E10" i="1"/>
  <c r="D10" i="1"/>
  <c r="M6" i="1"/>
  <c r="L6" i="1"/>
  <c r="K6" i="1"/>
  <c r="J6" i="1"/>
  <c r="I6" i="1"/>
  <c r="H6" i="1"/>
  <c r="G6" i="1"/>
  <c r="F6" i="1"/>
  <c r="E6" i="1"/>
  <c r="D6" i="1"/>
  <c r="M11" i="1"/>
  <c r="L11" i="1"/>
  <c r="K11" i="1"/>
  <c r="J11" i="1"/>
  <c r="I11" i="1"/>
  <c r="H11" i="1"/>
  <c r="G11" i="1"/>
  <c r="F11" i="1"/>
  <c r="E11" i="1"/>
  <c r="D11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Q50" i="2" l="1"/>
  <c r="Q64" i="2"/>
  <c r="Q63" i="2"/>
  <c r="Q55" i="2"/>
  <c r="Q60" i="2"/>
  <c r="Q69" i="2"/>
  <c r="Q61" i="2"/>
  <c r="Q68" i="2"/>
  <c r="Q54" i="2"/>
  <c r="Q66" i="2"/>
  <c r="Q62" i="2"/>
  <c r="Q59" i="2"/>
  <c r="Q65" i="2"/>
  <c r="Q53" i="2"/>
  <c r="Q67" i="2"/>
  <c r="Q51" i="2"/>
  <c r="Q56" i="2"/>
  <c r="Q36" i="2"/>
  <c r="Q44" i="2"/>
  <c r="Q43" i="2"/>
  <c r="Q45" i="2"/>
  <c r="Q42" i="2"/>
  <c r="Q41" i="2"/>
  <c r="Q39" i="2"/>
  <c r="Q40" i="2"/>
  <c r="Q38" i="2"/>
  <c r="Q37" i="2"/>
  <c r="Q21" i="1"/>
  <c r="Q12" i="1"/>
  <c r="Q18" i="1"/>
  <c r="Q11" i="1"/>
  <c r="Q20" i="1"/>
  <c r="Q4" i="1"/>
  <c r="Q10" i="1"/>
  <c r="Q17" i="1"/>
  <c r="Q3" i="1"/>
  <c r="Q6" i="1"/>
  <c r="Q15" i="1"/>
  <c r="Q16" i="1"/>
  <c r="T9" i="1" s="1"/>
  <c r="Q5" i="1"/>
  <c r="T4" i="1" s="1"/>
  <c r="Q14" i="1"/>
  <c r="Q9" i="1"/>
  <c r="Q19" i="1"/>
  <c r="Q22" i="1"/>
  <c r="T12" i="1" s="1"/>
  <c r="Q7" i="1"/>
  <c r="T5" i="1" s="1"/>
  <c r="Q13" i="1"/>
  <c r="Q8" i="1"/>
  <c r="T6" i="1" s="1"/>
  <c r="Q20" i="2"/>
  <c r="R4" i="3"/>
  <c r="R17" i="3"/>
  <c r="Q8" i="2"/>
  <c r="R8" i="3" s="1"/>
  <c r="Q9" i="2"/>
  <c r="R16" i="3" s="1"/>
  <c r="Q23" i="2"/>
  <c r="R22" i="3" s="1"/>
  <c r="Q5" i="2"/>
  <c r="R13" i="3" s="1"/>
  <c r="Q15" i="2"/>
  <c r="R14" i="3" s="1"/>
  <c r="Q16" i="2"/>
  <c r="R18" i="3" s="1"/>
  <c r="Q17" i="2"/>
  <c r="Q18" i="2"/>
  <c r="R15" i="3" s="1"/>
  <c r="Q11" i="2"/>
  <c r="R3" i="3" s="1"/>
  <c r="Q12" i="2"/>
  <c r="R20" i="3" s="1"/>
  <c r="Q21" i="2"/>
  <c r="R10" i="3" s="1"/>
  <c r="Q19" i="2"/>
  <c r="R21" i="3" s="1"/>
  <c r="R11" i="3"/>
  <c r="Q6" i="2"/>
  <c r="R7" i="3" s="1"/>
  <c r="Q10" i="2"/>
  <c r="R9" i="3" s="1"/>
  <c r="Q13" i="2"/>
  <c r="R5" i="3" s="1"/>
  <c r="Q4" i="2"/>
  <c r="R6" i="3" s="1"/>
  <c r="T11" i="1"/>
  <c r="T10" i="1"/>
  <c r="R12" i="3"/>
  <c r="T7" i="1"/>
  <c r="T3" i="1"/>
  <c r="R27" i="3"/>
  <c r="R33" i="3"/>
  <c r="AH11" i="2"/>
  <c r="R28" i="3"/>
  <c r="R34" i="3"/>
  <c r="T8" i="1" l="1"/>
</calcChain>
</file>

<file path=xl/sharedStrings.xml><?xml version="1.0" encoding="utf-8"?>
<sst xmlns="http://schemas.openxmlformats.org/spreadsheetml/2006/main" count="2482" uniqueCount="847">
  <si>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</si>
  <si>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</si>
  <si>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</si>
  <si>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</si>
  <si>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</si>
  <si>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</si>
  <si>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</si>
  <si>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</si>
  <si>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</si>
  <si>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</si>
  <si>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</si>
  <si>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</si>
  <si>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</si>
  <si>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</si>
  <si>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</si>
  <si>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</si>
  <si>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</si>
  <si>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</si>
  <si>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</si>
  <si>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</si>
  <si>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</si>
  <si>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</si>
  <si>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</si>
  <si>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</si>
  <si>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</si>
  <si>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</si>
  <si>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</si>
  <si>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</si>
  <si>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</si>
  <si>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</si>
  <si>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</si>
  <si>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</si>
  <si>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</si>
  <si>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</si>
  <si>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</si>
  <si>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</si>
  <si>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</si>
  <si>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</si>
  <si>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</si>
  <si>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</si>
  <si>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</si>
  <si>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</si>
  <si>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</si>
  <si>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</si>
  <si>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</si>
  <si>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</si>
  <si>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</si>
  <si>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</si>
  <si>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</si>
  <si>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</si>
  <si>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</si>
  <si>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</si>
  <si>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</si>
  <si>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</si>
  <si>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</si>
  <si>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</si>
  <si>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</si>
  <si>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</si>
  <si>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</si>
  <si>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</si>
  <si>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</si>
  <si>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</si>
  <si>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</si>
  <si>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</si>
  <si>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</si>
  <si>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</si>
  <si>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</si>
  <si>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</si>
  <si>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</si>
  <si>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</si>
  <si>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</si>
  <si>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</si>
  <si>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</si>
  <si>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</si>
  <si>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</si>
  <si>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</si>
  <si>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</si>
  <si>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</si>
  <si>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</si>
  <si>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</si>
  <si>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</si>
  <si>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</si>
  <si>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</si>
  <si>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</si>
  <si>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</si>
  <si>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</si>
  <si>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</si>
  <si>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</si>
  <si>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</si>
  <si>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</si>
  <si>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</si>
  <si>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</si>
  <si>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</si>
  <si>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</si>
  <si>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</si>
  <si>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</si>
  <si>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</si>
  <si>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</si>
  <si>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</si>
  <si>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</si>
  <si>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</si>
  <si>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</si>
  <si>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</si>
  <si>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</si>
  <si>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</si>
  <si>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</si>
  <si>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</si>
  <si>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</si>
  <si>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</si>
  <si>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</si>
  <si>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</si>
  <si>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</si>
  <si>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</si>
  <si>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</si>
  <si>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</si>
  <si>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</si>
  <si>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</si>
  <si>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</si>
  <si>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</si>
  <si>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</si>
  <si>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</si>
  <si>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</si>
  <si>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</si>
  <si>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</si>
  <si>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</si>
  <si>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</si>
  <si>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</si>
  <si>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</si>
  <si>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</si>
  <si>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</si>
  <si>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</si>
  <si>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</si>
  <si>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</si>
  <si>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</si>
  <si>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</si>
  <si>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</si>
  <si>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</si>
  <si>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</si>
  <si>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</si>
  <si>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</si>
  <si>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</si>
  <si>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</si>
  <si>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</si>
  <si>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</si>
  <si>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</si>
  <si>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</si>
  <si>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</si>
  <si>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</si>
  <si>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</si>
  <si>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</si>
  <si>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</si>
  <si>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</si>
  <si>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</si>
  <si>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</si>
  <si>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</si>
  <si>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</si>
  <si>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</si>
  <si>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</si>
  <si>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</si>
  <si>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</si>
  <si>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</si>
  <si>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</si>
  <si>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</si>
  <si>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</si>
  <si>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</si>
  <si>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</si>
  <si>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</si>
  <si>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</si>
  <si>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</si>
  <si>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</si>
  <si>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</si>
  <si>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</si>
  <si>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</si>
  <si>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</si>
  <si>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</si>
  <si>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</si>
  <si>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</si>
  <si>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</si>
  <si>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</si>
  <si>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</si>
  <si>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</si>
  <si>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</si>
  <si>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</si>
  <si>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</si>
  <si>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</si>
  <si>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</si>
  <si>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</si>
  <si>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</si>
  <si>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</si>
  <si>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</si>
  <si>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</si>
  <si>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</si>
  <si>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</si>
  <si>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</si>
  <si>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</si>
  <si>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</si>
  <si>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</si>
  <si>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</si>
  <si>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</si>
  <si>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</si>
  <si>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</si>
  <si>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</si>
  <si>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</si>
  <si>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</si>
  <si>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</si>
  <si>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</si>
  <si>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</si>
  <si>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</si>
  <si>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</si>
  <si>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</si>
  <si>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</si>
  <si>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</si>
  <si>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</si>
  <si>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</si>
  <si>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</si>
  <si>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</si>
  <si>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</si>
  <si>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</si>
  <si>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</si>
  <si>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</si>
  <si>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</si>
  <si>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</si>
  <si>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</si>
  <si>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</si>
  <si>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</si>
  <si>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</si>
  <si>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</si>
  <si>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</si>
  <si>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</si>
  <si>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</si>
  <si>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</si>
  <si>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</si>
  <si>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</si>
  <si>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</si>
  <si>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</si>
  <si>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</si>
  <si>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</si>
  <si>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</si>
  <si>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</si>
  <si>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</si>
  <si>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</si>
  <si>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</si>
  <si>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</si>
  <si>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</si>
  <si>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</si>
  <si>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</si>
  <si>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</si>
  <si>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</si>
  <si>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</si>
  <si>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</si>
  <si>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</si>
  <si>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</si>
  <si>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</si>
  <si>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</si>
  <si>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</si>
  <si>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</si>
  <si>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</si>
  <si>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</si>
  <si>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</si>
  <si>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</si>
  <si>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</si>
  <si>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</si>
  <si>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</si>
  <si>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</si>
  <si>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</si>
  <si>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</si>
  <si>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</si>
  <si>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</si>
  <si>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</si>
  <si>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</si>
  <si>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</si>
  <si>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</si>
  <si>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</si>
  <si>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</si>
  <si>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</si>
  <si>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</si>
  <si>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</si>
  <si>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</si>
  <si>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</si>
  <si>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</si>
  <si>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</si>
  <si>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</si>
  <si>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</si>
  <si>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</si>
  <si>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</si>
  <si>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</si>
  <si>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</si>
  <si>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</si>
  <si>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</si>
  <si>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</si>
  <si>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</si>
  <si>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</si>
  <si>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</si>
  <si>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</si>
  <si>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</si>
  <si>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</si>
  <si>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</si>
  <si>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</si>
  <si>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</si>
  <si>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</si>
  <si>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</si>
  <si>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</si>
  <si>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</si>
  <si>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</si>
  <si>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</si>
  <si>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</si>
  <si>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</si>
  <si>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</si>
  <si>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</si>
  <si>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</si>
  <si>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</si>
  <si>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</si>
  <si>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</si>
  <si>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</si>
  <si>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</si>
  <si>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</si>
  <si>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</si>
  <si>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</si>
  <si>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</si>
  <si>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</si>
  <si>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</si>
  <si>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</si>
  <si>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</si>
  <si>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</si>
  <si>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</si>
  <si>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</si>
  <si>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</si>
  <si>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</si>
  <si>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</si>
  <si>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</si>
  <si>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</si>
  <si>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</si>
  <si>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</si>
  <si>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</si>
  <si>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</si>
  <si>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</si>
  <si>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</si>
  <si>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</si>
  <si>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</si>
  <si>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</si>
  <si>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</si>
  <si>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</si>
  <si>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</si>
  <si>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</si>
  <si>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</si>
  <si>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</si>
  <si>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</si>
  <si>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</si>
  <si>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</si>
  <si>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</si>
  <si>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</si>
  <si>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</si>
  <si>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</si>
  <si>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</si>
  <si>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</si>
  <si>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</si>
  <si>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</si>
  <si>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</si>
  <si>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</si>
  <si>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</si>
  <si>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</si>
  <si>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</si>
  <si>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</si>
  <si>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</si>
  <si>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</si>
  <si>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</si>
  <si>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</si>
  <si>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</si>
  <si>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</si>
  <si>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</si>
  <si>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</si>
  <si>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</si>
  <si>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</si>
  <si>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</si>
  <si>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</si>
  <si>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</si>
  <si>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</si>
  <si>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</si>
  <si>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</si>
  <si>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</si>
  <si>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</si>
  <si>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</si>
  <si>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</si>
  <si>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</si>
  <si>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</si>
  <si>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</si>
  <si>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</si>
  <si>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</si>
  <si>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</si>
  <si>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</si>
  <si>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</si>
  <si>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</si>
  <si>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</si>
  <si>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</si>
  <si>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</si>
  <si>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</si>
  <si>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</si>
  <si>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</si>
  <si>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</si>
  <si>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</si>
  <si>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</si>
  <si>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</si>
  <si>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</si>
  <si>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</si>
  <si>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</si>
  <si>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</si>
  <si>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</si>
  <si>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</si>
  <si>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</si>
  <si>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</si>
  <si>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</si>
  <si>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</si>
  <si>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</si>
  <si>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</si>
  <si>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</si>
  <si>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</si>
  <si>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</si>
  <si>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</si>
  <si>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</si>
  <si>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</si>
  <si>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</si>
  <si>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</si>
  <si>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</si>
  <si>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</si>
  <si>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</si>
  <si>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</si>
  <si>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</si>
  <si>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</si>
  <si>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</si>
  <si>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</si>
  <si>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</si>
  <si>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</si>
  <si>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</si>
  <si>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</si>
  <si>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</si>
  <si>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</si>
  <si>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</si>
  <si>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</si>
  <si>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</si>
  <si>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</si>
  <si>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</si>
  <si>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</si>
  <si>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</si>
  <si>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</si>
  <si>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</si>
  <si>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</si>
  <si>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</si>
  <si>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</si>
  <si>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</si>
  <si>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</si>
  <si>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</si>
  <si>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</si>
  <si>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</si>
  <si>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</si>
  <si>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</si>
  <si>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</si>
  <si>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</si>
  <si>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</si>
  <si>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</si>
  <si>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</si>
  <si>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</si>
  <si>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</si>
  <si>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</si>
  <si>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</si>
  <si>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</si>
  <si>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</si>
  <si>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</si>
  <si>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</si>
  <si>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</si>
  <si>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</si>
  <si>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</si>
  <si>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</si>
  <si>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</si>
  <si>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</si>
  <si>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</si>
  <si>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</si>
  <si>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</si>
  <si>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</si>
  <si>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</si>
  <si>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</si>
  <si>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</si>
  <si>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</si>
  <si>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</si>
  <si>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</si>
  <si>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</si>
  <si>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</si>
  <si>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</si>
  <si>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</si>
  <si>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</si>
  <si>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</si>
  <si>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</si>
  <si>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</si>
  <si>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</si>
  <si>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</si>
  <si>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</si>
  <si>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</si>
  <si>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</si>
  <si>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</si>
  <si>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</si>
  <si>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</si>
  <si>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</si>
  <si>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</si>
  <si>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</si>
  <si>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</si>
  <si>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</si>
  <si>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</si>
  <si>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</si>
  <si>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</si>
  <si>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</si>
  <si>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</si>
  <si>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</si>
  <si>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</si>
  <si>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</si>
  <si>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</si>
  <si>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</si>
  <si>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</si>
  <si>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</si>
  <si>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</si>
  <si>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</si>
  <si>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</si>
  <si>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</si>
  <si>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</si>
  <si>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</si>
  <si>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</si>
  <si>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</si>
  <si>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</si>
  <si>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</si>
  <si>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</si>
  <si>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</si>
  <si>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</si>
  <si>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</si>
  <si>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</si>
  <si>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</si>
  <si>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</si>
  <si>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</si>
  <si>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</si>
  <si>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</si>
  <si>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</si>
  <si>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</si>
  <si>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</si>
  <si>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</si>
  <si>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</si>
  <si>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</si>
  <si>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</si>
  <si>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</si>
  <si>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</si>
  <si>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</si>
  <si>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</si>
  <si>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</si>
  <si>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</si>
  <si>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</si>
  <si>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</si>
  <si>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</si>
  <si>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</si>
  <si>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</si>
  <si>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</si>
  <si>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</si>
  <si>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</si>
  <si>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</si>
  <si>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</si>
  <si>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</si>
  <si>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</si>
  <si>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</si>
  <si>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</si>
  <si>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</si>
  <si>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</si>
  <si>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</si>
  <si>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</si>
  <si>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</si>
  <si>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</si>
  <si>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</si>
  <si>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</si>
  <si>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</si>
  <si>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</si>
  <si>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</si>
  <si>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</si>
  <si>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</si>
  <si>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</si>
  <si>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</si>
  <si>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</si>
  <si>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</si>
  <si>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</si>
  <si>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</si>
  <si>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</si>
  <si>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</si>
  <si>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</si>
  <si>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</si>
  <si>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</si>
  <si>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</si>
  <si>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</si>
  <si>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</si>
  <si>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</si>
  <si>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</si>
  <si>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</si>
  <si>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</si>
  <si>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</si>
  <si>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</si>
  <si>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</si>
  <si>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</si>
  <si>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</si>
  <si>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</si>
  <si>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</si>
  <si>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</si>
  <si>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</si>
  <si>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</si>
  <si>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</si>
  <si>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</si>
  <si>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</si>
  <si>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</si>
  <si>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</si>
  <si>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</si>
  <si>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</si>
  <si>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</si>
  <si>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</si>
  <si>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</si>
  <si>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</si>
  <si>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</si>
  <si>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</si>
  <si>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</si>
  <si>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</si>
  <si>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</si>
  <si>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</si>
  <si>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</si>
  <si>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</si>
  <si>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</si>
  <si>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</si>
  <si>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</si>
  <si>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</si>
  <si>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</si>
  <si>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</si>
  <si>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</si>
  <si>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</si>
  <si>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</si>
  <si>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</si>
  <si>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</si>
  <si>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</si>
  <si>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</si>
  <si>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</si>
  <si>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</si>
  <si>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</si>
  <si>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</si>
  <si>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</si>
  <si>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</si>
  <si>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</si>
  <si>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</si>
  <si>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</si>
  <si>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</si>
  <si>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</si>
  <si>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</si>
  <si>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</si>
  <si>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</si>
  <si>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</si>
  <si>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</si>
  <si>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</si>
  <si>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</si>
  <si>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</si>
  <si>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</si>
  <si>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</si>
  <si>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</si>
  <si>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</si>
  <si>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</si>
  <si>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</si>
  <si>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</si>
  <si>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</si>
  <si>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</si>
  <si>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</si>
  <si>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</si>
  <si>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</si>
  <si>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</si>
  <si>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</si>
  <si>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</si>
  <si>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</si>
  <si>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</si>
  <si>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</si>
  <si>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</si>
  <si>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</si>
  <si>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</si>
  <si>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</si>
  <si>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</si>
  <si>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</si>
  <si>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</si>
  <si>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</si>
  <si>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</si>
  <si>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</si>
  <si>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</si>
  <si>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</si>
  <si>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</si>
  <si>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</si>
  <si>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</si>
  <si>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</si>
  <si>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</si>
  <si>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</si>
  <si>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</si>
  <si>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</si>
  <si>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</si>
  <si>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</si>
  <si>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</si>
  <si>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</si>
  <si>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</si>
  <si>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</si>
  <si>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</si>
  <si>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</si>
  <si>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</si>
  <si>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</si>
  <si>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</si>
  <si>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</si>
  <si>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</si>
  <si>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</si>
  <si>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</si>
  <si>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</si>
  <si>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</si>
  <si>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</si>
  <si>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</si>
  <si>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</si>
  <si>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</si>
  <si>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</si>
  <si>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</si>
  <si>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</si>
  <si>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</si>
  <si>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</si>
  <si>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</si>
  <si>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</si>
  <si>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</si>
  <si>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</si>
  <si>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</si>
  <si>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</si>
  <si>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</si>
  <si>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</si>
  <si>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</si>
  <si>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</si>
  <si>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</si>
  <si>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</si>
  <si>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</si>
  <si>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</si>
  <si>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</si>
  <si>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</si>
  <si>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</si>
  <si>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</si>
  <si>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</si>
  <si>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</si>
  <si>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</si>
  <si>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</si>
  <si>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</si>
  <si>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</si>
  <si>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</si>
  <si>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</si>
  <si>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</si>
  <si>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</si>
  <si>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</si>
  <si>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</si>
  <si>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</si>
  <si>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</si>
  <si>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</si>
  <si>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</si>
  <si>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</si>
  <si>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</si>
  <si>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</si>
  <si>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</si>
  <si>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</si>
  <si>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</si>
  <si>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</si>
  <si>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</si>
  <si>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</si>
  <si>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</si>
  <si>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</si>
  <si>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</si>
  <si>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</si>
  <si>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</si>
  <si>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</si>
  <si>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</si>
  <si>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</si>
  <si>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</si>
  <si>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</si>
  <si>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</si>
  <si>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</si>
  <si>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</si>
  <si>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</si>
  <si>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</si>
  <si>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</si>
  <si>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</si>
  <si>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</si>
  <si>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</si>
  <si>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</si>
  <si>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</si>
  <si>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</si>
  <si>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</si>
  <si>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</si>
  <si>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</si>
  <si>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</si>
  <si>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</si>
  <si>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</si>
  <si>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</si>
  <si>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</si>
  <si>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</si>
  <si>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</si>
  <si>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</si>
  <si>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</si>
  <si>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</si>
  <si>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</si>
  <si>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</si>
  <si>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</si>
  <si>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</si>
  <si>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</si>
  <si>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</si>
  <si>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</si>
  <si>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</si>
  <si>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</si>
  <si>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</si>
  <si>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</si>
  <si>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</si>
  <si>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</si>
  <si>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</si>
  <si>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</si>
  <si>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</si>
  <si>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</si>
  <si>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</si>
  <si>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</si>
  <si>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</si>
  <si>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</si>
  <si>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</si>
  <si>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</si>
  <si>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</si>
  <si>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</si>
  <si>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</si>
  <si>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</si>
  <si>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1:36:04.254</t>
  </si>
  <si>
    <t>1:32.328</t>
  </si>
  <si>
    <t>DNF, lost powr</t>
  </si>
  <si>
    <t>1:36:30.451</t>
  </si>
  <si>
    <t>1:36:44.090</t>
  </si>
  <si>
    <t>1:36:31.117</t>
  </si>
  <si>
    <t>1:36:28.722</t>
  </si>
  <si>
    <t>1:36:12.407</t>
  </si>
  <si>
    <t>1:36:05.711</t>
  </si>
  <si>
    <t>1:36:20.455</t>
  </si>
  <si>
    <t>1:36:39.226</t>
  </si>
  <si>
    <t>1:32.330</t>
  </si>
  <si>
    <t>DNF, retired</t>
  </si>
  <si>
    <t>1:36:45.229</t>
  </si>
  <si>
    <t>1:33.189</t>
  </si>
  <si>
    <t>1:35:54.111</t>
  </si>
  <si>
    <t>1:35:49.641</t>
  </si>
  <si>
    <t>1:34.526</t>
  </si>
  <si>
    <t>DNF, suspension failure</t>
  </si>
  <si>
    <t>1:31.884</t>
  </si>
  <si>
    <t>1:36:29.676</t>
  </si>
  <si>
    <t>(+10, collision with ALB)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</si>
</sst>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8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4061</c:v>
                </c:pt>
                <c:pt idx="1">
                  <c:v>4584</c:v>
                </c:pt>
                <c:pt idx="2">
                  <c:v>5279</c:v>
                </c:pt>
                <c:pt idx="3">
                  <c:v>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B64F-99FE-B252953B4C90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3726</c:v>
                </c:pt>
                <c:pt idx="1">
                  <c:v>4183</c:v>
                </c:pt>
                <c:pt idx="2">
                  <c:v>4575</c:v>
                </c:pt>
                <c:pt idx="3">
                  <c:v>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8-B64F-99FE-B252953B4C90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3318</c:v>
                </c:pt>
                <c:pt idx="1">
                  <c:v>3622</c:v>
                </c:pt>
                <c:pt idx="2">
                  <c:v>4138</c:v>
                </c:pt>
                <c:pt idx="3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8-B64F-99FE-B252953B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9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Leagues!$S$3:$AC$3</c:f>
              <c:numCache>
                <c:formatCode>General</c:formatCode>
                <c:ptCount val="5"/>
                <c:pt idx="0">
                  <c:v>346</c:v>
                </c:pt>
                <c:pt idx="1">
                  <c:v>379</c:v>
                </c:pt>
                <c:pt idx="2">
                  <c:v>438</c:v>
                </c:pt>
                <c:pt idx="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1-B948-AC54-A8CB4CE2A84A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Leagues!$S$4:$AC$4</c:f>
              <c:numCache>
                <c:formatCode>General</c:formatCode>
                <c:ptCount val="5"/>
                <c:pt idx="0">
                  <c:v>307</c:v>
                </c:pt>
                <c:pt idx="1">
                  <c:v>499</c:v>
                </c:pt>
                <c:pt idx="2">
                  <c:v>468</c:v>
                </c:pt>
                <c:pt idx="3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1-B948-AC54-A8CB4CE2A84A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Leagues!$S$5:$AC$5</c:f>
              <c:numCache>
                <c:formatCode>General</c:formatCode>
                <c:ptCount val="5"/>
                <c:pt idx="0">
                  <c:v>322</c:v>
                </c:pt>
                <c:pt idx="1">
                  <c:v>357</c:v>
                </c:pt>
                <c:pt idx="2">
                  <c:v>278</c:v>
                </c:pt>
                <c:pt idx="3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1-B948-AC54-A8CB4CE2A84A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Leagues!$S$6:$AC$6</c:f>
              <c:numCache>
                <c:formatCode>General</c:formatCode>
                <c:ptCount val="5"/>
                <c:pt idx="0">
                  <c:v>357</c:v>
                </c:pt>
                <c:pt idx="1">
                  <c:v>417</c:v>
                </c:pt>
                <c:pt idx="2">
                  <c:v>252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1-B948-AC54-A8CB4CE2A84A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Leagues!$S$7:$AC$7</c:f>
              <c:numCache>
                <c:formatCode>General</c:formatCode>
                <c:ptCount val="5"/>
                <c:pt idx="0">
                  <c:v>369</c:v>
                </c:pt>
                <c:pt idx="1">
                  <c:v>337</c:v>
                </c:pt>
                <c:pt idx="2">
                  <c:v>250</c:v>
                </c:pt>
                <c:pt idx="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1-B948-AC54-A8CB4CE2A84A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Leagues!$S$8:$AC$8</c:f>
              <c:numCache>
                <c:formatCode>General</c:formatCode>
                <c:ptCount val="5"/>
                <c:pt idx="0">
                  <c:v>319</c:v>
                </c:pt>
                <c:pt idx="1">
                  <c:v>309</c:v>
                </c:pt>
                <c:pt idx="2">
                  <c:v>230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1-B948-AC54-A8CB4CE2A84A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Leagues!$S$9:$AC$9</c:f>
              <c:numCache>
                <c:formatCode>General</c:formatCode>
                <c:ptCount val="5"/>
                <c:pt idx="0">
                  <c:v>225</c:v>
                </c:pt>
                <c:pt idx="1">
                  <c:v>304</c:v>
                </c:pt>
                <c:pt idx="2">
                  <c:v>257</c:v>
                </c:pt>
                <c:pt idx="3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51-B948-AC54-A8CB4CE2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Leagues!$R$29:$AC$29</c:f>
              <c:numCache>
                <c:formatCode>General</c:formatCode>
                <c:ptCount val="5"/>
                <c:pt idx="0">
                  <c:v>513</c:v>
                </c:pt>
                <c:pt idx="1">
                  <c:v>523</c:v>
                </c:pt>
                <c:pt idx="2">
                  <c:v>695</c:v>
                </c:pt>
                <c:pt idx="3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7-6547-BE27-A4E6C50540E7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Leagues!$R$30:$AC$30</c:f>
              <c:numCache>
                <c:formatCode>General</c:formatCode>
                <c:ptCount val="5"/>
                <c:pt idx="0">
                  <c:v>518</c:v>
                </c:pt>
                <c:pt idx="1">
                  <c:v>457</c:v>
                </c:pt>
                <c:pt idx="2">
                  <c:v>392</c:v>
                </c:pt>
                <c:pt idx="3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7-6547-BE27-A4E6C50540E7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Leagues!$R$31:$AC$31</c:f>
              <c:numCache>
                <c:formatCode>General</c:formatCode>
                <c:ptCount val="5"/>
                <c:pt idx="0">
                  <c:v>371</c:v>
                </c:pt>
                <c:pt idx="1">
                  <c:v>304</c:v>
                </c:pt>
                <c:pt idx="2">
                  <c:v>516</c:v>
                </c:pt>
                <c:pt idx="3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7-6547-BE27-A4E6C505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Leagues!$C$3:$N$3</c:f>
              <c:numCache>
                <c:formatCode>General</c:formatCode>
                <c:ptCount val="5"/>
                <c:pt idx="0">
                  <c:v>2710</c:v>
                </c:pt>
                <c:pt idx="1">
                  <c:v>3089</c:v>
                </c:pt>
                <c:pt idx="2">
                  <c:v>3527</c:v>
                </c:pt>
                <c:pt idx="3">
                  <c:v>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9E44-93A7-02E3730EFB36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Leagues!$C$4:$N$4</c:f>
              <c:numCache>
                <c:formatCode>General</c:formatCode>
                <c:ptCount val="5"/>
                <c:pt idx="0">
                  <c:v>2532</c:v>
                </c:pt>
                <c:pt idx="1">
                  <c:v>3031</c:v>
                </c:pt>
                <c:pt idx="2">
                  <c:v>3499</c:v>
                </c:pt>
                <c:pt idx="3">
                  <c:v>3910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7-9E44-93A7-02E3730EFB36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Leagues!$C$5:$N$5</c:f>
              <c:numCache>
                <c:formatCode>General</c:formatCode>
                <c:ptCount val="5"/>
                <c:pt idx="0">
                  <c:v>2432</c:v>
                </c:pt>
                <c:pt idx="1">
                  <c:v>2789</c:v>
                </c:pt>
                <c:pt idx="2">
                  <c:v>3067</c:v>
                </c:pt>
                <c:pt idx="3">
                  <c:v>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7-9E44-93A7-02E3730EFB36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Leagues!$C$6:$N$6</c:f>
              <c:numCache>
                <c:formatCode>General</c:formatCode>
                <c:ptCount val="5"/>
                <c:pt idx="0">
                  <c:v>2486</c:v>
                </c:pt>
                <c:pt idx="1">
                  <c:v>2903</c:v>
                </c:pt>
                <c:pt idx="2">
                  <c:v>3155</c:v>
                </c:pt>
                <c:pt idx="3">
                  <c:v>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7-9E44-93A7-02E3730EFB36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Leagues!$C$7:$N$7</c:f>
              <c:numCache>
                <c:formatCode>General</c:formatCode>
                <c:ptCount val="5"/>
                <c:pt idx="0">
                  <c:v>2154</c:v>
                </c:pt>
                <c:pt idx="1">
                  <c:v>2491</c:v>
                </c:pt>
                <c:pt idx="2">
                  <c:v>2741</c:v>
                </c:pt>
                <c:pt idx="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7-9E44-93A7-02E3730EFB36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Leagues!$C$8:$N$8</c:f>
              <c:numCache>
                <c:formatCode>General</c:formatCode>
                <c:ptCount val="5"/>
                <c:pt idx="0">
                  <c:v>1852</c:v>
                </c:pt>
                <c:pt idx="1">
                  <c:v>2161</c:v>
                </c:pt>
                <c:pt idx="2">
                  <c:v>2391</c:v>
                </c:pt>
                <c:pt idx="3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77-9E44-93A7-02E3730EFB36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5"/>
                <c:pt idx="0">
                  <c:v>W8</c:v>
                </c:pt>
                <c:pt idx="1">
                  <c:v>W9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</c:strCache>
            </c:strRef>
          </c:cat>
          <c:val>
            <c:numRef>
              <c:f>Leagues!$C$9:$N$9</c:f>
              <c:numCache>
                <c:formatCode>General</c:formatCode>
                <c:ptCount val="5"/>
                <c:pt idx="0">
                  <c:v>1637</c:v>
                </c:pt>
                <c:pt idx="1">
                  <c:v>1941</c:v>
                </c:pt>
                <c:pt idx="2">
                  <c:v>2198</c:v>
                </c:pt>
                <c:pt idx="3">
                  <c:v>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77-9E44-93A7-02E3730E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41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S21" sqref="S21"/>
    </sheetView>
  </sheetViews>
  <sheetFormatPr baseColWidth="10" defaultRowHeight="16" x14ac:dyDescent="0.2"/>
  <cols>
    <col min="3" max="3" width="10.83203125" style="250" customWidth="1"/>
    <col min="4" max="4" width="10.33203125" style="250" hidden="1" customWidth="1"/>
    <col min="5" max="10" width="13" style="250" hidden="1" customWidth="1"/>
    <col min="11" max="11" width="11" style="250" customWidth="1"/>
    <col min="12" max="15" width="13" style="250" customWidth="1"/>
    <col min="16" max="16" width="13" style="250" hidden="1" customWidth="1"/>
    <col min="17" max="17" width="10.83203125" style="250" customWidth="1"/>
    <col min="22" max="22" width="10.83203125" style="250"/>
  </cols>
  <sheetData>
    <row r="1" spans="2:24" ht="17" customHeight="1" thickBot="1" x14ac:dyDescent="0.25"/>
    <row r="2" spans="2:24" ht="17" customHeight="1" thickBot="1" x14ac:dyDescent="0.25">
      <c r="B2" s="410" t="s">
        <v>0</v>
      </c>
      <c r="C2" s="410" t="s">
        <v>1</v>
      </c>
      <c r="D2" s="410" t="s">
        <v>2</v>
      </c>
      <c r="E2" s="410" t="s">
        <v>3</v>
      </c>
      <c r="F2" s="410" t="s">
        <v>4</v>
      </c>
      <c r="G2" s="410" t="s">
        <v>5</v>
      </c>
      <c r="H2" s="410" t="s">
        <v>6</v>
      </c>
      <c r="I2" s="410" t="s">
        <v>7</v>
      </c>
      <c r="J2" s="410" t="s">
        <v>8</v>
      </c>
      <c r="K2" s="410" t="s">
        <v>9</v>
      </c>
      <c r="L2" s="410" t="s">
        <v>10</v>
      </c>
      <c r="M2" s="410" t="s">
        <v>11</v>
      </c>
      <c r="N2" s="261" t="s">
        <v>12</v>
      </c>
      <c r="O2" s="261" t="s">
        <v>13</v>
      </c>
      <c r="P2" s="261" t="s">
        <v>14</v>
      </c>
      <c r="Q2" s="261" t="s">
        <v>15</v>
      </c>
      <c r="S2" s="259" t="s">
        <v>0</v>
      </c>
      <c r="T2" s="410" t="s">
        <v>16</v>
      </c>
    </row>
    <row r="3" spans="2:24" ht="17" customHeight="1" x14ac:dyDescent="0.2">
      <c r="B3" s="47" t="s">
        <v>17</v>
      </c>
      <c r="C3" s="47" t="s">
        <v>18</v>
      </c>
      <c r="D3" s="255">
        <f>+VLOOKUP($C3,'R1'!$C$3:$H$22,6,)</f>
        <v>12</v>
      </c>
      <c r="E3" s="255">
        <f>+VLOOKUP($C3,'R2'!$C$3:$H$22,6,)</f>
        <v>25</v>
      </c>
      <c r="F3" s="225">
        <f>+VLOOKUP($C3,'R3'!$C$3:$H$22,6,)</f>
        <v>26</v>
      </c>
      <c r="G3" s="255">
        <f>+VLOOKUP($C3,'R4'!$C$3:$H$22,6,)</f>
        <v>25</v>
      </c>
      <c r="H3" s="225">
        <f>+VLOOKUP($C3,'R5'!$C$3:$H$22,6,)</f>
        <v>19</v>
      </c>
      <c r="I3" s="255">
        <f>+VLOOKUP($C3,'R6'!$C$3:$H$22,6,)</f>
        <v>25</v>
      </c>
      <c r="J3" s="255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5">
        <f>+VLOOKUP($C3,'R10'!$C$3:$H$22,6,)</f>
        <v>15</v>
      </c>
      <c r="N3" s="37">
        <f>+VLOOKUP($C3,'R11'!$C$3:$H$22,6,)</f>
        <v>25</v>
      </c>
      <c r="O3" s="37"/>
      <c r="P3" s="37"/>
      <c r="Q3" s="37">
        <f>SUM(D3:P3)</f>
        <v>230</v>
      </c>
      <c r="S3" s="38" t="s">
        <v>17</v>
      </c>
      <c r="T3" s="83">
        <f ca="1">SUMIF($B$3:$Q$22,S3,$Q$3:$Q$22)</f>
        <v>391</v>
      </c>
    </row>
    <row r="4" spans="2:24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4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254">
        <f>+VLOOKUP($C4,'R10'!$C$3:$H$22,6,)</f>
        <v>26</v>
      </c>
      <c r="N4" s="27">
        <f>+VLOOKUP($C4,'R11'!$C$3:$H$22,6,)</f>
        <v>0</v>
      </c>
      <c r="O4" s="27"/>
      <c r="P4" s="27"/>
      <c r="Q4" s="27">
        <f>SUM(D4:P4)</f>
        <v>161</v>
      </c>
      <c r="S4" s="44" t="s">
        <v>20</v>
      </c>
      <c r="T4" s="256">
        <f ca="1">SUMIF($B$3:$Q$22,S4,$Q$3:$Q$22)</f>
        <v>211</v>
      </c>
    </row>
    <row r="5" spans="2:24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1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29">
        <f>+VLOOKUP($C5,'R11'!$C$3:$H$22,6,)</f>
        <v>19</v>
      </c>
      <c r="O5" s="29"/>
      <c r="P5" s="29"/>
      <c r="Q5" s="29">
        <f>SUM(D5:P5)</f>
        <v>147</v>
      </c>
      <c r="S5" s="41" t="s">
        <v>24</v>
      </c>
      <c r="T5" s="256">
        <f ca="1">SUMIF($B$3:$Q$22,S5,$Q$3:$Q$22)-15+$X$16</f>
        <v>120</v>
      </c>
    </row>
    <row r="6" spans="2:24" x14ac:dyDescent="0.2">
      <c r="B6" s="53" t="s">
        <v>26</v>
      </c>
      <c r="C6" s="53" t="s">
        <v>29</v>
      </c>
      <c r="D6" s="108">
        <f>+VLOOKUP($C6,'R1'!$C$3:$H$22,6,)</f>
        <v>0</v>
      </c>
      <c r="E6" s="108">
        <f>+VLOOKUP($C6,'R2'!$C$3:$H$22,6,)</f>
        <v>4</v>
      </c>
      <c r="F6" s="108">
        <f>+VLOOKUP($C6,'R3'!$C$3:$H$22,6,)</f>
        <v>4</v>
      </c>
      <c r="G6" s="108">
        <f>+VLOOKUP($C6,'R4'!$C$3:$H$22,6,)</f>
        <v>12</v>
      </c>
      <c r="H6" s="108">
        <f>+VLOOKUP($C6,'R5'!$C$3:$H$22,6,)</f>
        <v>0</v>
      </c>
      <c r="I6" s="108">
        <f>+VLOOKUP($C6,'R6'!$C$3:$H$22,6,)</f>
        <v>0</v>
      </c>
      <c r="J6" s="257">
        <f>+VLOOKUP($C6,'R7'!$C$3:$H$22,6,)</f>
        <v>13</v>
      </c>
      <c r="K6" s="108">
        <f>+VLOOKUP($C6,'R8'!$C$3:$H$22,6,)</f>
        <v>8</v>
      </c>
      <c r="L6" s="108">
        <f>+VLOOKUP($C6,'R9'!$C$3:$H$22,6,)</f>
        <v>12</v>
      </c>
      <c r="M6" s="108">
        <f>+VLOOKUP($C6,'R10'!$C$3:$H$22,6,)</f>
        <v>10</v>
      </c>
      <c r="N6" s="32">
        <f>+VLOOKUP($C6,'R11'!$C$3:$H$22,6,)</f>
        <v>15</v>
      </c>
      <c r="O6" s="32"/>
      <c r="P6" s="32"/>
      <c r="Q6" s="32">
        <f>SUM(D6:P6)</f>
        <v>78</v>
      </c>
      <c r="S6" s="39" t="s">
        <v>22</v>
      </c>
      <c r="T6" s="256">
        <f ca="1">SUMIF($B$3:$Q$22,S6,$Q$3:$Q$22)</f>
        <v>116</v>
      </c>
    </row>
    <row r="7" spans="2:24" x14ac:dyDescent="0.2">
      <c r="B7" s="52" t="s">
        <v>24</v>
      </c>
      <c r="C7" s="52" t="s">
        <v>33</v>
      </c>
      <c r="D7" s="104">
        <f>+VLOOKUP($C7,'R1'!$C$3:$H$22,6,)</f>
        <v>8</v>
      </c>
      <c r="E7" s="104">
        <f>+VLOOKUP($C7,'R2'!$C$3:$H$22,6,)</f>
        <v>8</v>
      </c>
      <c r="F7" s="104">
        <f>+VLOOKUP($C7,'R3'!$C$3:$H$22,6,)</f>
        <v>6</v>
      </c>
      <c r="G7" s="104"/>
      <c r="H7" s="104"/>
      <c r="I7" s="104">
        <f>+VLOOKUP($C7,'R6'!$C$3:$H$22,6,)</f>
        <v>10</v>
      </c>
      <c r="J7" s="104">
        <f>+VLOOKUP($C7,'R7'!$C$3:$H$22,6,)</f>
        <v>1</v>
      </c>
      <c r="K7" s="104">
        <f>+VLOOKUP($C7,'R8'!$C$3:$H$22,6,)</f>
        <v>1</v>
      </c>
      <c r="L7" s="104">
        <f>+VLOOKUP($C7,'R9'!$C$3:$H$22,6,)</f>
        <v>10</v>
      </c>
      <c r="M7" s="104">
        <f>+VLOOKUP($C7,'R10'!$C$3:$H$22,6,)</f>
        <v>12</v>
      </c>
      <c r="N7" s="31">
        <f>+VLOOKUP($C7,'R11'!$C$3:$H$22,6,)</f>
        <v>12</v>
      </c>
      <c r="O7" s="31"/>
      <c r="P7" s="31"/>
      <c r="Q7" s="31">
        <f>SUM(D7:P7)</f>
        <v>68</v>
      </c>
      <c r="S7" s="42" t="s">
        <v>26</v>
      </c>
      <c r="T7" s="256">
        <f ca="1">SUMIF($B$3:$Q$22,S7,$Q$3:$Q$22)</f>
        <v>114</v>
      </c>
    </row>
    <row r="8" spans="2:24" x14ac:dyDescent="0.2">
      <c r="B8" s="51" t="s">
        <v>22</v>
      </c>
      <c r="C8" s="51" t="s">
        <v>23</v>
      </c>
      <c r="D8" s="224">
        <f>+VLOOKUP($C8,'R1'!$C$3:$H$22,6,)</f>
        <v>16</v>
      </c>
      <c r="E8" s="265">
        <f>+VLOOKUP($C8,'R2'!$C$3:$H$22,6,)</f>
        <v>10</v>
      </c>
      <c r="F8" s="265">
        <f>+VLOOKUP($C8,'R3'!$C$3:$H$22,6,)</f>
        <v>0</v>
      </c>
      <c r="G8" s="265">
        <f>+VLOOKUP($C8,'R4'!$C$3:$H$22,6,)</f>
        <v>10</v>
      </c>
      <c r="H8" s="265">
        <f>+VLOOKUP($C8,'R5'!$C$3:$H$22,6,)</f>
        <v>2</v>
      </c>
      <c r="I8" s="265">
        <f>+VLOOKUP($C8,'R6'!$C$3:$H$22,6,)</f>
        <v>1</v>
      </c>
      <c r="J8" s="265">
        <f>+VLOOKUP($C8,'R7'!$C$3:$H$22,6,)</f>
        <v>6</v>
      </c>
      <c r="K8" s="265">
        <f>+VLOOKUP($C8,'R8'!$C$3:$H$22,6,)</f>
        <v>12</v>
      </c>
      <c r="L8" s="265">
        <f>+VLOOKUP($C8,'R9'!$C$3:$H$22,6,)</f>
        <v>8</v>
      </c>
      <c r="M8" s="265">
        <f>+VLOOKUP($C8,'R10'!$C$3:$H$22,6,)</f>
        <v>0</v>
      </c>
      <c r="N8" s="30">
        <f>+VLOOKUP($C8,'R11'!$C$3:$H$22,6,)</f>
        <v>0</v>
      </c>
      <c r="O8" s="30"/>
      <c r="P8" s="30"/>
      <c r="Q8" s="30">
        <f>SUM(D8:P8)</f>
        <v>65</v>
      </c>
      <c r="S8" s="40" t="s">
        <v>28</v>
      </c>
      <c r="T8" s="256">
        <f ca="1">SUMIF($B$3:$Q$22,S8,$Q$3:$Q$22)</f>
        <v>78</v>
      </c>
    </row>
    <row r="9" spans="2:24" x14ac:dyDescent="0.2">
      <c r="B9" s="50" t="s">
        <v>20</v>
      </c>
      <c r="C9" s="50" t="s">
        <v>25</v>
      </c>
      <c r="D9" s="102">
        <f>+VLOOKUP($C9,'R1'!$C$3:$H$22,6,)</f>
        <v>0</v>
      </c>
      <c r="E9" s="102">
        <f>+VLOOKUP($C9,'R2'!$C$3:$H$22,6,)</f>
        <v>12</v>
      </c>
      <c r="F9" s="102">
        <f>+VLOOKUP($C9,'R3'!$C$3:$H$22,6,)</f>
        <v>10</v>
      </c>
      <c r="G9" s="102">
        <f>+VLOOKUP($C9,'R4'!$C$3:$H$22,6,)</f>
        <v>4</v>
      </c>
      <c r="H9" s="102">
        <f>+VLOOKUP($C9,'R5'!$C$3:$H$22,6,)</f>
        <v>10</v>
      </c>
      <c r="I9" s="102">
        <f>+VLOOKUP($C9,'R6'!$C$3:$H$22,6,)</f>
        <v>4</v>
      </c>
      <c r="J9" s="102">
        <f>+VLOOKUP($C9,'R7'!$C$3:$H$22,6,)</f>
        <v>8</v>
      </c>
      <c r="K9" s="102">
        <f>+VLOOKUP($C9,'R8'!$C$3:$H$22,6,)</f>
        <v>0</v>
      </c>
      <c r="L9" s="102">
        <f>+VLOOKUP($C9,'R9'!$C$3:$H$22,6,)</f>
        <v>15</v>
      </c>
      <c r="M9" s="102">
        <f>+VLOOKUP($C9,'R10'!$C$3:$H$22,6,)</f>
        <v>1</v>
      </c>
      <c r="N9" s="29">
        <f>+VLOOKUP($C9,'R11'!$C$3:$H$22,6,)</f>
        <v>0</v>
      </c>
      <c r="O9" s="29"/>
      <c r="P9" s="29"/>
      <c r="Q9" s="29">
        <f>SUM(D9:P9)</f>
        <v>64</v>
      </c>
      <c r="S9" s="81" t="s">
        <v>30</v>
      </c>
      <c r="T9" s="256">
        <f ca="1">SUMIF($B$3:$Q$22,S9,$Q$3:$Q$22)</f>
        <v>67</v>
      </c>
    </row>
    <row r="10" spans="2:24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>
        <f>+VLOOKUP($C10,'R10'!$C$3:$H$22,6,)</f>
        <v>8</v>
      </c>
      <c r="N10" s="28">
        <f>+VLOOKUP($C10,'R11'!$C$3:$H$22,6,)</f>
        <v>6</v>
      </c>
      <c r="O10" s="28"/>
      <c r="P10" s="28"/>
      <c r="Q10" s="28">
        <f>SUM(D10:P10)</f>
        <v>61</v>
      </c>
      <c r="S10" s="43" t="s">
        <v>32</v>
      </c>
      <c r="T10" s="256">
        <f ca="1">SUMIF($B$3:$Q$22,S10,$Q$3:$Q$22)</f>
        <v>7</v>
      </c>
    </row>
    <row r="11" spans="2:24" x14ac:dyDescent="0.2">
      <c r="B11" s="52" t="s">
        <v>24</v>
      </c>
      <c r="C11" s="52" t="s">
        <v>27</v>
      </c>
      <c r="D11" s="104">
        <f>+VLOOKUP($C11,'R1'!$C$3:$H$22,6,)</f>
        <v>0</v>
      </c>
      <c r="E11" s="104">
        <f>+VLOOKUP($C11,'R2'!$C$3:$H$22,6,)</f>
        <v>6</v>
      </c>
      <c r="F11" s="104">
        <f>+VLOOKUP($C11,'R3'!$C$3:$H$22,6,)</f>
        <v>12</v>
      </c>
      <c r="G11" s="104">
        <f>+VLOOKUP($C11,'R4'!$C$3:$H$22,6,)</f>
        <v>2</v>
      </c>
      <c r="H11" s="104">
        <f>+VLOOKUP($C11,'R5'!$C$3:$H$22,6,)</f>
        <v>8</v>
      </c>
      <c r="I11" s="104">
        <f>+VLOOKUP($C11,'R6'!$C$3:$H$22,6,)</f>
        <v>12</v>
      </c>
      <c r="J11" s="104">
        <f>+VLOOKUP($C11,'R7'!$C$3:$H$22,6,)</f>
        <v>2</v>
      </c>
      <c r="K11" s="104">
        <f>+VLOOKUP($C11,'R8'!$C$3:$H$22,6,)</f>
        <v>15</v>
      </c>
      <c r="L11" s="104">
        <f>+VLOOKUP($C11,'R9'!$C$3:$H$22,6,)</f>
        <v>0</v>
      </c>
      <c r="M11" s="104">
        <f>+VLOOKUP($C11,'R10'!$C$3:$H$22,6,)</f>
        <v>0</v>
      </c>
      <c r="N11" s="31"/>
      <c r="O11" s="31"/>
      <c r="P11" s="31"/>
      <c r="Q11" s="31">
        <f>SUM(D11:P11)</f>
        <v>57</v>
      </c>
      <c r="S11" s="45" t="s">
        <v>34</v>
      </c>
      <c r="T11" s="256">
        <f ca="1">SUMIF($B$3:$Q$22,S11,$Q$3:$Q$22)</f>
        <v>3</v>
      </c>
    </row>
    <row r="12" spans="2:24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/>
      <c r="P12" s="82"/>
      <c r="Q12" s="82">
        <f>SUM(D12:P12)</f>
        <v>53</v>
      </c>
      <c r="S12" s="46" t="s">
        <v>36</v>
      </c>
      <c r="T12" s="249">
        <f ca="1">SUMIF($B$3:$Q$22,S12,$Q$3:$Q$22)</f>
        <v>0</v>
      </c>
    </row>
    <row r="13" spans="2:24" ht="17" customHeight="1" x14ac:dyDescent="0.2">
      <c r="B13" s="51" t="s">
        <v>22</v>
      </c>
      <c r="C13" s="51" t="s">
        <v>37</v>
      </c>
      <c r="D13" s="265">
        <f>+VLOOKUP($C13,'R1'!$C$3:$H$22,6,)</f>
        <v>10</v>
      </c>
      <c r="E13" s="224">
        <f>+VLOOKUP($C13,'R2'!$C$3:$H$22,6,)</f>
        <v>3</v>
      </c>
      <c r="F13" s="265">
        <f>+VLOOKUP($C13,'R3'!$C$3:$H$22,6,)</f>
        <v>2</v>
      </c>
      <c r="G13" s="265">
        <f>+VLOOKUP($C13,'R4'!$C$3:$H$22,6,)</f>
        <v>0</v>
      </c>
      <c r="H13" s="265">
        <f>+VLOOKUP($C13,'R5'!$C$3:$H$22,6,)</f>
        <v>0</v>
      </c>
      <c r="I13" s="265">
        <f>+VLOOKUP($C13,'R6'!$C$3:$H$22,6,)</f>
        <v>8</v>
      </c>
      <c r="J13" s="265">
        <f>+VLOOKUP($C13,'R7'!$C$3:$H$22,6,)</f>
        <v>0</v>
      </c>
      <c r="K13" s="265">
        <f>+VLOOKUP($C13,'R8'!$C$3:$H$22,6,)</f>
        <v>18</v>
      </c>
      <c r="L13" s="265">
        <f>+VLOOKUP($C13,'R9'!$C$3:$H$22,6,)</f>
        <v>0</v>
      </c>
      <c r="M13" s="265">
        <f>+VLOOKUP($C13,'R10'!$C$3:$H$22,6,)</f>
        <v>0</v>
      </c>
      <c r="N13" s="30">
        <f>+VLOOKUP($C13,'R11'!$C$3:$H$22,6,)</f>
        <v>10</v>
      </c>
      <c r="O13" s="30"/>
      <c r="P13" s="30"/>
      <c r="Q13" s="30">
        <f>SUM(D13:P13)</f>
        <v>51</v>
      </c>
    </row>
    <row r="14" spans="2:24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/>
      <c r="P14" s="32"/>
      <c r="Q14" s="32">
        <f>SUM(D14:P14)</f>
        <v>36</v>
      </c>
    </row>
    <row r="15" spans="2:24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/>
      <c r="P15" s="28"/>
      <c r="Q15" s="28">
        <f>SUM(D15:P15)</f>
        <v>17</v>
      </c>
      <c r="S15" s="410" t="s">
        <v>0</v>
      </c>
      <c r="T15" s="410" t="s">
        <v>1</v>
      </c>
      <c r="U15" s="410" t="s">
        <v>5</v>
      </c>
      <c r="V15" s="410" t="s">
        <v>6</v>
      </c>
      <c r="W15" s="410" t="s">
        <v>12</v>
      </c>
      <c r="X15" s="410" t="s">
        <v>40</v>
      </c>
    </row>
    <row r="16" spans="2:24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/>
      <c r="P16" s="82"/>
      <c r="Q16" s="82">
        <f>SUM(D16:P16)</f>
        <v>14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234">
        <f>+VLOOKUP(T16,'R11'!C3:H22,6,)</f>
        <v>4</v>
      </c>
      <c r="X16" s="104">
        <f>SUM(U16:W16)</f>
        <v>10</v>
      </c>
    </row>
    <row r="17" spans="2:23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/>
      <c r="P17" s="33"/>
      <c r="Q17" s="33">
        <f>SUM(D17:P17)</f>
        <v>4</v>
      </c>
    </row>
    <row r="18" spans="2:23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/>
      <c r="P18" s="33"/>
      <c r="Q18" s="33">
        <f>SUM(D18:P18)</f>
        <v>3</v>
      </c>
    </row>
    <row r="19" spans="2:23" x14ac:dyDescent="0.2">
      <c r="B19" s="55" t="s">
        <v>34</v>
      </c>
      <c r="C19" s="55" t="s">
        <v>46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0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>
        <f>+VLOOKUP($C19,'R10'!$C$3:$H$22,6,)</f>
        <v>0</v>
      </c>
      <c r="N19" s="34">
        <f>+VLOOKUP($C19,'R11'!$C$3:$H$22,6,)</f>
        <v>2</v>
      </c>
      <c r="O19" s="34"/>
      <c r="P19" s="34"/>
      <c r="Q19" s="34">
        <f>SUM(D19:P19)</f>
        <v>2</v>
      </c>
    </row>
    <row r="20" spans="2:23" x14ac:dyDescent="0.2">
      <c r="B20" s="55" t="s">
        <v>34</v>
      </c>
      <c r="C20" s="55" t="s">
        <v>45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1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>
        <f>+VLOOKUP($C20,'R10'!$C$3:$H$22,6,)</f>
        <v>0</v>
      </c>
      <c r="N20" s="34">
        <f>+VLOOKUP($C20,'R11'!$C$3:$H$22,6,)</f>
        <v>0</v>
      </c>
      <c r="O20" s="34"/>
      <c r="P20" s="34"/>
      <c r="Q20" s="34">
        <f>SUM(D20:P20)</f>
        <v>1</v>
      </c>
    </row>
    <row r="21" spans="2:23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>
        <f>+VLOOKUP($C21,'R10'!$C$3:$H$22,6,)</f>
        <v>0</v>
      </c>
      <c r="N21" s="35">
        <f>+VLOOKUP($C21,'R11'!$C$3:$H$22,6,)</f>
        <v>0</v>
      </c>
      <c r="O21" s="35"/>
      <c r="P21" s="35"/>
      <c r="Q21" s="35">
        <f>SUM(D21:P21)</f>
        <v>0</v>
      </c>
    </row>
    <row r="22" spans="2:23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>
        <f>+VLOOKUP($C22,'R10'!$C$3:$H$22,6,)</f>
        <v>0</v>
      </c>
      <c r="N22" s="36">
        <f>+VLOOKUP($C22,'R11'!$C$3:$H$22,6,)</f>
        <v>0</v>
      </c>
      <c r="O22" s="36"/>
      <c r="P22" s="36"/>
      <c r="Q22" s="36">
        <f>SUM(D22:P22)</f>
        <v>0</v>
      </c>
    </row>
    <row r="23" spans="2:23" ht="17" customHeight="1" x14ac:dyDescent="0.2"/>
    <row r="24" spans="2:23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 x14ac:dyDescent="0.2"/>
    <row r="26" spans="2:23" ht="17" customHeight="1" x14ac:dyDescent="0.2"/>
    <row r="27" spans="2:23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S2:T12" xr:uid="{ABEDD0A0-B751-1C4B-ADC2-F791E40A1DE6}">
    <sortState xmlns:xlrd2="http://schemas.microsoft.com/office/spreadsheetml/2017/richdata2" ref="S3:T12">
      <sortCondition descending="1" ref="T2:T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5">
        <v>70</v>
      </c>
      <c r="G3" s="255">
        <v>34</v>
      </c>
      <c r="H3" s="255">
        <v>26</v>
      </c>
      <c r="I3" s="255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5">
        <v>69</v>
      </c>
      <c r="G11" s="265">
        <v>6</v>
      </c>
      <c r="H11" s="265">
        <v>2</v>
      </c>
      <c r="I11" s="265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5">
        <v>69</v>
      </c>
      <c r="G15" s="265">
        <v>-9</v>
      </c>
      <c r="H15" s="265">
        <v>0</v>
      </c>
      <c r="I15" s="265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0" customWidth="1"/>
    <col min="11" max="11" width="32.16406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5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5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5">
        <v>52</v>
      </c>
      <c r="G3" s="255">
        <v>29</v>
      </c>
      <c r="H3" s="255">
        <v>25</v>
      </c>
      <c r="I3" s="255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5">
        <v>52</v>
      </c>
      <c r="G7" s="265">
        <v>14</v>
      </c>
      <c r="H7" s="265">
        <v>10</v>
      </c>
      <c r="I7" s="265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5">
        <v>52</v>
      </c>
      <c r="G15" s="265">
        <v>-9</v>
      </c>
      <c r="H15" s="265">
        <v>0</v>
      </c>
      <c r="I15" s="265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0" customWidth="1"/>
    <col min="11" max="11" width="29.16406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5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5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6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0" customWidth="1"/>
  </cols>
  <sheetData>
    <row r="1" spans="1:10" ht="17" customHeight="1" thickBot="1" x14ac:dyDescent="0.25"/>
    <row r="2" spans="1:10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10" x14ac:dyDescent="0.2">
      <c r="A3" s="242">
        <v>33</v>
      </c>
      <c r="B3" s="242">
        <v>1</v>
      </c>
      <c r="C3" s="242" t="s">
        <v>21</v>
      </c>
      <c r="D3" s="242" t="s">
        <v>20</v>
      </c>
      <c r="E3" s="243" t="s">
        <v>433</v>
      </c>
      <c r="F3" s="245">
        <v>52</v>
      </c>
      <c r="G3" s="245">
        <v>35</v>
      </c>
      <c r="H3" s="245">
        <v>25</v>
      </c>
      <c r="I3" s="245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5">
        <v>52</v>
      </c>
      <c r="G11" s="265">
        <v>8</v>
      </c>
      <c r="H11" s="265">
        <v>2</v>
      </c>
      <c r="I11" s="265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5">
        <v>52</v>
      </c>
      <c r="G15" s="265">
        <v>0</v>
      </c>
      <c r="H15" s="265">
        <v>0</v>
      </c>
      <c r="I15" s="265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4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5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5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5">
        <v>66</v>
      </c>
      <c r="G3" s="255">
        <v>29</v>
      </c>
      <c r="H3" s="255">
        <v>25</v>
      </c>
      <c r="I3" s="255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5">
        <v>65</v>
      </c>
      <c r="G8" s="265">
        <v>14</v>
      </c>
      <c r="H8" s="265">
        <v>8</v>
      </c>
      <c r="I8" s="265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5">
        <v>65</v>
      </c>
      <c r="G12" s="265">
        <v>-2</v>
      </c>
      <c r="H12" s="265">
        <v>1</v>
      </c>
      <c r="I12" s="265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5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5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5">
        <v>44</v>
      </c>
      <c r="G3" s="255">
        <v>29</v>
      </c>
      <c r="H3" s="255">
        <v>25</v>
      </c>
      <c r="I3" s="255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5">
        <v>44</v>
      </c>
      <c r="G9" s="265">
        <v>16</v>
      </c>
      <c r="H9" s="265">
        <v>6</v>
      </c>
      <c r="I9" s="265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1">
        <v>55</v>
      </c>
      <c r="B22" s="251" t="s">
        <v>386</v>
      </c>
      <c r="C22" s="251" t="s">
        <v>37</v>
      </c>
      <c r="D22" s="251" t="s">
        <v>22</v>
      </c>
      <c r="E22" s="252"/>
      <c r="F22" s="253"/>
      <c r="G22" s="253">
        <v>-15</v>
      </c>
      <c r="H22" s="253">
        <v>0</v>
      </c>
      <c r="I22" s="253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0" hidden="1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5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5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abSelected="1" topLeftCell="A37" zoomScale="140" zoomScaleNormal="140" workbookViewId="0">
      <selection activeCell="Q6" sqref="Q6"/>
    </sheetView>
  </sheetViews>
  <sheetFormatPr baseColWidth="10" defaultRowHeight="16" x14ac:dyDescent="0.2"/>
  <cols>
    <col min="3" max="3" width="11" style="250" customWidth="1"/>
    <col min="4" max="10" width="10.83203125" style="250" hidden="1" customWidth="1"/>
    <col min="11" max="11" width="10.83203125" style="250" customWidth="1"/>
    <col min="12" max="12" width="11" style="250" customWidth="1"/>
    <col min="13" max="16" width="13" style="250" customWidth="1"/>
    <col min="17" max="17" width="10.83203125" style="250" customWidth="1"/>
    <col min="20" max="24" width="13" style="250" hidden="1" customWidth="1"/>
    <col min="25" max="26" width="10.83203125" style="250" hidden="1" customWidth="1"/>
    <col min="27" max="27" width="13" style="250" hidden="1" customWidth="1"/>
    <col min="28" max="32" width="13" style="250" customWidth="1"/>
  </cols>
  <sheetData>
    <row r="1" spans="2:34" ht="17" customHeight="1" thickBot="1" x14ac:dyDescent="0.25"/>
    <row r="2" spans="2:34" ht="17" customHeight="1" thickBot="1" x14ac:dyDescent="0.25">
      <c r="B2" s="411" t="s">
        <v>49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3"/>
    </row>
    <row r="3" spans="2:34" ht="17" customHeight="1" thickBot="1" x14ac:dyDescent="0.25">
      <c r="B3" s="285" t="s">
        <v>0</v>
      </c>
      <c r="C3" s="247" t="s">
        <v>1</v>
      </c>
      <c r="D3" s="248" t="s">
        <v>50</v>
      </c>
      <c r="E3" s="248" t="s">
        <v>51</v>
      </c>
      <c r="F3" s="248" t="s">
        <v>52</v>
      </c>
      <c r="G3" s="248" t="s">
        <v>53</v>
      </c>
      <c r="H3" s="248" t="s">
        <v>54</v>
      </c>
      <c r="I3" s="248" t="s">
        <v>55</v>
      </c>
      <c r="J3" s="248" t="s">
        <v>56</v>
      </c>
      <c r="K3" s="248" t="s">
        <v>57</v>
      </c>
      <c r="L3" s="248" t="s">
        <v>58</v>
      </c>
      <c r="M3" s="248" t="s">
        <v>59</v>
      </c>
      <c r="N3" s="248" t="s">
        <v>60</v>
      </c>
      <c r="O3" s="248" t="s">
        <v>61</v>
      </c>
      <c r="P3" s="248" t="s">
        <v>62</v>
      </c>
      <c r="Q3" s="248" t="s">
        <v>15</v>
      </c>
      <c r="S3" s="410" t="s">
        <v>0</v>
      </c>
      <c r="T3" s="261" t="s">
        <v>50</v>
      </c>
      <c r="U3" s="261" t="s">
        <v>51</v>
      </c>
      <c r="V3" s="261" t="s">
        <v>52</v>
      </c>
      <c r="W3" s="261" t="s">
        <v>53</v>
      </c>
      <c r="X3" s="261" t="s">
        <v>54</v>
      </c>
      <c r="Y3" s="261" t="s">
        <v>55</v>
      </c>
      <c r="Z3" s="261" t="s">
        <v>56</v>
      </c>
      <c r="AA3" s="261" t="s">
        <v>57</v>
      </c>
      <c r="AB3" s="261" t="s">
        <v>58</v>
      </c>
      <c r="AC3" s="261" t="s">
        <v>59</v>
      </c>
      <c r="AD3" s="261" t="s">
        <v>60</v>
      </c>
      <c r="AE3" s="261" t="s">
        <v>61</v>
      </c>
      <c r="AF3" s="261" t="s">
        <v>62</v>
      </c>
      <c r="AG3" s="261" t="s">
        <v>15</v>
      </c>
      <c r="AH3" s="261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/>
      <c r="P4" s="37"/>
      <c r="Q4" s="37">
        <f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>
        <v>76</v>
      </c>
      <c r="AD4" s="98"/>
      <c r="AE4" s="98"/>
      <c r="AF4" s="98"/>
      <c r="AG4" s="99">
        <f t="shared" ref="AG4:AG13" si="0">SUM(T4:AC4)</f>
        <v>644</v>
      </c>
      <c r="AH4" s="214">
        <f t="shared" ref="AH4:AH13" si="1">AG4/COUNT(T4:AF4)</f>
        <v>64.400000000000006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>
        <f>+VLOOKUP($C5,'R11'!$C$3:$H$22,5,)+VLOOKUP($C5,'Q11'!$B$3:$J$22,9,)</f>
        <v>0</v>
      </c>
      <c r="O5" s="27"/>
      <c r="P5" s="27"/>
      <c r="Q5" s="27">
        <f>SUM(D5:M5)</f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>
        <v>52</v>
      </c>
      <c r="AD5" s="101"/>
      <c r="AE5" s="101"/>
      <c r="AF5" s="101"/>
      <c r="AG5" s="102">
        <f t="shared" si="0"/>
        <v>438</v>
      </c>
      <c r="AH5" s="216">
        <f t="shared" si="1"/>
        <v>43.8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>
        <f>+VLOOKUP($C6,'R11'!$C$3:$H$22,5,)+VLOOKUP($C6,'Q11'!$B$3:$J$22,9,)</f>
        <v>42</v>
      </c>
      <c r="O6" s="29"/>
      <c r="P6" s="29"/>
      <c r="Q6" s="29">
        <f>SUM(D6:M6)</f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>
        <v>25</v>
      </c>
      <c r="AD6" s="103"/>
      <c r="AE6" s="103"/>
      <c r="AF6" s="103"/>
      <c r="AG6" s="104">
        <f t="shared" si="0"/>
        <v>287</v>
      </c>
      <c r="AH6" s="217">
        <f t="shared" si="1"/>
        <v>28.7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v>0</v>
      </c>
      <c r="N7" s="30">
        <f>+VLOOKUP($C7,'R11'!$C$3:$H$22,5,)+VLOOKUP($C7,'Q11'!$B$3:$J$22,9,)</f>
        <v>-7</v>
      </c>
      <c r="O7" s="30"/>
      <c r="P7" s="30"/>
      <c r="Q7" s="30">
        <f>SUM(D7:M7)</f>
        <v>192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>
        <v>5</v>
      </c>
      <c r="AD7" s="100"/>
      <c r="AE7" s="100"/>
      <c r="AF7" s="100"/>
      <c r="AG7" s="265">
        <f t="shared" si="0"/>
        <v>258</v>
      </c>
      <c r="AH7" s="215">
        <f t="shared" si="1"/>
        <v>25.8</v>
      </c>
    </row>
    <row r="8" spans="2:34" x14ac:dyDescent="0.2">
      <c r="B8" s="89" t="s">
        <v>26</v>
      </c>
      <c r="C8" s="53" t="s">
        <v>29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>
        <f>+VLOOKUP($C8,'R11'!$C$3:$H$22,5,)+VLOOKUP($C8,'Q11'!$B$3:$J$22,9,)</f>
        <v>50</v>
      </c>
      <c r="O8" s="32"/>
      <c r="P8" s="32"/>
      <c r="Q8" s="32">
        <f>SUM(D8:M8)</f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>
        <v>24</v>
      </c>
      <c r="AD8" s="105"/>
      <c r="AE8" s="105"/>
      <c r="AF8" s="105"/>
      <c r="AG8" s="106">
        <f t="shared" si="0"/>
        <v>202</v>
      </c>
      <c r="AH8" s="218">
        <f t="shared" si="1"/>
        <v>20.2</v>
      </c>
    </row>
    <row r="9" spans="2:34" x14ac:dyDescent="0.2">
      <c r="B9" s="91" t="s">
        <v>20</v>
      </c>
      <c r="C9" s="50" t="s">
        <v>25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>
        <f>+VLOOKUP($C9,'R11'!$C$3:$H$22,5,)+VLOOKUP($C9,'Q11'!$B$3:$J$22,9,)</f>
        <v>-6</v>
      </c>
      <c r="O9" s="29"/>
      <c r="P9" s="29"/>
      <c r="Q9" s="29">
        <f>SUM(D9:M9)</f>
        <v>165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>
        <v>34</v>
      </c>
      <c r="AD9" s="107"/>
      <c r="AE9" s="107"/>
      <c r="AF9" s="107"/>
      <c r="AG9" s="108">
        <f t="shared" si="0"/>
        <v>272</v>
      </c>
      <c r="AH9" s="219">
        <f t="shared" si="1"/>
        <v>27.2</v>
      </c>
    </row>
    <row r="10" spans="2:34" x14ac:dyDescent="0.2">
      <c r="B10" s="87" t="s">
        <v>24</v>
      </c>
      <c r="C10" s="52" t="s">
        <v>33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>
        <f>+VLOOKUP($C10,'R11'!$C$3:$H$22,5,)+VLOOKUP($C10,'Q11'!$B$3:$J$22,9,)</f>
        <v>33</v>
      </c>
      <c r="O10" s="31"/>
      <c r="P10" s="31"/>
      <c r="Q10" s="31">
        <f>SUM(D10:M10)</f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>
        <v>24</v>
      </c>
      <c r="AD10" s="111"/>
      <c r="AE10" s="111"/>
      <c r="AF10" s="111"/>
      <c r="AG10" s="112">
        <f t="shared" si="0"/>
        <v>153</v>
      </c>
      <c r="AH10" s="221">
        <f t="shared" si="1"/>
        <v>15.3</v>
      </c>
    </row>
    <row r="11" spans="2:34" x14ac:dyDescent="0.2">
      <c r="B11" s="87" t="s">
        <v>24</v>
      </c>
      <c r="C11" s="52" t="s">
        <v>27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/>
      <c r="P11" s="31"/>
      <c r="Q11" s="31">
        <f>SUM(D11:M11)</f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>
        <v>21</v>
      </c>
      <c r="AD11" s="109"/>
      <c r="AE11" s="109"/>
      <c r="AF11" s="109"/>
      <c r="AG11" s="110">
        <f t="shared" si="0"/>
        <v>199</v>
      </c>
      <c r="AH11" s="220">
        <f t="shared" si="1"/>
        <v>19.899999999999999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>
        <f>+VLOOKUP($C12,'R11'!$C$3:$H$22,5,)+VLOOKUP($C12,'Q11'!$B$3:$J$22,9,)</f>
        <v>16</v>
      </c>
      <c r="O12" s="28"/>
      <c r="P12" s="28"/>
      <c r="Q12" s="28">
        <f>SUM(D12:M12)</f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>
        <v>13</v>
      </c>
      <c r="AD12" s="113"/>
      <c r="AE12" s="113"/>
      <c r="AF12" s="113"/>
      <c r="AG12" s="114">
        <f t="shared" si="0"/>
        <v>101</v>
      </c>
      <c r="AH12" s="222">
        <f t="shared" si="1"/>
        <v>10.1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>
        <f>+VLOOKUP($C13,'R11'!$C$3:$H$22,5,)+VLOOKUP($C13,'Q11'!$B$3:$J$22,9,)</f>
        <v>26</v>
      </c>
      <c r="O13" s="82"/>
      <c r="P13" s="82"/>
      <c r="Q13" s="82">
        <f>SUM(D13:M13)</f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>
        <v>8</v>
      </c>
      <c r="AD13" s="115"/>
      <c r="AE13" s="115"/>
      <c r="AF13" s="115"/>
      <c r="AG13" s="116">
        <f t="shared" si="0"/>
        <v>97</v>
      </c>
      <c r="AH13" s="223">
        <f t="shared" si="1"/>
        <v>9.6999999999999993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>
        <f>+VLOOKUP($C14,'R11'!$C$3:$H$22,5,)+VLOOKUP($C14,'Q11'!$B$3:$J$22,9,)</f>
        <v>-8</v>
      </c>
      <c r="O14" s="32"/>
      <c r="P14" s="32"/>
      <c r="Q14" s="32">
        <f>SUM(D14:M14)</f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>
        <f>+VLOOKUP($C15,'R11'!$C$3:$H$22,5,)+VLOOKUP($C15,'Q11'!$B$3:$J$22,9,)</f>
        <v>12</v>
      </c>
      <c r="O15" s="33"/>
      <c r="P15" s="33"/>
      <c r="Q15" s="33">
        <f>SUM(D15:M15)</f>
        <v>97</v>
      </c>
      <c r="S15" s="238" t="s">
        <v>1</v>
      </c>
      <c r="W15" s="238" t="s">
        <v>53</v>
      </c>
      <c r="X15" s="239" t="s">
        <v>54</v>
      </c>
      <c r="AD15" s="238" t="s">
        <v>60</v>
      </c>
      <c r="AG15" s="238" t="s">
        <v>40</v>
      </c>
    </row>
    <row r="16" spans="2:34" ht="17" customHeight="1" thickBot="1" x14ac:dyDescent="0.25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>
        <f>+VLOOKUP($C16,'R11'!$C$3:$H$22,5,)+VLOOKUP($C16,'Q11'!$B$3:$J$22,9,)</f>
        <v>1</v>
      </c>
      <c r="O16" s="82"/>
      <c r="P16" s="82"/>
      <c r="Q16" s="82">
        <f>SUM(D16:M16)</f>
        <v>95</v>
      </c>
      <c r="S16" s="409" t="s">
        <v>42</v>
      </c>
      <c r="W16" s="407">
        <v>-13</v>
      </c>
      <c r="X16" s="408">
        <v>12</v>
      </c>
      <c r="AD16" s="407">
        <f>+VLOOKUP($S16,'R11'!$C$3:$H$22,5,)+VLOOKUP($S16,'Q11'!$B$3:$J$22,9,)</f>
        <v>16</v>
      </c>
      <c r="AG16" s="407">
        <f>SUM(T16:AF16)</f>
        <v>15</v>
      </c>
    </row>
    <row r="17" spans="2:17" x14ac:dyDescent="0.2">
      <c r="B17" s="86" t="s">
        <v>22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>
        <f>+VLOOKUP($C17,'R11'!$C$3:$H$22,5,)+VLOOKUP($C17,'Q11'!$B$3:$J$22,9,)</f>
        <v>28</v>
      </c>
      <c r="O17" s="30"/>
      <c r="P17" s="30"/>
      <c r="Q17" s="30">
        <f>SUM(D17:M17)</f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>
        <f>+VLOOKUP($C18,'R11'!$C$3:$H$22,5,)+VLOOKUP($C18,'Q11'!$B$3:$J$22,9,)</f>
        <v>18</v>
      </c>
      <c r="O18" s="33"/>
      <c r="P18" s="33"/>
      <c r="Q18" s="33">
        <f>SUM(D18:M18)</f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>
        <f>+VLOOKUP($C19,'R11'!$C$3:$H$22,5,)+VLOOKUP($C19,'Q11'!$B$3:$J$22,9,)</f>
        <v>3</v>
      </c>
      <c r="O19" s="28"/>
      <c r="P19" s="28"/>
      <c r="Q19" s="28">
        <f>SUM(D19:M19)</f>
        <v>59</v>
      </c>
    </row>
    <row r="20" spans="2:17" x14ac:dyDescent="0.2">
      <c r="B20" s="92" t="s">
        <v>34</v>
      </c>
      <c r="C20" s="55" t="s">
        <v>46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>
        <f>+VLOOKUP($C20,'R11'!$C$3:$H$22,5,)+VLOOKUP($C20,'Q11'!$B$3:$J$22,9,)</f>
        <v>17</v>
      </c>
      <c r="O20" s="34"/>
      <c r="P20" s="34"/>
      <c r="Q20" s="34">
        <f>SUM(D20:M20)</f>
        <v>54</v>
      </c>
    </row>
    <row r="21" spans="2:17" x14ac:dyDescent="0.2">
      <c r="B21" s="93" t="s">
        <v>36</v>
      </c>
      <c r="C21" s="56" t="s">
        <v>48</v>
      </c>
      <c r="D21" s="35">
        <f>+VLOOKUP($C21,'R1'!$C$3:$H$22,5,)+VLOOKUP($C21,'Q1'!$B$3:$J$22,9,)</f>
        <v>15</v>
      </c>
      <c r="E21" s="35">
        <f>+VLOOKUP($C21,'R2'!$C$3:$H$22,5,)+VLOOKUP($C21,'Q2'!$B$3:$J$22,9,)</f>
        <v>4</v>
      </c>
      <c r="F21" s="35">
        <f>+VLOOKUP($C21,'R3'!$C$3:$H$22,5,)+VLOOKUP($C21,'Q3'!$B$3:$J$22,9,)</f>
        <v>-1</v>
      </c>
      <c r="G21" s="35">
        <f>+VLOOKUP($C21,'R4'!$C$3:$H$22,5,)+VLOOKUP($C21,'Q4'!$B$3:$J$22,9,)</f>
        <v>8</v>
      </c>
      <c r="H21" s="35">
        <f>+VLOOKUP($C21,'R5'!$C$3:$H$22,5,)+VLOOKUP($C21,'Q5'!$B$3:$J$22,9,)</f>
        <v>1</v>
      </c>
      <c r="I21" s="35">
        <f>+VLOOKUP($C21,'R6'!$C$3:$H$22,5,)+VLOOKUP($C21,'Q6'!$B$3:$J$22,9,)</f>
        <v>4</v>
      </c>
      <c r="J21" s="35">
        <f>+VLOOKUP($C21,'R7'!$C$3:$H$22,5,)+VLOOKUP($C21,'Q7'!$B$3:$J$22,9,)</f>
        <v>11</v>
      </c>
      <c r="K21" s="35">
        <f>+VLOOKUP($C21,'R8'!$C$3:$H$22,5,)+VLOOKUP($C21,'Q8'!$B$3:$J$22,9,)</f>
        <v>15</v>
      </c>
      <c r="L21" s="35">
        <f>+VLOOKUP($C21,'R9'!$C$3:$H$22,5,)+VLOOKUP($C21,'Q9'!$B$3:$J$22,9,)</f>
        <v>-14</v>
      </c>
      <c r="M21" s="35">
        <f>+VLOOKUP($C21,'R10'!$C$3:$H$22,5,)+VLOOKUP($C21,'Q10'!$B$3:$J$22,9,)</f>
        <v>11</v>
      </c>
      <c r="N21" s="35">
        <f>+VLOOKUP($C21,'R11'!$C$3:$H$22,5,)+VLOOKUP($C21,'Q11'!$B$3:$J$22,9,)</f>
        <v>13</v>
      </c>
      <c r="O21" s="35"/>
      <c r="P21" s="35"/>
      <c r="Q21" s="35">
        <f>SUM(D21:M21)</f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>
        <f>+VLOOKUP($C22,'R11'!$C$3:$H$22,5,)+VLOOKUP($C22,'Q11'!$B$3:$J$22,9,)</f>
        <v>-12</v>
      </c>
      <c r="O22" s="35"/>
      <c r="P22" s="35"/>
      <c r="Q22" s="35">
        <f>SUM(D22:M22)</f>
        <v>46</v>
      </c>
    </row>
    <row r="23" spans="2:17" ht="17" customHeight="1" thickBot="1" x14ac:dyDescent="0.25">
      <c r="B23" s="266" t="s">
        <v>34</v>
      </c>
      <c r="C23" s="73" t="s">
        <v>45</v>
      </c>
      <c r="D23" s="267">
        <f>+VLOOKUP($C23,'R1'!$C$3:$H$22,5,)+VLOOKUP($C23,'Q1'!$B$3:$J$22,9,)</f>
        <v>-14</v>
      </c>
      <c r="E23" s="267">
        <f>+VLOOKUP($C23,'R2'!$C$3:$H$22,5,)+VLOOKUP($C23,'Q2'!$B$3:$J$22,9,)</f>
        <v>14</v>
      </c>
      <c r="F23" s="267">
        <f>+VLOOKUP($C23,'R3'!$C$3:$H$22,5,)+VLOOKUP($C23,'Q3'!$B$3:$J$22,9,)</f>
        <v>18</v>
      </c>
      <c r="G23" s="267">
        <f>+VLOOKUP($C23,'R4'!$C$3:$H$22,5,)+VLOOKUP($C23,'Q4'!$B$3:$J$22,9,)</f>
        <v>-12</v>
      </c>
      <c r="H23" s="267">
        <f>+VLOOKUP($C23,'R5'!$C$3:$H$22,5,)+VLOOKUP($C23,'Q5'!$B$3:$J$22,9,)</f>
        <v>-14</v>
      </c>
      <c r="I23" s="267">
        <f>+VLOOKUP($C23,'R6'!$C$3:$H$22,5,)+VLOOKUP($C23,'Q6'!$B$3:$J$22,9,)</f>
        <v>9</v>
      </c>
      <c r="J23" s="267">
        <f>+VLOOKUP($C23,'R7'!$C$3:$H$22,5,)+VLOOKUP($C23,'Q7'!$B$3:$J$22,9,)</f>
        <v>8</v>
      </c>
      <c r="K23" s="267">
        <f>+VLOOKUP($C23,'R8'!$C$3:$H$22,5,)+VLOOKUP($C23,'Q8'!$B$3:$J$22,9,)</f>
        <v>-11</v>
      </c>
      <c r="L23" s="267">
        <f>+VLOOKUP($C23,'R9'!$C$3:$H$22,5,)+VLOOKUP($C23,'Q9'!$B$3:$J$22,9,)</f>
        <v>-14</v>
      </c>
      <c r="M23" s="267">
        <f>+VLOOKUP($C23,'R10'!$C$3:$H$22,5,)+VLOOKUP($C23,'Q10'!$B$3:$J$22,9,)</f>
        <v>15</v>
      </c>
      <c r="N23" s="267">
        <f>+VLOOKUP($C23,'R11'!$C$3:$H$22,5,)+VLOOKUP($C23,'Q11'!$B$3:$J$22,9,)</f>
        <v>7</v>
      </c>
      <c r="O23" s="267"/>
      <c r="P23" s="267"/>
      <c r="Q23" s="267">
        <f>SUM(D23:M23)</f>
        <v>-1</v>
      </c>
    </row>
    <row r="24" spans="2:17" ht="17" customHeight="1" thickBot="1" x14ac:dyDescent="0.25"/>
    <row r="25" spans="2:17" ht="17" customHeight="1" thickBot="1" x14ac:dyDescent="0.25">
      <c r="B25" s="411" t="s">
        <v>64</v>
      </c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3"/>
    </row>
    <row r="26" spans="2:17" ht="17" customHeight="1" thickBot="1" x14ac:dyDescent="0.25">
      <c r="B26" s="97" t="s">
        <v>0</v>
      </c>
      <c r="C26" s="410" t="s">
        <v>1</v>
      </c>
      <c r="D26" s="261" t="s">
        <v>50</v>
      </c>
      <c r="E26" s="261" t="s">
        <v>51</v>
      </c>
      <c r="F26" s="261" t="s">
        <v>52</v>
      </c>
      <c r="G26" s="261" t="s">
        <v>53</v>
      </c>
      <c r="H26" s="261" t="s">
        <v>54</v>
      </c>
      <c r="I26" s="261" t="s">
        <v>55</v>
      </c>
      <c r="J26" s="261" t="s">
        <v>56</v>
      </c>
      <c r="K26" s="261" t="s">
        <v>57</v>
      </c>
      <c r="L26" s="261" t="s">
        <v>58</v>
      </c>
      <c r="M26" s="261" t="s">
        <v>59</v>
      </c>
      <c r="N26" s="261" t="s">
        <v>60</v>
      </c>
      <c r="O26" s="261" t="s">
        <v>61</v>
      </c>
      <c r="P26" s="261" t="s">
        <v>62</v>
      </c>
      <c r="Q26" s="261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>
        <f>+VLOOKUP($C27,'Q11'!$B$3:$J$22,9,)</f>
        <v>12</v>
      </c>
      <c r="O27" s="37"/>
      <c r="P27" s="37"/>
      <c r="Q27" s="37">
        <f>SUM(D27:M27)</f>
        <v>149</v>
      </c>
    </row>
    <row r="28" spans="2:17" x14ac:dyDescent="0.2">
      <c r="B28" s="91" t="s">
        <v>20</v>
      </c>
      <c r="C28" s="50" t="s">
        <v>21</v>
      </c>
      <c r="D28" s="29">
        <f>+VLOOKUP($C28,'Q1'!$B$3:$J$22,9,)</f>
        <v>13</v>
      </c>
      <c r="E28" s="29">
        <f>+VLOOKUP($C28,'Q2'!$B$3:$J$22,9,)</f>
        <v>14</v>
      </c>
      <c r="F28" s="29">
        <f>+VLOOKUP($C28,'Q3'!$B$3:$J$22,9,)</f>
        <v>9</v>
      </c>
      <c r="G28" s="29">
        <f>+VLOOKUP($C28,'Q4'!$B$3:$J$22,9,)</f>
        <v>13</v>
      </c>
      <c r="H28" s="29">
        <f>+VLOOKUP($C28,'Q5'!$B$3:$J$22,9,)</f>
        <v>17</v>
      </c>
      <c r="I28" s="29">
        <f>+VLOOKUP($C28,'Q6'!$B$3:$J$22,9,)</f>
        <v>13</v>
      </c>
      <c r="J28" s="29">
        <f>+VLOOKUP($C28,'Q7'!$B$3:$J$22,9,)</f>
        <v>13</v>
      </c>
      <c r="K28" s="29">
        <f>+VLOOKUP($C28,'Q8'!$B$3:$J$22,9,)</f>
        <v>11</v>
      </c>
      <c r="L28" s="29">
        <f>+VLOOKUP($C28,'Q9'!$B$3:$J$22,9,)</f>
        <v>13</v>
      </c>
      <c r="M28" s="29">
        <f>+VLOOKUP($C28,'Q10'!$B$3:$J$22,9,)</f>
        <v>14</v>
      </c>
      <c r="N28" s="29">
        <f>+VLOOKUP($C28,'Q11'!$B$3:$J$22,9,)</f>
        <v>13</v>
      </c>
      <c r="O28" s="29"/>
      <c r="P28" s="29"/>
      <c r="Q28" s="29">
        <f>SUM(D28:M28)</f>
        <v>130</v>
      </c>
    </row>
    <row r="29" spans="2:17" x14ac:dyDescent="0.2">
      <c r="B29" s="84" t="s">
        <v>17</v>
      </c>
      <c r="C29" s="48" t="s">
        <v>19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/>
      <c r="P29" s="27"/>
      <c r="Q29" s="27">
        <f>SUM(D29:M29)</f>
        <v>128</v>
      </c>
    </row>
    <row r="30" spans="2:17" x14ac:dyDescent="0.2">
      <c r="B30" s="86" t="s">
        <v>22</v>
      </c>
      <c r="C30" s="51" t="s">
        <v>37</v>
      </c>
      <c r="D30" s="30">
        <f>+VLOOKUP($C30,'Q1'!$B$3:$J$22,9,)</f>
        <v>6</v>
      </c>
      <c r="E30" s="30">
        <f>+VLOOKUP($C30,'Q2'!$B$3:$J$22,9,)</f>
        <v>13</v>
      </c>
      <c r="F30" s="30">
        <f>+VLOOKUP($C30,'Q3'!$B$3:$J$22,9,)</f>
        <v>5</v>
      </c>
      <c r="G30" s="30">
        <f>+VLOOKUP($C30,'Q4'!$B$3:$J$22,9,)</f>
        <v>7</v>
      </c>
      <c r="H30" s="30">
        <f>+VLOOKUP($C30,'Q5'!$B$3:$J$22,9,)</f>
        <v>2</v>
      </c>
      <c r="I30" s="30">
        <f>+VLOOKUP($C30,'Q6'!$B$3:$J$22,9,)</f>
        <v>9</v>
      </c>
      <c r="J30" s="30">
        <f>+VLOOKUP($C30,'Q7'!$B$3:$J$22,9,)</f>
        <v>9</v>
      </c>
      <c r="K30" s="30">
        <f>+VLOOKUP($C30,'Q8'!$B$3:$J$22,9,)</f>
        <v>13</v>
      </c>
      <c r="L30" s="30">
        <f>+VLOOKUP($C30,'Q9'!$B$3:$J$22,9,)</f>
        <v>7</v>
      </c>
      <c r="M30" s="30">
        <f>+VLOOKUP($C30,'Q10'!$B$3:$J$22,9,)</f>
        <v>10</v>
      </c>
      <c r="N30" s="30">
        <f>+VLOOKUP($C30,'Q11'!$B$3:$J$22,9,)</f>
        <v>4</v>
      </c>
      <c r="O30" s="30"/>
      <c r="P30" s="30"/>
      <c r="Q30" s="30">
        <f>SUM(D30:M30)</f>
        <v>81</v>
      </c>
    </row>
    <row r="31" spans="2:17" x14ac:dyDescent="0.2">
      <c r="B31" s="89" t="s">
        <v>26</v>
      </c>
      <c r="C31" s="53" t="s">
        <v>29</v>
      </c>
      <c r="D31" s="32">
        <f>+VLOOKUP($C31,'Q1'!$B$3:$J$22,9,)</f>
        <v>6</v>
      </c>
      <c r="E31" s="32">
        <f>+VLOOKUP($C31,'Q2'!$B$3:$J$22,9,)</f>
        <v>5</v>
      </c>
      <c r="F31" s="32">
        <f>+VLOOKUP($C31,'Q3'!$B$3:$J$22,9,)</f>
        <v>4</v>
      </c>
      <c r="G31" s="32">
        <f>+VLOOKUP($C31,'Q4'!$B$3:$J$22,9,)</f>
        <v>8</v>
      </c>
      <c r="H31" s="32">
        <f>+VLOOKUP($C31,'Q5'!$B$3:$J$22,9,)</f>
        <v>11</v>
      </c>
      <c r="I31" s="32">
        <f>+VLOOKUP($C31,'Q6'!$B$3:$J$22,9,)</f>
        <v>4</v>
      </c>
      <c r="J31" s="32">
        <f>+VLOOKUP($C31,'Q7'!$B$3:$J$22,9,)</f>
        <v>12</v>
      </c>
      <c r="K31" s="32">
        <f>+VLOOKUP($C31,'Q8'!$B$3:$J$22,9,)</f>
        <v>9</v>
      </c>
      <c r="L31" s="32">
        <f>+VLOOKUP($C31,'Q9'!$B$3:$J$22,9,)</f>
        <v>8</v>
      </c>
      <c r="M31" s="32">
        <f>+VLOOKUP($C31,'Q10'!$B$3:$J$22,9,)</f>
        <v>11</v>
      </c>
      <c r="N31" s="32">
        <f>+VLOOKUP($C31,'Q11'!$B$3:$J$22,9,)</f>
        <v>10</v>
      </c>
      <c r="O31" s="32"/>
      <c r="P31" s="32"/>
      <c r="Q31" s="32">
        <f>SUM(D31:M31)</f>
        <v>78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>
        <f>+VLOOKUP($C32,'Q11'!$B$3:$J$22,9,)</f>
        <v>8</v>
      </c>
      <c r="O32" s="30"/>
      <c r="P32" s="30"/>
      <c r="Q32" s="30">
        <f>SUM(D32:M32)</f>
        <v>76</v>
      </c>
    </row>
    <row r="33" spans="2:17" x14ac:dyDescent="0.2">
      <c r="B33" s="87" t="s">
        <v>24</v>
      </c>
      <c r="C33" s="52" t="s">
        <v>33</v>
      </c>
      <c r="D33" s="31">
        <f>+VLOOKUP($C33,'Q1'!$B$3:$J$22,9,)</f>
        <v>10</v>
      </c>
      <c r="E33" s="31">
        <f>+VLOOKUP($C33,'Q2'!$B$3:$J$22,9,)</f>
        <v>1</v>
      </c>
      <c r="F33" s="31">
        <f>+VLOOKUP($C33,'Q3'!$B$3:$J$22,9,)</f>
        <v>10</v>
      </c>
      <c r="G33" s="31"/>
      <c r="H33" s="31"/>
      <c r="I33" s="31">
        <f>+VLOOKUP($C33,'Q6'!$B$3:$J$22,9,)</f>
        <v>12</v>
      </c>
      <c r="J33" s="31">
        <f>+VLOOKUP($C33,'Q7'!$B$3:$J$22,9,)</f>
        <v>8</v>
      </c>
      <c r="K33" s="31">
        <f>+VLOOKUP($C33,'Q8'!$B$3:$J$22,9,)</f>
        <v>12</v>
      </c>
      <c r="L33" s="31">
        <f>+VLOOKUP($C33,'Q9'!$B$3:$J$22,9,)</f>
        <v>10</v>
      </c>
      <c r="M33" s="31">
        <f>+VLOOKUP($C33,'Q10'!$B$3:$J$22,9,)</f>
        <v>12</v>
      </c>
      <c r="N33" s="31">
        <f>+VLOOKUP($C33,'Q11'!$B$3:$J$22,9,)</f>
        <v>7</v>
      </c>
      <c r="O33" s="31"/>
      <c r="P33" s="31"/>
      <c r="Q33" s="31">
        <f>SUM(D33:M33)</f>
        <v>75</v>
      </c>
    </row>
    <row r="34" spans="2:17" x14ac:dyDescent="0.2">
      <c r="B34" s="87" t="s">
        <v>24</v>
      </c>
      <c r="C34" s="52" t="s">
        <v>27</v>
      </c>
      <c r="D34" s="31">
        <f>+VLOOKUP($C34,'Q1'!$B$3:$J$22,9,)</f>
        <v>5</v>
      </c>
      <c r="E34" s="31">
        <f>+VLOOKUP($C34,'Q2'!$B$3:$J$22,9,)</f>
        <v>4</v>
      </c>
      <c r="F34" s="31">
        <f>+VLOOKUP($C34,'Q3'!$B$3:$J$22,9,)</f>
        <v>13</v>
      </c>
      <c r="G34" s="31">
        <f>+VLOOKUP($C34,'Q4'!$B$3:$J$22,9,)</f>
        <v>10</v>
      </c>
      <c r="H34" s="31">
        <f>+VLOOKUP($C34,'Q5'!$B$3:$J$22,9,)</f>
        <v>8</v>
      </c>
      <c r="I34" s="31">
        <f>+VLOOKUP($C34,'Q6'!$B$3:$J$22,9,)</f>
        <v>9</v>
      </c>
      <c r="J34" s="31">
        <f>+VLOOKUP($C34,'Q7'!$B$3:$J$22,9,)</f>
        <v>10</v>
      </c>
      <c r="K34" s="31">
        <f>+VLOOKUP($C34,'Q8'!$B$3:$J$22,9,)</f>
        <v>6</v>
      </c>
      <c r="L34" s="31">
        <f>+VLOOKUP($C34,'Q9'!$B$3:$J$22,9,)</f>
        <v>7</v>
      </c>
      <c r="M34" s="31">
        <f>+VLOOKUP($C34,'Q10'!$B$3:$J$22,9,)</f>
        <v>2</v>
      </c>
      <c r="N34" s="31"/>
      <c r="O34" s="31"/>
      <c r="P34" s="31"/>
      <c r="Q34" s="31">
        <f>SUM(D34:M34)</f>
        <v>74</v>
      </c>
    </row>
    <row r="35" spans="2:17" x14ac:dyDescent="0.2">
      <c r="B35" s="85" t="s">
        <v>28</v>
      </c>
      <c r="C35" s="49" t="s">
        <v>31</v>
      </c>
      <c r="D35" s="28">
        <f>+VLOOKUP($C35,'Q1'!$B$3:$J$22,9,)</f>
        <v>9</v>
      </c>
      <c r="E35" s="28">
        <f>+VLOOKUP($C35,'Q2'!$B$3:$J$22,9,)</f>
        <v>2</v>
      </c>
      <c r="F35" s="28">
        <f>+VLOOKUP($C35,'Q3'!$B$3:$J$22,9,)</f>
        <v>8</v>
      </c>
      <c r="G35" s="28">
        <f>+VLOOKUP($C35,'Q4'!$B$3:$J$22,9,)</f>
        <v>12</v>
      </c>
      <c r="H35" s="28">
        <f>+VLOOKUP($C35,'Q5'!$B$3:$J$22,9,)</f>
        <v>8</v>
      </c>
      <c r="I35" s="28">
        <f>+VLOOKUP($C35,'Q6'!$B$3:$J$22,9,)</f>
        <v>7</v>
      </c>
      <c r="J35" s="28">
        <f>+VLOOKUP($C35,'Q7'!$B$3:$J$22,9,)</f>
        <v>4</v>
      </c>
      <c r="K35" s="28">
        <f>+VLOOKUP($C35,'Q8'!$B$3:$J$22,9,)</f>
        <v>4</v>
      </c>
      <c r="L35" s="28">
        <f>+VLOOKUP($C35,'Q9'!$B$3:$J$22,9,)</f>
        <v>11</v>
      </c>
      <c r="M35" s="28">
        <f>+VLOOKUP($C35,'Q10'!$B$3:$J$22,9,)</f>
        <v>4</v>
      </c>
      <c r="N35" s="28">
        <f>+VLOOKUP($C35,'Q11'!$B$3:$J$22,9,)</f>
        <v>12</v>
      </c>
      <c r="O35" s="28"/>
      <c r="P35" s="28"/>
      <c r="Q35" s="28">
        <f>SUM(D35:M35)</f>
        <v>69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>
        <f>+VLOOKUP($C36,'Q11'!$B$3:$J$22,9,)</f>
        <v>9</v>
      </c>
      <c r="O36" s="29"/>
      <c r="P36" s="29"/>
      <c r="Q36" s="29">
        <f>SUM(D36:M36)</f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>
        <f>+VLOOKUP($C37,'Q11'!$B$3:$J$22,9,)</f>
        <v>4</v>
      </c>
      <c r="O37" s="82"/>
      <c r="P37" s="82"/>
      <c r="Q37" s="82">
        <f>SUM(D37:M37)</f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/>
      <c r="P38" s="32"/>
      <c r="Q38" s="32">
        <f>SUM(D38:M38)</f>
        <v>45</v>
      </c>
    </row>
    <row r="39" spans="2:17" x14ac:dyDescent="0.2">
      <c r="B39" s="93" t="s">
        <v>36</v>
      </c>
      <c r="C39" s="56" t="s">
        <v>47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/>
      <c r="P39" s="35"/>
      <c r="Q39" s="35">
        <f>SUM(D39:M39)</f>
        <v>36</v>
      </c>
    </row>
    <row r="40" spans="2:17" x14ac:dyDescent="0.2">
      <c r="B40" s="85" t="s">
        <v>28</v>
      </c>
      <c r="C40" s="49" t="s">
        <v>39</v>
      </c>
      <c r="D40" s="28">
        <f>+VLOOKUP($C40,'Q1'!$B$3:$J$22,9,)</f>
        <v>2</v>
      </c>
      <c r="E40" s="28">
        <f>+VLOOKUP($C40,'Q2'!$B$3:$J$22,9,)</f>
        <v>6</v>
      </c>
      <c r="F40" s="28">
        <f>+VLOOKUP($C40,'Q3'!$B$3:$J$22,9,)</f>
        <v>11</v>
      </c>
      <c r="G40" s="28">
        <f>+VLOOKUP($C40,'Q4'!$B$3:$J$22,9,)</f>
        <v>4</v>
      </c>
      <c r="H40" s="28">
        <f>+VLOOKUP($C40,'Q5'!$B$3:$J$22,9,)</f>
        <v>2</v>
      </c>
      <c r="I40" s="28">
        <f>+VLOOKUP($C40,'Q6'!$B$3:$J$22,9,)</f>
        <v>2</v>
      </c>
      <c r="J40" s="28">
        <f>+VLOOKUP($C40,'Q7'!$B$3:$J$22,9,)</f>
        <v>2</v>
      </c>
      <c r="K40" s="28">
        <f>+VLOOKUP($C40,'Q8'!$B$3:$J$22,9,)</f>
        <v>1</v>
      </c>
      <c r="L40" s="28">
        <f>+VLOOKUP($C40,'Q9'!$B$3:$J$22,9,)</f>
        <v>2</v>
      </c>
      <c r="M40" s="28">
        <f>+VLOOKUP($C40,'Q10'!$B$3:$J$22,9,)</f>
        <v>2</v>
      </c>
      <c r="N40" s="28">
        <f>+VLOOKUP($C40,'Q11'!$B$3:$J$22,9,)</f>
        <v>2</v>
      </c>
      <c r="O40" s="28"/>
      <c r="P40" s="28"/>
      <c r="Q40" s="28">
        <f>SUM(D40:M40)</f>
        <v>34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>
        <f>+VLOOKUP($C41,'Q11'!$B$3:$J$22,9,)</f>
        <v>1</v>
      </c>
      <c r="O41" s="33"/>
      <c r="P41" s="33"/>
      <c r="Q41" s="33">
        <f>SUM(D41:M41)</f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>
        <f>+VLOOKUP($C42,'Q11'!$B$3:$J$22,9,)</f>
        <v>4</v>
      </c>
      <c r="O42" s="34"/>
      <c r="P42" s="34"/>
      <c r="Q42" s="34">
        <f>SUM(D42:M42)</f>
        <v>22</v>
      </c>
    </row>
    <row r="43" spans="2:17" x14ac:dyDescent="0.2">
      <c r="B43" s="88" t="s">
        <v>30</v>
      </c>
      <c r="C43" s="77" t="s">
        <v>41</v>
      </c>
      <c r="D43" s="82">
        <f>+VLOOKUP($C43,'Q1'!$B$3:$J$22,9,)</f>
        <v>2</v>
      </c>
      <c r="E43" s="82">
        <f>+VLOOKUP($C43,'Q2'!$B$3:$J$22,9,)</f>
        <v>2</v>
      </c>
      <c r="F43" s="82">
        <f>+VLOOKUP($C43,'Q3'!$B$3:$J$22,9,)</f>
        <v>1</v>
      </c>
      <c r="G43" s="82">
        <f>+VLOOKUP($C43,'Q4'!$B$3:$J$22,9,)</f>
        <v>2</v>
      </c>
      <c r="H43" s="82">
        <f>+VLOOKUP($C43,'Q5'!$B$3:$J$22,9,)</f>
        <v>1</v>
      </c>
      <c r="I43" s="82">
        <f>+VLOOKUP($C43,'Q6'!$B$3:$J$22,9,)</f>
        <v>2</v>
      </c>
      <c r="J43" s="82">
        <f>+VLOOKUP($C43,'Q7'!$B$3:$J$22,9,)</f>
        <v>4</v>
      </c>
      <c r="K43" s="82">
        <f>+VLOOKUP($C43,'Q8'!$B$3:$J$22,9,)</f>
        <v>2</v>
      </c>
      <c r="L43" s="82">
        <f>+VLOOKUP($C43,'Q9'!$B$3:$J$22,9,)</f>
        <v>4</v>
      </c>
      <c r="M43" s="82">
        <f>+VLOOKUP($C43,'Q10'!$B$3:$J$22,9,)</f>
        <v>2</v>
      </c>
      <c r="N43" s="82">
        <f>+VLOOKUP($C43,'Q11'!$B$3:$J$22,9,)</f>
        <v>2</v>
      </c>
      <c r="O43" s="82"/>
      <c r="P43" s="82"/>
      <c r="Q43" s="82">
        <f>SUM(D43:M43)</f>
        <v>22</v>
      </c>
    </row>
    <row r="44" spans="2:17" x14ac:dyDescent="0.2">
      <c r="B44" s="90" t="s">
        <v>32</v>
      </c>
      <c r="C44" s="54" t="s">
        <v>44</v>
      </c>
      <c r="D44" s="33">
        <f>+VLOOKUP($C44,'Q1'!$B$3:$J$22,9,)</f>
        <v>3</v>
      </c>
      <c r="E44" s="33">
        <f>+VLOOKUP($C44,'Q2'!$B$3:$J$22,9,)</f>
        <v>1</v>
      </c>
      <c r="F44" s="33">
        <f>+VLOOKUP($C44,'Q3'!$B$3:$J$22,9,)</f>
        <v>3</v>
      </c>
      <c r="G44" s="33">
        <f>+VLOOKUP($C44,'Q4'!$B$3:$J$22,9,)</f>
        <v>3</v>
      </c>
      <c r="H44" s="33">
        <f>+VLOOKUP($C44,'Q5'!$B$3:$J$22,9,)</f>
        <v>3</v>
      </c>
      <c r="I44" s="33">
        <f>+VLOOKUP($C44,'Q6'!$B$3:$J$22,9,)</f>
        <v>1</v>
      </c>
      <c r="J44" s="33">
        <f>+VLOOKUP($C44,'Q7'!$B$3:$J$22,9,)</f>
        <v>1</v>
      </c>
      <c r="K44" s="33">
        <f>+VLOOKUP($C44,'Q8'!$B$3:$J$22,9,)</f>
        <v>1</v>
      </c>
      <c r="L44" s="33">
        <f>+VLOOKUP($C44,'Q9'!$B$3:$J$22,9,)</f>
        <v>1</v>
      </c>
      <c r="M44" s="33">
        <f>+VLOOKUP($C44,'Q10'!$B$3:$J$22,9,)</f>
        <v>3</v>
      </c>
      <c r="N44" s="33">
        <f>+VLOOKUP($C44,'Q11'!$B$3:$J$22,9,)</f>
        <v>3</v>
      </c>
      <c r="O44" s="33"/>
      <c r="P44" s="33"/>
      <c r="Q44" s="33">
        <f>SUM(D44:M44)</f>
        <v>20</v>
      </c>
    </row>
    <row r="45" spans="2:17" x14ac:dyDescent="0.2">
      <c r="B45" s="92" t="s">
        <v>34</v>
      </c>
      <c r="C45" s="55" t="s">
        <v>46</v>
      </c>
      <c r="D45" s="34">
        <f>+VLOOKUP($C45,'Q1'!$B$3:$J$22,9,)</f>
        <v>4</v>
      </c>
      <c r="E45" s="34">
        <f>+VLOOKUP($C45,'Q2'!$B$3:$J$22,9,)</f>
        <v>-5</v>
      </c>
      <c r="F45" s="34">
        <f>+VLOOKUP($C45,'Q3'!$B$3:$J$22,9,)</f>
        <v>1</v>
      </c>
      <c r="G45" s="34">
        <f>+VLOOKUP($C45,'Q4'!$B$3:$J$22,9,)</f>
        <v>1</v>
      </c>
      <c r="H45" s="34">
        <f>+VLOOKUP($C45,'Q5'!$B$3:$J$22,9,)</f>
        <v>4</v>
      </c>
      <c r="I45" s="34">
        <f>+VLOOKUP($C45,'Q6'!$B$3:$J$22,9,)</f>
        <v>1</v>
      </c>
      <c r="J45" s="34">
        <f>+VLOOKUP($C45,'Q7'!$B$3:$J$22,9,)</f>
        <v>3</v>
      </c>
      <c r="K45" s="34">
        <f>+VLOOKUP($C45,'Q8'!$B$3:$J$22,9,)</f>
        <v>1</v>
      </c>
      <c r="L45" s="34">
        <f>+VLOOKUP($C45,'Q9'!$B$3:$J$22,9,)</f>
        <v>4</v>
      </c>
      <c r="M45" s="34">
        <f>+VLOOKUP($C45,'Q10'!$B$3:$J$22,9,)</f>
        <v>3</v>
      </c>
      <c r="N45" s="34">
        <f>+VLOOKUP($C45,'Q11'!$B$3:$J$22,9,)</f>
        <v>1</v>
      </c>
      <c r="O45" s="34"/>
      <c r="P45" s="34"/>
      <c r="Q45" s="34">
        <f>SUM(D45:M45)</f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/>
      <c r="P46" s="36"/>
      <c r="Q46" s="36">
        <f>SUM(D46:M46)</f>
        <v>11</v>
      </c>
    </row>
    <row r="47" spans="2:17" ht="17" customHeight="1" thickBot="1" x14ac:dyDescent="0.25"/>
    <row r="48" spans="2:17" ht="17" customHeight="1" thickBot="1" x14ac:dyDescent="0.25">
      <c r="B48" s="411" t="s">
        <v>65</v>
      </c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3"/>
    </row>
    <row r="49" spans="2:17" ht="17" customHeight="1" thickBot="1" x14ac:dyDescent="0.25">
      <c r="B49" s="97" t="s">
        <v>0</v>
      </c>
      <c r="C49" s="410" t="s">
        <v>1</v>
      </c>
      <c r="D49" s="261" t="s">
        <v>50</v>
      </c>
      <c r="E49" s="261" t="s">
        <v>51</v>
      </c>
      <c r="F49" s="261" t="s">
        <v>52</v>
      </c>
      <c r="G49" s="261" t="s">
        <v>53</v>
      </c>
      <c r="H49" s="261" t="s">
        <v>54</v>
      </c>
      <c r="I49" s="261" t="s">
        <v>55</v>
      </c>
      <c r="J49" s="261" t="s">
        <v>56</v>
      </c>
      <c r="K49" s="261" t="s">
        <v>57</v>
      </c>
      <c r="L49" s="261" t="s">
        <v>58</v>
      </c>
      <c r="M49" s="261" t="s">
        <v>59</v>
      </c>
      <c r="N49" s="261" t="s">
        <v>60</v>
      </c>
      <c r="O49" s="261" t="s">
        <v>61</v>
      </c>
      <c r="P49" s="261" t="s">
        <v>62</v>
      </c>
      <c r="Q49" s="261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/>
      <c r="P50" s="37"/>
      <c r="Q50" s="37">
        <f>SUM(C50:M50)</f>
        <v>265</v>
      </c>
    </row>
    <row r="51" spans="2:17" x14ac:dyDescent="0.2">
      <c r="B51" s="84" t="s">
        <v>17</v>
      </c>
      <c r="C51" s="48" t="s">
        <v>19</v>
      </c>
      <c r="D51" s="27">
        <f>+VLOOKUP($C51,'R1'!$C$3:$H$22,5,)</f>
        <v>29</v>
      </c>
      <c r="E51" s="27">
        <f>+VLOOKUP($C51,'R2'!$C$3:$H$22,5,)</f>
        <v>23</v>
      </c>
      <c r="F51" s="27">
        <f>+VLOOKUP($C51,'R3'!$C$3:$H$22,5,)</f>
        <v>14</v>
      </c>
      <c r="G51" s="27">
        <f>+VLOOKUP($C51,'R4'!$C$3:$H$22,5,)</f>
        <v>-9</v>
      </c>
      <c r="H51" s="27">
        <f>+VLOOKUP($C51,'R5'!$C$3:$H$22,5,)</f>
        <v>12</v>
      </c>
      <c r="I51" s="27">
        <f>+VLOOKUP($C51,'R6'!$C$3:$H$22,5,)</f>
        <v>19</v>
      </c>
      <c r="J51" s="27">
        <f>+VLOOKUP($C51,'R7'!$C$3:$H$22,5,)</f>
        <v>19</v>
      </c>
      <c r="K51" s="27">
        <f>+VLOOKUP($C51,'R8'!$C$3:$H$22,5,)</f>
        <v>8</v>
      </c>
      <c r="L51" s="27">
        <f>+VLOOKUP($C51,'R9'!$C$3:$H$22,5,)</f>
        <v>29</v>
      </c>
      <c r="M51" s="27">
        <f>+VLOOKUP($C51,'R10'!$C$3:$H$22,5,)</f>
        <v>43</v>
      </c>
      <c r="N51" s="27">
        <f>+VLOOKUP($C51,'R11'!$C$3:$H$22,5,)</f>
        <v>-15</v>
      </c>
      <c r="O51" s="27"/>
      <c r="P51" s="27"/>
      <c r="Q51" s="27">
        <f>SUM(C51:M51)</f>
        <v>187</v>
      </c>
    </row>
    <row r="52" spans="2:17" x14ac:dyDescent="0.2">
      <c r="B52" s="91" t="s">
        <v>20</v>
      </c>
      <c r="C52" s="50" t="s">
        <v>21</v>
      </c>
      <c r="D52" s="29">
        <f>+VLOOKUP($C52,'R1'!$C$3:$H$22,5,)</f>
        <v>-15</v>
      </c>
      <c r="E52" s="29">
        <f>+VLOOKUP($C52,'R2'!$C$3:$H$22,5,)</f>
        <v>17</v>
      </c>
      <c r="F52" s="29">
        <f>+VLOOKUP($C52,'R3'!$C$3:$H$22,5,)</f>
        <v>32</v>
      </c>
      <c r="G52" s="29">
        <f>+VLOOKUP($C52,'R4'!$C$3:$H$22,5,)</f>
        <v>29</v>
      </c>
      <c r="H52" s="29">
        <f>+VLOOKUP($C52,'R5'!$C$3:$H$22,5,)</f>
        <v>35</v>
      </c>
      <c r="I52" s="29">
        <f>+VLOOKUP($C52,'R6'!$C$3:$H$22,5,)</f>
        <v>34</v>
      </c>
      <c r="J52" s="29">
        <f>+VLOOKUP($C52,'R7'!$C$3:$H$22,5,)</f>
        <v>19</v>
      </c>
      <c r="K52" s="29">
        <f>+VLOOKUP($C52,'R8'!$C$3:$H$22,5,)</f>
        <v>-15</v>
      </c>
      <c r="L52" s="29">
        <f>+VLOOKUP($C52,'R9'!$C$3:$H$22,5,)</f>
        <v>-15</v>
      </c>
      <c r="M52" s="29">
        <f>+VLOOKUP($C52,'R10'!$C$3:$H$22,5,)</f>
        <v>27</v>
      </c>
      <c r="N52" s="29">
        <f>+VLOOKUP($C52,'R11'!$C$3:$H$22,5,)</f>
        <v>29</v>
      </c>
      <c r="O52" s="29"/>
      <c r="P52" s="29"/>
      <c r="Q52" s="29">
        <f>SUM(C52:M52)</f>
        <v>148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>
        <f>+VLOOKUP($C53,'R11'!$C$3:$H$22,5,)</f>
        <v>-15</v>
      </c>
      <c r="O53" s="30"/>
      <c r="P53" s="30"/>
      <c r="Q53" s="30">
        <f>SUM(C53:M53)</f>
        <v>116</v>
      </c>
    </row>
    <row r="54" spans="2:17" x14ac:dyDescent="0.2">
      <c r="B54" s="91" t="s">
        <v>20</v>
      </c>
      <c r="C54" s="50" t="s">
        <v>25</v>
      </c>
      <c r="D54" s="29">
        <f>+VLOOKUP($C54,'R1'!$C$3:$H$22,5,)</f>
        <v>-6</v>
      </c>
      <c r="E54" s="29">
        <f>+VLOOKUP($C54,'R2'!$C$3:$H$22,5,)</f>
        <v>17</v>
      </c>
      <c r="F54" s="29">
        <f>+VLOOKUP($C54,'R3'!$C$3:$H$22,5,)</f>
        <v>21</v>
      </c>
      <c r="G54" s="29">
        <f>+VLOOKUP($C54,'R4'!$C$3:$H$22,5,)</f>
        <v>13</v>
      </c>
      <c r="H54" s="29">
        <f>+VLOOKUP($C54,'R5'!$C$3:$H$22,5,)</f>
        <v>19</v>
      </c>
      <c r="I54" s="29">
        <f>+VLOOKUP($C54,'R6'!$C$3:$H$22,5,)</f>
        <v>11</v>
      </c>
      <c r="J54" s="29">
        <f>+VLOOKUP($C54,'R7'!$C$3:$H$22,5,)</f>
        <v>7</v>
      </c>
      <c r="K54" s="29">
        <f>+VLOOKUP($C54,'R8'!$C$3:$H$22,5,)</f>
        <v>-6</v>
      </c>
      <c r="L54" s="29">
        <f>+VLOOKUP($C54,'R9'!$C$3:$H$22,5,)</f>
        <v>26</v>
      </c>
      <c r="M54" s="29">
        <f>+VLOOKUP($C54,'R10'!$C$3:$H$22,5,)</f>
        <v>2</v>
      </c>
      <c r="N54" s="29">
        <f>+VLOOKUP($C54,'R11'!$C$3:$H$22,5,)</f>
        <v>-15</v>
      </c>
      <c r="O54" s="29"/>
      <c r="P54" s="29"/>
      <c r="Q54" s="29">
        <f>SUM(C54:M54)</f>
        <v>104</v>
      </c>
    </row>
    <row r="55" spans="2:17" x14ac:dyDescent="0.2">
      <c r="B55" s="89" t="s">
        <v>26</v>
      </c>
      <c r="C55" s="53" t="s">
        <v>29</v>
      </c>
      <c r="D55" s="32">
        <f>+VLOOKUP($C55,'R1'!$C$3:$H$22,5,)</f>
        <v>-15</v>
      </c>
      <c r="E55" s="32">
        <f>+VLOOKUP($C55,'R2'!$C$3:$H$22,5,)</f>
        <v>8</v>
      </c>
      <c r="F55" s="32">
        <f>+VLOOKUP($C55,'R3'!$C$3:$H$22,5,)</f>
        <v>14</v>
      </c>
      <c r="G55" s="32">
        <f>+VLOOKUP($C55,'R4'!$C$3:$H$22,5,)</f>
        <v>24</v>
      </c>
      <c r="H55" s="32">
        <f>+VLOOKUP($C55,'R5'!$C$3:$H$22,5,)</f>
        <v>-9</v>
      </c>
      <c r="I55" s="32">
        <f>+VLOOKUP($C55,'R6'!$C$3:$H$22,5,)</f>
        <v>8</v>
      </c>
      <c r="J55" s="32">
        <f>+VLOOKUP($C55,'R7'!$C$3:$H$22,5,)</f>
        <v>21</v>
      </c>
      <c r="K55" s="32">
        <f>+VLOOKUP($C55,'R8'!$C$3:$H$22,5,)</f>
        <v>14</v>
      </c>
      <c r="L55" s="32">
        <f>+VLOOKUP($C55,'R9'!$C$3:$H$22,5,)</f>
        <v>24</v>
      </c>
      <c r="M55" s="32">
        <f>+VLOOKUP($C55,'R10'!$C$3:$H$22,5,)</f>
        <v>14</v>
      </c>
      <c r="N55" s="32">
        <f>+VLOOKUP($C55,'R11'!$C$3:$H$22,5,)</f>
        <v>40</v>
      </c>
      <c r="O55" s="32"/>
      <c r="P55" s="32"/>
      <c r="Q55" s="32">
        <f>SUM(C55:M55)</f>
        <v>103</v>
      </c>
    </row>
    <row r="56" spans="2:17" x14ac:dyDescent="0.2">
      <c r="B56" s="87" t="s">
        <v>24</v>
      </c>
      <c r="C56" s="52" t="s">
        <v>33</v>
      </c>
      <c r="D56" s="31">
        <f>+VLOOKUP($C56,'R1'!$C$3:$H$22,5,)</f>
        <v>12</v>
      </c>
      <c r="E56" s="31">
        <f>+VLOOKUP($C56,'R2'!$C$3:$H$22,5,)</f>
        <v>22</v>
      </c>
      <c r="F56" s="31">
        <f>+VLOOKUP($C56,'R3'!$C$3:$H$22,5,)</f>
        <v>1</v>
      </c>
      <c r="G56" s="31"/>
      <c r="H56" s="31"/>
      <c r="I56" s="31">
        <f>+VLOOKUP($C56,'R6'!$C$3:$H$22,5,)</f>
        <v>9</v>
      </c>
      <c r="J56" s="31">
        <f>+VLOOKUP($C56,'R7'!$C$3:$H$22,5,)</f>
        <v>-2</v>
      </c>
      <c r="K56" s="31">
        <f>+VLOOKUP($C56,'R8'!$C$3:$H$22,5,)</f>
        <v>-8</v>
      </c>
      <c r="L56" s="31">
        <f>+VLOOKUP($C56,'R9'!$C$3:$H$22,5,)</f>
        <v>33</v>
      </c>
      <c r="M56" s="31">
        <f>+VLOOKUP($C56,'R10'!$C$3:$H$22,5,)</f>
        <v>16</v>
      </c>
      <c r="N56" s="31">
        <f>+VLOOKUP($C56,'R11'!$C$3:$H$22,5,)</f>
        <v>26</v>
      </c>
      <c r="O56" s="31"/>
      <c r="P56" s="31"/>
      <c r="Q56" s="31">
        <f>SUM(C56:M56)</f>
        <v>83</v>
      </c>
    </row>
    <row r="57" spans="2:17" x14ac:dyDescent="0.2">
      <c r="B57" s="90" t="s">
        <v>32</v>
      </c>
      <c r="C57" s="54" t="s">
        <v>43</v>
      </c>
      <c r="D57" s="33">
        <f>+VLOOKUP($C57,'R1'!$C$3:$H$22,5,)</f>
        <v>-15</v>
      </c>
      <c r="E57" s="33">
        <f>+VLOOKUP($C57,'R2'!$C$3:$H$22,5,)</f>
        <v>14</v>
      </c>
      <c r="F57" s="33">
        <f>+VLOOKUP($C57,'R3'!$C$3:$H$22,5,)</f>
        <v>14</v>
      </c>
      <c r="G57" s="33">
        <f>+VLOOKUP($C57,'R4'!$C$3:$H$22,5,)</f>
        <v>0</v>
      </c>
      <c r="H57" s="33">
        <f>+VLOOKUP($C57,'R5'!$C$3:$H$22,5,)</f>
        <v>14</v>
      </c>
      <c r="I57" s="33">
        <f>+VLOOKUP($C57,'R6'!$C$3:$H$22,5,)</f>
        <v>4</v>
      </c>
      <c r="J57" s="33">
        <f>+VLOOKUP($C57,'R7'!$C$3:$H$22,5,)</f>
        <v>12</v>
      </c>
      <c r="K57" s="33">
        <f>+VLOOKUP($C57,'R8'!$C$3:$H$22,5,)</f>
        <v>6</v>
      </c>
      <c r="L57" s="33">
        <f>+VLOOKUP($C57,'R9'!$C$3:$H$22,5,)</f>
        <v>14</v>
      </c>
      <c r="M57" s="33">
        <f>+VLOOKUP($C57,'R10'!$C$3:$H$22,5,)</f>
        <v>11</v>
      </c>
      <c r="N57" s="33">
        <f>+VLOOKUP($C57,'R11'!$C$3:$H$22,5,)</f>
        <v>11</v>
      </c>
      <c r="O57" s="33"/>
      <c r="P57" s="33"/>
      <c r="Q57" s="33">
        <f>SUM(C57:M57)</f>
        <v>74</v>
      </c>
    </row>
    <row r="58" spans="2:17" x14ac:dyDescent="0.2">
      <c r="B58" s="88" t="s">
        <v>30</v>
      </c>
      <c r="C58" s="77" t="s">
        <v>41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/>
      <c r="P58" s="82"/>
      <c r="Q58" s="82">
        <f>SUM(C58:M58)</f>
        <v>73</v>
      </c>
    </row>
    <row r="59" spans="2:17" ht="17" customHeight="1" x14ac:dyDescent="0.2">
      <c r="B59" s="87" t="s">
        <v>24</v>
      </c>
      <c r="C59" s="52" t="s">
        <v>27</v>
      </c>
      <c r="D59" s="31">
        <f>+VLOOKUP($C59,'R1'!$C$3:$H$22,5,)</f>
        <v>-15</v>
      </c>
      <c r="E59" s="31">
        <f>+VLOOKUP($C59,'R2'!$C$3:$H$22,5,)</f>
        <v>17</v>
      </c>
      <c r="F59" s="31">
        <f>+VLOOKUP($C59,'R3'!$C$3:$H$22,5,)</f>
        <v>14</v>
      </c>
      <c r="G59" s="31">
        <f>+VLOOKUP($C59,'R4'!$C$3:$H$22,5,)</f>
        <v>0</v>
      </c>
      <c r="H59" s="31">
        <f>+VLOOKUP($C59,'R5'!$C$3:$H$22,5,)</f>
        <v>12</v>
      </c>
      <c r="I59" s="31">
        <f>+VLOOKUP($C59,'R6'!$C$3:$H$22,5,)</f>
        <v>28</v>
      </c>
      <c r="J59" s="31">
        <f>+VLOOKUP($C59,'R7'!$C$3:$H$22,5,)</f>
        <v>6</v>
      </c>
      <c r="K59" s="31">
        <f>+VLOOKUP($C59,'R8'!$C$3:$H$22,5,)</f>
        <v>29</v>
      </c>
      <c r="L59" s="31">
        <f>+VLOOKUP($C59,'R9'!$C$3:$H$22,5,)</f>
        <v>-15</v>
      </c>
      <c r="M59" s="31">
        <f>+VLOOKUP($C59,'R10'!$C$3:$H$22,5,)</f>
        <v>-15</v>
      </c>
      <c r="N59" s="31"/>
      <c r="O59" s="31"/>
      <c r="P59" s="31"/>
      <c r="Q59" s="31">
        <f>SUM(C59:M59)</f>
        <v>61</v>
      </c>
    </row>
    <row r="60" spans="2:17" x14ac:dyDescent="0.2">
      <c r="B60" s="89" t="s">
        <v>26</v>
      </c>
      <c r="C60" s="53" t="s">
        <v>38</v>
      </c>
      <c r="D60" s="32">
        <f>+VLOOKUP($C60,'R1'!$C$3:$H$22,5,)</f>
        <v>18</v>
      </c>
      <c r="E60" s="32">
        <f>+VLOOKUP($C60,'R2'!$C$3:$H$22,5,)</f>
        <v>-15</v>
      </c>
      <c r="F60" s="32">
        <f>+VLOOKUP($C60,'R3'!$C$3:$H$22,5,)</f>
        <v>1</v>
      </c>
      <c r="G60" s="32">
        <f>+VLOOKUP($C60,'R4'!$C$3:$H$22,5,)</f>
        <v>15</v>
      </c>
      <c r="H60" s="32">
        <f>+VLOOKUP($C60,'R5'!$C$3:$H$22,5,)</f>
        <v>18</v>
      </c>
      <c r="I60" s="32">
        <f>+VLOOKUP($C60,'R6'!$C$3:$H$22,5,)</f>
        <v>5</v>
      </c>
      <c r="J60" s="32">
        <f>+VLOOKUP($C60,'R7'!$C$3:$H$22,5,)</f>
        <v>13</v>
      </c>
      <c r="K60" s="32">
        <f>+VLOOKUP($C60,'R8'!$C$3:$H$22,5,)</f>
        <v>13</v>
      </c>
      <c r="L60" s="32">
        <f>+VLOOKUP($C60,'R9'!$C$3:$H$22,5,)</f>
        <v>-15</v>
      </c>
      <c r="M60" s="32">
        <f>+VLOOKUP($C60,'R10'!$C$3:$H$22,5,)</f>
        <v>7</v>
      </c>
      <c r="N60" s="32">
        <f>+VLOOKUP($C60,'R11'!$C$3:$H$22,5,)</f>
        <v>-15</v>
      </c>
      <c r="O60" s="32"/>
      <c r="P60" s="32"/>
      <c r="Q60" s="32">
        <f>SUM(C60:M60)</f>
        <v>60</v>
      </c>
    </row>
    <row r="61" spans="2:17" x14ac:dyDescent="0.2">
      <c r="B61" s="88" t="s">
        <v>30</v>
      </c>
      <c r="C61" s="77" t="s">
        <v>35</v>
      </c>
      <c r="D61" s="82">
        <f>+VLOOKUP($C61,'R1'!$C$3:$H$22,5,)</f>
        <v>20</v>
      </c>
      <c r="E61" s="82">
        <f>+VLOOKUP($C61,'R2'!$C$3:$H$22,5,)</f>
        <v>-9</v>
      </c>
      <c r="F61" s="82">
        <f>+VLOOKUP($C61,'R3'!$C$3:$H$22,5,)</f>
        <v>-15</v>
      </c>
      <c r="G61" s="82">
        <f>+VLOOKUP($C61,'R4'!$C$3:$H$22,5,)</f>
        <v>18</v>
      </c>
      <c r="H61" s="82">
        <f>+VLOOKUP($C61,'R5'!$C$3:$H$22,5,)</f>
        <v>-7</v>
      </c>
      <c r="I61" s="82">
        <f>+VLOOKUP($C61,'R6'!$C$3:$H$22,5,)</f>
        <v>8</v>
      </c>
      <c r="J61" s="82">
        <f>+VLOOKUP($C61,'R7'!$C$3:$H$22,5,)</f>
        <v>16</v>
      </c>
      <c r="K61" s="82">
        <f>+VLOOKUP($C61,'R8'!$C$3:$H$22,5,)</f>
        <v>39</v>
      </c>
      <c r="L61" s="82">
        <f>+VLOOKUP($C61,'R9'!$C$3:$H$22,5,)</f>
        <v>-15</v>
      </c>
      <c r="M61" s="82">
        <f>+VLOOKUP($C61,'R10'!$C$3:$H$22,5,)</f>
        <v>3</v>
      </c>
      <c r="N61" s="82">
        <f>+VLOOKUP($C61,'R11'!$C$3:$H$22,5,)</f>
        <v>22</v>
      </c>
      <c r="O61" s="82"/>
      <c r="P61" s="82"/>
      <c r="Q61" s="82">
        <f>SUM(C61:M61)</f>
        <v>58</v>
      </c>
    </row>
    <row r="62" spans="2:17" x14ac:dyDescent="0.2">
      <c r="B62" s="85" t="s">
        <v>28</v>
      </c>
      <c r="C62" s="49" t="s">
        <v>31</v>
      </c>
      <c r="D62" s="28">
        <f>+VLOOKUP($C62,'R1'!$C$3:$H$22,5,)</f>
        <v>32</v>
      </c>
      <c r="E62" s="28">
        <f>+VLOOKUP($C62,'R2'!$C$3:$H$22,5,)</f>
        <v>-15</v>
      </c>
      <c r="F62" s="28">
        <f>+VLOOKUP($C62,'R3'!$C$3:$H$22,5,)</f>
        <v>-9</v>
      </c>
      <c r="G62" s="28">
        <f>+VLOOKUP($C62,'R4'!$C$3:$H$22,5,)</f>
        <v>21</v>
      </c>
      <c r="H62" s="28">
        <f>+VLOOKUP($C62,'R5'!$C$3:$H$22,5,)</f>
        <v>24</v>
      </c>
      <c r="I62" s="28">
        <f>+VLOOKUP($C62,'R6'!$C$3:$H$22,5,)</f>
        <v>-15</v>
      </c>
      <c r="J62" s="28">
        <f>+VLOOKUP($C62,'R7'!$C$3:$H$22,5,)</f>
        <v>0</v>
      </c>
      <c r="K62" s="28">
        <f>+VLOOKUP($C62,'R8'!$C$3:$H$22,5,)</f>
        <v>-15</v>
      </c>
      <c r="L62" s="28">
        <f>+VLOOKUP($C62,'R9'!$C$3:$H$22,5,)</f>
        <v>2</v>
      </c>
      <c r="M62" s="28">
        <f>+VLOOKUP($C62,'R10'!$C$3:$H$22,5,)</f>
        <v>22</v>
      </c>
      <c r="N62" s="28">
        <f>+VLOOKUP($C62,'R11'!$C$3:$H$22,5,)</f>
        <v>4</v>
      </c>
      <c r="O62" s="28"/>
      <c r="P62" s="28"/>
      <c r="Q62" s="28">
        <f>SUM(C62:M62)</f>
        <v>47</v>
      </c>
    </row>
    <row r="63" spans="2:17" x14ac:dyDescent="0.2">
      <c r="B63" s="93" t="s">
        <v>36</v>
      </c>
      <c r="C63" s="56" t="s">
        <v>48</v>
      </c>
      <c r="D63" s="35">
        <f>+VLOOKUP($C63,'R1'!$C$3:$H$22,5,)</f>
        <v>14</v>
      </c>
      <c r="E63" s="35">
        <f>+VLOOKUP($C63,'R2'!$C$3:$H$22,5,)</f>
        <v>3</v>
      </c>
      <c r="F63" s="35">
        <f>+VLOOKUP($C63,'R3'!$C$3:$H$22,5,)</f>
        <v>-3</v>
      </c>
      <c r="G63" s="35">
        <f>+VLOOKUP($C63,'R4'!$C$3:$H$22,5,)</f>
        <v>7</v>
      </c>
      <c r="H63" s="35">
        <f>+VLOOKUP($C63,'R5'!$C$3:$H$22,5,)</f>
        <v>0</v>
      </c>
      <c r="I63" s="35">
        <f>+VLOOKUP($C63,'R6'!$C$3:$H$22,5,)</f>
        <v>3</v>
      </c>
      <c r="J63" s="35">
        <f>+VLOOKUP($C63,'R7'!$C$3:$H$22,5,)</f>
        <v>10</v>
      </c>
      <c r="K63" s="35">
        <f>+VLOOKUP($C63,'R8'!$C$3:$H$22,5,)</f>
        <v>14</v>
      </c>
      <c r="L63" s="35">
        <f>+VLOOKUP($C63,'R9'!$C$3:$H$22,5,)</f>
        <v>-15</v>
      </c>
      <c r="M63" s="35">
        <f>+VLOOKUP($C63,'R10'!$C$3:$H$22,5,)</f>
        <v>10</v>
      </c>
      <c r="N63" s="35">
        <f>+VLOOKUP($C63,'R11'!$C$3:$H$22,5,)</f>
        <v>12</v>
      </c>
      <c r="O63" s="35"/>
      <c r="P63" s="35"/>
      <c r="Q63" s="35">
        <f>SUM(C63:M63)</f>
        <v>43</v>
      </c>
    </row>
    <row r="64" spans="2:17" x14ac:dyDescent="0.2">
      <c r="B64" s="90" t="s">
        <v>32</v>
      </c>
      <c r="C64" s="54" t="s">
        <v>44</v>
      </c>
      <c r="D64" s="33">
        <f>+VLOOKUP($C64,'R1'!$C$3:$H$22,5,)</f>
        <v>16</v>
      </c>
      <c r="E64" s="33">
        <f>+VLOOKUP($C64,'R2'!$C$3:$H$22,5,)</f>
        <v>11</v>
      </c>
      <c r="F64" s="33">
        <f>+VLOOKUP($C64,'R3'!$C$3:$H$22,5,)</f>
        <v>5</v>
      </c>
      <c r="G64" s="33">
        <f>+VLOOKUP($C64,'R4'!$C$3:$H$22,5,)</f>
        <v>6</v>
      </c>
      <c r="H64" s="33">
        <f>+VLOOKUP($C64,'R5'!$C$3:$H$22,5,)</f>
        <v>5</v>
      </c>
      <c r="I64" s="33">
        <f>+VLOOKUP($C64,'R6'!$C$3:$H$22,5,)</f>
        <v>9</v>
      </c>
      <c r="J64" s="33">
        <f>+VLOOKUP($C64,'R7'!$C$3:$H$22,5,)</f>
        <v>-15</v>
      </c>
      <c r="K64" s="33">
        <f>+VLOOKUP($C64,'R8'!$C$3:$H$22,5,)</f>
        <v>5</v>
      </c>
      <c r="L64" s="33">
        <f>+VLOOKUP($C64,'R9'!$C$3:$H$22,5,)</f>
        <v>-15</v>
      </c>
      <c r="M64" s="33">
        <f>+VLOOKUP($C64,'R10'!$C$3:$H$22,5,)</f>
        <v>14</v>
      </c>
      <c r="N64" s="33">
        <f>+VLOOKUP($C64,'R11'!$C$3:$H$22,5,)</f>
        <v>15</v>
      </c>
      <c r="O64" s="33"/>
      <c r="P64" s="33"/>
      <c r="Q64" s="33">
        <f>SUM(C64:M64)</f>
        <v>41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>
        <f>+VLOOKUP($C65,'R11'!$C$3:$H$22,5,)</f>
        <v>16</v>
      </c>
      <c r="O65" s="34"/>
      <c r="P65" s="34"/>
      <c r="Q65" s="34">
        <f>SUM(C65:M65)</f>
        <v>37</v>
      </c>
    </row>
    <row r="66" spans="2:17" x14ac:dyDescent="0.2">
      <c r="B66" s="85" t="s">
        <v>28</v>
      </c>
      <c r="C66" s="49" t="s">
        <v>39</v>
      </c>
      <c r="D66" s="28">
        <f>+VLOOKUP($C66,'R1'!$C$3:$H$22,5,)</f>
        <v>4</v>
      </c>
      <c r="E66" s="28">
        <f>+VLOOKUP($C66,'R2'!$C$3:$H$22,5,)</f>
        <v>-15</v>
      </c>
      <c r="F66" s="28">
        <f>+VLOOKUP($C66,'R3'!$C$3:$H$22,5,)</f>
        <v>10</v>
      </c>
      <c r="G66" s="28">
        <f>+VLOOKUP($C66,'R4'!$C$3:$H$22,5,)</f>
        <v>2</v>
      </c>
      <c r="H66" s="28">
        <f>+VLOOKUP($C66,'R5'!$C$3:$H$22,5,)</f>
        <v>0</v>
      </c>
      <c r="I66" s="28">
        <f>+VLOOKUP($C66,'R6'!$C$3:$H$22,5,)</f>
        <v>18</v>
      </c>
      <c r="J66" s="28">
        <f>+VLOOKUP($C66,'R7'!$C$3:$H$22,5,)</f>
        <v>6</v>
      </c>
      <c r="K66" s="28">
        <f>+VLOOKUP($C66,'R8'!$C$3:$H$22,5,)</f>
        <v>-15</v>
      </c>
      <c r="L66" s="28">
        <f>+VLOOKUP($C66,'R9'!$C$3:$H$22,5,)</f>
        <v>10</v>
      </c>
      <c r="M66" s="28">
        <f>+VLOOKUP($C66,'R10'!$C$3:$H$22,5,)</f>
        <v>5</v>
      </c>
      <c r="N66" s="28">
        <f>+VLOOKUP($C66,'R11'!$C$3:$H$22,5,)</f>
        <v>1</v>
      </c>
      <c r="O66" s="28"/>
      <c r="P66" s="28"/>
      <c r="Q66" s="28">
        <f>SUM(C66:M66)</f>
        <v>25</v>
      </c>
    </row>
    <row r="67" spans="2:17" x14ac:dyDescent="0.2">
      <c r="B67" s="86" t="s">
        <v>22</v>
      </c>
      <c r="C67" s="51" t="s">
        <v>37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14</v>
      </c>
      <c r="J67" s="30">
        <f>+VLOOKUP($C67,'R7'!$C$3:$H$22,5,)</f>
        <v>-15</v>
      </c>
      <c r="K67" s="30">
        <f>+VLOOKUP($C67,'R8'!$C$3:$H$22,5,)</f>
        <v>24</v>
      </c>
      <c r="L67" s="30">
        <f>+VLOOKUP($C67,'R9'!$C$3:$H$22,5,)</f>
        <v>-15</v>
      </c>
      <c r="M67" s="30">
        <f>+VLOOKUP($C67,'R10'!$C$3:$H$22,5,)</f>
        <v>-10</v>
      </c>
      <c r="N67" s="30">
        <f>+VLOOKUP($C67,'R11'!$C$3:$H$22,5,)</f>
        <v>24</v>
      </c>
      <c r="O67" s="30"/>
      <c r="P67" s="30"/>
      <c r="Q67" s="30">
        <f>SUM(C67:M67)</f>
        <v>10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>
        <f>+VLOOKUP($C68,'R11'!$C$3:$H$22,5,)</f>
        <v>-15</v>
      </c>
      <c r="O68" s="35"/>
      <c r="P68" s="35"/>
      <c r="Q68" s="35">
        <f>SUM(C68:M68)</f>
        <v>10</v>
      </c>
    </row>
    <row r="69" spans="2:17" ht="17" customHeight="1" thickBot="1" x14ac:dyDescent="0.25">
      <c r="B69" s="266" t="s">
        <v>34</v>
      </c>
      <c r="C69" s="73" t="s">
        <v>45</v>
      </c>
      <c r="D69" s="267">
        <f>+VLOOKUP($C69,'R1'!$C$3:$H$22,5,)</f>
        <v>-15</v>
      </c>
      <c r="E69" s="267">
        <f>+VLOOKUP($C69,'R2'!$C$3:$H$22,5,)</f>
        <v>10</v>
      </c>
      <c r="F69" s="267">
        <f>+VLOOKUP($C69,'R3'!$C$3:$H$22,5,)</f>
        <v>15</v>
      </c>
      <c r="G69" s="267">
        <f>+VLOOKUP($C69,'R4'!$C$3:$H$22,5,)</f>
        <v>-15</v>
      </c>
      <c r="H69" s="267">
        <f>+VLOOKUP($C69,'R5'!$C$3:$H$22,5,)</f>
        <v>-15</v>
      </c>
      <c r="I69" s="267">
        <f>+VLOOKUP($C69,'R6'!$C$3:$H$22,5,)</f>
        <v>6</v>
      </c>
      <c r="J69" s="267">
        <f>+VLOOKUP($C69,'R7'!$C$3:$H$22,5,)</f>
        <v>7</v>
      </c>
      <c r="K69" s="267">
        <f>+VLOOKUP($C69,'R8'!$C$3:$H$22,5,)</f>
        <v>-15</v>
      </c>
      <c r="L69" s="267">
        <f>+VLOOKUP($C69,'R9'!$C$3:$H$22,5,)</f>
        <v>-15</v>
      </c>
      <c r="M69" s="267">
        <f>+VLOOKUP($C69,'R10'!$C$3:$H$22,5,)</f>
        <v>14</v>
      </c>
      <c r="N69" s="267">
        <f>+VLOOKUP($C69,'R11'!$C$3:$H$22,5,)</f>
        <v>3</v>
      </c>
      <c r="O69" s="267"/>
      <c r="P69" s="267"/>
      <c r="Q69" s="267">
        <f>SUM(C69:M69)</f>
        <v>-23</v>
      </c>
    </row>
  </sheetData>
  <autoFilter ref="B49:Q69" xr:uid="{628A082B-BA17-B642-BFFB-F902E6FABD2B}">
    <sortState xmlns:xlrd2="http://schemas.microsoft.com/office/spreadsheetml/2017/richdata2" ref="B50:Q69">
      <sortCondition descending="1" ref="Q49:Q69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262">
        <v>10</v>
      </c>
      <c r="B3" s="262">
        <v>1</v>
      </c>
      <c r="C3" s="262" t="s">
        <v>35</v>
      </c>
      <c r="D3" s="262" t="s">
        <v>30</v>
      </c>
      <c r="E3" s="263" t="s">
        <v>629</v>
      </c>
      <c r="F3" s="264">
        <v>53</v>
      </c>
      <c r="G3" s="264">
        <v>39</v>
      </c>
      <c r="H3" s="264">
        <v>25</v>
      </c>
      <c r="I3" s="264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5">
        <v>53</v>
      </c>
      <c r="G4" s="265">
        <v>24</v>
      </c>
      <c r="H4" s="265">
        <v>18</v>
      </c>
      <c r="I4" s="265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5">
        <v>53</v>
      </c>
      <c r="G6" s="265">
        <v>27</v>
      </c>
      <c r="H6" s="265">
        <v>12</v>
      </c>
      <c r="I6" s="265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58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0" customWidth="1"/>
    <col min="11" max="11" width="28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5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5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5">
        <v>59</v>
      </c>
      <c r="G3" s="255">
        <v>34</v>
      </c>
      <c r="H3" s="255">
        <v>26</v>
      </c>
      <c r="I3" s="255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5">
        <v>59</v>
      </c>
      <c r="G8" s="265">
        <v>22</v>
      </c>
      <c r="H8" s="265">
        <v>8</v>
      </c>
      <c r="I8" s="265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5">
        <v>5</v>
      </c>
      <c r="G20" s="265">
        <v>-15</v>
      </c>
      <c r="H20" s="265">
        <v>0</v>
      </c>
      <c r="I20" s="265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50" hidden="1" customWidth="1"/>
    <col min="11" max="11" width="24.33203125" style="250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6" t="s">
        <v>106</v>
      </c>
      <c r="E2" s="286" t="s">
        <v>107</v>
      </c>
      <c r="F2" s="287" t="s">
        <v>108</v>
      </c>
      <c r="G2" s="238" t="s">
        <v>109</v>
      </c>
      <c r="H2" s="239" t="s">
        <v>110</v>
      </c>
      <c r="I2" s="287" t="s">
        <v>111</v>
      </c>
      <c r="J2" s="238" t="s">
        <v>112</v>
      </c>
      <c r="K2" s="239" t="s">
        <v>113</v>
      </c>
    </row>
    <row r="3" spans="1:11" x14ac:dyDescent="0.2">
      <c r="A3" s="288">
        <v>44</v>
      </c>
      <c r="B3" s="289" t="s">
        <v>18</v>
      </c>
      <c r="C3" s="289" t="s">
        <v>17</v>
      </c>
      <c r="D3" s="290"/>
      <c r="E3" s="290"/>
      <c r="F3" s="291"/>
      <c r="G3" s="292" t="s">
        <v>717</v>
      </c>
      <c r="H3" s="293" t="s">
        <v>718</v>
      </c>
      <c r="I3" s="294" t="s">
        <v>719</v>
      </c>
      <c r="J3" s="295">
        <v>15</v>
      </c>
      <c r="K3" s="293"/>
    </row>
    <row r="4" spans="1:11" x14ac:dyDescent="0.2">
      <c r="A4" s="296">
        <v>33</v>
      </c>
      <c r="B4" s="297" t="s">
        <v>21</v>
      </c>
      <c r="C4" s="297" t="s">
        <v>20</v>
      </c>
      <c r="D4" s="298"/>
      <c r="E4" s="298"/>
      <c r="F4" s="299"/>
      <c r="G4" s="300" t="s">
        <v>720</v>
      </c>
      <c r="H4" s="301" t="s">
        <v>721</v>
      </c>
      <c r="I4" s="302" t="s">
        <v>722</v>
      </c>
      <c r="J4" s="303">
        <v>14</v>
      </c>
      <c r="K4" s="301"/>
    </row>
    <row r="5" spans="1:11" x14ac:dyDescent="0.2">
      <c r="A5" s="288">
        <v>77</v>
      </c>
      <c r="B5" s="289" t="s">
        <v>19</v>
      </c>
      <c r="C5" s="289" t="s">
        <v>17</v>
      </c>
      <c r="D5" s="290"/>
      <c r="E5" s="290"/>
      <c r="F5" s="291"/>
      <c r="G5" s="292" t="s">
        <v>723</v>
      </c>
      <c r="H5" s="293" t="s">
        <v>724</v>
      </c>
      <c r="I5" s="294" t="s">
        <v>725</v>
      </c>
      <c r="J5" s="295">
        <v>11</v>
      </c>
      <c r="K5" s="293"/>
    </row>
    <row r="6" spans="1:11" x14ac:dyDescent="0.2">
      <c r="A6" s="312">
        <v>11</v>
      </c>
      <c r="B6" s="313" t="s">
        <v>33</v>
      </c>
      <c r="C6" s="313" t="s">
        <v>24</v>
      </c>
      <c r="D6" s="314"/>
      <c r="E6" s="314"/>
      <c r="F6" s="315"/>
      <c r="G6" s="316" t="s">
        <v>726</v>
      </c>
      <c r="H6" s="317" t="s">
        <v>727</v>
      </c>
      <c r="I6" s="318" t="s">
        <v>728</v>
      </c>
      <c r="J6" s="319">
        <v>12</v>
      </c>
      <c r="K6" s="317"/>
    </row>
    <row r="7" spans="1:11" x14ac:dyDescent="0.2">
      <c r="A7" s="320">
        <v>3</v>
      </c>
      <c r="B7" s="321" t="s">
        <v>29</v>
      </c>
      <c r="C7" s="321" t="s">
        <v>26</v>
      </c>
      <c r="D7" s="322"/>
      <c r="E7" s="322"/>
      <c r="F7" s="323"/>
      <c r="G7" s="324" t="s">
        <v>729</v>
      </c>
      <c r="H7" s="325" t="s">
        <v>730</v>
      </c>
      <c r="I7" s="326" t="s">
        <v>731</v>
      </c>
      <c r="J7" s="327">
        <v>11</v>
      </c>
      <c r="K7" s="325"/>
    </row>
    <row r="8" spans="1:11" x14ac:dyDescent="0.2">
      <c r="A8" s="328">
        <v>55</v>
      </c>
      <c r="B8" s="329" t="s">
        <v>37</v>
      </c>
      <c r="C8" s="329" t="s">
        <v>22</v>
      </c>
      <c r="D8" s="330"/>
      <c r="E8" s="330"/>
      <c r="F8" s="331"/>
      <c r="G8" s="332" t="s">
        <v>732</v>
      </c>
      <c r="H8" s="333" t="s">
        <v>733</v>
      </c>
      <c r="I8" s="334" t="s">
        <v>734</v>
      </c>
      <c r="J8" s="335">
        <v>10</v>
      </c>
      <c r="K8" s="333"/>
    </row>
    <row r="9" spans="1:11" x14ac:dyDescent="0.2">
      <c r="A9" s="320">
        <v>31</v>
      </c>
      <c r="B9" s="321" t="s">
        <v>38</v>
      </c>
      <c r="C9" s="321" t="s">
        <v>26</v>
      </c>
      <c r="D9" s="322"/>
      <c r="E9" s="322"/>
      <c r="F9" s="323"/>
      <c r="G9" s="324" t="s">
        <v>735</v>
      </c>
      <c r="H9" s="325" t="s">
        <v>736</v>
      </c>
      <c r="I9" s="326" t="s">
        <v>737</v>
      </c>
      <c r="J9" s="327">
        <v>7</v>
      </c>
      <c r="K9" s="325"/>
    </row>
    <row r="10" spans="1:11" x14ac:dyDescent="0.2">
      <c r="A10" s="328">
        <v>4</v>
      </c>
      <c r="B10" s="329" t="s">
        <v>23</v>
      </c>
      <c r="C10" s="329" t="s">
        <v>22</v>
      </c>
      <c r="D10" s="330"/>
      <c r="E10" s="330"/>
      <c r="F10" s="331"/>
      <c r="G10" s="332" t="s">
        <v>738</v>
      </c>
      <c r="H10" s="333" t="s">
        <v>739</v>
      </c>
      <c r="I10" s="334" t="s">
        <v>740</v>
      </c>
      <c r="J10" s="335">
        <v>6</v>
      </c>
      <c r="K10" s="333"/>
    </row>
    <row r="11" spans="1:11" x14ac:dyDescent="0.2">
      <c r="A11" s="336">
        <v>10</v>
      </c>
      <c r="B11" s="337" t="s">
        <v>35</v>
      </c>
      <c r="C11" s="337" t="s">
        <v>30</v>
      </c>
      <c r="D11" s="338"/>
      <c r="E11" s="338"/>
      <c r="F11" s="339"/>
      <c r="G11" s="340" t="s">
        <v>741</v>
      </c>
      <c r="H11" s="341" t="s">
        <v>742</v>
      </c>
      <c r="I11" s="342" t="s">
        <v>743</v>
      </c>
      <c r="J11" s="343">
        <v>7</v>
      </c>
      <c r="K11" s="341"/>
    </row>
    <row r="12" spans="1:11" x14ac:dyDescent="0.2">
      <c r="A12" s="296">
        <v>23</v>
      </c>
      <c r="B12" s="297" t="s">
        <v>25</v>
      </c>
      <c r="C12" s="297" t="s">
        <v>20</v>
      </c>
      <c r="D12" s="298"/>
      <c r="E12" s="298"/>
      <c r="F12" s="299"/>
      <c r="G12" s="300" t="s">
        <v>744</v>
      </c>
      <c r="H12" s="301" t="s">
        <v>745</v>
      </c>
      <c r="I12" s="302" t="s">
        <v>746</v>
      </c>
      <c r="J12" s="303">
        <v>4</v>
      </c>
      <c r="K12" s="301"/>
    </row>
    <row r="13" spans="1:11" x14ac:dyDescent="0.2">
      <c r="A13" s="304">
        <v>16</v>
      </c>
      <c r="B13" s="305" t="s">
        <v>31</v>
      </c>
      <c r="C13" s="305" t="s">
        <v>28</v>
      </c>
      <c r="D13" s="306"/>
      <c r="E13" s="306"/>
      <c r="F13" s="307"/>
      <c r="G13" s="308" t="s">
        <v>747</v>
      </c>
      <c r="H13" s="309" t="s">
        <v>748</v>
      </c>
      <c r="I13" s="310" t="s">
        <v>145</v>
      </c>
      <c r="J13" s="311">
        <v>4</v>
      </c>
      <c r="K13" s="309"/>
    </row>
    <row r="14" spans="1:11" x14ac:dyDescent="0.2">
      <c r="A14" s="336">
        <v>23</v>
      </c>
      <c r="B14" s="337" t="s">
        <v>41</v>
      </c>
      <c r="C14" s="337" t="s">
        <v>30</v>
      </c>
      <c r="D14" s="338"/>
      <c r="E14" s="338"/>
      <c r="F14" s="339"/>
      <c r="G14" s="340" t="s">
        <v>749</v>
      </c>
      <c r="H14" s="341" t="s">
        <v>750</v>
      </c>
      <c r="I14" s="342" t="s">
        <v>145</v>
      </c>
      <c r="J14" s="343">
        <v>2</v>
      </c>
      <c r="K14" s="341"/>
    </row>
    <row r="15" spans="1:11" x14ac:dyDescent="0.2">
      <c r="A15" s="312">
        <v>18</v>
      </c>
      <c r="B15" s="313" t="s">
        <v>27</v>
      </c>
      <c r="C15" s="313" t="s">
        <v>24</v>
      </c>
      <c r="D15" s="314"/>
      <c r="E15" s="314"/>
      <c r="F15" s="315"/>
      <c r="G15" s="316" t="s">
        <v>751</v>
      </c>
      <c r="H15" s="317" t="s">
        <v>752</v>
      </c>
      <c r="I15" s="318" t="s">
        <v>145</v>
      </c>
      <c r="J15" s="319">
        <v>2</v>
      </c>
      <c r="K15" s="317"/>
    </row>
    <row r="16" spans="1:11" x14ac:dyDescent="0.2">
      <c r="A16" s="360">
        <v>63</v>
      </c>
      <c r="B16" s="361" t="s">
        <v>47</v>
      </c>
      <c r="C16" s="361" t="s">
        <v>36</v>
      </c>
      <c r="D16" s="362"/>
      <c r="E16" s="362"/>
      <c r="F16" s="363"/>
      <c r="G16" s="364" t="s">
        <v>753</v>
      </c>
      <c r="H16" s="365" t="s">
        <v>754</v>
      </c>
      <c r="I16" s="366" t="s">
        <v>145</v>
      </c>
      <c r="J16" s="367">
        <v>4</v>
      </c>
      <c r="K16" s="365"/>
    </row>
    <row r="17" spans="1:11" x14ac:dyDescent="0.2">
      <c r="A17" s="304">
        <v>5</v>
      </c>
      <c r="B17" s="305" t="s">
        <v>39</v>
      </c>
      <c r="C17" s="305" t="s">
        <v>28</v>
      </c>
      <c r="D17" s="306"/>
      <c r="E17" s="306"/>
      <c r="F17" s="307"/>
      <c r="G17" s="308" t="s">
        <v>755</v>
      </c>
      <c r="H17" s="309" t="s">
        <v>756</v>
      </c>
      <c r="I17" s="310" t="s">
        <v>145</v>
      </c>
      <c r="J17" s="311">
        <v>2</v>
      </c>
      <c r="K17" s="309"/>
    </row>
    <row r="18" spans="1:11" x14ac:dyDescent="0.2">
      <c r="A18" s="352">
        <v>8</v>
      </c>
      <c r="B18" s="353" t="s">
        <v>46</v>
      </c>
      <c r="C18" s="353" t="s">
        <v>34</v>
      </c>
      <c r="D18" s="354"/>
      <c r="E18" s="354"/>
      <c r="F18" s="355"/>
      <c r="G18" s="356" t="s">
        <v>757</v>
      </c>
      <c r="H18" s="357" t="s">
        <v>145</v>
      </c>
      <c r="I18" s="358" t="s">
        <v>145</v>
      </c>
      <c r="J18" s="359">
        <v>3</v>
      </c>
      <c r="K18" s="357"/>
    </row>
    <row r="19" spans="1:11" x14ac:dyDescent="0.2">
      <c r="A19" s="344">
        <v>99</v>
      </c>
      <c r="B19" s="345" t="s">
        <v>44</v>
      </c>
      <c r="C19" s="345" t="s">
        <v>32</v>
      </c>
      <c r="D19" s="346"/>
      <c r="E19" s="346"/>
      <c r="F19" s="347"/>
      <c r="G19" s="348" t="s">
        <v>758</v>
      </c>
      <c r="H19" s="349" t="s">
        <v>145</v>
      </c>
      <c r="I19" s="350" t="s">
        <v>145</v>
      </c>
      <c r="J19" s="351">
        <v>3</v>
      </c>
      <c r="K19" s="349"/>
    </row>
    <row r="20" spans="1:11" x14ac:dyDescent="0.2">
      <c r="A20" s="352">
        <v>20</v>
      </c>
      <c r="B20" s="353" t="s">
        <v>45</v>
      </c>
      <c r="C20" s="353" t="s">
        <v>34</v>
      </c>
      <c r="D20" s="354"/>
      <c r="E20" s="354"/>
      <c r="F20" s="355"/>
      <c r="G20" s="356" t="s">
        <v>759</v>
      </c>
      <c r="H20" s="357" t="s">
        <v>145</v>
      </c>
      <c r="I20" s="358" t="s">
        <v>145</v>
      </c>
      <c r="J20" s="359">
        <v>1</v>
      </c>
      <c r="K20" s="357"/>
    </row>
    <row r="21" spans="1:11" x14ac:dyDescent="0.2">
      <c r="A21" s="360">
        <v>6</v>
      </c>
      <c r="B21" s="361" t="s">
        <v>48</v>
      </c>
      <c r="C21" s="361" t="s">
        <v>36</v>
      </c>
      <c r="D21" s="362"/>
      <c r="E21" s="362"/>
      <c r="F21" s="363"/>
      <c r="G21" s="364" t="s">
        <v>760</v>
      </c>
      <c r="H21" s="365" t="s">
        <v>145</v>
      </c>
      <c r="I21" s="366" t="s">
        <v>145</v>
      </c>
      <c r="J21" s="367">
        <v>1</v>
      </c>
      <c r="K21" s="365"/>
    </row>
    <row r="22" spans="1:11" ht="17" customHeight="1" thickBot="1" x14ac:dyDescent="0.25">
      <c r="A22" s="387">
        <v>7</v>
      </c>
      <c r="B22" s="388" t="s">
        <v>43</v>
      </c>
      <c r="C22" s="388" t="s">
        <v>32</v>
      </c>
      <c r="D22" s="389"/>
      <c r="E22" s="389"/>
      <c r="F22" s="390"/>
      <c r="G22" s="391" t="s">
        <v>761</v>
      </c>
      <c r="H22" s="392" t="s">
        <v>145</v>
      </c>
      <c r="I22" s="393" t="s">
        <v>145</v>
      </c>
      <c r="J22" s="394">
        <v>1</v>
      </c>
      <c r="K22" s="392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50" customWidth="1"/>
    <col min="9" max="9" width="28.1640625" style="250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88">
        <v>77</v>
      </c>
      <c r="B3" s="289">
        <v>1</v>
      </c>
      <c r="C3" s="289" t="s">
        <v>19</v>
      </c>
      <c r="D3" s="289" t="s">
        <v>17</v>
      </c>
      <c r="E3" s="368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6">
        <v>33</v>
      </c>
      <c r="B4" s="297">
        <v>2</v>
      </c>
      <c r="C4" s="297" t="s">
        <v>21</v>
      </c>
      <c r="D4" s="297" t="s">
        <v>20</v>
      </c>
      <c r="E4" s="369" t="s">
        <v>763</v>
      </c>
      <c r="F4" s="370">
        <v>53</v>
      </c>
      <c r="G4" s="370">
        <v>27</v>
      </c>
      <c r="H4" s="370">
        <v>18</v>
      </c>
      <c r="I4" s="370"/>
    </row>
    <row r="5" spans="1:9" x14ac:dyDescent="0.2">
      <c r="A5" s="288">
        <v>44</v>
      </c>
      <c r="B5" s="289">
        <v>3</v>
      </c>
      <c r="C5" s="289" t="s">
        <v>18</v>
      </c>
      <c r="D5" s="289" t="s">
        <v>17</v>
      </c>
      <c r="E5" s="368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2">
        <v>11</v>
      </c>
      <c r="B6" s="313">
        <v>4</v>
      </c>
      <c r="C6" s="313" t="s">
        <v>33</v>
      </c>
      <c r="D6" s="313" t="s">
        <v>24</v>
      </c>
      <c r="E6" s="373" t="s">
        <v>765</v>
      </c>
      <c r="F6" s="374">
        <v>53</v>
      </c>
      <c r="G6" s="374">
        <v>16</v>
      </c>
      <c r="H6" s="374">
        <v>12</v>
      </c>
      <c r="I6" s="374"/>
    </row>
    <row r="7" spans="1:9" x14ac:dyDescent="0.2">
      <c r="A7" s="320">
        <v>3</v>
      </c>
      <c r="B7" s="321">
        <v>5</v>
      </c>
      <c r="C7" s="321" t="s">
        <v>29</v>
      </c>
      <c r="D7" s="321" t="s">
        <v>26</v>
      </c>
      <c r="E7" s="371" t="s">
        <v>766</v>
      </c>
      <c r="F7" s="372">
        <v>53</v>
      </c>
      <c r="G7" s="372">
        <v>14</v>
      </c>
      <c r="H7" s="372">
        <v>10</v>
      </c>
      <c r="I7" s="372"/>
    </row>
    <row r="8" spans="1:9" x14ac:dyDescent="0.2">
      <c r="A8" s="304">
        <v>16</v>
      </c>
      <c r="B8" s="305">
        <v>6</v>
      </c>
      <c r="C8" s="305" t="s">
        <v>31</v>
      </c>
      <c r="D8" s="305" t="s">
        <v>28</v>
      </c>
      <c r="E8" s="381" t="s">
        <v>767</v>
      </c>
      <c r="F8" s="382">
        <v>53</v>
      </c>
      <c r="G8" s="382">
        <v>22</v>
      </c>
      <c r="H8" s="382">
        <v>8</v>
      </c>
      <c r="I8" s="382"/>
    </row>
    <row r="9" spans="1:9" x14ac:dyDescent="0.2">
      <c r="A9" s="320">
        <v>31</v>
      </c>
      <c r="B9" s="321">
        <v>7</v>
      </c>
      <c r="C9" s="321" t="s">
        <v>38</v>
      </c>
      <c r="D9" s="321" t="s">
        <v>26</v>
      </c>
      <c r="E9" s="371" t="s">
        <v>768</v>
      </c>
      <c r="F9" s="372">
        <v>53</v>
      </c>
      <c r="G9" s="372">
        <v>7</v>
      </c>
      <c r="H9" s="372">
        <v>6</v>
      </c>
      <c r="I9" s="372"/>
    </row>
    <row r="10" spans="1:9" x14ac:dyDescent="0.2">
      <c r="A10" s="336">
        <v>23</v>
      </c>
      <c r="B10" s="337">
        <v>8</v>
      </c>
      <c r="C10" s="337" t="s">
        <v>41</v>
      </c>
      <c r="D10" s="337" t="s">
        <v>30</v>
      </c>
      <c r="E10" s="377" t="s">
        <v>769</v>
      </c>
      <c r="F10" s="378">
        <v>53</v>
      </c>
      <c r="G10" s="378">
        <v>16</v>
      </c>
      <c r="H10" s="378">
        <v>4</v>
      </c>
      <c r="I10" s="378"/>
    </row>
    <row r="11" spans="1:9" x14ac:dyDescent="0.2">
      <c r="A11" s="336">
        <v>10</v>
      </c>
      <c r="B11" s="337">
        <v>9</v>
      </c>
      <c r="C11" s="337" t="s">
        <v>35</v>
      </c>
      <c r="D11" s="337" t="s">
        <v>30</v>
      </c>
      <c r="E11" s="377" t="s">
        <v>770</v>
      </c>
      <c r="F11" s="378">
        <v>53</v>
      </c>
      <c r="G11" s="378">
        <v>3</v>
      </c>
      <c r="H11" s="378">
        <v>2</v>
      </c>
      <c r="I11" s="378"/>
    </row>
    <row r="12" spans="1:9" x14ac:dyDescent="0.2">
      <c r="A12" s="296">
        <v>23</v>
      </c>
      <c r="B12" s="297">
        <v>10</v>
      </c>
      <c r="C12" s="297" t="s">
        <v>25</v>
      </c>
      <c r="D12" s="297" t="s">
        <v>20</v>
      </c>
      <c r="E12" s="369" t="s">
        <v>771</v>
      </c>
      <c r="F12" s="370">
        <v>53</v>
      </c>
      <c r="G12" s="370">
        <v>2</v>
      </c>
      <c r="H12" s="370">
        <v>1</v>
      </c>
      <c r="I12" s="370"/>
    </row>
    <row r="13" spans="1:9" x14ac:dyDescent="0.2">
      <c r="A13" s="344">
        <v>99</v>
      </c>
      <c r="B13" s="345">
        <v>11</v>
      </c>
      <c r="C13" s="345" t="s">
        <v>44</v>
      </c>
      <c r="D13" s="345" t="s">
        <v>32</v>
      </c>
      <c r="E13" s="379" t="s">
        <v>772</v>
      </c>
      <c r="F13" s="380">
        <v>52</v>
      </c>
      <c r="G13" s="380">
        <v>14</v>
      </c>
      <c r="H13" s="380">
        <v>0</v>
      </c>
      <c r="I13" s="380"/>
    </row>
    <row r="14" spans="1:9" x14ac:dyDescent="0.2">
      <c r="A14" s="352">
        <v>20</v>
      </c>
      <c r="B14" s="353">
        <v>12</v>
      </c>
      <c r="C14" s="353" t="s">
        <v>45</v>
      </c>
      <c r="D14" s="353" t="s">
        <v>34</v>
      </c>
      <c r="E14" s="385" t="s">
        <v>773</v>
      </c>
      <c r="F14" s="386">
        <v>52</v>
      </c>
      <c r="G14" s="386">
        <v>14</v>
      </c>
      <c r="H14" s="386">
        <v>0</v>
      </c>
      <c r="I14" s="386"/>
    </row>
    <row r="15" spans="1:9" x14ac:dyDescent="0.2">
      <c r="A15" s="304">
        <v>5</v>
      </c>
      <c r="B15" s="305">
        <v>13</v>
      </c>
      <c r="C15" s="305" t="s">
        <v>39</v>
      </c>
      <c r="D15" s="305" t="s">
        <v>28</v>
      </c>
      <c r="E15" s="381" t="s">
        <v>774</v>
      </c>
      <c r="F15" s="382">
        <v>52</v>
      </c>
      <c r="G15" s="382">
        <v>5</v>
      </c>
      <c r="H15" s="382">
        <v>0</v>
      </c>
      <c r="I15" s="382"/>
    </row>
    <row r="16" spans="1:9" x14ac:dyDescent="0.2">
      <c r="A16" s="344">
        <v>7</v>
      </c>
      <c r="B16" s="345">
        <v>14</v>
      </c>
      <c r="C16" s="345" t="s">
        <v>43</v>
      </c>
      <c r="D16" s="345" t="s">
        <v>32</v>
      </c>
      <c r="E16" s="379" t="s">
        <v>775</v>
      </c>
      <c r="F16" s="380">
        <v>52</v>
      </c>
      <c r="G16" s="380">
        <v>11</v>
      </c>
      <c r="H16" s="380">
        <v>0</v>
      </c>
      <c r="I16" s="380"/>
    </row>
    <row r="17" spans="1:9" x14ac:dyDescent="0.2">
      <c r="A17" s="328">
        <v>4</v>
      </c>
      <c r="B17" s="329">
        <v>15</v>
      </c>
      <c r="C17" s="329" t="s">
        <v>23</v>
      </c>
      <c r="D17" s="329" t="s">
        <v>22</v>
      </c>
      <c r="E17" s="375" t="s">
        <v>776</v>
      </c>
      <c r="F17" s="376">
        <v>52</v>
      </c>
      <c r="G17" s="376">
        <v>-6</v>
      </c>
      <c r="H17" s="376">
        <v>0</v>
      </c>
      <c r="I17" s="376"/>
    </row>
    <row r="18" spans="1:9" x14ac:dyDescent="0.2">
      <c r="A18" s="360">
        <v>6</v>
      </c>
      <c r="B18" s="361">
        <v>16</v>
      </c>
      <c r="C18" s="361" t="s">
        <v>48</v>
      </c>
      <c r="D18" s="361" t="s">
        <v>36</v>
      </c>
      <c r="E18" s="383" t="s">
        <v>777</v>
      </c>
      <c r="F18" s="384">
        <v>52</v>
      </c>
      <c r="G18" s="384">
        <v>10</v>
      </c>
      <c r="H18" s="384">
        <v>0</v>
      </c>
      <c r="I18" s="384"/>
    </row>
    <row r="19" spans="1:9" x14ac:dyDescent="0.2">
      <c r="A19" s="352">
        <v>8</v>
      </c>
      <c r="B19" s="353">
        <v>17</v>
      </c>
      <c r="C19" s="353" t="s">
        <v>46</v>
      </c>
      <c r="D19" s="353" t="s">
        <v>34</v>
      </c>
      <c r="E19" s="385" t="s">
        <v>778</v>
      </c>
      <c r="F19" s="386">
        <v>52</v>
      </c>
      <c r="G19" s="386">
        <v>0</v>
      </c>
      <c r="H19" s="386">
        <v>0</v>
      </c>
      <c r="I19" s="386"/>
    </row>
    <row r="20" spans="1:9" x14ac:dyDescent="0.2">
      <c r="A20" s="360">
        <v>63</v>
      </c>
      <c r="B20" s="361">
        <v>18</v>
      </c>
      <c r="C20" s="361" t="s">
        <v>47</v>
      </c>
      <c r="D20" s="361" t="s">
        <v>36</v>
      </c>
      <c r="E20" s="383" t="s">
        <v>779</v>
      </c>
      <c r="F20" s="384">
        <v>52</v>
      </c>
      <c r="G20" s="384">
        <v>-4</v>
      </c>
      <c r="H20" s="384">
        <v>0</v>
      </c>
      <c r="I20" s="384"/>
    </row>
    <row r="21" spans="1:9" x14ac:dyDescent="0.2">
      <c r="A21" s="312">
        <v>18</v>
      </c>
      <c r="B21" s="313">
        <v>8</v>
      </c>
      <c r="C21" s="313" t="s">
        <v>27</v>
      </c>
      <c r="D21" s="313" t="s">
        <v>24</v>
      </c>
      <c r="E21" s="373" t="s">
        <v>780</v>
      </c>
      <c r="F21" s="374">
        <v>60</v>
      </c>
      <c r="G21" s="374">
        <v>-15</v>
      </c>
      <c r="H21" s="374">
        <v>0</v>
      </c>
      <c r="I21" s="374"/>
    </row>
    <row r="22" spans="1:9" ht="17" customHeight="1" thickBot="1" x14ac:dyDescent="0.25">
      <c r="A22" s="395">
        <v>55</v>
      </c>
      <c r="B22" s="396">
        <v>5</v>
      </c>
      <c r="C22" s="396" t="s">
        <v>37</v>
      </c>
      <c r="D22" s="396" t="s">
        <v>22</v>
      </c>
      <c r="E22" s="397" t="s">
        <v>781</v>
      </c>
      <c r="F22" s="398">
        <v>60</v>
      </c>
      <c r="G22" s="398">
        <v>-10</v>
      </c>
      <c r="H22" s="398">
        <v>0</v>
      </c>
      <c r="I22" s="398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2"/>
  <sheetViews>
    <sheetView workbookViewId="0">
      <selection activeCell="B23" sqref="B23"/>
    </sheetView>
  </sheetViews>
  <sheetFormatPr baseColWidth="10" defaultRowHeight="16" x14ac:dyDescent="0.2"/>
  <cols>
    <col min="4" max="6" width="13" style="250" hidden="1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6" t="s">
        <v>106</v>
      </c>
      <c r="E2" s="286" t="s">
        <v>107</v>
      </c>
      <c r="F2" s="287" t="s">
        <v>108</v>
      </c>
      <c r="G2" s="238" t="s">
        <v>109</v>
      </c>
      <c r="H2" s="239" t="s">
        <v>110</v>
      </c>
      <c r="I2" s="287" t="s">
        <v>111</v>
      </c>
      <c r="J2" s="238" t="s">
        <v>112</v>
      </c>
      <c r="K2" s="239" t="s">
        <v>113</v>
      </c>
    </row>
    <row r="3" spans="1:11" x14ac:dyDescent="0.2">
      <c r="A3" s="288">
        <v>77</v>
      </c>
      <c r="B3" s="289" t="s">
        <v>19</v>
      </c>
      <c r="C3" s="289" t="s">
        <v>17</v>
      </c>
      <c r="D3" s="290"/>
      <c r="E3" s="290"/>
      <c r="F3" s="291"/>
      <c r="G3" s="292" t="s">
        <v>782</v>
      </c>
      <c r="H3" s="293" t="s">
        <v>783</v>
      </c>
      <c r="I3" s="294" t="s">
        <v>784</v>
      </c>
      <c r="J3" s="295">
        <v>15</v>
      </c>
      <c r="K3" s="293"/>
    </row>
    <row r="4" spans="1:11" x14ac:dyDescent="0.2">
      <c r="A4" s="288">
        <v>44</v>
      </c>
      <c r="B4" s="289" t="s">
        <v>18</v>
      </c>
      <c r="C4" s="289" t="s">
        <v>17</v>
      </c>
      <c r="D4" s="290"/>
      <c r="E4" s="290"/>
      <c r="F4" s="291"/>
      <c r="G4" s="292" t="s">
        <v>785</v>
      </c>
      <c r="H4" s="293" t="s">
        <v>786</v>
      </c>
      <c r="I4" s="294" t="s">
        <v>787</v>
      </c>
      <c r="J4" s="295">
        <v>12</v>
      </c>
      <c r="K4" s="293"/>
    </row>
    <row r="5" spans="1:11" x14ac:dyDescent="0.2">
      <c r="A5" s="296">
        <v>33</v>
      </c>
      <c r="B5" s="297" t="s">
        <v>21</v>
      </c>
      <c r="C5" s="297" t="s">
        <v>20</v>
      </c>
      <c r="D5" s="298"/>
      <c r="E5" s="298"/>
      <c r="F5" s="299"/>
      <c r="G5" s="300" t="s">
        <v>788</v>
      </c>
      <c r="H5" s="301" t="s">
        <v>789</v>
      </c>
      <c r="I5" s="302" t="s">
        <v>790</v>
      </c>
      <c r="J5" s="303">
        <v>13</v>
      </c>
      <c r="K5" s="301"/>
    </row>
    <row r="6" spans="1:11" x14ac:dyDescent="0.2">
      <c r="A6" s="304">
        <v>16</v>
      </c>
      <c r="B6" s="305" t="s">
        <v>31</v>
      </c>
      <c r="C6" s="305" t="s">
        <v>28</v>
      </c>
      <c r="D6" s="306"/>
      <c r="E6" s="306"/>
      <c r="F6" s="307"/>
      <c r="G6" s="308" t="s">
        <v>791</v>
      </c>
      <c r="H6" s="309" t="s">
        <v>792</v>
      </c>
      <c r="I6" s="310" t="s">
        <v>793</v>
      </c>
      <c r="J6" s="311">
        <v>12</v>
      </c>
      <c r="K6" s="309"/>
    </row>
    <row r="7" spans="1:11" x14ac:dyDescent="0.2">
      <c r="A7" s="296">
        <v>23</v>
      </c>
      <c r="B7" s="297" t="s">
        <v>25</v>
      </c>
      <c r="C7" s="297" t="s">
        <v>20</v>
      </c>
      <c r="D7" s="298"/>
      <c r="E7" s="298"/>
      <c r="F7" s="299"/>
      <c r="G7" s="300" t="s">
        <v>794</v>
      </c>
      <c r="H7" s="301" t="s">
        <v>795</v>
      </c>
      <c r="I7" s="302" t="s">
        <v>796</v>
      </c>
      <c r="J7" s="303">
        <v>9</v>
      </c>
      <c r="K7" s="301"/>
    </row>
    <row r="8" spans="1:11" x14ac:dyDescent="0.2">
      <c r="A8" s="320">
        <v>3</v>
      </c>
      <c r="B8" s="321" t="s">
        <v>29</v>
      </c>
      <c r="C8" s="321" t="s">
        <v>26</v>
      </c>
      <c r="D8" s="322"/>
      <c r="E8" s="322"/>
      <c r="F8" s="323"/>
      <c r="G8" s="324" t="s">
        <v>797</v>
      </c>
      <c r="H8" s="325" t="s">
        <v>798</v>
      </c>
      <c r="I8" s="326" t="s">
        <v>799</v>
      </c>
      <c r="J8" s="327">
        <v>10</v>
      </c>
      <c r="K8" s="325"/>
    </row>
    <row r="9" spans="1:11" x14ac:dyDescent="0.2">
      <c r="A9" s="320">
        <v>31</v>
      </c>
      <c r="B9" s="321" t="s">
        <v>38</v>
      </c>
      <c r="C9" s="321" t="s">
        <v>26</v>
      </c>
      <c r="D9" s="322"/>
      <c r="E9" s="322"/>
      <c r="F9" s="323"/>
      <c r="G9" s="324" t="s">
        <v>800</v>
      </c>
      <c r="H9" s="325" t="s">
        <v>801</v>
      </c>
      <c r="I9" s="326" t="s">
        <v>802</v>
      </c>
      <c r="J9" s="327">
        <v>7</v>
      </c>
      <c r="K9" s="325"/>
    </row>
    <row r="10" spans="1:11" x14ac:dyDescent="0.2">
      <c r="A10" s="328">
        <v>4</v>
      </c>
      <c r="B10" s="329" t="s">
        <v>23</v>
      </c>
      <c r="C10" s="329" t="s">
        <v>22</v>
      </c>
      <c r="D10" s="330"/>
      <c r="E10" s="330"/>
      <c r="F10" s="331"/>
      <c r="G10" s="332" t="s">
        <v>803</v>
      </c>
      <c r="H10" s="333" t="s">
        <v>804</v>
      </c>
      <c r="I10" s="334" t="s">
        <v>805</v>
      </c>
      <c r="J10" s="335">
        <v>8</v>
      </c>
      <c r="K10" s="333"/>
    </row>
    <row r="11" spans="1:11" x14ac:dyDescent="0.2">
      <c r="A11" s="312">
        <v>27</v>
      </c>
      <c r="B11" s="313" t="s">
        <v>33</v>
      </c>
      <c r="C11" s="313" t="s">
        <v>24</v>
      </c>
      <c r="D11" s="314"/>
      <c r="E11" s="314"/>
      <c r="F11" s="315"/>
      <c r="G11" s="316" t="s">
        <v>806</v>
      </c>
      <c r="H11" s="317" t="s">
        <v>807</v>
      </c>
      <c r="I11" s="318" t="s">
        <v>808</v>
      </c>
      <c r="J11" s="319">
        <v>7</v>
      </c>
      <c r="K11" s="317"/>
    </row>
    <row r="12" spans="1:11" x14ac:dyDescent="0.2">
      <c r="A12" s="328">
        <v>55</v>
      </c>
      <c r="B12" s="329" t="s">
        <v>37</v>
      </c>
      <c r="C12" s="329" t="s">
        <v>22</v>
      </c>
      <c r="D12" s="330"/>
      <c r="E12" s="330"/>
      <c r="F12" s="331"/>
      <c r="G12" s="332" t="s">
        <v>809</v>
      </c>
      <c r="H12" s="333" t="s">
        <v>810</v>
      </c>
      <c r="I12" s="334" t="s">
        <v>409</v>
      </c>
      <c r="J12" s="335">
        <v>4</v>
      </c>
      <c r="K12" s="333"/>
    </row>
    <row r="13" spans="1:11" x14ac:dyDescent="0.2">
      <c r="A13" s="304">
        <v>5</v>
      </c>
      <c r="B13" s="305" t="s">
        <v>39</v>
      </c>
      <c r="C13" s="305" t="s">
        <v>28</v>
      </c>
      <c r="D13" s="306"/>
      <c r="E13" s="306"/>
      <c r="F13" s="307"/>
      <c r="G13" s="308" t="s">
        <v>811</v>
      </c>
      <c r="H13" s="309" t="s">
        <v>388</v>
      </c>
      <c r="I13" s="310" t="s">
        <v>145</v>
      </c>
      <c r="J13" s="311">
        <v>2</v>
      </c>
      <c r="K13" s="309"/>
    </row>
    <row r="14" spans="1:11" x14ac:dyDescent="0.2">
      <c r="A14" s="336">
        <v>10</v>
      </c>
      <c r="B14" s="337" t="s">
        <v>35</v>
      </c>
      <c r="C14" s="337" t="s">
        <v>30</v>
      </c>
      <c r="D14" s="338"/>
      <c r="E14" s="338"/>
      <c r="F14" s="339"/>
      <c r="G14" s="340" t="s">
        <v>812</v>
      </c>
      <c r="H14" s="341" t="s">
        <v>813</v>
      </c>
      <c r="I14" s="342" t="s">
        <v>145</v>
      </c>
      <c r="J14" s="343">
        <v>4</v>
      </c>
      <c r="K14" s="341"/>
    </row>
    <row r="15" spans="1:11" x14ac:dyDescent="0.2">
      <c r="A15" s="336">
        <v>23</v>
      </c>
      <c r="B15" s="337" t="s">
        <v>41</v>
      </c>
      <c r="C15" s="337" t="s">
        <v>30</v>
      </c>
      <c r="D15" s="338"/>
      <c r="E15" s="338"/>
      <c r="F15" s="339"/>
      <c r="G15" s="340" t="s">
        <v>814</v>
      </c>
      <c r="H15" s="341" t="s">
        <v>815</v>
      </c>
      <c r="I15" s="342" t="s">
        <v>145</v>
      </c>
      <c r="J15" s="343">
        <v>2</v>
      </c>
      <c r="K15" s="341"/>
    </row>
    <row r="16" spans="1:11" x14ac:dyDescent="0.2">
      <c r="A16" s="344">
        <v>99</v>
      </c>
      <c r="B16" s="345" t="s">
        <v>44</v>
      </c>
      <c r="C16" s="345" t="s">
        <v>32</v>
      </c>
      <c r="D16" s="346"/>
      <c r="E16" s="346"/>
      <c r="F16" s="347"/>
      <c r="G16" s="348" t="s">
        <v>816</v>
      </c>
      <c r="H16" s="349" t="s">
        <v>817</v>
      </c>
      <c r="I16" s="350" t="s">
        <v>145</v>
      </c>
      <c r="J16" s="351">
        <v>3</v>
      </c>
      <c r="K16" s="349"/>
    </row>
    <row r="17" spans="1:11" x14ac:dyDescent="0.2">
      <c r="A17" s="352">
        <v>20</v>
      </c>
      <c r="B17" s="353" t="s">
        <v>45</v>
      </c>
      <c r="C17" s="353" t="s">
        <v>34</v>
      </c>
      <c r="D17" s="354"/>
      <c r="E17" s="354"/>
      <c r="F17" s="355"/>
      <c r="G17" s="356" t="s">
        <v>818</v>
      </c>
      <c r="H17" s="357" t="s">
        <v>819</v>
      </c>
      <c r="I17" s="358" t="s">
        <v>145</v>
      </c>
      <c r="J17" s="359">
        <v>4</v>
      </c>
      <c r="K17" s="357"/>
    </row>
    <row r="18" spans="1:11" x14ac:dyDescent="0.2">
      <c r="A18" s="352">
        <v>8</v>
      </c>
      <c r="B18" s="353" t="s">
        <v>46</v>
      </c>
      <c r="C18" s="353" t="s">
        <v>34</v>
      </c>
      <c r="D18" s="354"/>
      <c r="E18" s="354"/>
      <c r="F18" s="355"/>
      <c r="G18" s="356" t="s">
        <v>820</v>
      </c>
      <c r="H18" s="357" t="s">
        <v>145</v>
      </c>
      <c r="I18" s="358" t="s">
        <v>145</v>
      </c>
      <c r="J18" s="359">
        <v>1</v>
      </c>
      <c r="K18" s="357"/>
    </row>
    <row r="19" spans="1:11" x14ac:dyDescent="0.2">
      <c r="A19" s="360">
        <v>63</v>
      </c>
      <c r="B19" s="361" t="s">
        <v>47</v>
      </c>
      <c r="C19" s="361" t="s">
        <v>36</v>
      </c>
      <c r="D19" s="362"/>
      <c r="E19" s="362"/>
      <c r="F19" s="363"/>
      <c r="G19" s="364" t="s">
        <v>821</v>
      </c>
      <c r="H19" s="365" t="s">
        <v>145</v>
      </c>
      <c r="I19" s="366" t="s">
        <v>145</v>
      </c>
      <c r="J19" s="367">
        <v>3</v>
      </c>
      <c r="K19" s="365"/>
    </row>
    <row r="20" spans="1:11" x14ac:dyDescent="0.2">
      <c r="A20" s="360">
        <v>6</v>
      </c>
      <c r="B20" s="361" t="s">
        <v>48</v>
      </c>
      <c r="C20" s="361" t="s">
        <v>36</v>
      </c>
      <c r="D20" s="362"/>
      <c r="E20" s="362"/>
      <c r="F20" s="363"/>
      <c r="G20" s="364" t="s">
        <v>822</v>
      </c>
      <c r="H20" s="365" t="s">
        <v>145</v>
      </c>
      <c r="I20" s="366" t="s">
        <v>145</v>
      </c>
      <c r="J20" s="367">
        <v>1</v>
      </c>
      <c r="K20" s="365"/>
    </row>
    <row r="21" spans="1:11" x14ac:dyDescent="0.2">
      <c r="A21" s="344">
        <v>7</v>
      </c>
      <c r="B21" s="345" t="s">
        <v>43</v>
      </c>
      <c r="C21" s="345" t="s">
        <v>32</v>
      </c>
      <c r="D21" s="346"/>
      <c r="E21" s="346"/>
      <c r="F21" s="347"/>
      <c r="G21" s="348" t="s">
        <v>823</v>
      </c>
      <c r="H21" s="349" t="s">
        <v>145</v>
      </c>
      <c r="I21" s="350" t="s">
        <v>145</v>
      </c>
      <c r="J21" s="351">
        <v>1</v>
      </c>
      <c r="K21" s="349"/>
    </row>
    <row r="22" spans="1:11" ht="17" customHeight="1" thickBot="1" x14ac:dyDescent="0.25">
      <c r="A22" s="399">
        <v>18</v>
      </c>
      <c r="B22" s="400" t="s">
        <v>42</v>
      </c>
      <c r="C22" s="400" t="s">
        <v>24</v>
      </c>
      <c r="D22" s="401"/>
      <c r="E22" s="401"/>
      <c r="F22" s="402"/>
      <c r="G22" s="403" t="s">
        <v>824</v>
      </c>
      <c r="H22" s="404" t="s">
        <v>145</v>
      </c>
      <c r="I22" s="405" t="s">
        <v>145</v>
      </c>
      <c r="J22" s="406">
        <v>1</v>
      </c>
      <c r="K22" s="404"/>
    </row>
  </sheetData>
  <autoFilter ref="A2:K22" xr:uid="{00000000-0009-0000-0000-00001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2"/>
  <sheetViews>
    <sheetView workbookViewId="0">
      <selection activeCell="I36" sqref="I36"/>
    </sheetView>
  </sheetViews>
  <sheetFormatPr baseColWidth="10" defaultRowHeight="16" x14ac:dyDescent="0.2"/>
  <cols>
    <col min="9" max="9" width="21.5" style="250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88">
        <v>44</v>
      </c>
      <c r="B3" s="289">
        <v>1</v>
      </c>
      <c r="C3" s="289" t="s">
        <v>18</v>
      </c>
      <c r="D3" s="289" t="s">
        <v>17</v>
      </c>
      <c r="E3" s="368" t="s">
        <v>841</v>
      </c>
      <c r="F3" s="232">
        <v>60</v>
      </c>
      <c r="G3" s="232">
        <v>31</v>
      </c>
      <c r="H3" s="232">
        <v>25</v>
      </c>
      <c r="I3" s="232"/>
    </row>
    <row r="4" spans="1:9" x14ac:dyDescent="0.2">
      <c r="A4" s="296">
        <v>33</v>
      </c>
      <c r="B4" s="297">
        <v>2</v>
      </c>
      <c r="C4" s="297" t="s">
        <v>21</v>
      </c>
      <c r="D4" s="297" t="s">
        <v>20</v>
      </c>
      <c r="E4" s="369" t="s">
        <v>840</v>
      </c>
      <c r="F4" s="370">
        <v>60</v>
      </c>
      <c r="G4" s="370">
        <v>29</v>
      </c>
      <c r="H4" s="370">
        <v>19</v>
      </c>
      <c r="I4" s="370"/>
    </row>
    <row r="5" spans="1:9" x14ac:dyDescent="0.2">
      <c r="A5" s="320">
        <v>3</v>
      </c>
      <c r="B5" s="321">
        <v>3</v>
      </c>
      <c r="C5" s="321" t="s">
        <v>29</v>
      </c>
      <c r="D5" s="321" t="s">
        <v>26</v>
      </c>
      <c r="E5" s="371" t="s">
        <v>825</v>
      </c>
      <c r="F5" s="372">
        <v>60</v>
      </c>
      <c r="G5" s="372">
        <v>40</v>
      </c>
      <c r="H5" s="372">
        <v>15</v>
      </c>
      <c r="I5" s="372"/>
    </row>
    <row r="6" spans="1:9" x14ac:dyDescent="0.2">
      <c r="A6" s="312">
        <v>11</v>
      </c>
      <c r="B6" s="313">
        <v>4</v>
      </c>
      <c r="C6" s="313" t="s">
        <v>33</v>
      </c>
      <c r="D6" s="313" t="s">
        <v>24</v>
      </c>
      <c r="E6" s="373" t="s">
        <v>833</v>
      </c>
      <c r="F6" s="374">
        <v>60</v>
      </c>
      <c r="G6" s="374">
        <v>26</v>
      </c>
      <c r="H6" s="374">
        <v>12</v>
      </c>
      <c r="I6" s="374"/>
    </row>
    <row r="7" spans="1:9" x14ac:dyDescent="0.2">
      <c r="A7" s="328">
        <v>55</v>
      </c>
      <c r="B7" s="329">
        <v>5</v>
      </c>
      <c r="C7" s="329" t="s">
        <v>37</v>
      </c>
      <c r="D7" s="329" t="s">
        <v>22</v>
      </c>
      <c r="E7" s="375" t="s">
        <v>781</v>
      </c>
      <c r="F7" s="376">
        <v>60</v>
      </c>
      <c r="G7" s="376">
        <v>24</v>
      </c>
      <c r="H7" s="376">
        <v>10</v>
      </c>
      <c r="I7" s="376"/>
    </row>
    <row r="8" spans="1:9" x14ac:dyDescent="0.2">
      <c r="A8" s="336">
        <v>10</v>
      </c>
      <c r="B8" s="337">
        <v>6</v>
      </c>
      <c r="C8" s="337" t="s">
        <v>35</v>
      </c>
      <c r="D8" s="337" t="s">
        <v>30</v>
      </c>
      <c r="E8" s="377" t="s">
        <v>832</v>
      </c>
      <c r="F8" s="378">
        <v>60</v>
      </c>
      <c r="G8" s="378">
        <v>22</v>
      </c>
      <c r="H8" s="378">
        <v>8</v>
      </c>
      <c r="I8" s="378"/>
    </row>
    <row r="9" spans="1:9" x14ac:dyDescent="0.2">
      <c r="A9" s="304">
        <v>16</v>
      </c>
      <c r="B9" s="305">
        <v>7</v>
      </c>
      <c r="C9" s="305" t="s">
        <v>31</v>
      </c>
      <c r="D9" s="305" t="s">
        <v>28</v>
      </c>
      <c r="E9" s="381" t="s">
        <v>834</v>
      </c>
      <c r="F9" s="382">
        <v>60</v>
      </c>
      <c r="G9" s="382">
        <v>4</v>
      </c>
      <c r="H9" s="382">
        <v>6</v>
      </c>
      <c r="I9" s="382"/>
    </row>
    <row r="10" spans="1:9" x14ac:dyDescent="0.2">
      <c r="A10" s="312">
        <v>18</v>
      </c>
      <c r="B10" s="313">
        <v>8</v>
      </c>
      <c r="C10" s="313" t="s">
        <v>42</v>
      </c>
      <c r="D10" s="313" t="s">
        <v>24</v>
      </c>
      <c r="E10" s="373" t="s">
        <v>780</v>
      </c>
      <c r="F10" s="374">
        <v>60</v>
      </c>
      <c r="G10" s="374">
        <v>15</v>
      </c>
      <c r="H10" s="374">
        <v>4</v>
      </c>
      <c r="I10" s="374"/>
    </row>
    <row r="11" spans="1:9" x14ac:dyDescent="0.2">
      <c r="A11" s="352">
        <v>8</v>
      </c>
      <c r="B11" s="353">
        <v>9</v>
      </c>
      <c r="C11" s="353" t="s">
        <v>46</v>
      </c>
      <c r="D11" s="353" t="s">
        <v>34</v>
      </c>
      <c r="E11" s="385" t="s">
        <v>831</v>
      </c>
      <c r="F11" s="386">
        <v>60</v>
      </c>
      <c r="G11" s="386">
        <v>16</v>
      </c>
      <c r="H11" s="386">
        <v>2</v>
      </c>
      <c r="I11" s="386"/>
    </row>
    <row r="12" spans="1:9" x14ac:dyDescent="0.2">
      <c r="A12" s="344">
        <v>99</v>
      </c>
      <c r="B12" s="345">
        <v>10</v>
      </c>
      <c r="C12" s="345" t="s">
        <v>44</v>
      </c>
      <c r="D12" s="345" t="s">
        <v>32</v>
      </c>
      <c r="E12" s="379" t="s">
        <v>845</v>
      </c>
      <c r="F12" s="380">
        <v>60</v>
      </c>
      <c r="G12" s="380">
        <v>15</v>
      </c>
      <c r="H12" s="380">
        <v>1</v>
      </c>
      <c r="I12" s="380"/>
    </row>
    <row r="13" spans="1:9" x14ac:dyDescent="0.2">
      <c r="A13" s="304">
        <v>5</v>
      </c>
      <c r="B13" s="305">
        <v>11</v>
      </c>
      <c r="C13" s="305" t="s">
        <v>39</v>
      </c>
      <c r="D13" s="305" t="s">
        <v>28</v>
      </c>
      <c r="E13" s="381" t="s">
        <v>828</v>
      </c>
      <c r="F13" s="382">
        <v>60</v>
      </c>
      <c r="G13" s="382">
        <v>1</v>
      </c>
      <c r="H13" s="382">
        <v>0</v>
      </c>
      <c r="I13" s="382"/>
    </row>
    <row r="14" spans="1:9" x14ac:dyDescent="0.2">
      <c r="A14" s="344">
        <v>7</v>
      </c>
      <c r="B14" s="345">
        <v>12</v>
      </c>
      <c r="C14" s="345" t="s">
        <v>43</v>
      </c>
      <c r="D14" s="345" t="s">
        <v>32</v>
      </c>
      <c r="E14" s="379" t="s">
        <v>830</v>
      </c>
      <c r="F14" s="380">
        <v>60</v>
      </c>
      <c r="G14" s="380">
        <v>11</v>
      </c>
      <c r="H14" s="380">
        <v>0</v>
      </c>
      <c r="I14" s="380" t="s">
        <v>846</v>
      </c>
    </row>
    <row r="15" spans="1:9" x14ac:dyDescent="0.2">
      <c r="A15" s="352">
        <v>20</v>
      </c>
      <c r="B15" s="353">
        <v>13</v>
      </c>
      <c r="C15" s="353" t="s">
        <v>45</v>
      </c>
      <c r="D15" s="353" t="s">
        <v>34</v>
      </c>
      <c r="E15" s="385" t="s">
        <v>835</v>
      </c>
      <c r="F15" s="386">
        <v>60</v>
      </c>
      <c r="G15" s="386">
        <v>3</v>
      </c>
      <c r="H15" s="386">
        <v>0</v>
      </c>
      <c r="I15" s="386"/>
    </row>
    <row r="16" spans="1:9" x14ac:dyDescent="0.2">
      <c r="A16" s="360">
        <v>6</v>
      </c>
      <c r="B16" s="361">
        <v>14</v>
      </c>
      <c r="C16" s="361" t="s">
        <v>48</v>
      </c>
      <c r="D16" s="361" t="s">
        <v>36</v>
      </c>
      <c r="E16" s="383" t="s">
        <v>829</v>
      </c>
      <c r="F16" s="384">
        <v>60</v>
      </c>
      <c r="G16" s="384">
        <v>12</v>
      </c>
      <c r="H16" s="384">
        <v>0</v>
      </c>
      <c r="I16" s="384"/>
    </row>
    <row r="17" spans="1:9" x14ac:dyDescent="0.2">
      <c r="A17" s="336">
        <v>23</v>
      </c>
      <c r="B17" s="337">
        <v>15</v>
      </c>
      <c r="C17" s="337" t="s">
        <v>41</v>
      </c>
      <c r="D17" s="337" t="s">
        <v>30</v>
      </c>
      <c r="E17" s="377" t="s">
        <v>838</v>
      </c>
      <c r="F17" s="378">
        <v>60</v>
      </c>
      <c r="G17" s="378">
        <v>-1</v>
      </c>
      <c r="H17" s="378">
        <v>0</v>
      </c>
      <c r="I17" s="378"/>
    </row>
    <row r="18" spans="1:9" x14ac:dyDescent="0.2">
      <c r="A18" s="328">
        <v>4</v>
      </c>
      <c r="B18" s="329" t="s">
        <v>181</v>
      </c>
      <c r="C18" s="329" t="s">
        <v>23</v>
      </c>
      <c r="D18" s="329" t="s">
        <v>22</v>
      </c>
      <c r="E18" s="375" t="s">
        <v>826</v>
      </c>
      <c r="F18" s="376">
        <v>42</v>
      </c>
      <c r="G18" s="376">
        <v>-15</v>
      </c>
      <c r="H18" s="376">
        <v>0</v>
      </c>
      <c r="I18" s="376" t="s">
        <v>827</v>
      </c>
    </row>
    <row r="19" spans="1:9" x14ac:dyDescent="0.2">
      <c r="A19" s="296">
        <v>23</v>
      </c>
      <c r="B19" s="297" t="s">
        <v>181</v>
      </c>
      <c r="C19" s="297" t="s">
        <v>25</v>
      </c>
      <c r="D19" s="297" t="s">
        <v>20</v>
      </c>
      <c r="E19" s="369" t="s">
        <v>836</v>
      </c>
      <c r="F19" s="370">
        <v>23</v>
      </c>
      <c r="G19" s="370">
        <v>-15</v>
      </c>
      <c r="H19" s="370">
        <v>0</v>
      </c>
      <c r="I19" s="370" t="s">
        <v>837</v>
      </c>
    </row>
    <row r="20" spans="1:9" x14ac:dyDescent="0.2">
      <c r="A20" s="320">
        <v>31</v>
      </c>
      <c r="B20" s="321" t="s">
        <v>181</v>
      </c>
      <c r="C20" s="321" t="s">
        <v>38</v>
      </c>
      <c r="D20" s="321" t="s">
        <v>26</v>
      </c>
      <c r="E20" s="371" t="s">
        <v>839</v>
      </c>
      <c r="F20" s="372">
        <v>22</v>
      </c>
      <c r="G20" s="372">
        <v>-15</v>
      </c>
      <c r="H20" s="372">
        <v>0</v>
      </c>
      <c r="I20" s="372" t="s">
        <v>180</v>
      </c>
    </row>
    <row r="21" spans="1:9" x14ac:dyDescent="0.2">
      <c r="A21" s="288">
        <v>77</v>
      </c>
      <c r="B21" s="289" t="s">
        <v>181</v>
      </c>
      <c r="C21" s="289" t="s">
        <v>19</v>
      </c>
      <c r="D21" s="289" t="s">
        <v>17</v>
      </c>
      <c r="E21" s="368" t="s">
        <v>844</v>
      </c>
      <c r="F21" s="232">
        <v>18</v>
      </c>
      <c r="G21" s="232">
        <v>-15</v>
      </c>
      <c r="H21" s="232">
        <v>0</v>
      </c>
      <c r="I21" s="232" t="s">
        <v>180</v>
      </c>
    </row>
    <row r="22" spans="1:9" ht="17" customHeight="1" thickBot="1" x14ac:dyDescent="0.25">
      <c r="A22" s="414">
        <v>63</v>
      </c>
      <c r="B22" s="415" t="s">
        <v>181</v>
      </c>
      <c r="C22" s="415" t="s">
        <v>47</v>
      </c>
      <c r="D22" s="415" t="s">
        <v>36</v>
      </c>
      <c r="E22" s="416" t="s">
        <v>842</v>
      </c>
      <c r="F22" s="417">
        <v>12</v>
      </c>
      <c r="G22" s="417">
        <v>-15</v>
      </c>
      <c r="H22" s="417">
        <v>0</v>
      </c>
      <c r="I22" s="417" t="s">
        <v>843</v>
      </c>
    </row>
  </sheetData>
  <autoFilter ref="A2:I22" xr:uid="{00000000-0009-0000-0000-000019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0" customWidth="1"/>
    <col min="4" max="10" width="13" style="250" hidden="1" customWidth="1"/>
    <col min="11" max="15" width="13" style="250" customWidth="1"/>
    <col min="16" max="16" width="13" style="250" hidden="1" customWidth="1"/>
  </cols>
  <sheetData>
    <row r="1" spans="2:18" ht="17" customHeight="1" thickBot="1" x14ac:dyDescent="0.25"/>
    <row r="2" spans="2:18" ht="17" customHeight="1" thickBot="1" x14ac:dyDescent="0.25">
      <c r="B2" s="410" t="s">
        <v>66</v>
      </c>
      <c r="C2" s="410" t="s">
        <v>67</v>
      </c>
      <c r="D2" s="410" t="s">
        <v>68</v>
      </c>
      <c r="E2" s="410" t="s">
        <v>69</v>
      </c>
      <c r="F2" s="410" t="s">
        <v>70</v>
      </c>
      <c r="G2" s="410" t="s">
        <v>71</v>
      </c>
      <c r="H2" s="410" t="s">
        <v>72</v>
      </c>
      <c r="I2" s="410" t="s">
        <v>73</v>
      </c>
      <c r="J2" s="410" t="s">
        <v>74</v>
      </c>
      <c r="K2" s="410" t="s">
        <v>75</v>
      </c>
      <c r="L2" s="410" t="s">
        <v>76</v>
      </c>
      <c r="M2" s="410" t="s">
        <v>77</v>
      </c>
      <c r="N2" s="410" t="s">
        <v>78</v>
      </c>
      <c r="O2" s="410" t="s">
        <v>79</v>
      </c>
      <c r="P2" s="410" t="s">
        <v>80</v>
      </c>
      <c r="Q2" s="410" t="s">
        <v>81</v>
      </c>
      <c r="R2" s="410" t="s">
        <v>82</v>
      </c>
    </row>
    <row r="3" spans="2:18" x14ac:dyDescent="0.2">
      <c r="B3" s="281" t="s">
        <v>27</v>
      </c>
      <c r="C3" s="282">
        <v>8.1999999999999993</v>
      </c>
      <c r="D3" s="282">
        <v>0.40000000000000041</v>
      </c>
      <c r="E3" s="282">
        <v>0.5</v>
      </c>
      <c r="F3" s="282">
        <v>0.6</v>
      </c>
      <c r="G3" s="282">
        <v>0.7</v>
      </c>
      <c r="H3" s="282">
        <v>0</v>
      </c>
      <c r="I3" s="282">
        <v>0.1</v>
      </c>
      <c r="J3" s="282">
        <v>0.1</v>
      </c>
      <c r="K3" s="282">
        <v>0</v>
      </c>
      <c r="L3" s="282"/>
      <c r="M3" s="282"/>
      <c r="N3" s="282"/>
      <c r="O3" s="282"/>
      <c r="P3" s="282"/>
      <c r="Q3" s="283">
        <f t="shared" ref="Q3:Q22" si="0">C3+SUM(D3:M3)</f>
        <v>10.6</v>
      </c>
      <c r="R3" s="284">
        <f>+VLOOKUP($B3,F!$C$4:$Q$23,15,)/Q3</f>
        <v>12.735849056603774</v>
      </c>
    </row>
    <row r="4" spans="2:18" x14ac:dyDescent="0.2">
      <c r="B4" s="51" t="s">
        <v>23</v>
      </c>
      <c r="C4" s="265">
        <v>12</v>
      </c>
      <c r="D4" s="265">
        <v>0.4</v>
      </c>
      <c r="E4" s="265">
        <v>0.3</v>
      </c>
      <c r="F4" s="265">
        <v>0.1</v>
      </c>
      <c r="G4" s="265">
        <v>0.2</v>
      </c>
      <c r="H4" s="265">
        <v>0</v>
      </c>
      <c r="I4" s="265">
        <v>0</v>
      </c>
      <c r="J4" s="265">
        <v>0</v>
      </c>
      <c r="K4" s="265">
        <v>0</v>
      </c>
      <c r="L4" s="265"/>
      <c r="M4" s="265"/>
      <c r="N4" s="265"/>
      <c r="O4" s="265"/>
      <c r="P4" s="265"/>
      <c r="Q4" s="271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3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68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69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2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4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77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2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6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68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5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5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69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5">
        <v>15.5</v>
      </c>
      <c r="D17" s="265">
        <v>0</v>
      </c>
      <c r="E17" s="265">
        <v>0</v>
      </c>
      <c r="F17" s="265">
        <v>0</v>
      </c>
      <c r="G17" s="265">
        <v>-0.1</v>
      </c>
      <c r="H17" s="265">
        <v>-0.1</v>
      </c>
      <c r="I17" s="265">
        <v>0</v>
      </c>
      <c r="J17" s="265">
        <v>0</v>
      </c>
      <c r="K17" s="265">
        <v>0</v>
      </c>
      <c r="L17" s="265"/>
      <c r="M17" s="265"/>
      <c r="N17" s="265"/>
      <c r="O17" s="265"/>
      <c r="P17" s="265"/>
      <c r="Q17" s="271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3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77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0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0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78">
        <f t="shared" si="0"/>
        <v>7.6000000000000005</v>
      </c>
      <c r="R22" s="240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410" t="s">
        <v>66</v>
      </c>
      <c r="C24" s="410" t="s">
        <v>67</v>
      </c>
      <c r="D24" s="261" t="s">
        <v>68</v>
      </c>
      <c r="E24" s="261" t="s">
        <v>69</v>
      </c>
      <c r="F24" s="261" t="s">
        <v>70</v>
      </c>
      <c r="G24" s="261" t="s">
        <v>71</v>
      </c>
      <c r="H24" s="261" t="s">
        <v>72</v>
      </c>
      <c r="I24" s="261" t="s">
        <v>73</v>
      </c>
      <c r="J24" s="261" t="s">
        <v>74</v>
      </c>
      <c r="K24" s="261" t="s">
        <v>75</v>
      </c>
      <c r="L24" s="261" t="s">
        <v>76</v>
      </c>
      <c r="M24" s="410" t="s">
        <v>77</v>
      </c>
      <c r="N24" s="410" t="s">
        <v>78</v>
      </c>
      <c r="O24" s="410" t="s">
        <v>79</v>
      </c>
      <c r="P24" s="410" t="s">
        <v>80</v>
      </c>
      <c r="Q24" s="410" t="s">
        <v>81</v>
      </c>
      <c r="R24" s="410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79">
        <f t="shared" ref="Q25:Q34" si="1">C25+SUM(D25:M25)</f>
        <v>32.300000000000004</v>
      </c>
      <c r="R25" s="231">
        <f>+VLOOKUP($B25,F!$S$4:$AG$13,15,)/Q25</f>
        <v>19.938080495356033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0">
        <f t="shared" si="1"/>
        <v>25.9</v>
      </c>
      <c r="R26" s="209">
        <f>+VLOOKUP($B26,F!$S$4:$AG$13,15,)/Q26</f>
        <v>7.7992277992277996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69">
        <f t="shared" si="1"/>
        <v>24.200000000000003</v>
      </c>
      <c r="R27" s="119">
        <f>+VLOOKUP($B27,F!$S$4:$AG$13,15,)/Q27</f>
        <v>18.099173553719005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5"/>
      <c r="N28" s="265"/>
      <c r="O28" s="265"/>
      <c r="P28" s="265"/>
      <c r="Q28" s="271">
        <f t="shared" si="1"/>
        <v>15.7</v>
      </c>
      <c r="R28" s="124">
        <f>+VLOOKUP($B28,F!$S$4:$AG$13,15,)/Q28</f>
        <v>16.433121019108281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3">
        <f t="shared" si="1"/>
        <v>12.700000000000001</v>
      </c>
      <c r="R29" s="121">
        <f>+VLOOKUP($B29,F!$S$4:$AG$13,15,)/Q29</f>
        <v>15.669291338582676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2">
        <f t="shared" si="1"/>
        <v>12.3</v>
      </c>
      <c r="R30" s="122">
        <f>+VLOOKUP($B30,F!$S$4:$AG$13,15,)/Q30</f>
        <v>22.113821138211382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4">
        <f t="shared" si="1"/>
        <v>11</v>
      </c>
      <c r="R31" s="208">
        <f>+VLOOKUP($B31,F!$S$4:$AG$13,15,)/Q31</f>
        <v>26.09090909090909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5">
        <f t="shared" si="1"/>
        <v>8.1999999999999993</v>
      </c>
      <c r="R32" s="123">
        <f>+VLOOKUP($B32,F!$S$4:$AG$13,15,)/Q32</f>
        <v>18.658536585365855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6">
        <f t="shared" si="1"/>
        <v>7.8</v>
      </c>
      <c r="R33" s="120">
        <f>+VLOOKUP($B33,F!$S$4:$AG$13,15,)/Q33</f>
        <v>12.948717948717949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0">
        <f t="shared" si="1"/>
        <v>6.3</v>
      </c>
      <c r="R34" s="210">
        <f>+VLOOKUP($B34,F!$S$4:$AG$13,15,)/Q34</f>
        <v>15.396825396825397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zoomScale="140" zoomScaleNormal="140" workbookViewId="0">
      <selection activeCell="AG34" sqref="AG34"/>
    </sheetView>
  </sheetViews>
  <sheetFormatPr baseColWidth="10" defaultRowHeight="16" x14ac:dyDescent="0.2"/>
  <cols>
    <col min="3" max="5" width="13" style="250" hidden="1" customWidth="1"/>
    <col min="6" max="8" width="10.83203125" style="250" hidden="1" customWidth="1"/>
    <col min="9" max="9" width="10.5" style="250" hidden="1" customWidth="1"/>
    <col min="10" max="14" width="10.83203125" style="250" customWidth="1"/>
    <col min="15" max="15" width="11.33203125" style="250" hidden="1" customWidth="1"/>
    <col min="18" max="20" width="13" style="250" hidden="1" customWidth="1"/>
    <col min="21" max="22" width="10.83203125" style="250" hidden="1" customWidth="1"/>
    <col min="23" max="23" width="13" style="250" hidden="1" customWidth="1"/>
    <col min="24" max="24" width="0" hidden="1" customWidth="1"/>
    <col min="25" max="25" width="10.83203125" style="250" customWidth="1"/>
    <col min="26" max="26" width="13" style="250" customWidth="1"/>
    <col min="27" max="27" width="10.6640625" style="250" customWidth="1"/>
    <col min="28" max="29" width="10.83203125" style="250" customWidth="1"/>
    <col min="30" max="30" width="13" style="250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10" t="s">
        <v>83</v>
      </c>
      <c r="D2" s="410" t="s">
        <v>84</v>
      </c>
      <c r="E2" s="410" t="s">
        <v>85</v>
      </c>
      <c r="F2" s="410" t="s">
        <v>86</v>
      </c>
      <c r="G2" s="410" t="s">
        <v>87</v>
      </c>
      <c r="H2" s="410" t="s">
        <v>88</v>
      </c>
      <c r="I2" s="410" t="s">
        <v>89</v>
      </c>
      <c r="J2" s="410" t="s">
        <v>90</v>
      </c>
      <c r="K2" s="410" t="s">
        <v>91</v>
      </c>
      <c r="L2" s="410" t="s">
        <v>92</v>
      </c>
      <c r="M2" s="410" t="s">
        <v>93</v>
      </c>
      <c r="N2" s="410" t="s">
        <v>94</v>
      </c>
      <c r="O2" s="410" t="s">
        <v>95</v>
      </c>
      <c r="Q2" s="207"/>
      <c r="R2" s="410" t="s">
        <v>83</v>
      </c>
      <c r="S2" s="410" t="s">
        <v>84</v>
      </c>
      <c r="T2" s="410" t="s">
        <v>85</v>
      </c>
      <c r="U2" s="410" t="s">
        <v>86</v>
      </c>
      <c r="V2" s="410" t="s">
        <v>87</v>
      </c>
      <c r="W2" s="410" t="s">
        <v>88</v>
      </c>
      <c r="X2" s="410" t="s">
        <v>89</v>
      </c>
      <c r="Y2" s="410" t="s">
        <v>90</v>
      </c>
      <c r="Z2" s="410" t="s">
        <v>91</v>
      </c>
      <c r="AA2" s="410" t="s">
        <v>92</v>
      </c>
      <c r="AB2" s="410" t="s">
        <v>93</v>
      </c>
      <c r="AC2" s="410" t="s">
        <v>94</v>
      </c>
      <c r="AD2" s="410" t="s">
        <v>95</v>
      </c>
      <c r="AE2" s="410" t="s">
        <v>40</v>
      </c>
      <c r="AF2" s="410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>
        <v>460</v>
      </c>
      <c r="AC3" s="83"/>
      <c r="AD3" s="83"/>
      <c r="AE3" s="83">
        <f>SUM(R3:AD3)</f>
        <v>3987</v>
      </c>
      <c r="AF3" s="226">
        <f>AVERAGE(R3:AD3)</f>
        <v>362.45454545454544</v>
      </c>
    </row>
    <row r="4" spans="2:32" x14ac:dyDescent="0.2">
      <c r="B4" s="95" t="s">
        <v>98</v>
      </c>
      <c r="C4" s="256">
        <v>324</v>
      </c>
      <c r="D4" s="256">
        <v>638</v>
      </c>
      <c r="E4" s="256">
        <v>904</v>
      </c>
      <c r="F4" s="256">
        <v>1088</v>
      </c>
      <c r="G4" s="256">
        <v>1509</v>
      </c>
      <c r="H4" s="256">
        <v>1877</v>
      </c>
      <c r="I4" s="256">
        <v>2225</v>
      </c>
      <c r="J4" s="256">
        <v>2532</v>
      </c>
      <c r="K4" s="256">
        <v>3031</v>
      </c>
      <c r="L4" s="256">
        <v>3499</v>
      </c>
      <c r="M4" s="256">
        <v>3910</v>
      </c>
      <c r="N4" s="256"/>
      <c r="O4" s="256"/>
      <c r="Q4" s="95" t="s">
        <v>98</v>
      </c>
      <c r="R4" s="256">
        <v>324</v>
      </c>
      <c r="S4" s="256">
        <v>314</v>
      </c>
      <c r="T4" s="256">
        <v>266</v>
      </c>
      <c r="U4" s="256">
        <v>184</v>
      </c>
      <c r="V4" s="256">
        <v>421</v>
      </c>
      <c r="W4" s="256">
        <v>368</v>
      </c>
      <c r="X4" s="256">
        <v>348</v>
      </c>
      <c r="Y4" s="256">
        <v>307</v>
      </c>
      <c r="Z4" s="256">
        <v>499</v>
      </c>
      <c r="AA4" s="256">
        <v>468</v>
      </c>
      <c r="AB4" s="256">
        <v>411</v>
      </c>
      <c r="AC4" s="256"/>
      <c r="AD4" s="256"/>
      <c r="AE4" s="256">
        <f>SUM(R4:AD4)</f>
        <v>3910</v>
      </c>
      <c r="AF4" s="227">
        <f>AVERAGE(R4:AD4)</f>
        <v>355.45454545454544</v>
      </c>
    </row>
    <row r="5" spans="2:32" x14ac:dyDescent="0.2">
      <c r="B5" s="95" t="s">
        <v>100</v>
      </c>
      <c r="C5" s="256">
        <v>192</v>
      </c>
      <c r="D5" s="256">
        <v>499</v>
      </c>
      <c r="E5" s="256">
        <v>759</v>
      </c>
      <c r="F5" s="256">
        <v>1086</v>
      </c>
      <c r="G5" s="256">
        <v>1409</v>
      </c>
      <c r="H5" s="256">
        <v>1775</v>
      </c>
      <c r="I5" s="256">
        <v>2110</v>
      </c>
      <c r="J5" s="256">
        <v>2432</v>
      </c>
      <c r="K5" s="256">
        <v>2789</v>
      </c>
      <c r="L5" s="256">
        <v>3067</v>
      </c>
      <c r="M5" s="256">
        <v>3575</v>
      </c>
      <c r="N5" s="256"/>
      <c r="O5" s="256"/>
      <c r="Q5" s="95" t="s">
        <v>100</v>
      </c>
      <c r="R5" s="256">
        <v>192</v>
      </c>
      <c r="S5" s="256">
        <v>307</v>
      </c>
      <c r="T5" s="256">
        <v>260</v>
      </c>
      <c r="U5" s="256">
        <v>327</v>
      </c>
      <c r="V5" s="256">
        <v>323</v>
      </c>
      <c r="W5" s="256">
        <v>366</v>
      </c>
      <c r="X5" s="256">
        <v>335</v>
      </c>
      <c r="Y5" s="256">
        <v>322</v>
      </c>
      <c r="Z5" s="256">
        <v>357</v>
      </c>
      <c r="AA5" s="256">
        <v>278</v>
      </c>
      <c r="AB5" s="256">
        <v>505</v>
      </c>
      <c r="AC5" s="256"/>
      <c r="AD5" s="256"/>
      <c r="AE5" s="256">
        <f>SUM(R5:AD5)</f>
        <v>3572</v>
      </c>
      <c r="AF5" s="227">
        <f>AVERAGE(R5:AD5)</f>
        <v>324.72727272727275</v>
      </c>
    </row>
    <row r="6" spans="2:32" x14ac:dyDescent="0.2">
      <c r="B6" s="95" t="s">
        <v>99</v>
      </c>
      <c r="C6" s="256">
        <v>232</v>
      </c>
      <c r="D6" s="256">
        <v>566</v>
      </c>
      <c r="E6" s="256">
        <v>851</v>
      </c>
      <c r="F6" s="256">
        <v>1136</v>
      </c>
      <c r="G6" s="256">
        <v>1423</v>
      </c>
      <c r="H6" s="256">
        <v>1817</v>
      </c>
      <c r="I6" s="256">
        <v>2129</v>
      </c>
      <c r="J6" s="256">
        <v>2486</v>
      </c>
      <c r="K6" s="256">
        <v>2903</v>
      </c>
      <c r="L6" s="256">
        <v>3155</v>
      </c>
      <c r="M6" s="256">
        <v>3475</v>
      </c>
      <c r="N6" s="256"/>
      <c r="O6" s="256"/>
      <c r="Q6" s="95" t="s">
        <v>99</v>
      </c>
      <c r="R6" s="256">
        <v>232</v>
      </c>
      <c r="S6" s="256">
        <v>334</v>
      </c>
      <c r="T6" s="256">
        <v>285</v>
      </c>
      <c r="U6" s="256">
        <v>285</v>
      </c>
      <c r="V6" s="256">
        <v>287</v>
      </c>
      <c r="W6" s="256">
        <v>394</v>
      </c>
      <c r="X6" s="256">
        <v>312</v>
      </c>
      <c r="Y6" s="256">
        <v>357</v>
      </c>
      <c r="Z6" s="256">
        <v>417</v>
      </c>
      <c r="AA6" s="256">
        <v>252</v>
      </c>
      <c r="AB6" s="256">
        <v>320</v>
      </c>
      <c r="AC6" s="256"/>
      <c r="AD6" s="256"/>
      <c r="AE6" s="256">
        <f>SUM(R6:AD6)</f>
        <v>3475</v>
      </c>
      <c r="AF6" s="227">
        <f>AVERAGE(R6:AD6)</f>
        <v>315.90909090909093</v>
      </c>
    </row>
    <row r="7" spans="2:32" x14ac:dyDescent="0.2">
      <c r="B7" s="95" t="s">
        <v>101</v>
      </c>
      <c r="C7" s="256">
        <v>182</v>
      </c>
      <c r="D7" s="256">
        <v>469</v>
      </c>
      <c r="E7" s="256">
        <v>682</v>
      </c>
      <c r="F7" s="256">
        <v>823</v>
      </c>
      <c r="G7" s="256">
        <v>1092</v>
      </c>
      <c r="H7" s="256">
        <v>1488</v>
      </c>
      <c r="I7" s="256">
        <v>1785</v>
      </c>
      <c r="J7" s="256">
        <v>2154</v>
      </c>
      <c r="K7" s="256">
        <v>2491</v>
      </c>
      <c r="L7" s="256">
        <v>2741</v>
      </c>
      <c r="M7" s="256">
        <v>3000</v>
      </c>
      <c r="N7" s="256"/>
      <c r="O7" s="256"/>
      <c r="Q7" s="95" t="s">
        <v>101</v>
      </c>
      <c r="R7" s="256">
        <v>182</v>
      </c>
      <c r="S7" s="256">
        <v>287</v>
      </c>
      <c r="T7" s="256">
        <v>213</v>
      </c>
      <c r="U7" s="256">
        <v>141</v>
      </c>
      <c r="V7" s="256">
        <v>269</v>
      </c>
      <c r="W7" s="256">
        <v>396</v>
      </c>
      <c r="X7" s="256">
        <v>297</v>
      </c>
      <c r="Y7" s="256">
        <v>369</v>
      </c>
      <c r="Z7" s="256">
        <v>337</v>
      </c>
      <c r="AA7" s="256">
        <v>250</v>
      </c>
      <c r="AB7" s="256">
        <v>259</v>
      </c>
      <c r="AC7" s="256"/>
      <c r="AD7" s="256"/>
      <c r="AE7" s="256">
        <f>SUM(R7:AD7)</f>
        <v>3000</v>
      </c>
      <c r="AF7" s="227">
        <f>AVERAGE(R7:AD7)</f>
        <v>272.72727272727275</v>
      </c>
    </row>
    <row r="8" spans="2:32" x14ac:dyDescent="0.2">
      <c r="B8" s="95" t="s">
        <v>102</v>
      </c>
      <c r="C8" s="256"/>
      <c r="D8" s="256">
        <v>256</v>
      </c>
      <c r="E8" s="256">
        <v>493</v>
      </c>
      <c r="F8" s="256">
        <v>688</v>
      </c>
      <c r="G8" s="256">
        <v>930</v>
      </c>
      <c r="H8" s="256">
        <v>1208</v>
      </c>
      <c r="I8" s="256">
        <v>1533</v>
      </c>
      <c r="J8" s="256">
        <v>1852</v>
      </c>
      <c r="K8" s="256">
        <v>2161</v>
      </c>
      <c r="L8" s="256">
        <v>2391</v>
      </c>
      <c r="M8" s="256">
        <v>2739</v>
      </c>
      <c r="N8" s="256"/>
      <c r="O8" s="256"/>
      <c r="Q8" s="95" t="s">
        <v>102</v>
      </c>
      <c r="R8" s="256"/>
      <c r="S8" s="256">
        <v>256</v>
      </c>
      <c r="T8" s="256">
        <v>237</v>
      </c>
      <c r="U8" s="256">
        <v>195</v>
      </c>
      <c r="V8" s="256">
        <v>242</v>
      </c>
      <c r="W8" s="256">
        <v>278</v>
      </c>
      <c r="X8" s="256">
        <v>325</v>
      </c>
      <c r="Y8" s="256">
        <v>319</v>
      </c>
      <c r="Z8" s="256">
        <v>309</v>
      </c>
      <c r="AA8" s="256">
        <v>230</v>
      </c>
      <c r="AB8" s="256">
        <v>348</v>
      </c>
      <c r="AC8" s="256"/>
      <c r="AD8" s="256"/>
      <c r="AE8" s="256">
        <f>SUM(R8:AD8)</f>
        <v>2739</v>
      </c>
      <c r="AF8" s="227">
        <f>AVERAGE(R8:AD8)</f>
        <v>273.89999999999998</v>
      </c>
    </row>
    <row r="9" spans="2:32" ht="17" customHeight="1" thickBot="1" x14ac:dyDescent="0.25">
      <c r="B9" s="96" t="s">
        <v>103</v>
      </c>
      <c r="C9" s="249">
        <v>98</v>
      </c>
      <c r="D9" s="249">
        <v>331</v>
      </c>
      <c r="E9" s="249">
        <v>492</v>
      </c>
      <c r="F9" s="249">
        <v>692</v>
      </c>
      <c r="G9" s="249">
        <v>971</v>
      </c>
      <c r="H9" s="249">
        <v>1187</v>
      </c>
      <c r="I9" s="249">
        <v>1412</v>
      </c>
      <c r="J9" s="249">
        <v>1637</v>
      </c>
      <c r="K9" s="249">
        <v>1941</v>
      </c>
      <c r="L9" s="249">
        <v>2198</v>
      </c>
      <c r="M9" s="249">
        <v>2414</v>
      </c>
      <c r="N9" s="249"/>
      <c r="O9" s="249"/>
      <c r="Q9" s="96" t="s">
        <v>103</v>
      </c>
      <c r="R9" s="249">
        <v>98</v>
      </c>
      <c r="S9" s="249">
        <v>233</v>
      </c>
      <c r="T9" s="249">
        <v>161</v>
      </c>
      <c r="U9" s="249">
        <v>200</v>
      </c>
      <c r="V9" s="249">
        <v>279</v>
      </c>
      <c r="W9" s="249">
        <v>216</v>
      </c>
      <c r="X9" s="249">
        <v>225</v>
      </c>
      <c r="Y9" s="249">
        <v>225</v>
      </c>
      <c r="Z9" s="249">
        <v>304</v>
      </c>
      <c r="AA9" s="249">
        <v>257</v>
      </c>
      <c r="AB9" s="249">
        <v>216</v>
      </c>
      <c r="AC9" s="249"/>
      <c r="AD9" s="249"/>
      <c r="AE9" s="249">
        <f>SUM(R9:AD9)</f>
        <v>2414</v>
      </c>
      <c r="AF9" s="228">
        <f>AVERAGE(R9:AD9)</f>
        <v>219.45454545454547</v>
      </c>
    </row>
    <row r="27" spans="2:32" ht="17" customHeight="1" thickBot="1" x14ac:dyDescent="0.25"/>
    <row r="28" spans="2:32" ht="17" customHeight="1" thickBot="1" x14ac:dyDescent="0.25">
      <c r="B28" s="207"/>
      <c r="C28" s="410" t="s">
        <v>83</v>
      </c>
      <c r="D28" s="410" t="s">
        <v>84</v>
      </c>
      <c r="E28" s="410" t="s">
        <v>85</v>
      </c>
      <c r="F28" s="410" t="s">
        <v>86</v>
      </c>
      <c r="G28" s="410" t="s">
        <v>87</v>
      </c>
      <c r="H28" s="410" t="s">
        <v>88</v>
      </c>
      <c r="I28" s="410" t="s">
        <v>89</v>
      </c>
      <c r="J28" s="410" t="s">
        <v>90</v>
      </c>
      <c r="K28" s="410" t="s">
        <v>91</v>
      </c>
      <c r="L28" s="410" t="s">
        <v>92</v>
      </c>
      <c r="M28" s="410" t="s">
        <v>93</v>
      </c>
      <c r="N28" s="410" t="s">
        <v>94</v>
      </c>
      <c r="O28" s="410" t="s">
        <v>95</v>
      </c>
      <c r="Q28" s="207"/>
      <c r="R28" s="410" t="s">
        <v>83</v>
      </c>
      <c r="S28" s="410" t="s">
        <v>84</v>
      </c>
      <c r="T28" s="410" t="s">
        <v>85</v>
      </c>
      <c r="U28" s="410" t="s">
        <v>86</v>
      </c>
      <c r="V28" s="410" t="s">
        <v>87</v>
      </c>
      <c r="W28" s="410" t="s">
        <v>88</v>
      </c>
      <c r="X28" s="410" t="s">
        <v>89</v>
      </c>
      <c r="Y28" s="410" t="s">
        <v>90</v>
      </c>
      <c r="Z28" s="410" t="s">
        <v>91</v>
      </c>
      <c r="AA28" s="410" t="s">
        <v>92</v>
      </c>
      <c r="AB28" s="410" t="s">
        <v>93</v>
      </c>
      <c r="AC28" s="410" t="s">
        <v>94</v>
      </c>
      <c r="AD28" s="410" t="s">
        <v>95</v>
      </c>
      <c r="AE28" s="410" t="s">
        <v>40</v>
      </c>
      <c r="AF28" s="410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>
        <v>608</v>
      </c>
      <c r="AC29" s="83"/>
      <c r="AD29" s="83"/>
      <c r="AE29" s="83">
        <f>SUM(R29:AD29)</f>
        <v>5887</v>
      </c>
      <c r="AF29" s="226">
        <f>AE29/COUNT(R29:AD29)</f>
        <v>535.18181818181813</v>
      </c>
    </row>
    <row r="30" spans="2:32" x14ac:dyDescent="0.2">
      <c r="B30" s="95" t="s">
        <v>100</v>
      </c>
      <c r="C30" s="256">
        <v>309</v>
      </c>
      <c r="D30" s="256">
        <v>743</v>
      </c>
      <c r="E30" s="256">
        <v>1095</v>
      </c>
      <c r="F30" s="256">
        <v>1679</v>
      </c>
      <c r="G30" s="256">
        <v>2185</v>
      </c>
      <c r="H30" s="256">
        <v>2708</v>
      </c>
      <c r="I30" s="256">
        <v>3208</v>
      </c>
      <c r="J30" s="256">
        <v>3726</v>
      </c>
      <c r="K30" s="256">
        <v>4183</v>
      </c>
      <c r="L30" s="256">
        <v>4575</v>
      </c>
      <c r="M30" s="256">
        <v>5235</v>
      </c>
      <c r="N30" s="256"/>
      <c r="O30" s="256"/>
      <c r="Q30" s="95" t="s">
        <v>100</v>
      </c>
      <c r="R30" s="256">
        <v>309</v>
      </c>
      <c r="S30" s="256">
        <v>434</v>
      </c>
      <c r="T30" s="256">
        <v>352</v>
      </c>
      <c r="U30" s="256">
        <v>584</v>
      </c>
      <c r="V30" s="256">
        <v>506</v>
      </c>
      <c r="W30" s="256">
        <v>523</v>
      </c>
      <c r="X30" s="256">
        <v>500</v>
      </c>
      <c r="Y30" s="256">
        <v>518</v>
      </c>
      <c r="Z30" s="256">
        <v>457</v>
      </c>
      <c r="AA30" s="256">
        <v>392</v>
      </c>
      <c r="AB30" s="256">
        <v>660</v>
      </c>
      <c r="AC30" s="256"/>
      <c r="AD30" s="256"/>
      <c r="AE30" s="256">
        <f>SUM(R30:AD30)</f>
        <v>5235</v>
      </c>
      <c r="AF30" s="227">
        <f>AE30/COUNT(R30:AD30)</f>
        <v>475.90909090909093</v>
      </c>
    </row>
    <row r="31" spans="2:32" x14ac:dyDescent="0.2">
      <c r="B31" s="95" t="s">
        <v>104</v>
      </c>
      <c r="C31" s="256">
        <v>397</v>
      </c>
      <c r="D31" s="256">
        <v>802</v>
      </c>
      <c r="E31" s="256">
        <v>1089</v>
      </c>
      <c r="F31" s="256">
        <v>1425</v>
      </c>
      <c r="G31" s="256">
        <v>1845</v>
      </c>
      <c r="H31" s="256">
        <v>2305</v>
      </c>
      <c r="I31" s="256">
        <v>2947</v>
      </c>
      <c r="J31" s="256">
        <v>3318</v>
      </c>
      <c r="K31" s="256">
        <v>3622</v>
      </c>
      <c r="L31" s="256">
        <v>4138</v>
      </c>
      <c r="M31" s="256">
        <v>4819</v>
      </c>
      <c r="N31" s="256"/>
      <c r="O31" s="256"/>
      <c r="Q31" s="95" t="s">
        <v>104</v>
      </c>
      <c r="R31" s="256">
        <v>397</v>
      </c>
      <c r="S31" s="256">
        <v>405</v>
      </c>
      <c r="T31" s="256">
        <v>287</v>
      </c>
      <c r="U31" s="256">
        <v>330</v>
      </c>
      <c r="V31" s="256">
        <v>426</v>
      </c>
      <c r="W31" s="256">
        <v>460</v>
      </c>
      <c r="X31" s="256">
        <v>642</v>
      </c>
      <c r="Y31" s="256">
        <v>371</v>
      </c>
      <c r="Z31" s="256">
        <v>304</v>
      </c>
      <c r="AA31" s="256">
        <v>516</v>
      </c>
      <c r="AB31" s="256">
        <v>681</v>
      </c>
      <c r="AC31" s="256"/>
      <c r="AD31" s="256"/>
      <c r="AE31" s="256">
        <f>SUM(R31:AD31)</f>
        <v>4819</v>
      </c>
      <c r="AF31" s="227">
        <f>AE31/COUNT(R31:AD31)</f>
        <v>438.09090909090907</v>
      </c>
    </row>
  </sheetData>
  <autoFilter ref="B28:N31" xr:uid="{61F752F3-F037-174A-BB89-A29C5182D64F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0" customWidth="1"/>
    <col min="3" max="3" width="12.1640625" style="250" customWidth="1"/>
    <col min="4" max="6" width="8.1640625" style="250" customWidth="1"/>
    <col min="11" max="11" width="32.16406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5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5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5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0" customWidth="1"/>
    <col min="2" max="2" width="7.6640625" style="250" customWidth="1"/>
    <col min="5" max="5" width="12.33203125" style="250" customWidth="1"/>
    <col min="9" max="9" width="31.6640625" style="250" customWidth="1"/>
  </cols>
  <sheetData>
    <row r="1" spans="1:9" ht="17" customHeight="1" thickBot="1" x14ac:dyDescent="0.25"/>
    <row r="2" spans="1:9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5">
        <v>71</v>
      </c>
      <c r="G3" s="255">
        <v>29</v>
      </c>
      <c r="H3" s="255">
        <v>25</v>
      </c>
      <c r="I3" s="255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5">
        <v>71</v>
      </c>
      <c r="G5" s="265">
        <v>24</v>
      </c>
      <c r="H5" s="265">
        <v>16</v>
      </c>
      <c r="I5" s="265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5">
        <v>71</v>
      </c>
      <c r="G7" s="265">
        <v>17</v>
      </c>
      <c r="H7" s="265">
        <v>10</v>
      </c>
      <c r="I7" s="265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0" customWidth="1"/>
    <col min="4" max="4" width="8.1640625" style="250" customWidth="1"/>
    <col min="5" max="5" width="9.6640625" style="250" customWidth="1"/>
    <col min="6" max="6" width="8.1640625" style="250" customWidth="1"/>
    <col min="11" max="11" width="34.332031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5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5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5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0" customWidth="1"/>
    <col min="5" max="5" width="12.33203125" style="250" customWidth="1"/>
    <col min="9" max="9" width="32.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159</v>
      </c>
      <c r="C2" s="410" t="s">
        <v>1</v>
      </c>
      <c r="D2" s="410" t="s">
        <v>0</v>
      </c>
      <c r="E2" s="410" t="s">
        <v>160</v>
      </c>
      <c r="F2" s="410" t="s">
        <v>161</v>
      </c>
      <c r="G2" s="410" t="s">
        <v>112</v>
      </c>
      <c r="H2" s="410" t="s">
        <v>162</v>
      </c>
      <c r="I2" s="261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5">
        <v>71</v>
      </c>
      <c r="G3" s="255">
        <v>29</v>
      </c>
      <c r="H3" s="255">
        <v>25</v>
      </c>
      <c r="I3" s="255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5">
        <v>71</v>
      </c>
      <c r="G7" s="265">
        <v>22</v>
      </c>
      <c r="H7" s="265">
        <v>10</v>
      </c>
      <c r="I7" s="265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5">
        <v>70</v>
      </c>
      <c r="G11" s="265">
        <v>-2</v>
      </c>
      <c r="H11" s="265">
        <v>3</v>
      </c>
      <c r="I11" s="265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0" customWidth="1"/>
    <col min="5" max="5" width="10" style="250" customWidth="1"/>
    <col min="6" max="6" width="9.83203125" style="250" customWidth="1"/>
    <col min="9" max="9" width="12.1640625" style="250" bestFit="1" customWidth="1"/>
    <col min="11" max="11" width="31.6640625" style="250" customWidth="1"/>
  </cols>
  <sheetData>
    <row r="1" spans="1:11" ht="17" customHeight="1" thickBot="1" x14ac:dyDescent="0.25"/>
    <row r="2" spans="1:11" ht="17" customHeight="1" thickBot="1" x14ac:dyDescent="0.25">
      <c r="A2" s="410" t="s">
        <v>105</v>
      </c>
      <c r="B2" s="410" t="s">
        <v>1</v>
      </c>
      <c r="C2" s="410" t="s">
        <v>0</v>
      </c>
      <c r="D2" s="24" t="s">
        <v>106</v>
      </c>
      <c r="E2" s="25" t="s">
        <v>107</v>
      </c>
      <c r="F2" s="26" t="s">
        <v>108</v>
      </c>
      <c r="G2" s="410" t="s">
        <v>109</v>
      </c>
      <c r="H2" s="410" t="s">
        <v>110</v>
      </c>
      <c r="I2" s="260" t="s">
        <v>111</v>
      </c>
      <c r="J2" s="410" t="s">
        <v>112</v>
      </c>
      <c r="K2" s="410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5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5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5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2020-10-11T16:49:40Z</dcterms:modified>
</cp:coreProperties>
</file>