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3" documentId="11_789C3923253C9866EBC4EC680673EDFF33AD311D" xr6:coauthVersionLast="45" xr6:coauthVersionMax="45" xr10:uidLastSave="{D7AAC19A-ACD5-BC4C-896B-E6A7D15446C1}"/>
  <bookViews>
    <workbookView xWindow="0" yWindow="460" windowWidth="38400" windowHeight="19240" activeTab="23" xr2:uid="{00000000-000D-0000-FFFF-FFFF00000000}"/>
  </bookViews>
  <sheets>
    <sheet name="C" sheetId="1" r:id="rId1"/>
    <sheet name="F" sheetId="2" r:id="rId2"/>
    <sheet name="P" sheetId="3" r:id="rId3"/>
    <sheet name="Leagues" sheetId="4" r:id="rId4"/>
    <sheet name="Q1" sheetId="5" state="hidden" r:id="rId5"/>
    <sheet name="R1" sheetId="6" r:id="rId6"/>
    <sheet name="Q2" sheetId="7" r:id="rId7"/>
    <sheet name="R2" sheetId="8" r:id="rId8"/>
    <sheet name="Q3" sheetId="9" state="hidden" r:id="rId9"/>
    <sheet name="R3" sheetId="10" r:id="rId10"/>
    <sheet name="Q4" sheetId="11" state="hidden" r:id="rId11"/>
    <sheet name="R4" sheetId="12" r:id="rId12"/>
    <sheet name="Q5" sheetId="13" state="hidden" r:id="rId13"/>
    <sheet name="R5" sheetId="14" r:id="rId14"/>
    <sheet name="Q6" sheetId="15" state="hidden" r:id="rId15"/>
    <sheet name="R6" sheetId="16" r:id="rId16"/>
    <sheet name="Q7" sheetId="17" r:id="rId17"/>
    <sheet name="R7" sheetId="18" r:id="rId18"/>
    <sheet name="Q8" sheetId="19" state="hidden" r:id="rId19"/>
    <sheet name="R8" sheetId="20" r:id="rId20"/>
    <sheet name="Q9" sheetId="21" state="hidden" r:id="rId21"/>
    <sheet name="R9" sheetId="22" r:id="rId22"/>
    <sheet name="Q10" sheetId="23" r:id="rId23"/>
    <sheet name="R10" sheetId="24" r:id="rId24"/>
  </sheets>
  <definedNames>
    <definedName name="_xlnm._FilterDatabase" localSheetId="0" hidden="1">'C'!$B$2:$Q$22</definedName>
    <definedName name="_xlnm._FilterDatabase" localSheetId="1" hidden="1">F!$B$3:$Q$23</definedName>
    <definedName name="_xlnm._FilterDatabase" localSheetId="3" hidden="1">Leagues!$Q$2:$AF$9</definedName>
    <definedName name="_xlnm._FilterDatabase" localSheetId="2" hidden="1">P!$B$2:$R$22</definedName>
    <definedName name="_xlnm._FilterDatabase" localSheetId="4" hidden="1">'Q1'!$A$2:$K$22</definedName>
    <definedName name="_xlnm._FilterDatabase" localSheetId="22" hidden="1">'Q10'!$A$2:$K$22</definedName>
    <definedName name="_xlnm._FilterDatabase" localSheetId="6" hidden="1">'Q2'!$A$2:$K$22</definedName>
    <definedName name="_xlnm._FilterDatabase" localSheetId="8" hidden="1">'Q3'!$A$2:$K$22</definedName>
    <definedName name="_xlnm._FilterDatabase" localSheetId="10" hidden="1">'Q4'!$A$2:$K$22</definedName>
    <definedName name="_xlnm._FilterDatabase" localSheetId="12" hidden="1">'Q5'!$A$2:$K$22</definedName>
    <definedName name="_xlnm._FilterDatabase" localSheetId="14" hidden="1">'Q6'!$A$2:$K$22</definedName>
    <definedName name="_xlnm._FilterDatabase" localSheetId="16" hidden="1">'Q7'!$A$2:$K$22</definedName>
    <definedName name="_xlnm._FilterDatabase" localSheetId="18" hidden="1">'Q8'!$A$2:$K$22</definedName>
    <definedName name="_xlnm._FilterDatabase" localSheetId="20" hidden="1">'Q9'!$A$2:$K$22</definedName>
    <definedName name="_xlnm._FilterDatabase" localSheetId="5" hidden="1">'R1'!$A$2:$I$22</definedName>
    <definedName name="_xlnm._FilterDatabase" localSheetId="23" hidden="1">'R10'!$A$2:$I$22</definedName>
    <definedName name="_xlnm._FilterDatabase" localSheetId="7" hidden="1">'R2'!$A$2:$I$22</definedName>
    <definedName name="_xlnm._FilterDatabase" localSheetId="9" hidden="1">'R3'!$A$2:$I$22</definedName>
    <definedName name="_xlnm._FilterDatabase" localSheetId="11" hidden="1">'R4'!$A$2:$I$22</definedName>
    <definedName name="_xlnm._FilterDatabase" localSheetId="13" hidden="1">'R5'!$A$2:$I$22</definedName>
    <definedName name="_xlnm._FilterDatabase" localSheetId="15" hidden="1">'R6'!$A$2:$I$22</definedName>
    <definedName name="_xlnm._FilterDatabase" localSheetId="17" hidden="1">'R7'!$A$2:$I$22</definedName>
    <definedName name="_xlnm._FilterDatabase" localSheetId="19" hidden="1">'R8'!$A$2:$I$22</definedName>
    <definedName name="_xlnm._FilterDatabase" localSheetId="21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1" i="4" l="1"/>
  <c r="AE31" i="4"/>
  <c r="AE30" i="4"/>
  <c r="AF30" i="4" s="1"/>
  <c r="AE29" i="4"/>
  <c r="AF29" i="4" s="1"/>
  <c r="AF9" i="4"/>
  <c r="AE9" i="4"/>
  <c r="AF8" i="4"/>
  <c r="AE8" i="4"/>
  <c r="AF7" i="4"/>
  <c r="AE7" i="4"/>
  <c r="AF6" i="4"/>
  <c r="AE6" i="4"/>
  <c r="AF5" i="4"/>
  <c r="AE5" i="4"/>
  <c r="AF4" i="4"/>
  <c r="AE4" i="4"/>
  <c r="AF3" i="4"/>
  <c r="AE3" i="4"/>
  <c r="Q34" i="3"/>
  <c r="R34" i="3" s="1"/>
  <c r="R33" i="3"/>
  <c r="Q33" i="3"/>
  <c r="Q32" i="3"/>
  <c r="Q31" i="3"/>
  <c r="R31" i="3" s="1"/>
  <c r="Q30" i="3"/>
  <c r="R30" i="3" s="1"/>
  <c r="Q29" i="3"/>
  <c r="Q28" i="3"/>
  <c r="R28" i="3" s="1"/>
  <c r="Q27" i="3"/>
  <c r="R26" i="3"/>
  <c r="Q26" i="3"/>
  <c r="Q25" i="3"/>
  <c r="R25" i="3" s="1"/>
  <c r="Q22" i="3"/>
  <c r="Q21" i="3"/>
  <c r="Q20" i="3"/>
  <c r="Q19" i="3"/>
  <c r="Q18" i="3"/>
  <c r="Q17" i="3"/>
  <c r="R17" i="3" s="1"/>
  <c r="Q16" i="3"/>
  <c r="Q15" i="3"/>
  <c r="Q14" i="3"/>
  <c r="Q13" i="3"/>
  <c r="Q12" i="3"/>
  <c r="Q11" i="3"/>
  <c r="Q10" i="3"/>
  <c r="Q9" i="3"/>
  <c r="Q8" i="3"/>
  <c r="Q7" i="3"/>
  <c r="Q6" i="3"/>
  <c r="Q5" i="3"/>
  <c r="R5" i="3" s="1"/>
  <c r="Q4" i="3"/>
  <c r="Q3" i="3"/>
  <c r="M69" i="2"/>
  <c r="L69" i="2"/>
  <c r="K69" i="2"/>
  <c r="J69" i="2"/>
  <c r="I69" i="2"/>
  <c r="H69" i="2"/>
  <c r="G69" i="2"/>
  <c r="F69" i="2"/>
  <c r="E69" i="2"/>
  <c r="D69" i="2"/>
  <c r="Q69" i="2" s="1"/>
  <c r="M68" i="2"/>
  <c r="L68" i="2"/>
  <c r="K68" i="2"/>
  <c r="J68" i="2"/>
  <c r="I68" i="2"/>
  <c r="H68" i="2"/>
  <c r="G68" i="2"/>
  <c r="F68" i="2"/>
  <c r="E68" i="2"/>
  <c r="D68" i="2"/>
  <c r="Q68" i="2" s="1"/>
  <c r="M67" i="2"/>
  <c r="L67" i="2"/>
  <c r="K67" i="2"/>
  <c r="J67" i="2"/>
  <c r="I67" i="2"/>
  <c r="H67" i="2"/>
  <c r="G67" i="2"/>
  <c r="F67" i="2"/>
  <c r="E67" i="2"/>
  <c r="Q67" i="2" s="1"/>
  <c r="D67" i="2"/>
  <c r="M66" i="2"/>
  <c r="L66" i="2"/>
  <c r="K66" i="2"/>
  <c r="J66" i="2"/>
  <c r="I66" i="2"/>
  <c r="H66" i="2"/>
  <c r="G66" i="2"/>
  <c r="F66" i="2"/>
  <c r="E66" i="2"/>
  <c r="D66" i="2"/>
  <c r="Q66" i="2" s="1"/>
  <c r="M65" i="2"/>
  <c r="L65" i="2"/>
  <c r="K65" i="2"/>
  <c r="J65" i="2"/>
  <c r="I65" i="2"/>
  <c r="H65" i="2"/>
  <c r="G65" i="2"/>
  <c r="F65" i="2"/>
  <c r="E65" i="2"/>
  <c r="Q65" i="2" s="1"/>
  <c r="D65" i="2"/>
  <c r="M64" i="2"/>
  <c r="L64" i="2"/>
  <c r="K64" i="2"/>
  <c r="J64" i="2"/>
  <c r="I64" i="2"/>
  <c r="H64" i="2"/>
  <c r="G64" i="2"/>
  <c r="F64" i="2"/>
  <c r="E64" i="2"/>
  <c r="Q64" i="2" s="1"/>
  <c r="D64" i="2"/>
  <c r="M63" i="2"/>
  <c r="L63" i="2"/>
  <c r="K63" i="2"/>
  <c r="J63" i="2"/>
  <c r="I63" i="2"/>
  <c r="F63" i="2"/>
  <c r="E63" i="2"/>
  <c r="D63" i="2"/>
  <c r="Q63" i="2" s="1"/>
  <c r="M62" i="2"/>
  <c r="L62" i="2"/>
  <c r="K62" i="2"/>
  <c r="J62" i="2"/>
  <c r="Q62" i="2" s="1"/>
  <c r="I62" i="2"/>
  <c r="H62" i="2"/>
  <c r="G62" i="2"/>
  <c r="F62" i="2"/>
  <c r="E62" i="2"/>
  <c r="D62" i="2"/>
  <c r="M61" i="2"/>
  <c r="L61" i="2"/>
  <c r="K61" i="2"/>
  <c r="J61" i="2"/>
  <c r="I61" i="2"/>
  <c r="Q61" i="2" s="1"/>
  <c r="H61" i="2"/>
  <c r="G61" i="2"/>
  <c r="F61" i="2"/>
  <c r="E61" i="2"/>
  <c r="D61" i="2"/>
  <c r="M60" i="2"/>
  <c r="L60" i="2"/>
  <c r="K60" i="2"/>
  <c r="J60" i="2"/>
  <c r="I60" i="2"/>
  <c r="H60" i="2"/>
  <c r="Q60" i="2" s="1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Q59" i="2" s="1"/>
  <c r="M58" i="2"/>
  <c r="L58" i="2"/>
  <c r="K58" i="2"/>
  <c r="J58" i="2"/>
  <c r="I58" i="2"/>
  <c r="H58" i="2"/>
  <c r="G58" i="2"/>
  <c r="F58" i="2"/>
  <c r="E58" i="2"/>
  <c r="D58" i="2"/>
  <c r="Q58" i="2" s="1"/>
  <c r="M57" i="2"/>
  <c r="L57" i="2"/>
  <c r="K57" i="2"/>
  <c r="J57" i="2"/>
  <c r="I57" i="2"/>
  <c r="H57" i="2"/>
  <c r="G57" i="2"/>
  <c r="F57" i="2"/>
  <c r="E57" i="2"/>
  <c r="Q57" i="2" s="1"/>
  <c r="D57" i="2"/>
  <c r="M56" i="2"/>
  <c r="L56" i="2"/>
  <c r="K56" i="2"/>
  <c r="J56" i="2"/>
  <c r="I56" i="2"/>
  <c r="H56" i="2"/>
  <c r="G56" i="2"/>
  <c r="F56" i="2"/>
  <c r="E56" i="2"/>
  <c r="D56" i="2"/>
  <c r="Q56" i="2" s="1"/>
  <c r="M55" i="2"/>
  <c r="L55" i="2"/>
  <c r="K55" i="2"/>
  <c r="J55" i="2"/>
  <c r="I55" i="2"/>
  <c r="H55" i="2"/>
  <c r="G55" i="2"/>
  <c r="F55" i="2"/>
  <c r="E55" i="2"/>
  <c r="Q55" i="2" s="1"/>
  <c r="D55" i="2"/>
  <c r="M54" i="2"/>
  <c r="L54" i="2"/>
  <c r="K54" i="2"/>
  <c r="J54" i="2"/>
  <c r="I54" i="2"/>
  <c r="H54" i="2"/>
  <c r="G54" i="2"/>
  <c r="F54" i="2"/>
  <c r="E54" i="2"/>
  <c r="Q54" i="2" s="1"/>
  <c r="D54" i="2"/>
  <c r="M53" i="2"/>
  <c r="L53" i="2"/>
  <c r="K53" i="2"/>
  <c r="J53" i="2"/>
  <c r="I53" i="2"/>
  <c r="H53" i="2"/>
  <c r="G53" i="2"/>
  <c r="F53" i="2"/>
  <c r="E53" i="2"/>
  <c r="D53" i="2"/>
  <c r="Q53" i="2" s="1"/>
  <c r="M52" i="2"/>
  <c r="L52" i="2"/>
  <c r="K52" i="2"/>
  <c r="J52" i="2"/>
  <c r="I52" i="2"/>
  <c r="H52" i="2"/>
  <c r="G52" i="2"/>
  <c r="F52" i="2"/>
  <c r="E52" i="2"/>
  <c r="Q52" i="2" s="1"/>
  <c r="D52" i="2"/>
  <c r="Q51" i="2"/>
  <c r="M51" i="2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Q50" i="2" s="1"/>
  <c r="I50" i="2"/>
  <c r="H50" i="2"/>
  <c r="G50" i="2"/>
  <c r="F50" i="2"/>
  <c r="E50" i="2"/>
  <c r="D50" i="2"/>
  <c r="M46" i="2"/>
  <c r="L46" i="2"/>
  <c r="K46" i="2"/>
  <c r="J46" i="2"/>
  <c r="I46" i="2"/>
  <c r="Q46" i="2" s="1"/>
  <c r="H46" i="2"/>
  <c r="G46" i="2"/>
  <c r="F46" i="2"/>
  <c r="E46" i="2"/>
  <c r="D46" i="2"/>
  <c r="M45" i="2"/>
  <c r="L45" i="2"/>
  <c r="K45" i="2"/>
  <c r="J45" i="2"/>
  <c r="I45" i="2"/>
  <c r="H45" i="2"/>
  <c r="Q45" i="2" s="1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Q44" i="2" s="1"/>
  <c r="M43" i="2"/>
  <c r="L43" i="2"/>
  <c r="K43" i="2"/>
  <c r="J43" i="2"/>
  <c r="I43" i="2"/>
  <c r="H43" i="2"/>
  <c r="G43" i="2"/>
  <c r="F43" i="2"/>
  <c r="E43" i="2"/>
  <c r="D43" i="2"/>
  <c r="Q43" i="2" s="1"/>
  <c r="M42" i="2"/>
  <c r="L42" i="2"/>
  <c r="K42" i="2"/>
  <c r="J42" i="2"/>
  <c r="I42" i="2"/>
  <c r="H42" i="2"/>
  <c r="G42" i="2"/>
  <c r="F42" i="2"/>
  <c r="E42" i="2"/>
  <c r="Q42" i="2" s="1"/>
  <c r="D42" i="2"/>
  <c r="M41" i="2"/>
  <c r="L41" i="2"/>
  <c r="K41" i="2"/>
  <c r="J41" i="2"/>
  <c r="I41" i="2"/>
  <c r="H41" i="2"/>
  <c r="G41" i="2"/>
  <c r="F41" i="2"/>
  <c r="E41" i="2"/>
  <c r="D41" i="2"/>
  <c r="Q41" i="2" s="1"/>
  <c r="M40" i="2"/>
  <c r="L40" i="2"/>
  <c r="K40" i="2"/>
  <c r="J40" i="2"/>
  <c r="I40" i="2"/>
  <c r="H40" i="2"/>
  <c r="G40" i="2"/>
  <c r="F40" i="2"/>
  <c r="E40" i="2"/>
  <c r="Q40" i="2" s="1"/>
  <c r="D40" i="2"/>
  <c r="M39" i="2"/>
  <c r="L39" i="2"/>
  <c r="K39" i="2"/>
  <c r="J39" i="2"/>
  <c r="I39" i="2"/>
  <c r="H39" i="2"/>
  <c r="G39" i="2"/>
  <c r="F39" i="2"/>
  <c r="E39" i="2"/>
  <c r="Q39" i="2" s="1"/>
  <c r="D39" i="2"/>
  <c r="M38" i="2"/>
  <c r="L38" i="2"/>
  <c r="K38" i="2"/>
  <c r="J38" i="2"/>
  <c r="I38" i="2"/>
  <c r="H38" i="2"/>
  <c r="G38" i="2"/>
  <c r="F38" i="2"/>
  <c r="E38" i="2"/>
  <c r="D38" i="2"/>
  <c r="Q38" i="2" s="1"/>
  <c r="M37" i="2"/>
  <c r="L37" i="2"/>
  <c r="K37" i="2"/>
  <c r="J37" i="2"/>
  <c r="I37" i="2"/>
  <c r="H37" i="2"/>
  <c r="G37" i="2"/>
  <c r="F37" i="2"/>
  <c r="E37" i="2"/>
  <c r="Q37" i="2" s="1"/>
  <c r="D37" i="2"/>
  <c r="Q36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Q35" i="2" s="1"/>
  <c r="I35" i="2"/>
  <c r="F35" i="2"/>
  <c r="E35" i="2"/>
  <c r="D35" i="2"/>
  <c r="M34" i="2"/>
  <c r="L34" i="2"/>
  <c r="K34" i="2"/>
  <c r="J34" i="2"/>
  <c r="I34" i="2"/>
  <c r="H34" i="2"/>
  <c r="G34" i="2"/>
  <c r="F34" i="2"/>
  <c r="E34" i="2"/>
  <c r="D34" i="2"/>
  <c r="Q34" i="2" s="1"/>
  <c r="M33" i="2"/>
  <c r="L33" i="2"/>
  <c r="K33" i="2"/>
  <c r="J33" i="2"/>
  <c r="I33" i="2"/>
  <c r="H33" i="2"/>
  <c r="G33" i="2"/>
  <c r="F33" i="2"/>
  <c r="E33" i="2"/>
  <c r="D33" i="2"/>
  <c r="Q33" i="2" s="1"/>
  <c r="M32" i="2"/>
  <c r="L32" i="2"/>
  <c r="K32" i="2"/>
  <c r="J32" i="2"/>
  <c r="I32" i="2"/>
  <c r="H32" i="2"/>
  <c r="G32" i="2"/>
  <c r="F32" i="2"/>
  <c r="E32" i="2"/>
  <c r="Q32" i="2" s="1"/>
  <c r="D32" i="2"/>
  <c r="M31" i="2"/>
  <c r="L31" i="2"/>
  <c r="K31" i="2"/>
  <c r="J31" i="2"/>
  <c r="I31" i="2"/>
  <c r="H31" i="2"/>
  <c r="G31" i="2"/>
  <c r="F31" i="2"/>
  <c r="E31" i="2"/>
  <c r="D31" i="2"/>
  <c r="Q31" i="2" s="1"/>
  <c r="M30" i="2"/>
  <c r="L30" i="2"/>
  <c r="K30" i="2"/>
  <c r="J30" i="2"/>
  <c r="I30" i="2"/>
  <c r="H30" i="2"/>
  <c r="G30" i="2"/>
  <c r="F30" i="2"/>
  <c r="E30" i="2"/>
  <c r="D30" i="2"/>
  <c r="Q30" i="2" s="1"/>
  <c r="M29" i="2"/>
  <c r="L29" i="2"/>
  <c r="K29" i="2"/>
  <c r="J29" i="2"/>
  <c r="I29" i="2"/>
  <c r="H29" i="2"/>
  <c r="G29" i="2"/>
  <c r="F29" i="2"/>
  <c r="E29" i="2"/>
  <c r="Q29" i="2" s="1"/>
  <c r="D29" i="2"/>
  <c r="M28" i="2"/>
  <c r="L28" i="2"/>
  <c r="K28" i="2"/>
  <c r="J28" i="2"/>
  <c r="I28" i="2"/>
  <c r="H28" i="2"/>
  <c r="G28" i="2"/>
  <c r="F28" i="2"/>
  <c r="E28" i="2"/>
  <c r="D28" i="2"/>
  <c r="Q28" i="2" s="1"/>
  <c r="M27" i="2"/>
  <c r="L27" i="2"/>
  <c r="K27" i="2"/>
  <c r="J27" i="2"/>
  <c r="I27" i="2"/>
  <c r="H27" i="2"/>
  <c r="G27" i="2"/>
  <c r="F27" i="2"/>
  <c r="E27" i="2"/>
  <c r="Q27" i="2" s="1"/>
  <c r="D27" i="2"/>
  <c r="Q23" i="2"/>
  <c r="R3" i="3" s="1"/>
  <c r="M23" i="2"/>
  <c r="L23" i="2"/>
  <c r="K23" i="2"/>
  <c r="J23" i="2"/>
  <c r="I23" i="2"/>
  <c r="H23" i="2"/>
  <c r="G23" i="2"/>
  <c r="F23" i="2"/>
  <c r="E23" i="2"/>
  <c r="D23" i="2"/>
  <c r="M22" i="2"/>
  <c r="L22" i="2"/>
  <c r="K22" i="2"/>
  <c r="J22" i="2"/>
  <c r="Q22" i="2" s="1"/>
  <c r="I22" i="2"/>
  <c r="H22" i="2"/>
  <c r="G22" i="2"/>
  <c r="F22" i="2"/>
  <c r="E22" i="2"/>
  <c r="D22" i="2"/>
  <c r="M21" i="2"/>
  <c r="L21" i="2"/>
  <c r="K21" i="2"/>
  <c r="J21" i="2"/>
  <c r="I21" i="2"/>
  <c r="Q21" i="2" s="1"/>
  <c r="R19" i="3" s="1"/>
  <c r="H21" i="2"/>
  <c r="G21" i="2"/>
  <c r="F21" i="2"/>
  <c r="E21" i="2"/>
  <c r="D21" i="2"/>
  <c r="M20" i="2"/>
  <c r="L20" i="2"/>
  <c r="K20" i="2"/>
  <c r="J20" i="2"/>
  <c r="I20" i="2"/>
  <c r="H20" i="2"/>
  <c r="G20" i="2"/>
  <c r="F20" i="2"/>
  <c r="Q20" i="2" s="1"/>
  <c r="R12" i="3" s="1"/>
  <c r="E20" i="2"/>
  <c r="D20" i="2"/>
  <c r="M19" i="2"/>
  <c r="L19" i="2"/>
  <c r="K19" i="2"/>
  <c r="J19" i="2"/>
  <c r="I19" i="2"/>
  <c r="H19" i="2"/>
  <c r="G19" i="2"/>
  <c r="F19" i="2"/>
  <c r="E19" i="2"/>
  <c r="D19" i="2"/>
  <c r="Q19" i="2" s="1"/>
  <c r="M18" i="2"/>
  <c r="L18" i="2"/>
  <c r="K18" i="2"/>
  <c r="J18" i="2"/>
  <c r="I18" i="2"/>
  <c r="H18" i="2"/>
  <c r="G18" i="2"/>
  <c r="F18" i="2"/>
  <c r="E18" i="2"/>
  <c r="D18" i="2"/>
  <c r="Q18" i="2" s="1"/>
  <c r="R21" i="3" s="1"/>
  <c r="M17" i="2"/>
  <c r="L17" i="2"/>
  <c r="K17" i="2"/>
  <c r="J17" i="2"/>
  <c r="I17" i="2"/>
  <c r="H17" i="2"/>
  <c r="G17" i="2"/>
  <c r="F17" i="2"/>
  <c r="E17" i="2"/>
  <c r="Q17" i="2" s="1"/>
  <c r="D17" i="2"/>
  <c r="M16" i="2"/>
  <c r="L16" i="2"/>
  <c r="K16" i="2"/>
  <c r="J16" i="2"/>
  <c r="I16" i="2"/>
  <c r="H16" i="2"/>
  <c r="G16" i="2"/>
  <c r="F16" i="2"/>
  <c r="E16" i="2"/>
  <c r="D16" i="2"/>
  <c r="Q16" i="2" s="1"/>
  <c r="M15" i="2"/>
  <c r="L15" i="2"/>
  <c r="K15" i="2"/>
  <c r="J15" i="2"/>
  <c r="I15" i="2"/>
  <c r="H15" i="2"/>
  <c r="G15" i="2"/>
  <c r="F15" i="2"/>
  <c r="E15" i="2"/>
  <c r="D15" i="2"/>
  <c r="Q15" i="2" s="1"/>
  <c r="M14" i="2"/>
  <c r="L14" i="2"/>
  <c r="K14" i="2"/>
  <c r="J14" i="2"/>
  <c r="I14" i="2"/>
  <c r="H14" i="2"/>
  <c r="G14" i="2"/>
  <c r="F14" i="2"/>
  <c r="E14" i="2"/>
  <c r="Q14" i="2" s="1"/>
  <c r="D14" i="2"/>
  <c r="AG13" i="2"/>
  <c r="AH13" i="2" s="1"/>
  <c r="M13" i="2"/>
  <c r="L13" i="2"/>
  <c r="K13" i="2"/>
  <c r="J13" i="2"/>
  <c r="I13" i="2"/>
  <c r="H13" i="2"/>
  <c r="G13" i="2"/>
  <c r="F13" i="2"/>
  <c r="E13" i="2"/>
  <c r="D13" i="2"/>
  <c r="Q13" i="2" s="1"/>
  <c r="AH12" i="2"/>
  <c r="AG12" i="2"/>
  <c r="M12" i="2"/>
  <c r="L12" i="2"/>
  <c r="K12" i="2"/>
  <c r="J12" i="2"/>
  <c r="I12" i="2"/>
  <c r="H12" i="2"/>
  <c r="G12" i="2"/>
  <c r="F12" i="2"/>
  <c r="E12" i="2"/>
  <c r="D12" i="2"/>
  <c r="Q12" i="2" s="1"/>
  <c r="AG11" i="2"/>
  <c r="AH11" i="2" s="1"/>
  <c r="M11" i="2"/>
  <c r="L11" i="2"/>
  <c r="K11" i="2"/>
  <c r="J11" i="2"/>
  <c r="I11" i="2"/>
  <c r="H11" i="2"/>
  <c r="G11" i="2"/>
  <c r="F11" i="2"/>
  <c r="E11" i="2"/>
  <c r="Q11" i="2" s="1"/>
  <c r="R15" i="3" s="1"/>
  <c r="D11" i="2"/>
  <c r="AH10" i="2"/>
  <c r="AG10" i="2"/>
  <c r="R32" i="3" s="1"/>
  <c r="M10" i="2"/>
  <c r="L10" i="2"/>
  <c r="K10" i="2"/>
  <c r="J10" i="2"/>
  <c r="I10" i="2"/>
  <c r="H10" i="2"/>
  <c r="G10" i="2"/>
  <c r="F10" i="2"/>
  <c r="E10" i="2"/>
  <c r="D10" i="2"/>
  <c r="Q10" i="2" s="1"/>
  <c r="R18" i="3" s="1"/>
  <c r="AH9" i="2"/>
  <c r="AG9" i="2"/>
  <c r="M9" i="2"/>
  <c r="L9" i="2"/>
  <c r="K9" i="2"/>
  <c r="J9" i="2"/>
  <c r="I9" i="2"/>
  <c r="H9" i="2"/>
  <c r="G9" i="2"/>
  <c r="F9" i="2"/>
  <c r="E9" i="2"/>
  <c r="D9" i="2"/>
  <c r="Q9" i="2" s="1"/>
  <c r="AH8" i="2"/>
  <c r="AG8" i="2"/>
  <c r="M8" i="2"/>
  <c r="L8" i="2"/>
  <c r="K8" i="2"/>
  <c r="J8" i="2"/>
  <c r="I8" i="2"/>
  <c r="H8" i="2"/>
  <c r="G8" i="2"/>
  <c r="F8" i="2"/>
  <c r="Q8" i="2" s="1"/>
  <c r="E8" i="2"/>
  <c r="D8" i="2"/>
  <c r="AG7" i="2"/>
  <c r="AH7" i="2" s="1"/>
  <c r="M7" i="2"/>
  <c r="L7" i="2"/>
  <c r="K7" i="2"/>
  <c r="J7" i="2"/>
  <c r="I7" i="2"/>
  <c r="Q7" i="2" s="1"/>
  <c r="R9" i="3" s="1"/>
  <c r="F7" i="2"/>
  <c r="E7" i="2"/>
  <c r="D7" i="2"/>
  <c r="AH6" i="2"/>
  <c r="AG6" i="2"/>
  <c r="M6" i="2"/>
  <c r="L6" i="2"/>
  <c r="K6" i="2"/>
  <c r="J6" i="2"/>
  <c r="I6" i="2"/>
  <c r="H6" i="2"/>
  <c r="G6" i="2"/>
  <c r="F6" i="2"/>
  <c r="Q6" i="2" s="1"/>
  <c r="R7" i="3" s="1"/>
  <c r="E6" i="2"/>
  <c r="D6" i="2"/>
  <c r="AG5" i="2"/>
  <c r="AH5" i="2" s="1"/>
  <c r="M5" i="2"/>
  <c r="L5" i="2"/>
  <c r="K5" i="2"/>
  <c r="J5" i="2"/>
  <c r="I5" i="2"/>
  <c r="Q5" i="2" s="1"/>
  <c r="R6" i="3" s="1"/>
  <c r="H5" i="2"/>
  <c r="G5" i="2"/>
  <c r="F5" i="2"/>
  <c r="E5" i="2"/>
  <c r="D5" i="2"/>
  <c r="AG4" i="2"/>
  <c r="AH4" i="2" s="1"/>
  <c r="M4" i="2"/>
  <c r="L4" i="2"/>
  <c r="K4" i="2"/>
  <c r="J4" i="2"/>
  <c r="Q4" i="2" s="1"/>
  <c r="R13" i="3" s="1"/>
  <c r="I4" i="2"/>
  <c r="H4" i="2"/>
  <c r="G4" i="2"/>
  <c r="F4" i="2"/>
  <c r="E4" i="2"/>
  <c r="D4" i="2"/>
  <c r="L22" i="1"/>
  <c r="K22" i="1"/>
  <c r="J22" i="1"/>
  <c r="I22" i="1"/>
  <c r="H22" i="1"/>
  <c r="Q22" i="1" s="1"/>
  <c r="G22" i="1"/>
  <c r="F22" i="1"/>
  <c r="E22" i="1"/>
  <c r="D22" i="1"/>
  <c r="L21" i="1"/>
  <c r="K21" i="1"/>
  <c r="J21" i="1"/>
  <c r="I21" i="1"/>
  <c r="H21" i="1"/>
  <c r="G21" i="1"/>
  <c r="F21" i="1"/>
  <c r="E21" i="1"/>
  <c r="D21" i="1"/>
  <c r="Q21" i="1" s="1"/>
  <c r="L20" i="1"/>
  <c r="K20" i="1"/>
  <c r="J20" i="1"/>
  <c r="I20" i="1"/>
  <c r="H20" i="1"/>
  <c r="G20" i="1"/>
  <c r="F20" i="1"/>
  <c r="E20" i="1"/>
  <c r="D20" i="1"/>
  <c r="Q20" i="1" s="1"/>
  <c r="L19" i="1"/>
  <c r="K19" i="1"/>
  <c r="J19" i="1"/>
  <c r="I19" i="1"/>
  <c r="H19" i="1"/>
  <c r="G19" i="1"/>
  <c r="F19" i="1"/>
  <c r="E19" i="1"/>
  <c r="D19" i="1"/>
  <c r="Q19" i="1" s="1"/>
  <c r="T11" i="1" s="1"/>
  <c r="L18" i="1"/>
  <c r="K18" i="1"/>
  <c r="J18" i="1"/>
  <c r="I18" i="1"/>
  <c r="H18" i="1"/>
  <c r="G18" i="1"/>
  <c r="F18" i="1"/>
  <c r="E18" i="1"/>
  <c r="D18" i="1"/>
  <c r="Q18" i="1" s="1"/>
  <c r="L17" i="1"/>
  <c r="Q17" i="1" s="1"/>
  <c r="K17" i="1"/>
  <c r="J17" i="1"/>
  <c r="I17" i="1"/>
  <c r="H17" i="1"/>
  <c r="G17" i="1"/>
  <c r="F17" i="1"/>
  <c r="E17" i="1"/>
  <c r="D17" i="1"/>
  <c r="V16" i="1"/>
  <c r="U16" i="1"/>
  <c r="W16" i="1" s="1"/>
  <c r="T6" i="1" s="1"/>
  <c r="Q16" i="1"/>
  <c r="L16" i="1"/>
  <c r="K16" i="1"/>
  <c r="J16" i="1"/>
  <c r="I16" i="1"/>
  <c r="H16" i="1"/>
  <c r="G16" i="1"/>
  <c r="F16" i="1"/>
  <c r="E16" i="1"/>
  <c r="D16" i="1"/>
  <c r="L15" i="1"/>
  <c r="K15" i="1"/>
  <c r="J15" i="1"/>
  <c r="I15" i="1"/>
  <c r="Q15" i="1" s="1"/>
  <c r="H15" i="1"/>
  <c r="G15" i="1"/>
  <c r="F15" i="1"/>
  <c r="E15" i="1"/>
  <c r="D15" i="1"/>
  <c r="L14" i="1"/>
  <c r="K14" i="1"/>
  <c r="J14" i="1"/>
  <c r="I14" i="1"/>
  <c r="H14" i="1"/>
  <c r="G14" i="1"/>
  <c r="F14" i="1"/>
  <c r="E14" i="1"/>
  <c r="Q14" i="1" s="1"/>
  <c r="D14" i="1"/>
  <c r="L13" i="1"/>
  <c r="K13" i="1"/>
  <c r="J13" i="1"/>
  <c r="I13" i="1"/>
  <c r="H13" i="1"/>
  <c r="G13" i="1"/>
  <c r="F13" i="1"/>
  <c r="E13" i="1"/>
  <c r="Q13" i="1" s="1"/>
  <c r="D13" i="1"/>
  <c r="L12" i="1"/>
  <c r="K12" i="1"/>
  <c r="J12" i="1"/>
  <c r="I12" i="1"/>
  <c r="H12" i="1"/>
  <c r="G12" i="1"/>
  <c r="F12" i="1"/>
  <c r="E12" i="1"/>
  <c r="D12" i="1"/>
  <c r="Q12" i="1" s="1"/>
  <c r="L11" i="1"/>
  <c r="K11" i="1"/>
  <c r="J11" i="1"/>
  <c r="I11" i="1"/>
  <c r="F11" i="1"/>
  <c r="E11" i="1"/>
  <c r="D11" i="1"/>
  <c r="Q11" i="1" s="1"/>
  <c r="L10" i="1"/>
  <c r="K10" i="1"/>
  <c r="J10" i="1"/>
  <c r="I10" i="1"/>
  <c r="H10" i="1"/>
  <c r="G10" i="1"/>
  <c r="F10" i="1"/>
  <c r="E10" i="1"/>
  <c r="D10" i="1"/>
  <c r="Q10" i="1" s="1"/>
  <c r="L9" i="1"/>
  <c r="K9" i="1"/>
  <c r="J9" i="1"/>
  <c r="Q9" i="1" s="1"/>
  <c r="I9" i="1"/>
  <c r="H9" i="1"/>
  <c r="G9" i="1"/>
  <c r="F9" i="1"/>
  <c r="E9" i="1"/>
  <c r="D9" i="1"/>
  <c r="L8" i="1"/>
  <c r="K8" i="1"/>
  <c r="J8" i="1"/>
  <c r="I8" i="1"/>
  <c r="Q8" i="1" s="1"/>
  <c r="H8" i="1"/>
  <c r="G8" i="1"/>
  <c r="F8" i="1"/>
  <c r="E8" i="1"/>
  <c r="D8" i="1"/>
  <c r="L7" i="1"/>
  <c r="K7" i="1"/>
  <c r="J7" i="1"/>
  <c r="I7" i="1"/>
  <c r="H7" i="1"/>
  <c r="Q7" i="1" s="1"/>
  <c r="G7" i="1"/>
  <c r="F7" i="1"/>
  <c r="E7" i="1"/>
  <c r="D7" i="1"/>
  <c r="L6" i="1"/>
  <c r="K6" i="1"/>
  <c r="J6" i="1"/>
  <c r="I6" i="1"/>
  <c r="H6" i="1"/>
  <c r="G6" i="1"/>
  <c r="F6" i="1"/>
  <c r="Q6" i="1" s="1"/>
  <c r="E6" i="1"/>
  <c r="D6" i="1"/>
  <c r="L5" i="1"/>
  <c r="K5" i="1"/>
  <c r="J5" i="1"/>
  <c r="I5" i="1"/>
  <c r="H5" i="1"/>
  <c r="G5" i="1"/>
  <c r="F5" i="1"/>
  <c r="E5" i="1"/>
  <c r="Q5" i="1" s="1"/>
  <c r="D5" i="1"/>
  <c r="L4" i="1"/>
  <c r="K4" i="1"/>
  <c r="J4" i="1"/>
  <c r="I4" i="1"/>
  <c r="H4" i="1"/>
  <c r="G4" i="1"/>
  <c r="F4" i="1"/>
  <c r="E4" i="1"/>
  <c r="D4" i="1"/>
  <c r="Q4" i="1" s="1"/>
  <c r="L3" i="1"/>
  <c r="K3" i="1"/>
  <c r="J3" i="1"/>
  <c r="I3" i="1"/>
  <c r="H3" i="1"/>
  <c r="G3" i="1"/>
  <c r="F3" i="1"/>
  <c r="E3" i="1"/>
  <c r="D3" i="1"/>
  <c r="R8" i="3" l="1"/>
  <c r="R20" i="3"/>
  <c r="R10" i="3"/>
  <c r="R22" i="3"/>
  <c r="R11" i="3"/>
  <c r="T12" i="1"/>
  <c r="R14" i="3"/>
  <c r="R4" i="3"/>
  <c r="R16" i="3"/>
  <c r="R27" i="3"/>
  <c r="T5" i="1"/>
  <c r="T4" i="1"/>
  <c r="T10" i="1"/>
  <c r="T8" i="1"/>
  <c r="T7" i="1"/>
  <c r="Q3" i="1"/>
  <c r="T3" i="1" s="1"/>
  <c r="R29" i="3"/>
  <c r="T9" i="1"/>
</calcChain>
</file>

<file path=xl/sharedStrings.xml><?xml version="1.0" encoding="utf-8"?>
<sst xmlns="http://schemas.openxmlformats.org/spreadsheetml/2006/main" count="2291" uniqueCount="780">
  <si>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</si>
  <si>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</si>
  <si>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</si>
  <si>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</si>
  <si>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</si>
  <si>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</si>
  <si>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</si>
  <si>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</si>
  <si>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</si>
  <si>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</si>
  <si>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</si>
  <si>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</si>
  <si>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</si>
  <si>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</si>
  <si>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</si>
  <si>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</si>
  <si>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</si>
  <si>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</si>
  <si>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</si>
  <si>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</si>
  <si>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</si>
  <si>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</si>
  <si>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</si>
  <si>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</si>
  <si>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</si>
  <si>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ALB</t>
  </si>
  <si>
    <t>REN</t>
  </si>
  <si>
    <t>STR</t>
  </si>
  <si>
    <t>FER</t>
  </si>
  <si>
    <t>RIC</t>
  </si>
  <si>
    <t>ALT</t>
  </si>
  <si>
    <t>LEC</t>
  </si>
  <si>
    <t>ARR</t>
  </si>
  <si>
    <t>PER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</si>
  <si>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</si>
  <si>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</si>
  <si>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</si>
  <si>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</si>
  <si>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</si>
  <si>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</si>
  <si>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</si>
  <si>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</si>
  <si>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</si>
  <si>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</si>
  <si>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</si>
  <si>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MAG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</si>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</sst>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8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3548</c:v>
                </c:pt>
                <c:pt idx="1">
                  <c:v>4061</c:v>
                </c:pt>
                <c:pt idx="2">
                  <c:v>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3-A445-845C-5465D089F058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3208</c:v>
                </c:pt>
                <c:pt idx="1">
                  <c:v>3726</c:v>
                </c:pt>
                <c:pt idx="2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3-A445-845C-5465D089F058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2947</c:v>
                </c:pt>
                <c:pt idx="1">
                  <c:v>3318</c:v>
                </c:pt>
                <c:pt idx="2">
                  <c:v>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3-A445-845C-5465D089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600"/>
          <c:min val="2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Leagues!$R$3:$AB$3</c:f>
              <c:numCache>
                <c:formatCode>General</c:formatCode>
                <c:ptCount val="5"/>
                <c:pt idx="0">
                  <c:v>339</c:v>
                </c:pt>
                <c:pt idx="1">
                  <c:v>346</c:v>
                </c:pt>
                <c:pt idx="2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D-9245-BD19-7510B694448D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Leagues!$R$4:$AB$4</c:f>
              <c:numCache>
                <c:formatCode>General</c:formatCode>
                <c:ptCount val="5"/>
                <c:pt idx="0">
                  <c:v>348</c:v>
                </c:pt>
                <c:pt idx="1">
                  <c:v>307</c:v>
                </c:pt>
                <c:pt idx="2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D-9245-BD19-7510B694448D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Leagues!$R$5:$AB$5</c:f>
              <c:numCache>
                <c:formatCode>General</c:formatCode>
                <c:ptCount val="5"/>
                <c:pt idx="0">
                  <c:v>312</c:v>
                </c:pt>
                <c:pt idx="1">
                  <c:v>357</c:v>
                </c:pt>
                <c:pt idx="2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D-9245-BD19-7510B694448D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Leagues!$R$6:$AB$6</c:f>
              <c:numCache>
                <c:formatCode>General</c:formatCode>
                <c:ptCount val="5"/>
                <c:pt idx="0">
                  <c:v>335</c:v>
                </c:pt>
                <c:pt idx="1">
                  <c:v>322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D-9245-BD19-7510B694448D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Leagues!$R$7:$AB$7</c:f>
              <c:numCache>
                <c:formatCode>General</c:formatCode>
                <c:ptCount val="5"/>
                <c:pt idx="0">
                  <c:v>297</c:v>
                </c:pt>
                <c:pt idx="1">
                  <c:v>369</c:v>
                </c:pt>
                <c:pt idx="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D-9245-BD19-7510B694448D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Leagues!$R$8:$AB$8</c:f>
              <c:numCache>
                <c:formatCode>General</c:formatCode>
                <c:ptCount val="5"/>
                <c:pt idx="0">
                  <c:v>325</c:v>
                </c:pt>
                <c:pt idx="1">
                  <c:v>319</c:v>
                </c:pt>
                <c:pt idx="2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D-9245-BD19-7510B694448D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Leagues!$R$9:$AB$9</c:f>
              <c:numCache>
                <c:formatCode>General</c:formatCode>
                <c:ptCount val="5"/>
                <c:pt idx="0">
                  <c:v>225</c:v>
                </c:pt>
                <c:pt idx="1">
                  <c:v>225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D-9245-BD19-7510B694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Leagues!$R$29:$AB$29</c:f>
              <c:numCache>
                <c:formatCode>General</c:formatCode>
                <c:ptCount val="5"/>
                <c:pt idx="0">
                  <c:v>523</c:v>
                </c:pt>
                <c:pt idx="1">
                  <c:v>513</c:v>
                </c:pt>
                <c:pt idx="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3-784F-A993-7CB84FE2E310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Leagues!$R$30:$AB$30</c:f>
              <c:numCache>
                <c:formatCode>General</c:formatCode>
                <c:ptCount val="5"/>
                <c:pt idx="0">
                  <c:v>500</c:v>
                </c:pt>
                <c:pt idx="1">
                  <c:v>518</c:v>
                </c:pt>
                <c:pt idx="2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3-784F-A993-7CB84FE2E310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Leagues!$R$31:$AB$31</c:f>
              <c:numCache>
                <c:formatCode>General</c:formatCode>
                <c:ptCount val="5"/>
                <c:pt idx="0">
                  <c:v>642</c:v>
                </c:pt>
                <c:pt idx="1">
                  <c:v>371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3-784F-A993-7CB84FE2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6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Leagues!$C$3:$M$3</c:f>
              <c:numCache>
                <c:formatCode>General</c:formatCode>
                <c:ptCount val="5"/>
                <c:pt idx="0">
                  <c:v>2364</c:v>
                </c:pt>
                <c:pt idx="1">
                  <c:v>2710</c:v>
                </c:pt>
                <c:pt idx="2">
                  <c:v>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1-0442-BB24-8825FDAB683D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Leagues!$C$4:$M$4</c:f>
              <c:numCache>
                <c:formatCode>General</c:formatCode>
                <c:ptCount val="5"/>
                <c:pt idx="0">
                  <c:v>2225</c:v>
                </c:pt>
                <c:pt idx="1">
                  <c:v>2532</c:v>
                </c:pt>
                <c:pt idx="2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1-0442-BB24-8825FDAB683D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Leagues!$C$5:$M$5</c:f>
              <c:numCache>
                <c:formatCode>General</c:formatCode>
                <c:ptCount val="5"/>
                <c:pt idx="0">
                  <c:v>2129</c:v>
                </c:pt>
                <c:pt idx="1">
                  <c:v>2486</c:v>
                </c:pt>
                <c:pt idx="2">
                  <c:v>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1-0442-BB24-8825FDAB683D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Leagues!$C$6:$M$6</c:f>
              <c:numCache>
                <c:formatCode>General</c:formatCode>
                <c:ptCount val="5"/>
                <c:pt idx="0">
                  <c:v>2110</c:v>
                </c:pt>
                <c:pt idx="1">
                  <c:v>2432</c:v>
                </c:pt>
                <c:pt idx="2">
                  <c:v>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1-0442-BB24-8825FDAB683D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Leagues!$C$7:$M$7</c:f>
              <c:numCache>
                <c:formatCode>General</c:formatCode>
                <c:ptCount val="5"/>
                <c:pt idx="0">
                  <c:v>1785</c:v>
                </c:pt>
                <c:pt idx="1">
                  <c:v>2154</c:v>
                </c:pt>
                <c:pt idx="2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1-0442-BB24-8825FDAB683D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Leagues!$C$8:$M$8</c:f>
              <c:numCache>
                <c:formatCode>General</c:formatCode>
                <c:ptCount val="5"/>
                <c:pt idx="0">
                  <c:v>1533</c:v>
                </c:pt>
                <c:pt idx="1">
                  <c:v>1852</c:v>
                </c:pt>
                <c:pt idx="2">
                  <c:v>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61-0442-BB24-8825FDAB683D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Leagues!$C$9:$M$9</c:f>
              <c:numCache>
                <c:formatCode>General</c:formatCode>
                <c:ptCount val="5"/>
                <c:pt idx="0">
                  <c:v>1412</c:v>
                </c:pt>
                <c:pt idx="1">
                  <c:v>1637</c:v>
                </c:pt>
                <c:pt idx="2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1-0442-BB24-8825FDAB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31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W7" sqref="W7"/>
    </sheetView>
  </sheetViews>
  <sheetFormatPr baseColWidth="10" defaultRowHeight="16" x14ac:dyDescent="0.2"/>
  <cols>
    <col min="3" max="3" width="10.83203125" style="253" customWidth="1"/>
    <col min="4" max="4" width="10.33203125" style="253" hidden="1" customWidth="1"/>
    <col min="5" max="10" width="13" style="253" hidden="1" customWidth="1"/>
    <col min="11" max="11" width="11" style="253" customWidth="1"/>
    <col min="12" max="15" width="13" style="253" customWidth="1"/>
    <col min="16" max="16" width="13" style="253" hidden="1" customWidth="1"/>
    <col min="17" max="17" width="10.83203125" style="253" customWidth="1"/>
  </cols>
  <sheetData>
    <row r="1" spans="2:23" ht="17" customHeight="1" thickBot="1" x14ac:dyDescent="0.25"/>
    <row r="2" spans="2:23" ht="17" customHeight="1" thickBot="1" x14ac:dyDescent="0.25">
      <c r="B2" s="404" t="s">
        <v>0</v>
      </c>
      <c r="C2" s="404" t="s">
        <v>1</v>
      </c>
      <c r="D2" s="404" t="s">
        <v>2</v>
      </c>
      <c r="E2" s="404" t="s">
        <v>3</v>
      </c>
      <c r="F2" s="404" t="s">
        <v>4</v>
      </c>
      <c r="G2" s="404" t="s">
        <v>5</v>
      </c>
      <c r="H2" s="404" t="s">
        <v>6</v>
      </c>
      <c r="I2" s="404" t="s">
        <v>7</v>
      </c>
      <c r="J2" s="404" t="s">
        <v>8</v>
      </c>
      <c r="K2" s="404" t="s">
        <v>9</v>
      </c>
      <c r="L2" s="404" t="s">
        <v>10</v>
      </c>
      <c r="M2" s="404" t="s">
        <v>11</v>
      </c>
      <c r="N2" s="264" t="s">
        <v>12</v>
      </c>
      <c r="O2" s="264" t="s">
        <v>13</v>
      </c>
      <c r="P2" s="264" t="s">
        <v>14</v>
      </c>
      <c r="Q2" s="264" t="s">
        <v>15</v>
      </c>
      <c r="S2" s="262" t="s">
        <v>0</v>
      </c>
      <c r="T2" s="404" t="s">
        <v>16</v>
      </c>
    </row>
    <row r="3" spans="2:23" ht="17" customHeight="1" x14ac:dyDescent="0.2">
      <c r="B3" s="47" t="s">
        <v>17</v>
      </c>
      <c r="C3" s="47" t="s">
        <v>18</v>
      </c>
      <c r="D3" s="258">
        <f>+VLOOKUP($C3,'R1'!$C$3:$H$22,6,)</f>
        <v>12</v>
      </c>
      <c r="E3" s="258">
        <f>+VLOOKUP($C3,'R2'!$C$3:$H$22,6,)</f>
        <v>25</v>
      </c>
      <c r="F3" s="225">
        <f>+VLOOKUP($C3,'R3'!$C$3:$H$22,6,)</f>
        <v>26</v>
      </c>
      <c r="G3" s="258">
        <f>+VLOOKUP($C3,'R4'!$C$3:$H$22,6,)</f>
        <v>25</v>
      </c>
      <c r="H3" s="225">
        <f>+VLOOKUP($C3,'R5'!$C$3:$H$22,6,)</f>
        <v>19</v>
      </c>
      <c r="I3" s="258">
        <f>+VLOOKUP($C3,'R6'!$C$3:$H$22,6,)</f>
        <v>25</v>
      </c>
      <c r="J3" s="258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58"/>
      <c r="N3" s="37"/>
      <c r="O3" s="37"/>
      <c r="P3" s="37"/>
      <c r="Q3" s="37">
        <f t="shared" ref="Q3:Q22" si="0">SUM(D3:P3)</f>
        <v>190</v>
      </c>
      <c r="S3" s="38" t="s">
        <v>17</v>
      </c>
      <c r="T3" s="83">
        <f ca="1">SUMIF($B$3:$Q$22,S3,$Q$3:$Q$22)</f>
        <v>325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57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117"/>
      <c r="N4" s="27"/>
      <c r="O4" s="27"/>
      <c r="P4" s="27"/>
      <c r="Q4" s="27">
        <f t="shared" si="0"/>
        <v>135</v>
      </c>
      <c r="S4" s="44" t="s">
        <v>20</v>
      </c>
      <c r="T4" s="259">
        <f ca="1">SUMIF($B$3:$Q$22,S4,$Q$3:$Q$22)</f>
        <v>173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/>
      <c r="N5" s="29"/>
      <c r="O5" s="29"/>
      <c r="P5" s="29"/>
      <c r="Q5" s="29">
        <f t="shared" si="0"/>
        <v>110</v>
      </c>
      <c r="S5" s="39" t="s">
        <v>22</v>
      </c>
      <c r="T5" s="259">
        <f ca="1">SUMIF($B$3:$Q$22,S5,$Q$3:$Q$22)</f>
        <v>106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68">
        <f>+VLOOKUP($C6,'R2'!$C$3:$H$22,6,)</f>
        <v>10</v>
      </c>
      <c r="F6" s="268">
        <f>+VLOOKUP($C6,'R3'!$C$3:$H$22,6,)</f>
        <v>0</v>
      </c>
      <c r="G6" s="268">
        <f>+VLOOKUP($C6,'R4'!$C$3:$H$22,6,)</f>
        <v>10</v>
      </c>
      <c r="H6" s="268">
        <f>+VLOOKUP($C6,'R5'!$C$3:$H$22,6,)</f>
        <v>2</v>
      </c>
      <c r="I6" s="268">
        <f>+VLOOKUP($C6,'R6'!$C$3:$H$22,6,)</f>
        <v>1</v>
      </c>
      <c r="J6" s="268">
        <f>+VLOOKUP($C6,'R7'!$C$3:$H$22,6,)</f>
        <v>6</v>
      </c>
      <c r="K6" s="268">
        <f>+VLOOKUP($C6,'R8'!$C$3:$H$22,6,)</f>
        <v>12</v>
      </c>
      <c r="L6" s="268">
        <f>+VLOOKUP($C6,'R9'!$C$3:$H$22,6,)</f>
        <v>8</v>
      </c>
      <c r="M6" s="268"/>
      <c r="N6" s="30"/>
      <c r="O6" s="30"/>
      <c r="P6" s="30"/>
      <c r="Q6" s="30">
        <f t="shared" si="0"/>
        <v>65</v>
      </c>
      <c r="S6" s="41" t="s">
        <v>24</v>
      </c>
      <c r="T6" s="259">
        <f ca="1">SUMIF($B$3:$Q$22,S6,$Q$3:$Q$22)-15+$W$16</f>
        <v>92</v>
      </c>
    </row>
    <row r="7" spans="2:23" x14ac:dyDescent="0.2">
      <c r="B7" s="50" t="s">
        <v>20</v>
      </c>
      <c r="C7" s="50" t="s">
        <v>25</v>
      </c>
      <c r="D7" s="102">
        <f>+VLOOKUP($C7,'R1'!$C$3:$H$22,6,)</f>
        <v>0</v>
      </c>
      <c r="E7" s="102">
        <f>+VLOOKUP($C7,'R2'!$C$3:$H$22,6,)</f>
        <v>12</v>
      </c>
      <c r="F7" s="102">
        <f>+VLOOKUP($C7,'R3'!$C$3:$H$22,6,)</f>
        <v>10</v>
      </c>
      <c r="G7" s="102">
        <f>+VLOOKUP($C7,'R4'!$C$3:$H$22,6,)</f>
        <v>4</v>
      </c>
      <c r="H7" s="102">
        <f>+VLOOKUP($C7,'R5'!$C$3:$H$22,6,)</f>
        <v>10</v>
      </c>
      <c r="I7" s="102">
        <f>+VLOOKUP($C7,'R6'!$C$3:$H$22,6,)</f>
        <v>4</v>
      </c>
      <c r="J7" s="102">
        <f>+VLOOKUP($C7,'R7'!$C$3:$H$22,6,)</f>
        <v>8</v>
      </c>
      <c r="K7" s="102">
        <f>+VLOOKUP($C7,'R8'!$C$3:$H$22,6,)</f>
        <v>0</v>
      </c>
      <c r="L7" s="102">
        <f>+VLOOKUP($C7,'R9'!$C$3:$H$22,6,)</f>
        <v>15</v>
      </c>
      <c r="M7" s="102"/>
      <c r="N7" s="29"/>
      <c r="O7" s="29"/>
      <c r="P7" s="29"/>
      <c r="Q7" s="29">
        <f t="shared" si="0"/>
        <v>63</v>
      </c>
      <c r="S7" s="42" t="s">
        <v>26</v>
      </c>
      <c r="T7" s="259">
        <f t="shared" ref="T7:T12" ca="1" si="1">SUMIF($B$3:$Q$22,S7,$Q$3:$Q$22)</f>
        <v>83</v>
      </c>
    </row>
    <row r="8" spans="2:23" x14ac:dyDescent="0.2">
      <c r="B8" s="52" t="s">
        <v>24</v>
      </c>
      <c r="C8" s="52" t="s">
        <v>27</v>
      </c>
      <c r="D8" s="104">
        <f>+VLOOKUP($C8,'R1'!$C$3:$H$22,6,)</f>
        <v>0</v>
      </c>
      <c r="E8" s="104">
        <f>+VLOOKUP($C8,'R2'!$C$3:$H$22,6,)</f>
        <v>6</v>
      </c>
      <c r="F8" s="104">
        <f>+VLOOKUP($C8,'R3'!$C$3:$H$22,6,)</f>
        <v>12</v>
      </c>
      <c r="G8" s="104">
        <f>+VLOOKUP($C8,'R4'!$C$3:$H$22,6,)</f>
        <v>2</v>
      </c>
      <c r="H8" s="104">
        <f>+VLOOKUP($C8,'R5'!$C$3:$H$22,6,)</f>
        <v>8</v>
      </c>
      <c r="I8" s="104">
        <f>+VLOOKUP($C8,'R6'!$C$3:$H$22,6,)</f>
        <v>12</v>
      </c>
      <c r="J8" s="104">
        <f>+VLOOKUP($C8,'R7'!$C$3:$H$22,6,)</f>
        <v>2</v>
      </c>
      <c r="K8" s="104">
        <f>+VLOOKUP($C8,'R8'!$C$3:$H$22,6,)</f>
        <v>15</v>
      </c>
      <c r="L8" s="104">
        <f>+VLOOKUP($C8,'R9'!$C$3:$H$22,6,)</f>
        <v>0</v>
      </c>
      <c r="M8" s="104"/>
      <c r="N8" s="31"/>
      <c r="O8" s="31"/>
      <c r="P8" s="31"/>
      <c r="Q8" s="31">
        <f t="shared" si="0"/>
        <v>57</v>
      </c>
      <c r="S8" s="40" t="s">
        <v>28</v>
      </c>
      <c r="T8" s="259">
        <f t="shared" ca="1" si="1"/>
        <v>64</v>
      </c>
    </row>
    <row r="9" spans="2:23" x14ac:dyDescent="0.2">
      <c r="B9" s="53" t="s">
        <v>26</v>
      </c>
      <c r="C9" s="53" t="s">
        <v>29</v>
      </c>
      <c r="D9" s="108">
        <f>+VLOOKUP($C9,'R1'!$C$3:$H$22,6,)</f>
        <v>0</v>
      </c>
      <c r="E9" s="108">
        <f>+VLOOKUP($C9,'R2'!$C$3:$H$22,6,)</f>
        <v>4</v>
      </c>
      <c r="F9" s="108">
        <f>+VLOOKUP($C9,'R3'!$C$3:$H$22,6,)</f>
        <v>4</v>
      </c>
      <c r="G9" s="108">
        <f>+VLOOKUP($C9,'R4'!$C$3:$H$22,6,)</f>
        <v>12</v>
      </c>
      <c r="H9" s="108">
        <f>+VLOOKUP($C9,'R5'!$C$3:$H$22,6,)</f>
        <v>0</v>
      </c>
      <c r="I9" s="108">
        <f>+VLOOKUP($C9,'R6'!$C$3:$H$22,6,)</f>
        <v>0</v>
      </c>
      <c r="J9" s="260">
        <f>+VLOOKUP($C9,'R7'!$C$3:$H$22,6,)</f>
        <v>13</v>
      </c>
      <c r="K9" s="108">
        <f>+VLOOKUP($C9,'R8'!$C$3:$H$22,6,)</f>
        <v>8</v>
      </c>
      <c r="L9" s="108">
        <f>+VLOOKUP($C9,'R9'!$C$3:$H$22,6,)</f>
        <v>12</v>
      </c>
      <c r="M9" s="108"/>
      <c r="N9" s="32"/>
      <c r="O9" s="32"/>
      <c r="P9" s="32"/>
      <c r="Q9" s="32">
        <f t="shared" si="0"/>
        <v>53</v>
      </c>
      <c r="S9" s="81" t="s">
        <v>30</v>
      </c>
      <c r="T9" s="259">
        <f t="shared" ca="1" si="1"/>
        <v>53</v>
      </c>
    </row>
    <row r="10" spans="2:23" x14ac:dyDescent="0.2">
      <c r="B10" s="49" t="s">
        <v>28</v>
      </c>
      <c r="C10" s="49" t="s">
        <v>31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/>
      <c r="N10" s="28"/>
      <c r="O10" s="28"/>
      <c r="P10" s="28"/>
      <c r="Q10" s="28">
        <f t="shared" si="0"/>
        <v>47</v>
      </c>
      <c r="S10" s="43" t="s">
        <v>32</v>
      </c>
      <c r="T10" s="259">
        <f t="shared" ca="1" si="1"/>
        <v>6</v>
      </c>
    </row>
    <row r="11" spans="2:23" x14ac:dyDescent="0.2">
      <c r="B11" s="52" t="s">
        <v>24</v>
      </c>
      <c r="C11" s="52" t="s">
        <v>33</v>
      </c>
      <c r="D11" s="104">
        <f>+VLOOKUP($C11,'R1'!$C$3:$H$22,6,)</f>
        <v>8</v>
      </c>
      <c r="E11" s="104">
        <f>+VLOOKUP($C11,'R2'!$C$3:$H$22,6,)</f>
        <v>8</v>
      </c>
      <c r="F11" s="104">
        <f>+VLOOKUP($C11,'R3'!$C$3:$H$22,6,)</f>
        <v>6</v>
      </c>
      <c r="G11" s="104"/>
      <c r="H11" s="104"/>
      <c r="I11" s="104">
        <f>+VLOOKUP($C11,'R6'!$C$3:$H$22,6,)</f>
        <v>10</v>
      </c>
      <c r="J11" s="104">
        <f>+VLOOKUP($C11,'R7'!$C$3:$H$22,6,)</f>
        <v>1</v>
      </c>
      <c r="K11" s="104">
        <f>+VLOOKUP($C11,'R8'!$C$3:$H$22,6,)</f>
        <v>1</v>
      </c>
      <c r="L11" s="104">
        <f>+VLOOKUP($C11,'R9'!$C$3:$H$22,6,)</f>
        <v>10</v>
      </c>
      <c r="M11" s="104"/>
      <c r="N11" s="31"/>
      <c r="O11" s="31"/>
      <c r="P11" s="31"/>
      <c r="Q11" s="31">
        <f t="shared" si="0"/>
        <v>44</v>
      </c>
      <c r="S11" s="45" t="s">
        <v>34</v>
      </c>
      <c r="T11" s="259">
        <f t="shared" ca="1" si="1"/>
        <v>1</v>
      </c>
    </row>
    <row r="12" spans="2:23" ht="17" customHeight="1" thickBot="1" x14ac:dyDescent="0.25">
      <c r="B12" s="77" t="s">
        <v>30</v>
      </c>
      <c r="C12" s="77" t="s">
        <v>35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/>
      <c r="N12" s="82"/>
      <c r="O12" s="82"/>
      <c r="P12" s="82"/>
      <c r="Q12" s="82">
        <f t="shared" si="0"/>
        <v>43</v>
      </c>
      <c r="S12" s="46" t="s">
        <v>36</v>
      </c>
      <c r="T12" s="252">
        <f t="shared" ca="1" si="1"/>
        <v>0</v>
      </c>
    </row>
    <row r="13" spans="2:23" ht="17" customHeight="1" x14ac:dyDescent="0.2">
      <c r="B13" s="51" t="s">
        <v>22</v>
      </c>
      <c r="C13" s="51" t="s">
        <v>37</v>
      </c>
      <c r="D13" s="268">
        <f>+VLOOKUP($C13,'R1'!$C$3:$H$22,6,)</f>
        <v>10</v>
      </c>
      <c r="E13" s="224">
        <f>+VLOOKUP($C13,'R2'!$C$3:$H$22,6,)</f>
        <v>3</v>
      </c>
      <c r="F13" s="268">
        <f>+VLOOKUP($C13,'R3'!$C$3:$H$22,6,)</f>
        <v>2</v>
      </c>
      <c r="G13" s="268">
        <f>+VLOOKUP($C13,'R4'!$C$3:$H$22,6,)</f>
        <v>0</v>
      </c>
      <c r="H13" s="268">
        <f>+VLOOKUP($C13,'R5'!$C$3:$H$22,6,)</f>
        <v>0</v>
      </c>
      <c r="I13" s="268">
        <f>+VLOOKUP($C13,'R6'!$C$3:$H$22,6,)</f>
        <v>8</v>
      </c>
      <c r="J13" s="268">
        <f>+VLOOKUP($C13,'R7'!$C$3:$H$22,6,)</f>
        <v>0</v>
      </c>
      <c r="K13" s="268">
        <f>+VLOOKUP($C13,'R8'!$C$3:$H$22,6,)</f>
        <v>18</v>
      </c>
      <c r="L13" s="268">
        <f>+VLOOKUP($C13,'R9'!$C$3:$H$22,6,)</f>
        <v>0</v>
      </c>
      <c r="M13" s="268"/>
      <c r="N13" s="30"/>
      <c r="O13" s="30"/>
      <c r="P13" s="30"/>
      <c r="Q13" s="30">
        <f t="shared" si="0"/>
        <v>41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/>
      <c r="N14" s="32"/>
      <c r="O14" s="32"/>
      <c r="P14" s="32"/>
      <c r="Q14" s="32">
        <f t="shared" si="0"/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/>
      <c r="N15" s="28"/>
      <c r="O15" s="28"/>
      <c r="P15" s="28"/>
      <c r="Q15" s="28">
        <f t="shared" si="0"/>
        <v>17</v>
      </c>
      <c r="S15" s="404" t="s">
        <v>0</v>
      </c>
      <c r="T15" s="404" t="s">
        <v>1</v>
      </c>
      <c r="U15" s="404" t="s">
        <v>5</v>
      </c>
      <c r="V15" s="404" t="s">
        <v>6</v>
      </c>
      <c r="W15" s="404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/>
      <c r="N16" s="82"/>
      <c r="O16" s="82"/>
      <c r="P16" s="82"/>
      <c r="Q16" s="82">
        <f t="shared" si="0"/>
        <v>10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43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/>
      <c r="N17" s="33"/>
      <c r="O17" s="33"/>
      <c r="P17" s="33"/>
      <c r="Q17" s="33">
        <f t="shared" si="0"/>
        <v>4</v>
      </c>
    </row>
    <row r="18" spans="2:22" x14ac:dyDescent="0.2">
      <c r="B18" s="54" t="s">
        <v>32</v>
      </c>
      <c r="C18" s="54" t="s">
        <v>44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/>
      <c r="N18" s="33"/>
      <c r="O18" s="33"/>
      <c r="P18" s="33"/>
      <c r="Q18" s="33">
        <f t="shared" si="0"/>
        <v>2</v>
      </c>
    </row>
    <row r="19" spans="2:22" x14ac:dyDescent="0.2">
      <c r="B19" s="55" t="s">
        <v>34</v>
      </c>
      <c r="C19" s="55" t="s">
        <v>45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1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/>
      <c r="N19" s="34"/>
      <c r="O19" s="34"/>
      <c r="P19" s="34"/>
      <c r="Q19" s="34">
        <f t="shared" si="0"/>
        <v>1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/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/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/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Q22" xr:uid="{00000000-0009-0000-0000-000000000000}">
    <sortState xmlns:xlrd2="http://schemas.microsoft.com/office/spreadsheetml/2017/richdata2" ref="B3:Q22">
      <sortCondition descending="1" ref="Q2:Q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53" customWidth="1"/>
  </cols>
  <sheetData>
    <row r="1" spans="1:9" ht="17" customHeight="1" thickBot="1" x14ac:dyDescent="0.25"/>
    <row r="2" spans="1:9" ht="17" customHeight="1" thickBot="1" x14ac:dyDescent="0.25">
      <c r="A2" s="404" t="s">
        <v>105</v>
      </c>
      <c r="B2" s="404" t="s">
        <v>159</v>
      </c>
      <c r="C2" s="404" t="s">
        <v>1</v>
      </c>
      <c r="D2" s="404" t="s">
        <v>0</v>
      </c>
      <c r="E2" s="404" t="s">
        <v>160</v>
      </c>
      <c r="F2" s="404" t="s">
        <v>161</v>
      </c>
      <c r="G2" s="404" t="s">
        <v>112</v>
      </c>
      <c r="H2" s="404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292</v>
      </c>
      <c r="F3" s="258">
        <v>70</v>
      </c>
      <c r="G3" s="258">
        <v>34</v>
      </c>
      <c r="H3" s="258">
        <v>26</v>
      </c>
      <c r="I3" s="258" t="s">
        <v>166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293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294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295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296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297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33</v>
      </c>
      <c r="D9" s="52" t="s">
        <v>24</v>
      </c>
      <c r="E9" s="62" t="s">
        <v>298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299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300</v>
      </c>
      <c r="F11" s="268">
        <v>69</v>
      </c>
      <c r="G11" s="268">
        <v>6</v>
      </c>
      <c r="H11" s="268">
        <v>2</v>
      </c>
      <c r="I11" s="268"/>
    </row>
    <row r="12" spans="1:9" x14ac:dyDescent="0.2">
      <c r="A12" s="55">
        <v>20</v>
      </c>
      <c r="B12" s="55">
        <v>10</v>
      </c>
      <c r="C12" s="55" t="s">
        <v>45</v>
      </c>
      <c r="D12" s="55" t="s">
        <v>34</v>
      </c>
      <c r="E12" s="65" t="s">
        <v>301</v>
      </c>
      <c r="F12" s="114">
        <v>69</v>
      </c>
      <c r="G12" s="114">
        <v>15</v>
      </c>
      <c r="H12" s="114">
        <v>1</v>
      </c>
      <c r="I12" s="114" t="s">
        <v>302</v>
      </c>
    </row>
    <row r="13" spans="1:9" x14ac:dyDescent="0.2">
      <c r="A13" s="49">
        <v>16</v>
      </c>
      <c r="B13" s="49">
        <v>11</v>
      </c>
      <c r="C13" s="49" t="s">
        <v>31</v>
      </c>
      <c r="D13" s="49" t="s">
        <v>28</v>
      </c>
      <c r="E13" s="63" t="s">
        <v>303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304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305</v>
      </c>
      <c r="F15" s="268">
        <v>69</v>
      </c>
      <c r="G15" s="268">
        <v>-9</v>
      </c>
      <c r="H15" s="268">
        <v>0</v>
      </c>
      <c r="I15" s="268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306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307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308</v>
      </c>
      <c r="F18" s="114">
        <v>69</v>
      </c>
      <c r="G18" s="114">
        <v>5</v>
      </c>
      <c r="H18" s="114">
        <v>0</v>
      </c>
      <c r="I18" s="114" t="s">
        <v>302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309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310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311</v>
      </c>
      <c r="F21" s="118">
        <v>65</v>
      </c>
      <c r="G21" s="118">
        <v>-3</v>
      </c>
      <c r="H21" s="118">
        <v>0</v>
      </c>
      <c r="I21" s="118" t="s">
        <v>312</v>
      </c>
    </row>
    <row r="22" spans="1:9" ht="17" customHeight="1" thickBot="1" x14ac:dyDescent="0.25">
      <c r="A22" s="211">
        <v>10</v>
      </c>
      <c r="B22" s="211" t="s">
        <v>181</v>
      </c>
      <c r="C22" s="211" t="s">
        <v>35</v>
      </c>
      <c r="D22" s="211" t="s">
        <v>30</v>
      </c>
      <c r="E22" s="212" t="s">
        <v>313</v>
      </c>
      <c r="F22" s="213">
        <v>15</v>
      </c>
      <c r="G22" s="213">
        <v>-15</v>
      </c>
      <c r="H22" s="213">
        <v>0</v>
      </c>
      <c r="I22" s="213" t="s">
        <v>314</v>
      </c>
    </row>
  </sheetData>
  <autoFilter ref="A2:I22" xr:uid="{00000000-0009-0000-0000-000009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53" customWidth="1"/>
    <col min="11" max="11" width="32.1640625" style="253" customWidth="1"/>
  </cols>
  <sheetData>
    <row r="1" spans="1:11" ht="17" customHeight="1" thickBot="1" x14ac:dyDescent="0.25"/>
    <row r="2" spans="1:11" ht="17" customHeight="1" thickBot="1" x14ac:dyDescent="0.25">
      <c r="A2" s="404" t="s">
        <v>105</v>
      </c>
      <c r="B2" s="404" t="s">
        <v>1</v>
      </c>
      <c r="C2" s="404" t="s">
        <v>0</v>
      </c>
      <c r="D2" s="24" t="s">
        <v>106</v>
      </c>
      <c r="E2" s="25" t="s">
        <v>107</v>
      </c>
      <c r="F2" s="26" t="s">
        <v>108</v>
      </c>
      <c r="G2" s="404" t="s">
        <v>109</v>
      </c>
      <c r="H2" s="404" t="s">
        <v>110</v>
      </c>
      <c r="I2" s="263" t="s">
        <v>111</v>
      </c>
      <c r="J2" s="404" t="s">
        <v>112</v>
      </c>
      <c r="K2" s="404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315</v>
      </c>
      <c r="H3" s="22" t="s">
        <v>316</v>
      </c>
      <c r="I3" s="23" t="s">
        <v>317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318</v>
      </c>
      <c r="H4" s="2" t="s">
        <v>319</v>
      </c>
      <c r="I4" s="12" t="s">
        <v>320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321</v>
      </c>
      <c r="H5" s="3" t="s">
        <v>322</v>
      </c>
      <c r="I5" s="13" t="s">
        <v>323</v>
      </c>
      <c r="J5" s="102">
        <v>13</v>
      </c>
      <c r="K5" s="3"/>
    </row>
    <row r="6" spans="1:11" x14ac:dyDescent="0.2">
      <c r="A6" s="49">
        <v>16</v>
      </c>
      <c r="B6" s="49" t="s">
        <v>31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324</v>
      </c>
      <c r="H6" s="6" t="s">
        <v>325</v>
      </c>
      <c r="I6" s="16" t="s">
        <v>326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327</v>
      </c>
      <c r="H7" s="4" t="s">
        <v>328</v>
      </c>
      <c r="I7" s="14" t="s">
        <v>329</v>
      </c>
      <c r="J7" s="268">
        <v>11</v>
      </c>
      <c r="K7" s="4"/>
    </row>
    <row r="8" spans="1:11" x14ac:dyDescent="0.2">
      <c r="A8" s="52">
        <v>18</v>
      </c>
      <c r="B8" s="52" t="s">
        <v>27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330</v>
      </c>
      <c r="H8" s="5" t="s">
        <v>331</v>
      </c>
      <c r="I8" s="15" t="s">
        <v>332</v>
      </c>
      <c r="J8" s="104">
        <v>10</v>
      </c>
      <c r="K8" s="5"/>
    </row>
    <row r="9" spans="1:11" x14ac:dyDescent="0.2">
      <c r="A9" s="51">
        <v>55</v>
      </c>
      <c r="B9" s="51" t="s">
        <v>37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333</v>
      </c>
      <c r="H9" s="4" t="s">
        <v>334</v>
      </c>
      <c r="I9" s="14" t="s">
        <v>335</v>
      </c>
      <c r="J9" s="268">
        <v>7</v>
      </c>
      <c r="K9" s="4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336</v>
      </c>
      <c r="H10" s="7" t="s">
        <v>337</v>
      </c>
      <c r="I10" s="17" t="s">
        <v>338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339</v>
      </c>
      <c r="H11" s="7" t="s">
        <v>340</v>
      </c>
      <c r="I11" s="17" t="s">
        <v>341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342</v>
      </c>
      <c r="H12" s="6" t="s">
        <v>343</v>
      </c>
      <c r="I12" s="16" t="s">
        <v>337</v>
      </c>
      <c r="J12" s="106">
        <v>4</v>
      </c>
      <c r="K12" s="6"/>
    </row>
    <row r="13" spans="1:11" x14ac:dyDescent="0.2">
      <c r="A13" s="77">
        <v>10</v>
      </c>
      <c r="B13" s="77" t="s">
        <v>35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344</v>
      </c>
      <c r="H13" s="79" t="s">
        <v>331</v>
      </c>
      <c r="I13" s="80" t="s">
        <v>145</v>
      </c>
      <c r="J13" s="110">
        <v>4</v>
      </c>
      <c r="K13" s="79"/>
    </row>
    <row r="14" spans="1:11" x14ac:dyDescent="0.2">
      <c r="A14" s="50">
        <v>23</v>
      </c>
      <c r="B14" s="50" t="s">
        <v>25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345</v>
      </c>
      <c r="H14" s="3" t="s">
        <v>346</v>
      </c>
      <c r="I14" s="13" t="s">
        <v>145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347</v>
      </c>
      <c r="H15" s="5" t="s">
        <v>348</v>
      </c>
      <c r="I15" s="15" t="s">
        <v>145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349</v>
      </c>
      <c r="H16" s="79" t="s">
        <v>350</v>
      </c>
      <c r="I16" s="80" t="s">
        <v>145</v>
      </c>
      <c r="J16" s="110">
        <v>2</v>
      </c>
      <c r="K16" s="79" t="s">
        <v>351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352</v>
      </c>
      <c r="H17" s="9" t="s">
        <v>353</v>
      </c>
      <c r="I17" s="19" t="s">
        <v>145</v>
      </c>
      <c r="J17" s="118">
        <v>4</v>
      </c>
      <c r="K17" s="9" t="s">
        <v>354</v>
      </c>
    </row>
    <row r="18" spans="1:11" x14ac:dyDescent="0.2">
      <c r="A18" s="55">
        <v>20</v>
      </c>
      <c r="B18" s="55" t="s">
        <v>45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355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356</v>
      </c>
      <c r="H19" s="10" t="s">
        <v>145</v>
      </c>
      <c r="I19" s="20" t="s">
        <v>145</v>
      </c>
      <c r="J19" s="112">
        <v>3</v>
      </c>
      <c r="K19" s="10"/>
    </row>
    <row r="20" spans="1:11" x14ac:dyDescent="0.2">
      <c r="A20" s="54">
        <v>7</v>
      </c>
      <c r="B20" s="54" t="s">
        <v>43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357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358</v>
      </c>
      <c r="H21" s="8" t="s">
        <v>145</v>
      </c>
      <c r="I21" s="18" t="s">
        <v>145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359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A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"/>
  <sheetViews>
    <sheetView zoomScale="120" zoomScaleNormal="120" workbookViewId="0">
      <selection activeCell="G5" sqref="G5"/>
    </sheetView>
  </sheetViews>
  <sheetFormatPr baseColWidth="10" defaultRowHeight="16" x14ac:dyDescent="0.2"/>
  <cols>
    <col min="9" max="9" width="34.83203125" style="253" customWidth="1"/>
  </cols>
  <sheetData>
    <row r="1" spans="1:9" ht="17" customHeight="1" thickBot="1" x14ac:dyDescent="0.25"/>
    <row r="2" spans="1:9" ht="17" customHeight="1" thickBot="1" x14ac:dyDescent="0.25">
      <c r="A2" s="404" t="s">
        <v>105</v>
      </c>
      <c r="B2" s="404" t="s">
        <v>159</v>
      </c>
      <c r="C2" s="404" t="s">
        <v>1</v>
      </c>
      <c r="D2" s="404" t="s">
        <v>0</v>
      </c>
      <c r="E2" s="404" t="s">
        <v>160</v>
      </c>
      <c r="F2" s="404" t="s">
        <v>161</v>
      </c>
      <c r="G2" s="404" t="s">
        <v>112</v>
      </c>
      <c r="H2" s="404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360</v>
      </c>
      <c r="F3" s="258">
        <v>52</v>
      </c>
      <c r="G3" s="258">
        <v>29</v>
      </c>
      <c r="H3" s="258">
        <v>25</v>
      </c>
      <c r="I3" s="258" t="s">
        <v>361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362</v>
      </c>
      <c r="F4" s="102">
        <v>52</v>
      </c>
      <c r="G4" s="102">
        <v>29</v>
      </c>
      <c r="H4" s="102">
        <v>19</v>
      </c>
      <c r="I4" s="102" t="s">
        <v>166</v>
      </c>
    </row>
    <row r="5" spans="1:9" x14ac:dyDescent="0.2">
      <c r="A5" s="49">
        <v>16</v>
      </c>
      <c r="B5" s="49">
        <v>3</v>
      </c>
      <c r="C5" s="49" t="s">
        <v>31</v>
      </c>
      <c r="D5" s="49" t="s">
        <v>28</v>
      </c>
      <c r="E5" s="63" t="s">
        <v>363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364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365</v>
      </c>
      <c r="F7" s="268">
        <v>52</v>
      </c>
      <c r="G7" s="268">
        <v>14</v>
      </c>
      <c r="H7" s="268">
        <v>10</v>
      </c>
      <c r="I7" s="268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366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367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368</v>
      </c>
      <c r="F10" s="102">
        <v>52</v>
      </c>
      <c r="G10" s="102">
        <v>13</v>
      </c>
      <c r="H10" s="102">
        <v>4</v>
      </c>
      <c r="I10" s="102" t="s">
        <v>369</v>
      </c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370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371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372</v>
      </c>
      <c r="F13" s="117">
        <v>52</v>
      </c>
      <c r="G13" s="117">
        <v>-9</v>
      </c>
      <c r="H13" s="117">
        <v>0</v>
      </c>
      <c r="I13" s="117" t="s">
        <v>361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373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374</v>
      </c>
      <c r="F15" s="268">
        <v>52</v>
      </c>
      <c r="G15" s="268">
        <v>-9</v>
      </c>
      <c r="H15" s="268">
        <v>0</v>
      </c>
      <c r="I15" s="268" t="s">
        <v>361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375</v>
      </c>
      <c r="F16" s="112">
        <v>52</v>
      </c>
      <c r="G16" s="112">
        <v>6</v>
      </c>
      <c r="H16" s="112">
        <v>0</v>
      </c>
      <c r="I16" s="112" t="s">
        <v>376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377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378</v>
      </c>
      <c r="F18" s="114">
        <v>52</v>
      </c>
      <c r="G18" s="114">
        <v>6</v>
      </c>
      <c r="H18" s="114">
        <v>0</v>
      </c>
      <c r="I18" s="114" t="s">
        <v>379</v>
      </c>
    </row>
    <row r="19" spans="1:9" x14ac:dyDescent="0.2">
      <c r="A19" s="54">
        <v>7</v>
      </c>
      <c r="B19" s="54">
        <v>17</v>
      </c>
      <c r="C19" s="54" t="s">
        <v>43</v>
      </c>
      <c r="D19" s="54" t="s">
        <v>32</v>
      </c>
      <c r="E19" s="67" t="s">
        <v>380</v>
      </c>
      <c r="F19" s="112">
        <v>51</v>
      </c>
      <c r="G19" s="112">
        <v>0</v>
      </c>
      <c r="H19" s="112">
        <v>0</v>
      </c>
      <c r="I19" s="112" t="s">
        <v>381</v>
      </c>
    </row>
    <row r="20" spans="1:9" x14ac:dyDescent="0.2">
      <c r="A20" s="77">
        <v>23</v>
      </c>
      <c r="B20" s="77" t="s">
        <v>181</v>
      </c>
      <c r="C20" s="77" t="s">
        <v>41</v>
      </c>
      <c r="D20" s="77" t="s">
        <v>30</v>
      </c>
      <c r="E20" s="78" t="s">
        <v>382</v>
      </c>
      <c r="F20" s="110">
        <v>11</v>
      </c>
      <c r="G20" s="110">
        <v>-15</v>
      </c>
      <c r="H20" s="110">
        <v>0</v>
      </c>
      <c r="I20" s="110" t="s">
        <v>383</v>
      </c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384</v>
      </c>
      <c r="F21" s="114">
        <v>1</v>
      </c>
      <c r="G21" s="114">
        <v>-15</v>
      </c>
      <c r="H21" s="114">
        <v>0</v>
      </c>
      <c r="I21" s="114" t="s">
        <v>385</v>
      </c>
    </row>
    <row r="22" spans="1:9" ht="17" customHeight="1" thickBot="1" x14ac:dyDescent="0.25">
      <c r="A22" s="235">
        <v>27</v>
      </c>
      <c r="B22" s="235" t="s">
        <v>386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387</v>
      </c>
    </row>
  </sheetData>
  <autoFilter ref="A2:I22" xr:uid="{00000000-0009-0000-0000-00000B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53" customWidth="1"/>
    <col min="11" max="11" width="29.1640625" style="253" customWidth="1"/>
  </cols>
  <sheetData>
    <row r="1" spans="1:11" ht="17" customHeight="1" thickBot="1" x14ac:dyDescent="0.25"/>
    <row r="2" spans="1:11" ht="17" customHeight="1" thickBot="1" x14ac:dyDescent="0.25">
      <c r="A2" s="404" t="s">
        <v>105</v>
      </c>
      <c r="B2" s="404" t="s">
        <v>1</v>
      </c>
      <c r="C2" s="404" t="s">
        <v>0</v>
      </c>
      <c r="D2" s="24" t="s">
        <v>106</v>
      </c>
      <c r="E2" s="25" t="s">
        <v>107</v>
      </c>
      <c r="F2" s="26" t="s">
        <v>108</v>
      </c>
      <c r="G2" s="404" t="s">
        <v>109</v>
      </c>
      <c r="H2" s="404" t="s">
        <v>110</v>
      </c>
      <c r="I2" s="263" t="s">
        <v>111</v>
      </c>
      <c r="J2" s="404" t="s">
        <v>112</v>
      </c>
      <c r="K2" s="404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388</v>
      </c>
      <c r="H3" s="22" t="s">
        <v>389</v>
      </c>
      <c r="I3" s="23" t="s">
        <v>390</v>
      </c>
      <c r="J3" s="258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391</v>
      </c>
      <c r="H4" s="2" t="s">
        <v>392</v>
      </c>
      <c r="I4" s="12" t="s">
        <v>393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394</v>
      </c>
      <c r="H5" s="5" t="s">
        <v>395</v>
      </c>
      <c r="I5" s="15" t="s">
        <v>396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397</v>
      </c>
      <c r="H6" s="3" t="s">
        <v>398</v>
      </c>
      <c r="I6" s="13" t="s">
        <v>399</v>
      </c>
      <c r="J6" s="102">
        <v>17</v>
      </c>
      <c r="K6" s="3"/>
    </row>
    <row r="7" spans="1:11" x14ac:dyDescent="0.2">
      <c r="A7" s="53">
        <v>3</v>
      </c>
      <c r="B7" s="53" t="s">
        <v>29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400</v>
      </c>
      <c r="H7" s="7" t="s">
        <v>401</v>
      </c>
      <c r="I7" s="17" t="s">
        <v>402</v>
      </c>
      <c r="J7" s="108">
        <v>11</v>
      </c>
      <c r="K7" s="7"/>
    </row>
    <row r="8" spans="1:11" x14ac:dyDescent="0.2">
      <c r="A8" s="52">
        <v>18</v>
      </c>
      <c r="B8" s="52" t="s">
        <v>27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403</v>
      </c>
      <c r="H8" s="5" t="s">
        <v>404</v>
      </c>
      <c r="I8" s="15" t="s">
        <v>405</v>
      </c>
      <c r="J8" s="104">
        <v>8</v>
      </c>
      <c r="K8" s="5"/>
    </row>
    <row r="9" spans="1:11" x14ac:dyDescent="0.2">
      <c r="A9" s="77">
        <v>10</v>
      </c>
      <c r="B9" s="77" t="s">
        <v>35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397</v>
      </c>
      <c r="H9" s="79" t="s">
        <v>406</v>
      </c>
      <c r="I9" s="80" t="s">
        <v>407</v>
      </c>
      <c r="J9" s="110">
        <v>9</v>
      </c>
      <c r="K9" s="79"/>
    </row>
    <row r="10" spans="1:11" x14ac:dyDescent="0.2">
      <c r="A10" s="49">
        <v>16</v>
      </c>
      <c r="B10" s="49" t="s">
        <v>31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408</v>
      </c>
      <c r="H10" s="6" t="s">
        <v>409</v>
      </c>
      <c r="I10" s="16" t="s">
        <v>410</v>
      </c>
      <c r="J10" s="106">
        <v>8</v>
      </c>
      <c r="K10" s="6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411</v>
      </c>
      <c r="H11" s="3" t="s">
        <v>412</v>
      </c>
      <c r="I11" s="13" t="s">
        <v>413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414</v>
      </c>
      <c r="H12" s="4" t="s">
        <v>415</v>
      </c>
      <c r="I12" s="14" t="s">
        <v>416</v>
      </c>
      <c r="J12" s="268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417</v>
      </c>
      <c r="H13" s="7" t="s">
        <v>418</v>
      </c>
      <c r="I13" s="17" t="s">
        <v>145</v>
      </c>
      <c r="J13" s="108">
        <v>2</v>
      </c>
      <c r="K13" s="7" t="s">
        <v>419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420</v>
      </c>
      <c r="H14" s="6" t="s">
        <v>421</v>
      </c>
      <c r="I14" s="16" t="s">
        <v>145</v>
      </c>
      <c r="J14" s="106">
        <v>2</v>
      </c>
      <c r="K14" s="6"/>
    </row>
    <row r="15" spans="1:11" x14ac:dyDescent="0.2">
      <c r="A15" s="51">
        <v>55</v>
      </c>
      <c r="B15" s="51" t="s">
        <v>37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422</v>
      </c>
      <c r="H15" s="4" t="s">
        <v>423</v>
      </c>
      <c r="I15" s="14" t="s">
        <v>145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424</v>
      </c>
      <c r="H16" s="8" t="s">
        <v>425</v>
      </c>
      <c r="I16" s="18" t="s">
        <v>145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426</v>
      </c>
      <c r="H17" s="9" t="s">
        <v>427</v>
      </c>
      <c r="I17" s="19" t="s">
        <v>145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428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5">
        <v>20</v>
      </c>
      <c r="B19" s="55" t="s">
        <v>45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429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430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431</v>
      </c>
      <c r="H21" s="10" t="s">
        <v>145</v>
      </c>
      <c r="I21" s="20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432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C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53" customWidth="1"/>
  </cols>
  <sheetData>
    <row r="1" spans="1:10" ht="17" customHeight="1" thickBot="1" x14ac:dyDescent="0.25"/>
    <row r="2" spans="1:10" ht="17" customHeight="1" thickBot="1" x14ac:dyDescent="0.25">
      <c r="A2" s="404" t="s">
        <v>105</v>
      </c>
      <c r="B2" s="404" t="s">
        <v>159</v>
      </c>
      <c r="C2" s="404" t="s">
        <v>1</v>
      </c>
      <c r="D2" s="404" t="s">
        <v>0</v>
      </c>
      <c r="E2" s="404" t="s">
        <v>160</v>
      </c>
      <c r="F2" s="404" t="s">
        <v>161</v>
      </c>
      <c r="G2" s="404" t="s">
        <v>112</v>
      </c>
      <c r="H2" s="404" t="s">
        <v>162</v>
      </c>
      <c r="I2" s="264" t="s">
        <v>113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433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434</v>
      </c>
      <c r="F4" s="117">
        <v>52</v>
      </c>
      <c r="G4" s="117">
        <v>37</v>
      </c>
      <c r="H4" s="117">
        <v>19</v>
      </c>
      <c r="I4" s="117" t="s">
        <v>166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435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31</v>
      </c>
      <c r="D6" s="49" t="s">
        <v>28</v>
      </c>
      <c r="E6" s="63" t="s">
        <v>436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437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27</v>
      </c>
      <c r="D8" s="52" t="s">
        <v>24</v>
      </c>
      <c r="E8" s="62" t="s">
        <v>438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439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440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441</v>
      </c>
      <c r="F11" s="268">
        <v>52</v>
      </c>
      <c r="G11" s="268">
        <v>8</v>
      </c>
      <c r="H11" s="268">
        <v>2</v>
      </c>
      <c r="I11" s="268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442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35</v>
      </c>
      <c r="D13" s="77" t="s">
        <v>30</v>
      </c>
      <c r="E13" s="78" t="s">
        <v>443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444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445</v>
      </c>
      <c r="F15" s="268">
        <v>52</v>
      </c>
      <c r="G15" s="268">
        <v>0</v>
      </c>
      <c r="H15" s="268">
        <v>0</v>
      </c>
      <c r="I15" s="268"/>
    </row>
    <row r="16" spans="1:10" x14ac:dyDescent="0.2">
      <c r="A16" s="53">
        <v>3</v>
      </c>
      <c r="B16" s="53">
        <v>14</v>
      </c>
      <c r="C16" s="53" t="s">
        <v>29</v>
      </c>
      <c r="D16" s="53" t="s">
        <v>26</v>
      </c>
      <c r="E16" s="64" t="s">
        <v>446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447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448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449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450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451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181</v>
      </c>
      <c r="C22" s="73" t="s">
        <v>45</v>
      </c>
      <c r="D22" s="73" t="s">
        <v>34</v>
      </c>
      <c r="E22" s="247" t="s">
        <v>452</v>
      </c>
      <c r="F22" s="76">
        <v>43</v>
      </c>
      <c r="G22" s="76">
        <v>-15</v>
      </c>
      <c r="H22" s="76">
        <v>0</v>
      </c>
      <c r="I22" s="76" t="s">
        <v>453</v>
      </c>
    </row>
  </sheetData>
  <autoFilter ref="A2:I22" xr:uid="{00000000-0009-0000-0000-00000D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53" customWidth="1"/>
  </cols>
  <sheetData>
    <row r="1" spans="1:11" ht="17" customHeight="1" thickBot="1" x14ac:dyDescent="0.25"/>
    <row r="2" spans="1:11" ht="17" customHeight="1" thickBot="1" x14ac:dyDescent="0.25">
      <c r="A2" s="404" t="s">
        <v>105</v>
      </c>
      <c r="B2" s="404" t="s">
        <v>1</v>
      </c>
      <c r="C2" s="404" t="s">
        <v>0</v>
      </c>
      <c r="D2" s="24" t="s">
        <v>106</v>
      </c>
      <c r="E2" s="25" t="s">
        <v>107</v>
      </c>
      <c r="F2" s="26" t="s">
        <v>108</v>
      </c>
      <c r="G2" s="404" t="s">
        <v>109</v>
      </c>
      <c r="H2" s="404" t="s">
        <v>110</v>
      </c>
      <c r="I2" s="263" t="s">
        <v>111</v>
      </c>
      <c r="J2" s="404" t="s">
        <v>112</v>
      </c>
      <c r="K2" s="404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454</v>
      </c>
      <c r="H3" s="22" t="s">
        <v>455</v>
      </c>
      <c r="I3" s="23" t="s">
        <v>456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457</v>
      </c>
      <c r="H4" s="2" t="s">
        <v>287</v>
      </c>
      <c r="I4" s="12" t="s">
        <v>458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459</v>
      </c>
      <c r="H5" s="3" t="s">
        <v>460</v>
      </c>
      <c r="I5" s="13" t="s">
        <v>461</v>
      </c>
      <c r="J5" s="102">
        <v>13</v>
      </c>
      <c r="K5" s="3"/>
    </row>
    <row r="6" spans="1:11" x14ac:dyDescent="0.2">
      <c r="A6" s="52">
        <v>11</v>
      </c>
      <c r="B6" s="52" t="s">
        <v>33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462</v>
      </c>
      <c r="H6" s="5" t="s">
        <v>463</v>
      </c>
      <c r="I6" s="15" t="s">
        <v>464</v>
      </c>
      <c r="J6" s="104">
        <v>12</v>
      </c>
      <c r="K6" s="5"/>
    </row>
    <row r="7" spans="1:11" x14ac:dyDescent="0.2">
      <c r="A7" s="52">
        <v>18</v>
      </c>
      <c r="B7" s="52" t="s">
        <v>27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465</v>
      </c>
      <c r="H7" s="5" t="s">
        <v>466</v>
      </c>
      <c r="I7" s="15" t="s">
        <v>467</v>
      </c>
      <c r="J7" s="104">
        <v>9</v>
      </c>
      <c r="K7" s="5"/>
    </row>
    <row r="8" spans="1:11" x14ac:dyDescent="0.2">
      <c r="A8" s="50">
        <v>23</v>
      </c>
      <c r="B8" s="50" t="s">
        <v>25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468</v>
      </c>
      <c r="H8" s="3" t="s">
        <v>469</v>
      </c>
      <c r="I8" s="13" t="s">
        <v>470</v>
      </c>
      <c r="J8" s="102">
        <v>8</v>
      </c>
      <c r="K8" s="3"/>
    </row>
    <row r="9" spans="1:11" x14ac:dyDescent="0.2">
      <c r="A9" s="51">
        <v>55</v>
      </c>
      <c r="B9" s="51" t="s">
        <v>37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471</v>
      </c>
      <c r="H9" s="4" t="s">
        <v>472</v>
      </c>
      <c r="I9" s="14" t="s">
        <v>473</v>
      </c>
      <c r="J9" s="268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474</v>
      </c>
      <c r="H10" s="4" t="s">
        <v>475</v>
      </c>
      <c r="I10" s="14" t="s">
        <v>476</v>
      </c>
      <c r="J10" s="268">
        <v>6</v>
      </c>
      <c r="K10" s="4"/>
    </row>
    <row r="11" spans="1:11" x14ac:dyDescent="0.2">
      <c r="A11" s="49">
        <v>16</v>
      </c>
      <c r="B11" s="49" t="s">
        <v>31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477</v>
      </c>
      <c r="H11" s="6" t="s">
        <v>478</v>
      </c>
      <c r="I11" s="16" t="s">
        <v>479</v>
      </c>
      <c r="J11" s="106">
        <v>7</v>
      </c>
      <c r="K11" s="6"/>
    </row>
    <row r="12" spans="1:11" x14ac:dyDescent="0.2">
      <c r="A12" s="77">
        <v>10</v>
      </c>
      <c r="B12" s="77" t="s">
        <v>35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480</v>
      </c>
      <c r="H12" s="79" t="s">
        <v>481</v>
      </c>
      <c r="I12" s="80" t="s">
        <v>482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483</v>
      </c>
      <c r="H13" s="6" t="s">
        <v>484</v>
      </c>
      <c r="I13" s="16" t="s">
        <v>145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485</v>
      </c>
      <c r="H14" s="79" t="s">
        <v>486</v>
      </c>
      <c r="I14" s="80" t="s">
        <v>145</v>
      </c>
      <c r="J14" s="110">
        <v>2</v>
      </c>
      <c r="K14" s="79"/>
    </row>
    <row r="15" spans="1:11" x14ac:dyDescent="0.2">
      <c r="A15" s="53">
        <v>3</v>
      </c>
      <c r="B15" s="53" t="s">
        <v>29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487</v>
      </c>
      <c r="H15" s="7" t="s">
        <v>488</v>
      </c>
      <c r="I15" s="17" t="s">
        <v>145</v>
      </c>
      <c r="J15" s="108">
        <v>4</v>
      </c>
      <c r="K15" s="7"/>
    </row>
    <row r="16" spans="1:11" x14ac:dyDescent="0.2">
      <c r="A16" s="54">
        <v>7</v>
      </c>
      <c r="B16" s="54" t="s">
        <v>43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489</v>
      </c>
      <c r="H16" s="10" t="s">
        <v>490</v>
      </c>
      <c r="I16" s="20" t="s">
        <v>145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491</v>
      </c>
      <c r="H17" s="7" t="s">
        <v>492</v>
      </c>
      <c r="I17" s="17" t="s">
        <v>145</v>
      </c>
      <c r="J17" s="108">
        <v>2</v>
      </c>
      <c r="K17" s="7"/>
    </row>
    <row r="18" spans="1:11" x14ac:dyDescent="0.2">
      <c r="A18" s="55">
        <v>20</v>
      </c>
      <c r="B18" s="55" t="s">
        <v>45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493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494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495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496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44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497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E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2"/>
  <sheetViews>
    <sheetView zoomScale="120" zoomScaleNormal="120" workbookViewId="0">
      <selection activeCell="G9" sqref="G9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4" t="s">
        <v>105</v>
      </c>
      <c r="B2" s="404" t="s">
        <v>159</v>
      </c>
      <c r="C2" s="404" t="s">
        <v>1</v>
      </c>
      <c r="D2" s="404" t="s">
        <v>0</v>
      </c>
      <c r="E2" s="404" t="s">
        <v>160</v>
      </c>
      <c r="F2" s="404" t="s">
        <v>161</v>
      </c>
      <c r="G2" s="404" t="s">
        <v>112</v>
      </c>
      <c r="H2" s="404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498</v>
      </c>
      <c r="F3" s="258">
        <v>66</v>
      </c>
      <c r="G3" s="258">
        <v>29</v>
      </c>
      <c r="H3" s="258">
        <v>25</v>
      </c>
      <c r="I3" s="258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499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500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501</v>
      </c>
      <c r="F6" s="104">
        <v>65</v>
      </c>
      <c r="G6" s="104">
        <v>28</v>
      </c>
      <c r="H6" s="104">
        <v>12</v>
      </c>
      <c r="I6" s="104" t="s">
        <v>502</v>
      </c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503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37</v>
      </c>
      <c r="D8" s="51" t="s">
        <v>22</v>
      </c>
      <c r="E8" s="61" t="s">
        <v>504</v>
      </c>
      <c r="F8" s="268">
        <v>65</v>
      </c>
      <c r="G8" s="268">
        <v>14</v>
      </c>
      <c r="H8" s="268">
        <v>8</v>
      </c>
      <c r="I8" s="268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505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506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35</v>
      </c>
      <c r="D11" s="77" t="s">
        <v>30</v>
      </c>
      <c r="E11" s="78" t="s">
        <v>507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508</v>
      </c>
      <c r="F12" s="268">
        <v>65</v>
      </c>
      <c r="G12" s="268">
        <v>-2</v>
      </c>
      <c r="H12" s="268">
        <v>1</v>
      </c>
      <c r="I12" s="268"/>
    </row>
    <row r="13" spans="1:9" x14ac:dyDescent="0.2">
      <c r="A13" s="53">
        <v>3</v>
      </c>
      <c r="B13" s="53">
        <v>11</v>
      </c>
      <c r="C13" s="53" t="s">
        <v>29</v>
      </c>
      <c r="D13" s="53" t="s">
        <v>26</v>
      </c>
      <c r="E13" s="64" t="s">
        <v>509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510</v>
      </c>
      <c r="F14" s="110">
        <v>65</v>
      </c>
      <c r="G14" s="110">
        <v>1</v>
      </c>
      <c r="H14" s="110">
        <v>0</v>
      </c>
      <c r="I14" s="110" t="s">
        <v>502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511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43</v>
      </c>
      <c r="D16" s="54" t="s">
        <v>32</v>
      </c>
      <c r="E16" s="67" t="s">
        <v>512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45</v>
      </c>
      <c r="D17" s="55" t="s">
        <v>34</v>
      </c>
      <c r="E17" s="65" t="s">
        <v>513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514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515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516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517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181</v>
      </c>
      <c r="C22" s="169" t="s">
        <v>31</v>
      </c>
      <c r="D22" s="169" t="s">
        <v>28</v>
      </c>
      <c r="E22" s="170" t="s">
        <v>518</v>
      </c>
      <c r="F22" s="171">
        <v>38</v>
      </c>
      <c r="G22" s="171">
        <v>-15</v>
      </c>
      <c r="H22" s="171">
        <v>0</v>
      </c>
      <c r="I22" s="171" t="s">
        <v>190</v>
      </c>
    </row>
  </sheetData>
  <autoFilter ref="A2:I22" xr:uid="{00000000-0009-0000-0000-00000F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53" customWidth="1"/>
  </cols>
  <sheetData>
    <row r="1" spans="1:11" ht="17" customHeight="1" thickBot="1" x14ac:dyDescent="0.25"/>
    <row r="2" spans="1:11" ht="17" customHeight="1" thickBot="1" x14ac:dyDescent="0.25">
      <c r="A2" s="404" t="s">
        <v>105</v>
      </c>
      <c r="B2" s="404" t="s">
        <v>1</v>
      </c>
      <c r="C2" s="404" t="s">
        <v>0</v>
      </c>
      <c r="D2" s="24" t="s">
        <v>106</v>
      </c>
      <c r="E2" s="25" t="s">
        <v>107</v>
      </c>
      <c r="F2" s="26" t="s">
        <v>108</v>
      </c>
      <c r="G2" s="404" t="s">
        <v>109</v>
      </c>
      <c r="H2" s="404" t="s">
        <v>110</v>
      </c>
      <c r="I2" s="263" t="s">
        <v>111</v>
      </c>
      <c r="J2" s="404" t="s">
        <v>112</v>
      </c>
      <c r="K2" s="404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519</v>
      </c>
      <c r="H3" s="22" t="s">
        <v>520</v>
      </c>
      <c r="I3" s="23" t="s">
        <v>521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522</v>
      </c>
      <c r="H4" s="2" t="s">
        <v>523</v>
      </c>
      <c r="I4" s="12" t="s">
        <v>524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525</v>
      </c>
      <c r="H5" s="3" t="s">
        <v>526</v>
      </c>
      <c r="I5" s="13" t="s">
        <v>527</v>
      </c>
      <c r="J5" s="102">
        <v>13</v>
      </c>
      <c r="K5" s="3"/>
    </row>
    <row r="6" spans="1:11" x14ac:dyDescent="0.2">
      <c r="A6" s="53">
        <v>3</v>
      </c>
      <c r="B6" s="53" t="s">
        <v>29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528</v>
      </c>
      <c r="H6" s="7" t="s">
        <v>529</v>
      </c>
      <c r="I6" s="17" t="s">
        <v>530</v>
      </c>
      <c r="J6" s="108">
        <v>12</v>
      </c>
      <c r="K6" s="7"/>
    </row>
    <row r="7" spans="1:11" x14ac:dyDescent="0.2">
      <c r="A7" s="50">
        <v>23</v>
      </c>
      <c r="B7" s="50" t="s">
        <v>25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531</v>
      </c>
      <c r="H7" s="3" t="s">
        <v>532</v>
      </c>
      <c r="I7" s="13" t="s">
        <v>533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534</v>
      </c>
      <c r="H8" s="7" t="s">
        <v>522</v>
      </c>
      <c r="I8" s="17" t="s">
        <v>535</v>
      </c>
      <c r="J8" s="108">
        <v>8</v>
      </c>
      <c r="K8" s="7"/>
    </row>
    <row r="9" spans="1:11" x14ac:dyDescent="0.2">
      <c r="A9" s="51">
        <v>55</v>
      </c>
      <c r="B9" s="51" t="s">
        <v>37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536</v>
      </c>
      <c r="H9" s="4" t="s">
        <v>537</v>
      </c>
      <c r="I9" s="14" t="s">
        <v>538</v>
      </c>
      <c r="J9" s="268">
        <v>9</v>
      </c>
      <c r="K9" s="4"/>
    </row>
    <row r="10" spans="1:11" x14ac:dyDescent="0.2">
      <c r="A10" s="52">
        <v>11</v>
      </c>
      <c r="B10" s="52" t="s">
        <v>33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539</v>
      </c>
      <c r="H10" s="5" t="s">
        <v>540</v>
      </c>
      <c r="I10" s="15" t="s">
        <v>541</v>
      </c>
      <c r="J10" s="104">
        <v>8</v>
      </c>
      <c r="K10" s="5"/>
    </row>
    <row r="11" spans="1:11" x14ac:dyDescent="0.2">
      <c r="A11" s="52">
        <v>18</v>
      </c>
      <c r="B11" s="52" t="s">
        <v>27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542</v>
      </c>
      <c r="H11" s="5" t="s">
        <v>543</v>
      </c>
      <c r="I11" s="15" t="s">
        <v>544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545</v>
      </c>
      <c r="H12" s="4" t="s">
        <v>546</v>
      </c>
      <c r="I12" s="14" t="s">
        <v>547</v>
      </c>
      <c r="J12" s="268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548</v>
      </c>
      <c r="H13" s="79" t="s">
        <v>549</v>
      </c>
      <c r="I13" s="80" t="s">
        <v>145</v>
      </c>
      <c r="J13" s="110">
        <v>4</v>
      </c>
      <c r="K13" s="79"/>
    </row>
    <row r="14" spans="1:11" x14ac:dyDescent="0.2">
      <c r="A14" s="77">
        <v>10</v>
      </c>
      <c r="B14" s="77" t="s">
        <v>35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550</v>
      </c>
      <c r="H14" s="79" t="s">
        <v>551</v>
      </c>
      <c r="I14" s="80" t="s">
        <v>145</v>
      </c>
      <c r="J14" s="110">
        <v>2</v>
      </c>
      <c r="K14" s="79"/>
    </row>
    <row r="15" spans="1:11" x14ac:dyDescent="0.2">
      <c r="A15" s="49">
        <v>16</v>
      </c>
      <c r="B15" s="49" t="s">
        <v>31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552</v>
      </c>
      <c r="H15" s="6" t="s">
        <v>553</v>
      </c>
      <c r="I15" s="16" t="s">
        <v>145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554</v>
      </c>
      <c r="H16" s="6" t="s">
        <v>555</v>
      </c>
      <c r="I16" s="16" t="s">
        <v>145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556</v>
      </c>
      <c r="H17" s="9" t="s">
        <v>557</v>
      </c>
      <c r="I17" s="19" t="s">
        <v>145</v>
      </c>
      <c r="J17" s="118">
        <v>4</v>
      </c>
      <c r="K17" s="9"/>
    </row>
    <row r="18" spans="1:11" x14ac:dyDescent="0.2">
      <c r="A18" s="54">
        <v>7</v>
      </c>
      <c r="B18" s="54" t="s">
        <v>43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558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559</v>
      </c>
      <c r="H19" s="8" t="s">
        <v>145</v>
      </c>
      <c r="I19" s="18" t="s">
        <v>145</v>
      </c>
      <c r="J19" s="114">
        <v>3</v>
      </c>
      <c r="K19" s="8"/>
    </row>
    <row r="20" spans="1:11" x14ac:dyDescent="0.2">
      <c r="A20" s="54">
        <v>99</v>
      </c>
      <c r="B20" s="54" t="s">
        <v>44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560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561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562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0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4" t="s">
        <v>105</v>
      </c>
      <c r="B2" s="404" t="s">
        <v>159</v>
      </c>
      <c r="C2" s="404" t="s">
        <v>1</v>
      </c>
      <c r="D2" s="404" t="s">
        <v>0</v>
      </c>
      <c r="E2" s="404" t="s">
        <v>160</v>
      </c>
      <c r="F2" s="404" t="s">
        <v>161</v>
      </c>
      <c r="G2" s="404" t="s">
        <v>112</v>
      </c>
      <c r="H2" s="404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563</v>
      </c>
      <c r="F3" s="258">
        <v>44</v>
      </c>
      <c r="G3" s="258">
        <v>29</v>
      </c>
      <c r="H3" s="258">
        <v>25</v>
      </c>
      <c r="I3" s="258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564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565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566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567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25</v>
      </c>
      <c r="D8" s="50" t="s">
        <v>20</v>
      </c>
      <c r="E8" s="60" t="s">
        <v>568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569</v>
      </c>
      <c r="F9" s="268">
        <v>44</v>
      </c>
      <c r="G9" s="268">
        <v>16</v>
      </c>
      <c r="H9" s="268">
        <v>6</v>
      </c>
      <c r="I9" s="268"/>
    </row>
    <row r="10" spans="1:9" x14ac:dyDescent="0.2">
      <c r="A10" s="77">
        <v>10</v>
      </c>
      <c r="B10" s="77">
        <v>8</v>
      </c>
      <c r="C10" s="77" t="s">
        <v>35</v>
      </c>
      <c r="D10" s="77" t="s">
        <v>30</v>
      </c>
      <c r="E10" s="78" t="s">
        <v>570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571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572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573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43</v>
      </c>
      <c r="D14" s="54" t="s">
        <v>32</v>
      </c>
      <c r="E14" s="67" t="s">
        <v>574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575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31</v>
      </c>
      <c r="D16" s="49" t="s">
        <v>28</v>
      </c>
      <c r="E16" s="63" t="s">
        <v>576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577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578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45</v>
      </c>
      <c r="D19" s="55" t="s">
        <v>34</v>
      </c>
      <c r="E19" s="65" t="s">
        <v>579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181</v>
      </c>
      <c r="C20" s="56" t="s">
        <v>47</v>
      </c>
      <c r="D20" s="56" t="s">
        <v>36</v>
      </c>
      <c r="E20" s="66" t="s">
        <v>580</v>
      </c>
      <c r="F20" s="118">
        <v>9</v>
      </c>
      <c r="G20" s="118">
        <v>-15</v>
      </c>
      <c r="H20" s="118">
        <v>0</v>
      </c>
      <c r="I20" s="118" t="s">
        <v>581</v>
      </c>
    </row>
    <row r="21" spans="1:9" x14ac:dyDescent="0.2">
      <c r="A21" s="54">
        <v>99</v>
      </c>
      <c r="B21" s="54" t="s">
        <v>181</v>
      </c>
      <c r="C21" s="54" t="s">
        <v>44</v>
      </c>
      <c r="D21" s="54" t="s">
        <v>32</v>
      </c>
      <c r="E21" s="67" t="s">
        <v>582</v>
      </c>
      <c r="F21" s="112">
        <v>9</v>
      </c>
      <c r="G21" s="112">
        <v>-15</v>
      </c>
      <c r="H21" s="112">
        <v>0</v>
      </c>
      <c r="I21" s="112" t="s">
        <v>181</v>
      </c>
    </row>
    <row r="22" spans="1:9" ht="17" customHeight="1" thickBot="1" x14ac:dyDescent="0.25">
      <c r="A22" s="254">
        <v>55</v>
      </c>
      <c r="B22" s="254" t="s">
        <v>386</v>
      </c>
      <c r="C22" s="254" t="s">
        <v>37</v>
      </c>
      <c r="D22" s="254" t="s">
        <v>22</v>
      </c>
      <c r="E22" s="255"/>
      <c r="F22" s="256"/>
      <c r="G22" s="256">
        <v>-15</v>
      </c>
      <c r="H22" s="256">
        <v>0</v>
      </c>
      <c r="I22" s="256" t="s">
        <v>583</v>
      </c>
    </row>
  </sheetData>
  <autoFilter ref="A2:I22" xr:uid="{00000000-0009-0000-0000-000011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53" hidden="1" customWidth="1"/>
  </cols>
  <sheetData>
    <row r="1" spans="1:11" ht="17" customHeight="1" thickBot="1" x14ac:dyDescent="0.25"/>
    <row r="2" spans="1:11" ht="17" customHeight="1" thickBot="1" x14ac:dyDescent="0.25">
      <c r="A2" s="404" t="s">
        <v>105</v>
      </c>
      <c r="B2" s="404" t="s">
        <v>1</v>
      </c>
      <c r="C2" s="404" t="s">
        <v>0</v>
      </c>
      <c r="D2" s="24" t="s">
        <v>106</v>
      </c>
      <c r="E2" s="25" t="s">
        <v>107</v>
      </c>
      <c r="F2" s="26" t="s">
        <v>108</v>
      </c>
      <c r="G2" s="404" t="s">
        <v>109</v>
      </c>
      <c r="H2" s="404" t="s">
        <v>110</v>
      </c>
      <c r="I2" s="263" t="s">
        <v>111</v>
      </c>
      <c r="J2" s="404" t="s">
        <v>112</v>
      </c>
      <c r="K2" s="404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584</v>
      </c>
      <c r="H3" s="22" t="s">
        <v>585</v>
      </c>
      <c r="I3" s="23" t="s">
        <v>586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587</v>
      </c>
      <c r="H4" s="2" t="s">
        <v>588</v>
      </c>
      <c r="I4" s="12" t="s">
        <v>589</v>
      </c>
      <c r="J4" s="117">
        <v>12</v>
      </c>
      <c r="K4" s="2"/>
    </row>
    <row r="5" spans="1:11" x14ac:dyDescent="0.2">
      <c r="A5" s="51">
        <v>55</v>
      </c>
      <c r="B5" s="51" t="s">
        <v>37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590</v>
      </c>
      <c r="H5" s="4" t="s">
        <v>591</v>
      </c>
      <c r="I5" s="14" t="s">
        <v>592</v>
      </c>
      <c r="J5" s="268">
        <v>13</v>
      </c>
      <c r="K5" s="4"/>
    </row>
    <row r="6" spans="1:11" x14ac:dyDescent="0.2">
      <c r="A6" s="52">
        <v>11</v>
      </c>
      <c r="B6" s="52" t="s">
        <v>33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593</v>
      </c>
      <c r="H6" s="5" t="s">
        <v>594</v>
      </c>
      <c r="I6" s="15" t="s">
        <v>595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596</v>
      </c>
      <c r="H7" s="3" t="s">
        <v>597</v>
      </c>
      <c r="I7" s="13" t="s">
        <v>598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599</v>
      </c>
      <c r="H8" s="4" t="s">
        <v>600</v>
      </c>
      <c r="I8" s="14" t="s">
        <v>601</v>
      </c>
      <c r="J8" s="268">
        <v>8</v>
      </c>
      <c r="K8" s="4"/>
    </row>
    <row r="9" spans="1:11" x14ac:dyDescent="0.2">
      <c r="A9" s="53">
        <v>3</v>
      </c>
      <c r="B9" s="53" t="s">
        <v>29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602</v>
      </c>
      <c r="H9" s="7" t="s">
        <v>603</v>
      </c>
      <c r="I9" s="17" t="s">
        <v>604</v>
      </c>
      <c r="J9" s="108">
        <v>9</v>
      </c>
      <c r="K9" s="7"/>
    </row>
    <row r="10" spans="1:11" x14ac:dyDescent="0.2">
      <c r="A10" s="52">
        <v>18</v>
      </c>
      <c r="B10" s="52" t="s">
        <v>27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605</v>
      </c>
      <c r="H10" s="5" t="s">
        <v>606</v>
      </c>
      <c r="I10" s="15" t="s">
        <v>607</v>
      </c>
      <c r="J10" s="104">
        <v>6</v>
      </c>
      <c r="K10" s="5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608</v>
      </c>
      <c r="H11" s="3" t="s">
        <v>609</v>
      </c>
      <c r="I11" s="13" t="s">
        <v>610</v>
      </c>
      <c r="J11" s="102">
        <v>5</v>
      </c>
      <c r="K11" s="3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611</v>
      </c>
      <c r="H12" s="79" t="s">
        <v>612</v>
      </c>
      <c r="I12" s="80" t="s">
        <v>613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614</v>
      </c>
      <c r="H13" s="79" t="s">
        <v>615</v>
      </c>
      <c r="I13" s="80" t="s">
        <v>145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616</v>
      </c>
      <c r="H14" s="7" t="s">
        <v>617</v>
      </c>
      <c r="I14" s="17" t="s">
        <v>145</v>
      </c>
      <c r="J14" s="108">
        <v>2</v>
      </c>
      <c r="K14" s="7"/>
    </row>
    <row r="15" spans="1:11" x14ac:dyDescent="0.2">
      <c r="A15" s="49">
        <v>16</v>
      </c>
      <c r="B15" s="49" t="s">
        <v>31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618</v>
      </c>
      <c r="H15" s="6" t="s">
        <v>619</v>
      </c>
      <c r="I15" s="16" t="s">
        <v>145</v>
      </c>
      <c r="J15" s="106">
        <v>4</v>
      </c>
      <c r="K15" s="6"/>
    </row>
    <row r="16" spans="1:11" x14ac:dyDescent="0.2">
      <c r="A16" s="54">
        <v>7</v>
      </c>
      <c r="B16" s="54" t="s">
        <v>43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620</v>
      </c>
      <c r="H16" s="10" t="s">
        <v>621</v>
      </c>
      <c r="I16" s="20" t="s">
        <v>145</v>
      </c>
      <c r="J16" s="112">
        <v>4</v>
      </c>
      <c r="K16" s="10"/>
    </row>
    <row r="17" spans="1:11" x14ac:dyDescent="0.2">
      <c r="A17" s="55">
        <v>20</v>
      </c>
      <c r="B17" s="55" t="s">
        <v>45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622</v>
      </c>
      <c r="H17" s="8" t="s">
        <v>623</v>
      </c>
      <c r="I17" s="18" t="s">
        <v>145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624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625</v>
      </c>
      <c r="H19" s="6" t="s">
        <v>145</v>
      </c>
      <c r="I19" s="16" t="s">
        <v>145</v>
      </c>
      <c r="J19" s="106">
        <v>1</v>
      </c>
      <c r="K19" s="6"/>
    </row>
    <row r="20" spans="1:11" x14ac:dyDescent="0.2">
      <c r="A20" s="54">
        <v>99</v>
      </c>
      <c r="B20" s="54" t="s">
        <v>44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626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627</v>
      </c>
      <c r="H21" s="9" t="s">
        <v>145</v>
      </c>
      <c r="I21" s="19" t="s">
        <v>145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628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12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topLeftCell="A2" zoomScale="140" zoomScaleNormal="140" workbookViewId="0">
      <selection activeCell="J3" sqref="D1:J1048576"/>
    </sheetView>
  </sheetViews>
  <sheetFormatPr baseColWidth="10" defaultRowHeight="16" x14ac:dyDescent="0.2"/>
  <cols>
    <col min="3" max="3" width="10.83203125" style="253" customWidth="1"/>
    <col min="4" max="10" width="10.83203125" style="253" hidden="1" customWidth="1"/>
    <col min="11" max="11" width="10.83203125" style="253" customWidth="1"/>
    <col min="12" max="12" width="11" style="253" customWidth="1"/>
    <col min="13" max="15" width="13" style="253" customWidth="1"/>
    <col min="16" max="16" width="13" style="253" hidden="1" customWidth="1"/>
    <col min="17" max="17" width="10.83203125" style="253" customWidth="1"/>
    <col min="20" max="24" width="13" style="253" hidden="1" customWidth="1"/>
    <col min="25" max="26" width="10.83203125" style="253" hidden="1" customWidth="1"/>
    <col min="27" max="31" width="13" style="253" customWidth="1"/>
    <col min="32" max="32" width="13" style="253" hidden="1" customWidth="1"/>
  </cols>
  <sheetData>
    <row r="1" spans="2:34" ht="17" customHeight="1" thickBot="1" x14ac:dyDescent="0.25"/>
    <row r="2" spans="2:34" ht="17" customHeight="1" thickBot="1" x14ac:dyDescent="0.25">
      <c r="B2" s="405" t="s">
        <v>49</v>
      </c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7"/>
    </row>
    <row r="3" spans="2:34" ht="17" customHeight="1" thickBot="1" x14ac:dyDescent="0.25">
      <c r="B3" s="288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404" t="s">
        <v>0</v>
      </c>
      <c r="T3" s="264" t="s">
        <v>50</v>
      </c>
      <c r="U3" s="264" t="s">
        <v>51</v>
      </c>
      <c r="V3" s="264" t="s">
        <v>52</v>
      </c>
      <c r="W3" s="264" t="s">
        <v>53</v>
      </c>
      <c r="X3" s="264" t="s">
        <v>54</v>
      </c>
      <c r="Y3" s="264" t="s">
        <v>55</v>
      </c>
      <c r="Z3" s="264" t="s">
        <v>56</v>
      </c>
      <c r="AA3" s="264" t="s">
        <v>57</v>
      </c>
      <c r="AB3" s="264" t="s">
        <v>58</v>
      </c>
      <c r="AC3" s="264" t="s">
        <v>59</v>
      </c>
      <c r="AD3" s="264" t="s">
        <v>60</v>
      </c>
      <c r="AE3" s="264" t="s">
        <v>61</v>
      </c>
      <c r="AF3" s="264" t="s">
        <v>62</v>
      </c>
      <c r="AG3" s="264" t="s">
        <v>15</v>
      </c>
      <c r="AH3" s="264" t="s">
        <v>63</v>
      </c>
    </row>
    <row r="4" spans="2:34" x14ac:dyDescent="0.2">
      <c r="B4" s="84" t="s">
        <v>17</v>
      </c>
      <c r="C4" s="47" t="s">
        <v>19</v>
      </c>
      <c r="D4" s="37">
        <f>+VLOOKUP($C4,'R1'!$C$3:$H$22,5,)+VLOOKUP($C4,'Q1'!$B$3:$J$22,9,)</f>
        <v>44</v>
      </c>
      <c r="E4" s="37">
        <f>+VLOOKUP($C4,'R2'!$C$3:$H$22,5,)+VLOOKUP($C4,'Q2'!$B$3:$J$22,9,)</f>
        <v>33</v>
      </c>
      <c r="F4" s="37">
        <f>+VLOOKUP($C4,'R3'!$C$3:$H$22,5,)+VLOOKUP($C4,'Q3'!$B$3:$J$22,9,)</f>
        <v>26</v>
      </c>
      <c r="G4" s="37">
        <f>+VLOOKUP($C4,'R4'!$C$3:$H$22,5,)+VLOOKUP($C4,'Q4'!$B$3:$J$22,9,)</f>
        <v>3</v>
      </c>
      <c r="H4" s="37">
        <f>+VLOOKUP($C4,'R5'!$C$3:$H$22,5,)+VLOOKUP($C4,'Q5'!$B$3:$J$22,9,)</f>
        <v>32</v>
      </c>
      <c r="I4" s="37">
        <f>+VLOOKUP($C4,'R6'!$C$3:$H$22,5,)+VLOOKUP($C4,'Q6'!$B$3:$J$22,9,)</f>
        <v>31</v>
      </c>
      <c r="J4" s="37">
        <f>+VLOOKUP($C4,'R7'!$C$3:$H$22,5,)+VLOOKUP($C4,'Q7'!$B$3:$J$22,9,)</f>
        <v>31</v>
      </c>
      <c r="K4" s="37">
        <f>+VLOOKUP($C4,'R8'!$C$3:$H$22,5,)+VLOOKUP($C4,'Q8'!$B$3:$J$22,9,)</f>
        <v>20</v>
      </c>
      <c r="L4" s="37">
        <f>+VLOOKUP($C4,'R9'!$C$3:$H$22,5,)+VLOOKUP($C4,'Q9'!$B$3:$J$22,9,)</f>
        <v>41</v>
      </c>
      <c r="M4" s="37">
        <f>+VLOOKUP($C4,'R10'!$C$3:$H$22,5,)+VLOOKUP($C4,'Q10'!$B$3:$J$22,9,)</f>
        <v>54</v>
      </c>
      <c r="N4" s="37"/>
      <c r="O4" s="37"/>
      <c r="P4" s="37"/>
      <c r="Q4" s="37">
        <f t="shared" ref="Q4:Q23" si="0">SUM(D4:M4)</f>
        <v>315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/>
      <c r="AD4" s="98"/>
      <c r="AE4" s="98"/>
      <c r="AF4" s="98"/>
      <c r="AG4" s="99">
        <f t="shared" ref="AG4:AG13" si="1">SUM(T4:AC4)</f>
        <v>568</v>
      </c>
      <c r="AH4" s="214">
        <f t="shared" ref="AH4:AH13" si="2">AG4/COUNT(T4:AF4)</f>
        <v>63.111111111111114</v>
      </c>
    </row>
    <row r="5" spans="2:34" x14ac:dyDescent="0.2">
      <c r="B5" s="84" t="s">
        <v>17</v>
      </c>
      <c r="C5" s="48" t="s">
        <v>18</v>
      </c>
      <c r="D5" s="27">
        <f>+VLOOKUP($C5,'R1'!$C$3:$H$22,5,)+VLOOKUP($C5,'Q1'!$B$3:$J$22,9,)</f>
        <v>27</v>
      </c>
      <c r="E5" s="27">
        <f>+VLOOKUP($C5,'R2'!$C$3:$H$22,5,)+VLOOKUP($C5,'Q2'!$B$3:$J$22,9,)</f>
        <v>44</v>
      </c>
      <c r="F5" s="27">
        <f>+VLOOKUP($C5,'R3'!$C$3:$H$22,5,)+VLOOKUP($C5,'Q3'!$B$3:$J$22,9,)</f>
        <v>49</v>
      </c>
      <c r="G5" s="27">
        <f>+VLOOKUP($C5,'R4'!$C$3:$H$22,5,)+VLOOKUP($C5,'Q4'!$B$3:$J$22,9,)</f>
        <v>44</v>
      </c>
      <c r="H5" s="27">
        <f>+VLOOKUP($C5,'R5'!$C$3:$H$22,5,)+VLOOKUP($C5,'Q5'!$B$3:$J$22,9,)</f>
        <v>54</v>
      </c>
      <c r="I5" s="27">
        <f>+VLOOKUP($C5,'R6'!$C$3:$H$22,5,)+VLOOKUP($C5,'Q6'!$B$3:$J$22,9,)</f>
        <v>44</v>
      </c>
      <c r="J5" s="27">
        <f>+VLOOKUP($C5,'R7'!$C$3:$H$22,5,)+VLOOKUP($C5,'Q7'!$B$3:$J$22,9,)</f>
        <v>44</v>
      </c>
      <c r="K5" s="27">
        <f>+VLOOKUP($C5,'R8'!$C$3:$H$22,5,)+VLOOKUP($C5,'Q8'!$B$3:$J$22,9,)</f>
        <v>17</v>
      </c>
      <c r="L5" s="27">
        <f>+VLOOKUP($C5,'R9'!$C$3:$H$22,5,)+VLOOKUP($C5,'Q9'!$B$3:$J$22,9,)</f>
        <v>49</v>
      </c>
      <c r="M5" s="27">
        <f>+VLOOKUP($C5,'R10'!$C$3:$H$22,5,)+VLOOKUP($C5,'Q10'!$B$3:$J$22,9,)</f>
        <v>42</v>
      </c>
      <c r="N5" s="27"/>
      <c r="O5" s="27"/>
      <c r="P5" s="27"/>
      <c r="Q5" s="27">
        <f t="shared" si="0"/>
        <v>414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/>
      <c r="AD5" s="101"/>
      <c r="AE5" s="101"/>
      <c r="AF5" s="101"/>
      <c r="AG5" s="102">
        <f t="shared" si="1"/>
        <v>386</v>
      </c>
      <c r="AH5" s="216">
        <f t="shared" si="2"/>
        <v>42.888888888888886</v>
      </c>
    </row>
    <row r="6" spans="2:34" x14ac:dyDescent="0.2">
      <c r="B6" s="91" t="s">
        <v>20</v>
      </c>
      <c r="C6" s="50" t="s">
        <v>21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42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41</v>
      </c>
      <c r="N6" s="29"/>
      <c r="O6" s="29"/>
      <c r="P6" s="29"/>
      <c r="Q6" s="29">
        <f t="shared" si="0"/>
        <v>278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/>
      <c r="AD6" s="103"/>
      <c r="AE6" s="103"/>
      <c r="AF6" s="103"/>
      <c r="AG6" s="104">
        <f t="shared" si="1"/>
        <v>262</v>
      </c>
      <c r="AH6" s="217">
        <f t="shared" si="2"/>
        <v>29.111111111111111</v>
      </c>
    </row>
    <row r="7" spans="2:34" x14ac:dyDescent="0.2">
      <c r="B7" s="87" t="s">
        <v>24</v>
      </c>
      <c r="C7" s="52" t="s">
        <v>33</v>
      </c>
      <c r="D7" s="31">
        <f>+VLOOKUP($C7,'R1'!$C$3:$H$22,5,)+VLOOKUP($C7,'Q1'!$B$3:$J$22,9,)</f>
        <v>22</v>
      </c>
      <c r="E7" s="31">
        <f>+VLOOKUP($C7,'R2'!$C$3:$H$22,5,)+VLOOKUP($C7,'Q2'!$B$3:$J$22,9,)</f>
        <v>23</v>
      </c>
      <c r="F7" s="31">
        <f>+VLOOKUP($C7,'R3'!$C$3:$H$22,5,)+VLOOKUP($C7,'Q3'!$B$3:$J$22,9,)</f>
        <v>11</v>
      </c>
      <c r="G7" s="31"/>
      <c r="H7" s="31"/>
      <c r="I7" s="31">
        <f>+VLOOKUP($C7,'R6'!$C$3:$H$22,5,)+VLOOKUP($C7,'Q6'!$B$3:$J$22,9,)</f>
        <v>21</v>
      </c>
      <c r="J7" s="31">
        <f>+VLOOKUP($C7,'R7'!$C$3:$H$22,5,)+VLOOKUP($C7,'Q7'!$B$3:$J$22,9,)</f>
        <v>6</v>
      </c>
      <c r="K7" s="31">
        <f>+VLOOKUP($C7,'R8'!$C$3:$H$22,5,)+VLOOKUP($C7,'Q8'!$B$3:$J$22,9,)</f>
        <v>4</v>
      </c>
      <c r="L7" s="31">
        <f>+VLOOKUP($C7,'R9'!$C$3:$H$22,5,)+VLOOKUP($C7,'Q9'!$B$3:$J$22,9,)</f>
        <v>43</v>
      </c>
      <c r="M7" s="31">
        <f>+VLOOKUP($C7,'R10'!$C$3:$H$22,5,)+VLOOKUP($C7,'Q10'!$B$3:$J$22,9,)</f>
        <v>28</v>
      </c>
      <c r="N7" s="31"/>
      <c r="O7" s="31"/>
      <c r="P7" s="31"/>
      <c r="Q7" s="31">
        <f t="shared" si="0"/>
        <v>158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/>
      <c r="AD7" s="100"/>
      <c r="AE7" s="100"/>
      <c r="AF7" s="100"/>
      <c r="AG7" s="268">
        <f t="shared" si="1"/>
        <v>253</v>
      </c>
      <c r="AH7" s="215">
        <f t="shared" si="2"/>
        <v>28.111111111111111</v>
      </c>
    </row>
    <row r="8" spans="2:34" x14ac:dyDescent="0.2">
      <c r="B8" s="85" t="s">
        <v>28</v>
      </c>
      <c r="C8" s="49" t="s">
        <v>31</v>
      </c>
      <c r="D8" s="28">
        <f>+VLOOKUP($C8,'R1'!$C$3:$H$22,5,)+VLOOKUP($C8,'Q1'!$B$3:$J$22,9,)</f>
        <v>41</v>
      </c>
      <c r="E8" s="28">
        <f>+VLOOKUP($C8,'R2'!$C$3:$H$22,5,)+VLOOKUP($C8,'Q2'!$B$3:$J$22,9,)</f>
        <v>-13</v>
      </c>
      <c r="F8" s="28">
        <f>+VLOOKUP($C8,'R3'!$C$3:$H$22,5,)+VLOOKUP($C8,'Q3'!$B$3:$J$22,9,)</f>
        <v>-1</v>
      </c>
      <c r="G8" s="28">
        <f>+VLOOKUP($C8,'R4'!$C$3:$H$22,5,)+VLOOKUP($C8,'Q4'!$B$3:$J$22,9,)</f>
        <v>33</v>
      </c>
      <c r="H8" s="28">
        <f>+VLOOKUP($C8,'R5'!$C$3:$H$22,5,)+VLOOKUP($C8,'Q5'!$B$3:$J$22,9,)</f>
        <v>32</v>
      </c>
      <c r="I8" s="28">
        <f>+VLOOKUP($C8,'R6'!$C$3:$H$22,5,)+VLOOKUP($C8,'Q6'!$B$3:$J$22,9,)</f>
        <v>-8</v>
      </c>
      <c r="J8" s="28">
        <f>+VLOOKUP($C8,'R7'!$C$3:$H$22,5,)+VLOOKUP($C8,'Q7'!$B$3:$J$22,9,)</f>
        <v>4</v>
      </c>
      <c r="K8" s="28">
        <f>+VLOOKUP($C8,'R8'!$C$3:$H$22,5,)+VLOOKUP($C8,'Q8'!$B$3:$J$22,9,)</f>
        <v>-11</v>
      </c>
      <c r="L8" s="28">
        <f>+VLOOKUP($C8,'R9'!$C$3:$H$22,5,)+VLOOKUP($C8,'Q9'!$B$3:$J$22,9,)</f>
        <v>13</v>
      </c>
      <c r="M8" s="28">
        <f>+VLOOKUP($C8,'R10'!$C$3:$H$22,5,)+VLOOKUP($C8,'Q10'!$B$3:$J$22,9,)</f>
        <v>26</v>
      </c>
      <c r="N8" s="28"/>
      <c r="O8" s="28"/>
      <c r="P8" s="28"/>
      <c r="Q8" s="28">
        <f t="shared" si="0"/>
        <v>116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/>
      <c r="AD8" s="105"/>
      <c r="AE8" s="105"/>
      <c r="AF8" s="105"/>
      <c r="AG8" s="106">
        <f t="shared" si="1"/>
        <v>178</v>
      </c>
      <c r="AH8" s="218">
        <f t="shared" si="2"/>
        <v>19.777777777777779</v>
      </c>
    </row>
    <row r="9" spans="2:34" x14ac:dyDescent="0.2">
      <c r="B9" s="89" t="s">
        <v>26</v>
      </c>
      <c r="C9" s="53" t="s">
        <v>29</v>
      </c>
      <c r="D9" s="32">
        <f>+VLOOKUP($C9,'R1'!$C$3:$H$22,5,)+VLOOKUP($C9,'Q1'!$B$3:$J$22,9,)</f>
        <v>-9</v>
      </c>
      <c r="E9" s="32">
        <f>+VLOOKUP($C9,'R2'!$C$3:$H$22,5,)+VLOOKUP($C9,'Q2'!$B$3:$J$22,9,)</f>
        <v>13</v>
      </c>
      <c r="F9" s="32">
        <f>+VLOOKUP($C9,'R3'!$C$3:$H$22,5,)+VLOOKUP($C9,'Q3'!$B$3:$J$22,9,)</f>
        <v>18</v>
      </c>
      <c r="G9" s="32">
        <f>+VLOOKUP($C9,'R4'!$C$3:$H$22,5,)+VLOOKUP($C9,'Q4'!$B$3:$J$22,9,)</f>
        <v>32</v>
      </c>
      <c r="H9" s="32">
        <f>+VLOOKUP($C9,'R5'!$C$3:$H$22,5,)+VLOOKUP($C9,'Q5'!$B$3:$J$22,9,)</f>
        <v>2</v>
      </c>
      <c r="I9" s="32">
        <f>+VLOOKUP($C9,'R6'!$C$3:$H$22,5,)+VLOOKUP($C9,'Q6'!$B$3:$J$22,9,)</f>
        <v>12</v>
      </c>
      <c r="J9" s="32">
        <f>+VLOOKUP($C9,'R7'!$C$3:$H$22,5,)+VLOOKUP($C9,'Q7'!$B$3:$J$22,9,)</f>
        <v>33</v>
      </c>
      <c r="K9" s="32">
        <f>+VLOOKUP($C9,'R8'!$C$3:$H$22,5,)+VLOOKUP($C9,'Q8'!$B$3:$J$22,9,)</f>
        <v>23</v>
      </c>
      <c r="L9" s="32">
        <f>+VLOOKUP($C9,'R9'!$C$3:$H$22,5,)+VLOOKUP($C9,'Q9'!$B$3:$J$22,9,)</f>
        <v>32</v>
      </c>
      <c r="M9" s="32">
        <f>+VLOOKUP($C9,'R10'!$C$3:$H$22,5,)+VLOOKUP($C9,'Q10'!$B$3:$J$22,9,)</f>
        <v>25</v>
      </c>
      <c r="N9" s="32"/>
      <c r="O9" s="32"/>
      <c r="P9" s="32"/>
      <c r="Q9" s="32">
        <f t="shared" si="0"/>
        <v>181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/>
      <c r="AD9" s="107"/>
      <c r="AE9" s="107"/>
      <c r="AF9" s="107"/>
      <c r="AG9" s="108">
        <f t="shared" si="1"/>
        <v>238</v>
      </c>
      <c r="AH9" s="219">
        <f t="shared" si="2"/>
        <v>26.444444444444443</v>
      </c>
    </row>
    <row r="10" spans="2:34" x14ac:dyDescent="0.2">
      <c r="B10" s="88" t="s">
        <v>30</v>
      </c>
      <c r="C10" s="77" t="s">
        <v>41</v>
      </c>
      <c r="D10" s="82">
        <f>+VLOOKUP($C10,'R1'!$C$3:$H$22,5,)+VLOOKUP($C10,'Q1'!$B$3:$J$22,9,)</f>
        <v>5</v>
      </c>
      <c r="E10" s="82">
        <f>+VLOOKUP($C10,'R2'!$C$3:$H$22,5,)+VLOOKUP($C10,'Q2'!$B$3:$J$22,9,)</f>
        <v>13</v>
      </c>
      <c r="F10" s="82">
        <f>+VLOOKUP($C10,'R3'!$C$3:$H$22,5,)+VLOOKUP($C10,'Q3'!$B$3:$J$22,9,)</f>
        <v>15</v>
      </c>
      <c r="G10" s="82">
        <f>+VLOOKUP($C10,'R4'!$C$3:$H$22,5,)+VLOOKUP($C10,'Q4'!$B$3:$J$22,9,)</f>
        <v>-13</v>
      </c>
      <c r="H10" s="82">
        <f>+VLOOKUP($C10,'R5'!$C$3:$H$22,5,)+VLOOKUP($C10,'Q5'!$B$3:$J$22,9,)</f>
        <v>16</v>
      </c>
      <c r="I10" s="82">
        <f>+VLOOKUP($C10,'R6'!$C$3:$H$22,5,)+VLOOKUP($C10,'Q6'!$B$3:$J$22,9,)</f>
        <v>3</v>
      </c>
      <c r="J10" s="82">
        <f>+VLOOKUP($C10,'R7'!$C$3:$H$22,5,)+VLOOKUP($C10,'Q7'!$B$3:$J$22,9,)</f>
        <v>5</v>
      </c>
      <c r="K10" s="82">
        <f>+VLOOKUP($C10,'R8'!$C$3:$H$22,5,)+VLOOKUP($C10,'Q8'!$B$3:$J$22,9,)</f>
        <v>9</v>
      </c>
      <c r="L10" s="82">
        <f>+VLOOKUP($C10,'R9'!$C$3:$H$22,5,)+VLOOKUP($C10,'Q9'!$B$3:$J$22,9,)</f>
        <v>24</v>
      </c>
      <c r="M10" s="82">
        <f>+VLOOKUP($C10,'R10'!$C$3:$H$22,5,)+VLOOKUP($C10,'Q10'!$B$3:$J$22,9,)</f>
        <v>18</v>
      </c>
      <c r="N10" s="82"/>
      <c r="O10" s="82"/>
      <c r="P10" s="82"/>
      <c r="Q10" s="82">
        <f t="shared" si="0"/>
        <v>95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/>
      <c r="AD10" s="111"/>
      <c r="AE10" s="111"/>
      <c r="AF10" s="111"/>
      <c r="AG10" s="112">
        <f t="shared" si="1"/>
        <v>129</v>
      </c>
      <c r="AH10" s="221">
        <f t="shared" si="2"/>
        <v>14.333333333333334</v>
      </c>
    </row>
    <row r="11" spans="2:34" x14ac:dyDescent="0.2">
      <c r="B11" s="90" t="s">
        <v>32</v>
      </c>
      <c r="C11" s="54" t="s">
        <v>44</v>
      </c>
      <c r="D11" s="33">
        <f>+VLOOKUP($C11,'R1'!$C$3:$H$22,5,)+VLOOKUP($C11,'Q1'!$B$3:$J$22,9,)</f>
        <v>19</v>
      </c>
      <c r="E11" s="33">
        <f>+VLOOKUP($C11,'R2'!$C$3:$H$22,5,)+VLOOKUP($C11,'Q2'!$B$3:$J$22,9,)</f>
        <v>12</v>
      </c>
      <c r="F11" s="33">
        <f>+VLOOKUP($C11,'R3'!$C$3:$H$22,5,)+VLOOKUP($C11,'Q3'!$B$3:$J$22,9,)</f>
        <v>8</v>
      </c>
      <c r="G11" s="33">
        <f>+VLOOKUP($C11,'R4'!$C$3:$H$22,5,)+VLOOKUP($C11,'Q4'!$B$3:$J$22,9,)</f>
        <v>9</v>
      </c>
      <c r="H11" s="33">
        <f>+VLOOKUP($C11,'R5'!$C$3:$H$22,5,)+VLOOKUP($C11,'Q5'!$B$3:$J$22,9,)</f>
        <v>8</v>
      </c>
      <c r="I11" s="33">
        <f>+VLOOKUP($C11,'R6'!$C$3:$H$22,5,)+VLOOKUP($C11,'Q6'!$B$3:$J$22,9,)</f>
        <v>10</v>
      </c>
      <c r="J11" s="33">
        <f>+VLOOKUP($C11,'R7'!$C$3:$H$22,5,)+VLOOKUP($C11,'Q7'!$B$3:$J$22,9,)</f>
        <v>-14</v>
      </c>
      <c r="K11" s="33">
        <f>+VLOOKUP($C11,'R8'!$C$3:$H$22,5,)+VLOOKUP($C11,'Q8'!$B$3:$J$22,9,)</f>
        <v>6</v>
      </c>
      <c r="L11" s="33">
        <f>+VLOOKUP($C11,'R9'!$C$3:$H$22,5,)+VLOOKUP($C11,'Q9'!$B$3:$J$22,9,)</f>
        <v>-14</v>
      </c>
      <c r="M11" s="33">
        <f>+VLOOKUP($C11,'R10'!$C$3:$H$22,5,)+VLOOKUP($C11,'Q10'!$B$3:$J$22,9,)</f>
        <v>17</v>
      </c>
      <c r="N11" s="33"/>
      <c r="O11" s="33"/>
      <c r="P11" s="33"/>
      <c r="Q11" s="33">
        <f t="shared" si="0"/>
        <v>61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/>
      <c r="AD11" s="109"/>
      <c r="AE11" s="109"/>
      <c r="AF11" s="109"/>
      <c r="AG11" s="110">
        <f t="shared" si="1"/>
        <v>178</v>
      </c>
      <c r="AH11" s="220">
        <f t="shared" si="2"/>
        <v>19.777777777777779</v>
      </c>
    </row>
    <row r="12" spans="2:34" x14ac:dyDescent="0.2">
      <c r="B12" s="92" t="s">
        <v>34</v>
      </c>
      <c r="C12" s="55" t="s">
        <v>45</v>
      </c>
      <c r="D12" s="34">
        <f>+VLOOKUP($C12,'R1'!$C$3:$H$22,5,)+VLOOKUP($C12,'Q1'!$B$3:$J$22,9,)</f>
        <v>-14</v>
      </c>
      <c r="E12" s="34">
        <f>+VLOOKUP($C12,'R2'!$C$3:$H$22,5,)+VLOOKUP($C12,'Q2'!$B$3:$J$22,9,)</f>
        <v>14</v>
      </c>
      <c r="F12" s="34">
        <f>+VLOOKUP($C12,'R3'!$C$3:$H$22,5,)+VLOOKUP($C12,'Q3'!$B$3:$J$22,9,)</f>
        <v>18</v>
      </c>
      <c r="G12" s="34">
        <f>+VLOOKUP($C12,'R4'!$C$3:$H$22,5,)+VLOOKUP($C12,'Q4'!$B$3:$J$22,9,)</f>
        <v>-12</v>
      </c>
      <c r="H12" s="34">
        <f>+VLOOKUP($C12,'R5'!$C$3:$H$22,5,)+VLOOKUP($C12,'Q5'!$B$3:$J$22,9,)</f>
        <v>-14</v>
      </c>
      <c r="I12" s="34">
        <f>+VLOOKUP($C12,'R6'!$C$3:$H$22,5,)+VLOOKUP($C12,'Q6'!$B$3:$J$22,9,)</f>
        <v>9</v>
      </c>
      <c r="J12" s="34">
        <f>+VLOOKUP($C12,'R7'!$C$3:$H$22,5,)+VLOOKUP($C12,'Q7'!$B$3:$J$22,9,)</f>
        <v>8</v>
      </c>
      <c r="K12" s="34">
        <f>+VLOOKUP($C12,'R8'!$C$3:$H$22,5,)+VLOOKUP($C12,'Q8'!$B$3:$J$22,9,)</f>
        <v>-11</v>
      </c>
      <c r="L12" s="34">
        <f>+VLOOKUP($C12,'R9'!$C$3:$H$22,5,)+VLOOKUP($C12,'Q9'!$B$3:$J$22,9,)</f>
        <v>-14</v>
      </c>
      <c r="M12" s="34">
        <f>+VLOOKUP($C12,'R10'!$C$3:$H$22,5,)+VLOOKUP($C12,'Q10'!$B$3:$J$22,9,)</f>
        <v>15</v>
      </c>
      <c r="N12" s="34"/>
      <c r="O12" s="34"/>
      <c r="P12" s="34"/>
      <c r="Q12" s="34">
        <f t="shared" si="0"/>
        <v>-1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/>
      <c r="AD12" s="113"/>
      <c r="AE12" s="113"/>
      <c r="AF12" s="113"/>
      <c r="AG12" s="114">
        <f t="shared" si="1"/>
        <v>88</v>
      </c>
      <c r="AH12" s="222">
        <f t="shared" si="2"/>
        <v>9.7777777777777786</v>
      </c>
    </row>
    <row r="13" spans="2:34" ht="17" customHeight="1" thickBot="1" x14ac:dyDescent="0.25">
      <c r="B13" s="89" t="s">
        <v>26</v>
      </c>
      <c r="C13" s="53" t="s">
        <v>38</v>
      </c>
      <c r="D13" s="32">
        <f>+VLOOKUP($C13,'R1'!$C$3:$H$22,5,)+VLOOKUP($C13,'Q1'!$B$3:$J$22,9,)</f>
        <v>20</v>
      </c>
      <c r="E13" s="32">
        <f>+VLOOKUP($C13,'R2'!$C$3:$H$22,5,)+VLOOKUP($C13,'Q2'!$B$3:$J$22,9,)</f>
        <v>-4</v>
      </c>
      <c r="F13" s="32">
        <f>+VLOOKUP($C13,'R3'!$C$3:$H$22,5,)+VLOOKUP($C13,'Q3'!$B$3:$J$22,9,)</f>
        <v>3</v>
      </c>
      <c r="G13" s="32">
        <f>+VLOOKUP($C13,'R4'!$C$3:$H$22,5,)+VLOOKUP($C13,'Q4'!$B$3:$J$22,9,)</f>
        <v>20</v>
      </c>
      <c r="H13" s="32">
        <f>+VLOOKUP($C13,'R5'!$C$3:$H$22,5,)+VLOOKUP($C13,'Q5'!$B$3:$J$22,9,)</f>
        <v>20</v>
      </c>
      <c r="I13" s="32">
        <f>+VLOOKUP($C13,'R6'!$C$3:$H$22,5,)+VLOOKUP($C13,'Q6'!$B$3:$J$22,9,)</f>
        <v>7</v>
      </c>
      <c r="J13" s="32">
        <f>+VLOOKUP($C13,'R7'!$C$3:$H$22,5,)+VLOOKUP($C13,'Q7'!$B$3:$J$22,9,)</f>
        <v>21</v>
      </c>
      <c r="K13" s="32">
        <f>+VLOOKUP($C13,'R8'!$C$3:$H$22,5,)+VLOOKUP($C13,'Q8'!$B$3:$J$22,9,)</f>
        <v>15</v>
      </c>
      <c r="L13" s="32">
        <f>+VLOOKUP($C13,'R9'!$C$3:$H$22,5,)+VLOOKUP($C13,'Q9'!$B$3:$J$22,9,)</f>
        <v>-11</v>
      </c>
      <c r="M13" s="32">
        <f>+VLOOKUP($C13,'R10'!$C$3:$H$22,5,)+VLOOKUP($C13,'Q10'!$B$3:$J$22,9,)</f>
        <v>14</v>
      </c>
      <c r="N13" s="32"/>
      <c r="O13" s="32"/>
      <c r="P13" s="32"/>
      <c r="Q13" s="32">
        <f t="shared" si="0"/>
        <v>105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/>
      <c r="AD13" s="115"/>
      <c r="AE13" s="115"/>
      <c r="AF13" s="115"/>
      <c r="AG13" s="116">
        <f t="shared" si="1"/>
        <v>89</v>
      </c>
      <c r="AH13" s="223">
        <f t="shared" si="2"/>
        <v>9.8888888888888893</v>
      </c>
    </row>
    <row r="14" spans="2:34" ht="17" customHeight="1" thickBot="1" x14ac:dyDescent="0.25">
      <c r="B14" s="90" t="s">
        <v>32</v>
      </c>
      <c r="C14" s="54" t="s">
        <v>43</v>
      </c>
      <c r="D14" s="33">
        <f>+VLOOKUP($C14,'R1'!$C$3:$H$22,5,)+VLOOKUP($C14,'Q1'!$B$3:$J$22,9,)</f>
        <v>-14</v>
      </c>
      <c r="E14" s="33">
        <f>+VLOOKUP($C14,'R2'!$C$3:$H$22,5,)+VLOOKUP($C14,'Q2'!$B$3:$J$22,9,)</f>
        <v>17</v>
      </c>
      <c r="F14" s="33">
        <f>+VLOOKUP($C14,'R3'!$C$3:$H$22,5,)+VLOOKUP($C14,'Q3'!$B$3:$J$22,9,)</f>
        <v>15</v>
      </c>
      <c r="G14" s="33">
        <f>+VLOOKUP($C14,'R4'!$C$3:$H$22,5,)+VLOOKUP($C14,'Q4'!$B$3:$J$22,9,)</f>
        <v>1</v>
      </c>
      <c r="H14" s="33">
        <f>+VLOOKUP($C14,'R5'!$C$3:$H$22,5,)+VLOOKUP($C14,'Q5'!$B$3:$J$22,9,)</f>
        <v>15</v>
      </c>
      <c r="I14" s="33">
        <f>+VLOOKUP($C14,'R6'!$C$3:$H$22,5,)+VLOOKUP($C14,'Q6'!$B$3:$J$22,9,)</f>
        <v>8</v>
      </c>
      <c r="J14" s="33">
        <f>+VLOOKUP($C14,'R7'!$C$3:$H$22,5,)+VLOOKUP($C14,'Q7'!$B$3:$J$22,9,)</f>
        <v>15</v>
      </c>
      <c r="K14" s="33">
        <f>+VLOOKUP($C14,'R8'!$C$3:$H$22,5,)+VLOOKUP($C14,'Q8'!$B$3:$J$22,9,)</f>
        <v>10</v>
      </c>
      <c r="L14" s="33">
        <f>+VLOOKUP($C14,'R9'!$C$3:$H$22,5,)+VLOOKUP($C14,'Q9'!$B$3:$J$22,9,)</f>
        <v>18</v>
      </c>
      <c r="M14" s="33">
        <f>+VLOOKUP($C14,'R10'!$C$3:$H$22,5,)+VLOOKUP($C14,'Q10'!$B$3:$J$22,9,)</f>
        <v>12</v>
      </c>
      <c r="N14" s="33"/>
      <c r="O14" s="33"/>
      <c r="P14" s="33"/>
      <c r="Q14" s="33">
        <f t="shared" si="0"/>
        <v>97</v>
      </c>
    </row>
    <row r="15" spans="2:34" ht="17" customHeight="1" thickBot="1" x14ac:dyDescent="0.25">
      <c r="B15" s="93" t="s">
        <v>36</v>
      </c>
      <c r="C15" s="56" t="s">
        <v>48</v>
      </c>
      <c r="D15" s="35">
        <f>+VLOOKUP($C15,'R1'!$C$3:$H$22,5,)+VLOOKUP($C15,'Q1'!$B$3:$J$22,9,)</f>
        <v>15</v>
      </c>
      <c r="E15" s="35">
        <f>+VLOOKUP($C15,'R2'!$C$3:$H$22,5,)+VLOOKUP($C15,'Q2'!$B$3:$J$22,9,)</f>
        <v>4</v>
      </c>
      <c r="F15" s="35">
        <f>+VLOOKUP($C15,'R3'!$C$3:$H$22,5,)+VLOOKUP($C15,'Q3'!$B$3:$J$22,9,)</f>
        <v>-1</v>
      </c>
      <c r="G15" s="35">
        <f>+VLOOKUP($C15,'R4'!$C$3:$H$22,5,)+VLOOKUP($C15,'Q4'!$B$3:$J$22,9,)</f>
        <v>8</v>
      </c>
      <c r="H15" s="35">
        <f>+VLOOKUP($C15,'R5'!$C$3:$H$22,5,)+VLOOKUP($C15,'Q5'!$B$3:$J$22,9,)</f>
        <v>1</v>
      </c>
      <c r="I15" s="35">
        <f>+VLOOKUP($C15,'R6'!$C$3:$H$22,5,)+VLOOKUP($C15,'Q6'!$B$3:$J$22,9,)</f>
        <v>4</v>
      </c>
      <c r="J15" s="35">
        <f>+VLOOKUP($C15,'R7'!$C$3:$H$22,5,)+VLOOKUP($C15,'Q7'!$B$3:$J$22,9,)</f>
        <v>11</v>
      </c>
      <c r="K15" s="35">
        <f>+VLOOKUP($C15,'R8'!$C$3:$H$22,5,)+VLOOKUP($C15,'Q8'!$B$3:$J$22,9,)</f>
        <v>15</v>
      </c>
      <c r="L15" s="35">
        <f>+VLOOKUP($C15,'R9'!$C$3:$H$22,5,)+VLOOKUP($C15,'Q9'!$B$3:$J$22,9,)</f>
        <v>-14</v>
      </c>
      <c r="M15" s="35">
        <f>+VLOOKUP($C15,'R10'!$C$3:$H$22,5,)+VLOOKUP($C15,'Q10'!$B$3:$J$22,9,)</f>
        <v>11</v>
      </c>
      <c r="N15" s="35"/>
      <c r="O15" s="35"/>
      <c r="P15" s="35"/>
      <c r="Q15" s="35">
        <f t="shared" si="0"/>
        <v>54</v>
      </c>
      <c r="AA15" s="238" t="s">
        <v>0</v>
      </c>
      <c r="AB15" s="239" t="s">
        <v>1</v>
      </c>
      <c r="AC15" s="239" t="s">
        <v>53</v>
      </c>
      <c r="AD15" s="239" t="s">
        <v>54</v>
      </c>
      <c r="AE15" s="239" t="s">
        <v>40</v>
      </c>
    </row>
    <row r="16" spans="2:34" ht="17" customHeight="1" x14ac:dyDescent="0.2">
      <c r="B16" s="88" t="s">
        <v>30</v>
      </c>
      <c r="C16" s="77" t="s">
        <v>35</v>
      </c>
      <c r="D16" s="82">
        <f>+VLOOKUP($C16,'R1'!$C$3:$H$22,5,)+VLOOKUP($C16,'Q1'!$B$3:$J$22,9,)</f>
        <v>24</v>
      </c>
      <c r="E16" s="82">
        <f>+VLOOKUP($C16,'R2'!$C$3:$H$22,5,)+VLOOKUP($C16,'Q2'!$B$3:$J$22,9,)</f>
        <v>-1</v>
      </c>
      <c r="F16" s="82">
        <f>+VLOOKUP($C16,'R3'!$C$3:$H$22,5,)+VLOOKUP($C16,'Q3'!$B$3:$J$22,9,)</f>
        <v>-9</v>
      </c>
      <c r="G16" s="82">
        <f>+VLOOKUP($C16,'R4'!$C$3:$H$22,5,)+VLOOKUP($C16,'Q4'!$B$3:$J$22,9,)</f>
        <v>22</v>
      </c>
      <c r="H16" s="82">
        <f>+VLOOKUP($C16,'R5'!$C$3:$H$22,5,)+VLOOKUP($C16,'Q5'!$B$3:$J$22,9,)</f>
        <v>2</v>
      </c>
      <c r="I16" s="82">
        <f>+VLOOKUP($C16,'R6'!$C$3:$H$22,5,)+VLOOKUP($C16,'Q6'!$B$3:$J$22,9,)</f>
        <v>14</v>
      </c>
      <c r="J16" s="82">
        <f>+VLOOKUP($C16,'R7'!$C$3:$H$22,5,)+VLOOKUP($C16,'Q7'!$B$3:$J$22,9,)</f>
        <v>18</v>
      </c>
      <c r="K16" s="82">
        <f>+VLOOKUP($C16,'R8'!$C$3:$H$22,5,)+VLOOKUP($C16,'Q8'!$B$3:$J$22,9,)</f>
        <v>45</v>
      </c>
      <c r="L16" s="82">
        <f>+VLOOKUP($C16,'R9'!$C$3:$H$22,5,)+VLOOKUP($C16,'Q9'!$B$3:$J$22,9,)</f>
        <v>-14</v>
      </c>
      <c r="M16" s="82">
        <f>+VLOOKUP($C16,'R10'!$C$3:$H$22,5,)+VLOOKUP($C16,'Q10'!$B$3:$J$22,9,)</f>
        <v>10</v>
      </c>
      <c r="N16" s="82"/>
      <c r="O16" s="82"/>
      <c r="P16" s="82"/>
      <c r="Q16" s="82">
        <f t="shared" si="0"/>
        <v>111</v>
      </c>
      <c r="AA16" s="240" t="s">
        <v>24</v>
      </c>
      <c r="AB16" s="241" t="s">
        <v>42</v>
      </c>
      <c r="AC16" s="242">
        <v>-13</v>
      </c>
      <c r="AD16" s="242">
        <v>12</v>
      </c>
      <c r="AE16" s="242">
        <v>-1</v>
      </c>
    </row>
    <row r="17" spans="2:17" x14ac:dyDescent="0.2">
      <c r="B17" s="86" t="s">
        <v>22</v>
      </c>
      <c r="C17" s="51" t="s">
        <v>23</v>
      </c>
      <c r="D17" s="30">
        <f>+VLOOKUP($C17,'R1'!$C$3:$H$22,5,)+VLOOKUP($C17,'Q1'!$B$3:$J$22,9,)</f>
        <v>36</v>
      </c>
      <c r="E17" s="30">
        <f>+VLOOKUP($C17,'R2'!$C$3:$H$22,5,)+VLOOKUP($C17,'Q2'!$B$3:$J$22,9,)</f>
        <v>30</v>
      </c>
      <c r="F17" s="30">
        <f>+VLOOKUP($C17,'R3'!$C$3:$H$22,5,)+VLOOKUP($C17,'Q3'!$B$3:$J$22,9,)</f>
        <v>-1</v>
      </c>
      <c r="G17" s="30">
        <f>+VLOOKUP($C17,'R4'!$C$3:$H$22,5,)+VLOOKUP($C17,'Q4'!$B$3:$J$22,9,)</f>
        <v>25</v>
      </c>
      <c r="H17" s="30">
        <f>+VLOOKUP($C17,'R5'!$C$3:$H$22,5,)+VLOOKUP($C17,'Q5'!$B$3:$J$22,9,)</f>
        <v>19</v>
      </c>
      <c r="I17" s="30">
        <f>+VLOOKUP($C17,'R6'!$C$3:$H$22,5,)+VLOOKUP($C17,'Q6'!$B$3:$J$22,9,)</f>
        <v>4</v>
      </c>
      <c r="J17" s="30">
        <f>+VLOOKUP($C17,'R7'!$C$3:$H$22,5,)+VLOOKUP($C17,'Q7'!$B$3:$J$22,9,)</f>
        <v>20</v>
      </c>
      <c r="K17" s="30">
        <f>+VLOOKUP($C17,'R8'!$C$3:$H$22,5,)+VLOOKUP($C17,'Q8'!$B$3:$J$22,9,)</f>
        <v>35</v>
      </c>
      <c r="L17" s="30">
        <f>+VLOOKUP($C17,'R9'!$C$3:$H$22,5,)+VLOOKUP($C17,'Q9'!$B$3:$J$22,9,)</f>
        <v>24</v>
      </c>
      <c r="M17" s="30">
        <f>+VLOOKUP($C17,'R10'!$C$3:$H$22,5,)+VLOOKUP($C17,'Q10'!$B$3:$J$22,9,)</f>
        <v>7</v>
      </c>
      <c r="N17" s="30"/>
      <c r="O17" s="30"/>
      <c r="P17" s="30"/>
      <c r="Q17" s="30">
        <f t="shared" si="0"/>
        <v>199</v>
      </c>
    </row>
    <row r="18" spans="2:17" x14ac:dyDescent="0.2">
      <c r="B18" s="85" t="s">
        <v>28</v>
      </c>
      <c r="C18" s="49" t="s">
        <v>39</v>
      </c>
      <c r="D18" s="28">
        <f>+VLOOKUP($C18,'R1'!$C$3:$H$22,5,)+VLOOKUP($C18,'Q1'!$B$3:$J$22,9,)</f>
        <v>6</v>
      </c>
      <c r="E18" s="28">
        <f>+VLOOKUP($C18,'R2'!$C$3:$H$22,5,)+VLOOKUP($C18,'Q2'!$B$3:$J$22,9,)</f>
        <v>-9</v>
      </c>
      <c r="F18" s="28">
        <f>+VLOOKUP($C18,'R3'!$C$3:$H$22,5,)+VLOOKUP($C18,'Q3'!$B$3:$J$22,9,)</f>
        <v>21</v>
      </c>
      <c r="G18" s="28">
        <f>+VLOOKUP($C18,'R4'!$C$3:$H$22,5,)+VLOOKUP($C18,'Q4'!$B$3:$J$22,9,)</f>
        <v>6</v>
      </c>
      <c r="H18" s="28">
        <f>+VLOOKUP($C18,'R5'!$C$3:$H$22,5,)+VLOOKUP($C18,'Q5'!$B$3:$J$22,9,)</f>
        <v>2</v>
      </c>
      <c r="I18" s="28">
        <f>+VLOOKUP($C18,'R6'!$C$3:$H$22,5,)+VLOOKUP($C18,'Q6'!$B$3:$J$22,9,)</f>
        <v>20</v>
      </c>
      <c r="J18" s="28">
        <f>+VLOOKUP($C18,'R7'!$C$3:$H$22,5,)+VLOOKUP($C18,'Q7'!$B$3:$J$22,9,)</f>
        <v>8</v>
      </c>
      <c r="K18" s="28">
        <f>+VLOOKUP($C18,'R8'!$C$3:$H$22,5,)+VLOOKUP($C18,'Q8'!$B$3:$J$22,9,)</f>
        <v>-14</v>
      </c>
      <c r="L18" s="28">
        <f>+VLOOKUP($C18,'R9'!$C$3:$H$22,5,)+VLOOKUP($C18,'Q9'!$B$3:$J$22,9,)</f>
        <v>12</v>
      </c>
      <c r="M18" s="28">
        <f>+VLOOKUP($C18,'R10'!$C$3:$H$22,5,)+VLOOKUP($C18,'Q10'!$B$3:$J$22,9,)</f>
        <v>7</v>
      </c>
      <c r="N18" s="28"/>
      <c r="O18" s="28"/>
      <c r="P18" s="28"/>
      <c r="Q18" s="28">
        <f t="shared" si="0"/>
        <v>59</v>
      </c>
    </row>
    <row r="19" spans="2:17" x14ac:dyDescent="0.2">
      <c r="B19" s="91" t="s">
        <v>20</v>
      </c>
      <c r="C19" s="50" t="s">
        <v>25</v>
      </c>
      <c r="D19" s="29">
        <f>+VLOOKUP($C19,'R1'!$C$3:$H$22,5,)+VLOOKUP($C19,'Q1'!$B$3:$J$22,9,)</f>
        <v>3</v>
      </c>
      <c r="E19" s="29">
        <f>+VLOOKUP($C19,'R2'!$C$3:$H$22,5,)+VLOOKUP($C19,'Q2'!$B$3:$J$22,9,)</f>
        <v>24</v>
      </c>
      <c r="F19" s="29">
        <f>+VLOOKUP($C19,'R3'!$C$3:$H$22,5,)+VLOOKUP($C19,'Q3'!$B$3:$J$22,9,)</f>
        <v>23</v>
      </c>
      <c r="G19" s="29">
        <f>+VLOOKUP($C19,'R4'!$C$3:$H$22,5,)+VLOOKUP($C19,'Q4'!$B$3:$J$22,9,)</f>
        <v>15</v>
      </c>
      <c r="H19" s="29">
        <f>+VLOOKUP($C19,'R5'!$C$3:$H$22,5,)+VLOOKUP($C19,'Q5'!$B$3:$J$22,9,)</f>
        <v>24</v>
      </c>
      <c r="I19" s="29">
        <f>+VLOOKUP($C19,'R6'!$C$3:$H$22,5,)+VLOOKUP($C19,'Q6'!$B$3:$J$22,9,)</f>
        <v>19</v>
      </c>
      <c r="J19" s="29">
        <f>+VLOOKUP($C19,'R7'!$C$3:$H$22,5,)+VLOOKUP($C19,'Q7'!$B$3:$J$22,9,)</f>
        <v>16</v>
      </c>
      <c r="K19" s="29">
        <f>+VLOOKUP($C19,'R8'!$C$3:$H$22,5,)+VLOOKUP($C19,'Q8'!$B$3:$J$22,9,)</f>
        <v>-1</v>
      </c>
      <c r="L19" s="29">
        <f>+VLOOKUP($C19,'R9'!$C$3:$H$22,5,)+VLOOKUP($C19,'Q9'!$B$3:$J$22,9,)</f>
        <v>36</v>
      </c>
      <c r="M19" s="29">
        <f>+VLOOKUP($C19,'R10'!$C$3:$H$22,5,)+VLOOKUP($C19,'Q10'!$B$3:$J$22,9,)</f>
        <v>6</v>
      </c>
      <c r="N19" s="29"/>
      <c r="O19" s="29"/>
      <c r="P19" s="29"/>
      <c r="Q19" s="29">
        <f t="shared" si="0"/>
        <v>165</v>
      </c>
    </row>
    <row r="20" spans="2:17" x14ac:dyDescent="0.2">
      <c r="B20" s="92" t="s">
        <v>34</v>
      </c>
      <c r="C20" s="55" t="s">
        <v>46</v>
      </c>
      <c r="D20" s="34">
        <f>+VLOOKUP($C20,'R1'!$C$3:$H$22,5,)+VLOOKUP($C20,'Q1'!$B$3:$J$22,9,)</f>
        <v>-11</v>
      </c>
      <c r="E20" s="34">
        <f>+VLOOKUP($C20,'R2'!$C$3:$H$22,5,)+VLOOKUP($C20,'Q2'!$B$3:$J$22,9,)</f>
        <v>6</v>
      </c>
      <c r="F20" s="34">
        <f>+VLOOKUP($C20,'R3'!$C$3:$H$22,5,)+VLOOKUP($C20,'Q3'!$B$3:$J$22,9,)</f>
        <v>6</v>
      </c>
      <c r="G20" s="34">
        <f>+VLOOKUP($C20,'R4'!$C$3:$H$22,5,)+VLOOKUP($C20,'Q4'!$B$3:$J$22,9,)</f>
        <v>7</v>
      </c>
      <c r="H20" s="34">
        <f>+VLOOKUP($C20,'R5'!$C$3:$H$22,5,)+VLOOKUP($C20,'Q5'!$B$3:$J$22,9,)</f>
        <v>5</v>
      </c>
      <c r="I20" s="34">
        <f>+VLOOKUP($C20,'R6'!$C$3:$H$22,5,)+VLOOKUP($C20,'Q6'!$B$3:$J$22,9,)</f>
        <v>0</v>
      </c>
      <c r="J20" s="34">
        <f>+VLOOKUP($C20,'R7'!$C$3:$H$22,5,)+VLOOKUP($C20,'Q7'!$B$3:$J$22,9,)</f>
        <v>11</v>
      </c>
      <c r="K20" s="34">
        <f>+VLOOKUP($C20,'R8'!$C$3:$H$22,5,)+VLOOKUP($C20,'Q8'!$B$3:$J$22,9,)</f>
        <v>13</v>
      </c>
      <c r="L20" s="34">
        <f>+VLOOKUP($C20,'R9'!$C$3:$H$22,5,)+VLOOKUP($C20,'Q9'!$B$3:$J$22,9,)</f>
        <v>14</v>
      </c>
      <c r="M20" s="34">
        <f>+VLOOKUP($C20,'R10'!$C$3:$H$22,5,)+VLOOKUP($C20,'Q10'!$B$3:$J$22,9,)</f>
        <v>3</v>
      </c>
      <c r="N20" s="34"/>
      <c r="O20" s="34"/>
      <c r="P20" s="34"/>
      <c r="Q20" s="34">
        <f t="shared" si="0"/>
        <v>54</v>
      </c>
    </row>
    <row r="21" spans="2:17" x14ac:dyDescent="0.2">
      <c r="B21" s="93" t="s">
        <v>36</v>
      </c>
      <c r="C21" s="56" t="s">
        <v>47</v>
      </c>
      <c r="D21" s="35">
        <f>+VLOOKUP($C21,'R1'!$C$3:$H$22,5,)+VLOOKUP($C21,'Q1'!$B$3:$J$22,9,)</f>
        <v>-12</v>
      </c>
      <c r="E21" s="35">
        <f>+VLOOKUP($C21,'R2'!$C$3:$H$22,5,)+VLOOKUP($C21,'Q2'!$B$3:$J$22,9,)</f>
        <v>3</v>
      </c>
      <c r="F21" s="35">
        <f>+VLOOKUP($C21,'R3'!$C$3:$H$22,5,)+VLOOKUP($C21,'Q3'!$B$3:$J$22,9,)</f>
        <v>3</v>
      </c>
      <c r="G21" s="35">
        <f>+VLOOKUP($C21,'R4'!$C$3:$H$22,5,)+VLOOKUP($C21,'Q4'!$B$3:$J$22,9,)</f>
        <v>18</v>
      </c>
      <c r="H21" s="35">
        <f>+VLOOKUP($C21,'R5'!$C$3:$H$22,5,)+VLOOKUP($C21,'Q5'!$B$3:$J$22,9,)</f>
        <v>5</v>
      </c>
      <c r="I21" s="35">
        <f>+VLOOKUP($C21,'R6'!$C$3:$H$22,5,)+VLOOKUP($C21,'Q6'!$B$3:$J$22,9,)</f>
        <v>9</v>
      </c>
      <c r="J21" s="35">
        <f>+VLOOKUP($C21,'R7'!$C$3:$H$22,5,)+VLOOKUP($C21,'Q7'!$B$3:$J$22,9,)</f>
        <v>-11</v>
      </c>
      <c r="K21" s="35">
        <f>+VLOOKUP($C21,'R8'!$C$3:$H$22,5,)+VLOOKUP($C21,'Q8'!$B$3:$J$22,9,)</f>
        <v>14</v>
      </c>
      <c r="L21" s="35">
        <f>+VLOOKUP($C21,'R9'!$C$3:$H$22,5,)+VLOOKUP($C21,'Q9'!$B$3:$J$22,9,)</f>
        <v>17</v>
      </c>
      <c r="M21" s="35">
        <f>+VLOOKUP($C21,'R10'!$C$3:$H$22,5,)+VLOOKUP($C21,'Q10'!$B$3:$J$22,9,)</f>
        <v>0</v>
      </c>
      <c r="N21" s="35"/>
      <c r="O21" s="35"/>
      <c r="P21" s="35"/>
      <c r="Q21" s="35">
        <f t="shared" si="0"/>
        <v>46</v>
      </c>
    </row>
    <row r="22" spans="2:17" x14ac:dyDescent="0.2">
      <c r="B22" s="86" t="s">
        <v>22</v>
      </c>
      <c r="C22" s="51" t="s">
        <v>37</v>
      </c>
      <c r="D22" s="30">
        <f>+VLOOKUP($C22,'R1'!$C$3:$H$22,5,)+VLOOKUP($C22,'Q1'!$B$3:$J$22,9,)</f>
        <v>23</v>
      </c>
      <c r="E22" s="30">
        <f>+VLOOKUP($C22,'R2'!$C$3:$H$22,5,)+VLOOKUP($C22,'Q2'!$B$3:$J$22,9,)</f>
        <v>11</v>
      </c>
      <c r="F22" s="30">
        <f>+VLOOKUP($C22,'R3'!$C$3:$H$22,5,)+VLOOKUP($C22,'Q3'!$B$3:$J$22,9,)</f>
        <v>11</v>
      </c>
      <c r="G22" s="30">
        <f>+VLOOKUP($C22,'R4'!$C$3:$H$22,5,)+VLOOKUP($C22,'Q4'!$B$3:$J$22,9,)</f>
        <v>-2</v>
      </c>
      <c r="H22" s="30">
        <f>+VLOOKUP($C22,'R5'!$C$3:$H$22,5,)+VLOOKUP($C22,'Q5'!$B$3:$J$22,9,)</f>
        <v>2</v>
      </c>
      <c r="I22" s="30">
        <f>+VLOOKUP($C22,'R6'!$C$3:$H$22,5,)+VLOOKUP($C22,'Q6'!$B$3:$J$22,9,)</f>
        <v>23</v>
      </c>
      <c r="J22" s="30">
        <f>+VLOOKUP($C22,'R7'!$C$3:$H$22,5,)+VLOOKUP($C22,'Q7'!$B$3:$J$22,9,)</f>
        <v>-6</v>
      </c>
      <c r="K22" s="30">
        <f>+VLOOKUP($C22,'R8'!$C$3:$H$22,5,)+VLOOKUP($C22,'Q8'!$B$3:$J$22,9,)</f>
        <v>37</v>
      </c>
      <c r="L22" s="30">
        <f>+VLOOKUP($C22,'R9'!$C$3:$H$22,5,)+VLOOKUP($C22,'Q9'!$B$3:$J$22,9,)</f>
        <v>-8</v>
      </c>
      <c r="M22" s="30">
        <f>+VLOOKUP($C22,'R10'!$C$3:$H$22,5,)+VLOOKUP($C22,'Q10'!$B$3:$J$22,9,)</f>
        <v>0</v>
      </c>
      <c r="N22" s="30"/>
      <c r="O22" s="30"/>
      <c r="P22" s="30"/>
      <c r="Q22" s="30">
        <f t="shared" si="0"/>
        <v>91</v>
      </c>
    </row>
    <row r="23" spans="2:17" ht="17" customHeight="1" thickBot="1" x14ac:dyDescent="0.25">
      <c r="B23" s="398" t="s">
        <v>24</v>
      </c>
      <c r="C23" s="235" t="s">
        <v>27</v>
      </c>
      <c r="D23" s="399">
        <f>+VLOOKUP($C23,'R1'!$C$3:$H$22,5,)+VLOOKUP($C23,'Q1'!$B$3:$J$22,9,)</f>
        <v>-10</v>
      </c>
      <c r="E23" s="399">
        <f>+VLOOKUP($C23,'R2'!$C$3:$H$22,5,)+VLOOKUP($C23,'Q2'!$B$3:$J$22,9,)</f>
        <v>21</v>
      </c>
      <c r="F23" s="399">
        <f>+VLOOKUP($C23,'R3'!$C$3:$H$22,5,)+VLOOKUP($C23,'Q3'!$B$3:$J$22,9,)</f>
        <v>27</v>
      </c>
      <c r="G23" s="399">
        <f>+VLOOKUP($C23,'R4'!$C$3:$H$22,5,)+VLOOKUP($C23,'Q4'!$B$3:$J$22,9,)</f>
        <v>10</v>
      </c>
      <c r="H23" s="399">
        <f>+VLOOKUP($C23,'R5'!$C$3:$H$22,5,)+VLOOKUP($C23,'Q5'!$B$3:$J$22,9,)</f>
        <v>20</v>
      </c>
      <c r="I23" s="399">
        <f>+VLOOKUP($C23,'R6'!$C$3:$H$22,5,)+VLOOKUP($C23,'Q6'!$B$3:$J$22,9,)</f>
        <v>37</v>
      </c>
      <c r="J23" s="399">
        <f>+VLOOKUP($C23,'R7'!$C$3:$H$22,5,)+VLOOKUP($C23,'Q7'!$B$3:$J$22,9,)</f>
        <v>16</v>
      </c>
      <c r="K23" s="399">
        <f>+VLOOKUP($C23,'R8'!$C$3:$H$22,5,)+VLOOKUP($C23,'Q8'!$B$3:$J$22,9,)</f>
        <v>35</v>
      </c>
      <c r="L23" s="399">
        <f>+VLOOKUP($C23,'R9'!$C$3:$H$22,5,)+VLOOKUP($C23,'Q9'!$B$3:$J$22,9,)</f>
        <v>-8</v>
      </c>
      <c r="M23" s="399">
        <f>+VLOOKUP($C23,'R10'!$C$3:$H$22,5,)+VLOOKUP($C23,'Q10'!$B$3:$J$22,9,)</f>
        <v>-13</v>
      </c>
      <c r="N23" s="399"/>
      <c r="O23" s="399"/>
      <c r="P23" s="399"/>
      <c r="Q23" s="399">
        <f t="shared" si="0"/>
        <v>135</v>
      </c>
    </row>
    <row r="24" spans="2:17" ht="17" customHeight="1" thickBot="1" x14ac:dyDescent="0.25"/>
    <row r="25" spans="2:17" ht="17" customHeight="1" thickBot="1" x14ac:dyDescent="0.25">
      <c r="B25" s="405" t="s">
        <v>64</v>
      </c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7"/>
    </row>
    <row r="26" spans="2:17" ht="17" customHeight="1" thickBot="1" x14ac:dyDescent="0.25">
      <c r="B26" s="97" t="s">
        <v>0</v>
      </c>
      <c r="C26" s="404" t="s">
        <v>1</v>
      </c>
      <c r="D26" s="264" t="s">
        <v>50</v>
      </c>
      <c r="E26" s="264" t="s">
        <v>51</v>
      </c>
      <c r="F26" s="264" t="s">
        <v>52</v>
      </c>
      <c r="G26" s="264" t="s">
        <v>53</v>
      </c>
      <c r="H26" s="264" t="s">
        <v>54</v>
      </c>
      <c r="I26" s="264" t="s">
        <v>55</v>
      </c>
      <c r="J26" s="264" t="s">
        <v>56</v>
      </c>
      <c r="K26" s="264" t="s">
        <v>57</v>
      </c>
      <c r="L26" s="264" t="s">
        <v>58</v>
      </c>
      <c r="M26" s="264" t="s">
        <v>59</v>
      </c>
      <c r="N26" s="264" t="s">
        <v>60</v>
      </c>
      <c r="O26" s="264" t="s">
        <v>61</v>
      </c>
      <c r="P26" s="264" t="s">
        <v>62</v>
      </c>
      <c r="Q26" s="264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/>
      <c r="O27" s="37"/>
      <c r="P27" s="37"/>
      <c r="Q27" s="37">
        <f t="shared" ref="Q27:Q46" si="3">SUM(D27:M27)</f>
        <v>149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>
        <f>+VLOOKUP($C28,'Q10'!$B$3:$J$22,9,)</f>
        <v>11</v>
      </c>
      <c r="N28" s="27"/>
      <c r="O28" s="27"/>
      <c r="P28" s="27"/>
      <c r="Q28" s="27">
        <f t="shared" si="3"/>
        <v>128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>
        <f>+VLOOKUP($C29,'Q10'!$B$3:$J$22,9,)</f>
        <v>14</v>
      </c>
      <c r="N29" s="29"/>
      <c r="O29" s="29"/>
      <c r="P29" s="29"/>
      <c r="Q29" s="29">
        <f t="shared" si="3"/>
        <v>130</v>
      </c>
    </row>
    <row r="30" spans="2:17" x14ac:dyDescent="0.2">
      <c r="B30" s="87" t="s">
        <v>24</v>
      </c>
      <c r="C30" s="52" t="s">
        <v>27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>
        <f>+VLOOKUP($C30,'Q10'!$B$3:$J$22,9,)</f>
        <v>2</v>
      </c>
      <c r="N30" s="31"/>
      <c r="O30" s="31"/>
      <c r="P30" s="31"/>
      <c r="Q30" s="31">
        <f t="shared" si="3"/>
        <v>74</v>
      </c>
    </row>
    <row r="31" spans="2:17" x14ac:dyDescent="0.2">
      <c r="B31" s="86" t="s">
        <v>22</v>
      </c>
      <c r="C31" s="51" t="s">
        <v>37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>
        <f>+VLOOKUP($C31,'Q10'!$B$3:$J$22,9,)</f>
        <v>10</v>
      </c>
      <c r="N31" s="30"/>
      <c r="O31" s="30"/>
      <c r="P31" s="30"/>
      <c r="Q31" s="30">
        <f t="shared" si="3"/>
        <v>81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>
        <f>+VLOOKUP($C32,'Q10'!$B$3:$J$22,9,)</f>
        <v>6</v>
      </c>
      <c r="N32" s="30"/>
      <c r="O32" s="30"/>
      <c r="P32" s="30"/>
      <c r="Q32" s="30">
        <f t="shared" si="3"/>
        <v>76</v>
      </c>
    </row>
    <row r="33" spans="2:17" x14ac:dyDescent="0.2">
      <c r="B33" s="85" t="s">
        <v>28</v>
      </c>
      <c r="C33" s="49" t="s">
        <v>31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>
        <f>+VLOOKUP($C33,'Q10'!$B$3:$J$22,9,)</f>
        <v>4</v>
      </c>
      <c r="N33" s="28"/>
      <c r="O33" s="28"/>
      <c r="P33" s="28"/>
      <c r="Q33" s="28">
        <f t="shared" si="3"/>
        <v>69</v>
      </c>
    </row>
    <row r="34" spans="2:17" x14ac:dyDescent="0.2">
      <c r="B34" s="89" t="s">
        <v>26</v>
      </c>
      <c r="C34" s="53" t="s">
        <v>29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8</v>
      </c>
      <c r="M34" s="32">
        <f>+VLOOKUP($C34,'Q10'!$B$3:$J$22,9,)</f>
        <v>11</v>
      </c>
      <c r="N34" s="32"/>
      <c r="O34" s="32"/>
      <c r="P34" s="32"/>
      <c r="Q34" s="32">
        <f t="shared" si="3"/>
        <v>78</v>
      </c>
    </row>
    <row r="35" spans="2:17" x14ac:dyDescent="0.2">
      <c r="B35" s="87" t="s">
        <v>24</v>
      </c>
      <c r="C35" s="52" t="s">
        <v>33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>
        <f>+VLOOKUP($C35,'Q10'!$B$3:$J$22,9,)</f>
        <v>12</v>
      </c>
      <c r="N35" s="31"/>
      <c r="O35" s="31"/>
      <c r="P35" s="31"/>
      <c r="Q35" s="31">
        <f t="shared" si="3"/>
        <v>75</v>
      </c>
    </row>
    <row r="36" spans="2:17" ht="17" customHeight="1" x14ac:dyDescent="0.2">
      <c r="B36" s="91" t="s">
        <v>20</v>
      </c>
      <c r="C36" s="50" t="s">
        <v>25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>
        <f>+VLOOKUP($C36,'Q10'!$B$3:$J$22,9,)</f>
        <v>4</v>
      </c>
      <c r="N36" s="29"/>
      <c r="O36" s="29"/>
      <c r="P36" s="29"/>
      <c r="Q36" s="29">
        <f t="shared" si="3"/>
        <v>61</v>
      </c>
    </row>
    <row r="37" spans="2:17" x14ac:dyDescent="0.2">
      <c r="B37" s="88" t="s">
        <v>30</v>
      </c>
      <c r="C37" s="77" t="s">
        <v>35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>
        <f>+VLOOKUP($C37,'Q10'!$B$3:$J$22,9,)</f>
        <v>7</v>
      </c>
      <c r="N37" s="82"/>
      <c r="O37" s="82"/>
      <c r="P37" s="82"/>
      <c r="Q37" s="82">
        <f t="shared" si="3"/>
        <v>53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/>
      <c r="O38" s="32"/>
      <c r="P38" s="32"/>
      <c r="Q38" s="32">
        <f t="shared" si="3"/>
        <v>45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>
        <f>+VLOOKUP($C39,'Q10'!$B$3:$J$22,9,)</f>
        <v>2</v>
      </c>
      <c r="N39" s="28"/>
      <c r="O39" s="28"/>
      <c r="P39" s="28"/>
      <c r="Q39" s="28">
        <f t="shared" si="3"/>
        <v>34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>
        <f>+VLOOKUP($C40,'Q10'!$B$3:$J$22,9,)</f>
        <v>4</v>
      </c>
      <c r="N40" s="35"/>
      <c r="O40" s="35"/>
      <c r="P40" s="35"/>
      <c r="Q40" s="35">
        <f t="shared" si="3"/>
        <v>36</v>
      </c>
    </row>
    <row r="41" spans="2:17" x14ac:dyDescent="0.2">
      <c r="B41" s="90" t="s">
        <v>32</v>
      </c>
      <c r="C41" s="54" t="s">
        <v>43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>
        <f>+VLOOKUP($C41,'Q10'!$B$3:$J$22,9,)</f>
        <v>1</v>
      </c>
      <c r="N41" s="33"/>
      <c r="O41" s="33"/>
      <c r="P41" s="33"/>
      <c r="Q41" s="33">
        <f t="shared" si="3"/>
        <v>23</v>
      </c>
    </row>
    <row r="42" spans="2:17" x14ac:dyDescent="0.2">
      <c r="B42" s="92" t="s">
        <v>34</v>
      </c>
      <c r="C42" s="55" t="s">
        <v>45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>
        <f>+VLOOKUP($C42,'Q10'!$B$3:$J$22,9,)</f>
        <v>1</v>
      </c>
      <c r="N42" s="34"/>
      <c r="O42" s="34"/>
      <c r="P42" s="34"/>
      <c r="Q42" s="34">
        <f t="shared" si="3"/>
        <v>22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-5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>
        <f>+VLOOKUP($C43,'Q10'!$B$3:$J$22,9,)</f>
        <v>3</v>
      </c>
      <c r="N43" s="34"/>
      <c r="O43" s="34"/>
      <c r="P43" s="34"/>
      <c r="Q43" s="34">
        <f t="shared" si="3"/>
        <v>17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>
        <f>+VLOOKUP($C44,'Q10'!$B$3:$J$22,9,)</f>
        <v>2</v>
      </c>
      <c r="N44" s="82"/>
      <c r="O44" s="82"/>
      <c r="P44" s="82"/>
      <c r="Q44" s="82">
        <f t="shared" si="3"/>
        <v>22</v>
      </c>
    </row>
    <row r="45" spans="2:17" x14ac:dyDescent="0.2">
      <c r="B45" s="90" t="s">
        <v>32</v>
      </c>
      <c r="C45" s="54" t="s">
        <v>44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>
        <f>+VLOOKUP($C45,'Q10'!$B$3:$J$22,9,)</f>
        <v>3</v>
      </c>
      <c r="N45" s="33"/>
      <c r="O45" s="33"/>
      <c r="P45" s="33"/>
      <c r="Q45" s="33">
        <f t="shared" si="3"/>
        <v>20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/>
      <c r="O46" s="36"/>
      <c r="P46" s="36"/>
      <c r="Q46" s="36">
        <f t="shared" si="3"/>
        <v>11</v>
      </c>
    </row>
    <row r="47" spans="2:17" ht="17" customHeight="1" thickBot="1" x14ac:dyDescent="0.25"/>
    <row r="48" spans="2:17" ht="17" customHeight="1" thickBot="1" x14ac:dyDescent="0.25">
      <c r="B48" s="405" t="s">
        <v>65</v>
      </c>
      <c r="C48" s="406"/>
      <c r="D48" s="406"/>
      <c r="E48" s="406"/>
      <c r="F48" s="406"/>
      <c r="G48" s="406"/>
      <c r="H48" s="406"/>
      <c r="I48" s="406"/>
      <c r="J48" s="406"/>
      <c r="K48" s="406"/>
      <c r="L48" s="406"/>
      <c r="M48" s="406"/>
      <c r="N48" s="406"/>
      <c r="O48" s="406"/>
      <c r="P48" s="406"/>
      <c r="Q48" s="407"/>
    </row>
    <row r="49" spans="2:17" ht="17" customHeight="1" thickBot="1" x14ac:dyDescent="0.25">
      <c r="B49" s="97" t="s">
        <v>0</v>
      </c>
      <c r="C49" s="404" t="s">
        <v>1</v>
      </c>
      <c r="D49" s="264" t="s">
        <v>50</v>
      </c>
      <c r="E49" s="264" t="s">
        <v>51</v>
      </c>
      <c r="F49" s="264" t="s">
        <v>52</v>
      </c>
      <c r="G49" s="264" t="s">
        <v>53</v>
      </c>
      <c r="H49" s="264" t="s">
        <v>54</v>
      </c>
      <c r="I49" s="264" t="s">
        <v>55</v>
      </c>
      <c r="J49" s="264" t="s">
        <v>56</v>
      </c>
      <c r="K49" s="264" t="s">
        <v>57</v>
      </c>
      <c r="L49" s="264" t="s">
        <v>58</v>
      </c>
      <c r="M49" s="264" t="s">
        <v>59</v>
      </c>
      <c r="N49" s="264" t="s">
        <v>60</v>
      </c>
      <c r="O49" s="264" t="s">
        <v>61</v>
      </c>
      <c r="P49" s="264" t="s">
        <v>62</v>
      </c>
      <c r="Q49" s="264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/>
      <c r="O50" s="37"/>
      <c r="P50" s="37"/>
      <c r="Q50" s="37">
        <f t="shared" ref="Q50:Q69" si="4">SUM(C50:M50)</f>
        <v>265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29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>
        <f>+VLOOKUP($C51,'R10'!$C$3:$H$22,5,)</f>
        <v>27</v>
      </c>
      <c r="N51" s="29"/>
      <c r="O51" s="29"/>
      <c r="P51" s="29"/>
      <c r="Q51" s="29">
        <f t="shared" si="4"/>
        <v>148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>
        <f>+VLOOKUP($C52,'R10'!$C$3:$H$22,5,)</f>
        <v>43</v>
      </c>
      <c r="N52" s="27"/>
      <c r="O52" s="27"/>
      <c r="P52" s="27"/>
      <c r="Q52" s="27">
        <f t="shared" si="4"/>
        <v>187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>
        <f>+VLOOKUP($C53,'R10'!$C$3:$H$22,5,)</f>
        <v>1</v>
      </c>
      <c r="N53" s="30"/>
      <c r="O53" s="30"/>
      <c r="P53" s="30"/>
      <c r="Q53" s="30">
        <f t="shared" si="4"/>
        <v>123</v>
      </c>
    </row>
    <row r="54" spans="2:17" x14ac:dyDescent="0.2">
      <c r="B54" s="87" t="s">
        <v>24</v>
      </c>
      <c r="C54" s="52" t="s">
        <v>27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>
        <f>+VLOOKUP($C54,'R10'!$C$3:$H$22,5,)</f>
        <v>-15</v>
      </c>
      <c r="N54" s="31"/>
      <c r="O54" s="31"/>
      <c r="P54" s="31"/>
      <c r="Q54" s="31">
        <f t="shared" si="4"/>
        <v>61</v>
      </c>
    </row>
    <row r="55" spans="2:17" x14ac:dyDescent="0.2">
      <c r="B55" s="91" t="s">
        <v>20</v>
      </c>
      <c r="C55" s="50" t="s">
        <v>25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7</v>
      </c>
      <c r="K55" s="29">
        <f>+VLOOKUP($C55,'R8'!$C$3:$H$22,5,)</f>
        <v>-6</v>
      </c>
      <c r="L55" s="29">
        <f>+VLOOKUP($C55,'R9'!$C$3:$H$22,5,)</f>
        <v>26</v>
      </c>
      <c r="M55" s="29">
        <f>+VLOOKUP($C55,'R10'!$C$3:$H$22,5,)</f>
        <v>2</v>
      </c>
      <c r="N55" s="29"/>
      <c r="O55" s="29"/>
      <c r="P55" s="29"/>
      <c r="Q55" s="29">
        <f t="shared" si="4"/>
        <v>104</v>
      </c>
    </row>
    <row r="56" spans="2:17" x14ac:dyDescent="0.2">
      <c r="B56" s="88" t="s">
        <v>30</v>
      </c>
      <c r="C56" s="77" t="s">
        <v>35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>
        <f>+VLOOKUP($C56,'R10'!$C$3:$H$22,5,)</f>
        <v>3</v>
      </c>
      <c r="N56" s="82"/>
      <c r="O56" s="82"/>
      <c r="P56" s="82"/>
      <c r="Q56" s="82">
        <f t="shared" si="4"/>
        <v>58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>
        <f>+VLOOKUP($C57,'R10'!$C$3:$H$22,5,)</f>
        <v>7</v>
      </c>
      <c r="N57" s="32"/>
      <c r="O57" s="32"/>
      <c r="P57" s="32"/>
      <c r="Q57" s="32">
        <f t="shared" si="4"/>
        <v>60</v>
      </c>
    </row>
    <row r="58" spans="2:17" x14ac:dyDescent="0.2">
      <c r="B58" s="89" t="s">
        <v>26</v>
      </c>
      <c r="C58" s="53" t="s">
        <v>29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>
        <f>+VLOOKUP($C58,'R10'!$C$3:$H$22,5,)</f>
        <v>14</v>
      </c>
      <c r="N58" s="32"/>
      <c r="O58" s="32"/>
      <c r="P58" s="32"/>
      <c r="Q58" s="32">
        <f t="shared" si="4"/>
        <v>103</v>
      </c>
    </row>
    <row r="59" spans="2:17" ht="17" customHeight="1" x14ac:dyDescent="0.2">
      <c r="B59" s="90" t="s">
        <v>32</v>
      </c>
      <c r="C59" s="54" t="s">
        <v>43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11</v>
      </c>
      <c r="N59" s="33"/>
      <c r="O59" s="33"/>
      <c r="P59" s="33"/>
      <c r="Q59" s="33">
        <f t="shared" si="4"/>
        <v>74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>
        <f>+VLOOKUP($C60,'R10'!$C$3:$H$22,5,)</f>
        <v>10</v>
      </c>
      <c r="N60" s="35"/>
      <c r="O60" s="35"/>
      <c r="P60" s="35"/>
      <c r="Q60" s="35">
        <f t="shared" si="4"/>
        <v>43</v>
      </c>
    </row>
    <row r="61" spans="2:17" x14ac:dyDescent="0.2">
      <c r="B61" s="90" t="s">
        <v>32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14</v>
      </c>
      <c r="N61" s="33"/>
      <c r="O61" s="33"/>
      <c r="P61" s="33"/>
      <c r="Q61" s="33">
        <f t="shared" si="4"/>
        <v>41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>
        <f>+VLOOKUP($C62,'R10'!$C$3:$H$22,5,)</f>
        <v>16</v>
      </c>
      <c r="N62" s="82"/>
      <c r="O62" s="82"/>
      <c r="P62" s="82"/>
      <c r="Q62" s="82">
        <f t="shared" si="4"/>
        <v>73</v>
      </c>
    </row>
    <row r="63" spans="2:17" x14ac:dyDescent="0.2">
      <c r="B63" s="87" t="s">
        <v>24</v>
      </c>
      <c r="C63" s="52" t="s">
        <v>33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>
        <f>+VLOOKUP($C63,'R10'!$C$3:$H$22,5,)</f>
        <v>16</v>
      </c>
      <c r="N63" s="31"/>
      <c r="O63" s="31"/>
      <c r="P63" s="31"/>
      <c r="Q63" s="31">
        <f t="shared" si="4"/>
        <v>83</v>
      </c>
    </row>
    <row r="64" spans="2:17" x14ac:dyDescent="0.2">
      <c r="B64" s="86" t="s">
        <v>22</v>
      </c>
      <c r="C64" s="51" t="s">
        <v>37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14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>
        <f>+VLOOKUP($C64,'R10'!$C$3:$H$22,5,)</f>
        <v>-10</v>
      </c>
      <c r="N64" s="30"/>
      <c r="O64" s="30"/>
      <c r="P64" s="30"/>
      <c r="Q64" s="30">
        <f t="shared" si="4"/>
        <v>10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>
        <f>+VLOOKUP($C65,'R10'!$C$3:$H$22,5,)</f>
        <v>0</v>
      </c>
      <c r="N65" s="34"/>
      <c r="O65" s="34"/>
      <c r="P65" s="34"/>
      <c r="Q65" s="34">
        <f t="shared" si="4"/>
        <v>37</v>
      </c>
    </row>
    <row r="66" spans="2:17" x14ac:dyDescent="0.2">
      <c r="B66" s="85" t="s">
        <v>28</v>
      </c>
      <c r="C66" s="49" t="s">
        <v>31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>
        <f>+VLOOKUP($C66,'R10'!$C$3:$H$22,5,)</f>
        <v>22</v>
      </c>
      <c r="N66" s="28"/>
      <c r="O66" s="28"/>
      <c r="P66" s="28"/>
      <c r="Q66" s="28">
        <f t="shared" si="4"/>
        <v>47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>
        <f>+VLOOKUP($C67,'R10'!$C$3:$H$22,5,)</f>
        <v>5</v>
      </c>
      <c r="N67" s="28"/>
      <c r="O67" s="28"/>
      <c r="P67" s="28"/>
      <c r="Q67" s="28">
        <f t="shared" si="4"/>
        <v>25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>
        <f>+VLOOKUP($C68,'R10'!$C$3:$H$22,5,)</f>
        <v>-4</v>
      </c>
      <c r="N68" s="35"/>
      <c r="O68" s="35"/>
      <c r="P68" s="35"/>
      <c r="Q68" s="35">
        <f t="shared" si="4"/>
        <v>10</v>
      </c>
    </row>
    <row r="69" spans="2:17" ht="17" customHeight="1" thickBot="1" x14ac:dyDescent="0.25">
      <c r="B69" s="269" t="s">
        <v>34</v>
      </c>
      <c r="C69" s="73" t="s">
        <v>45</v>
      </c>
      <c r="D69" s="270">
        <f>+VLOOKUP($C69,'R1'!$C$3:$H$22,5,)</f>
        <v>-15</v>
      </c>
      <c r="E69" s="270">
        <f>+VLOOKUP($C69,'R2'!$C$3:$H$22,5,)</f>
        <v>10</v>
      </c>
      <c r="F69" s="270">
        <f>+VLOOKUP($C69,'R3'!$C$3:$H$22,5,)</f>
        <v>15</v>
      </c>
      <c r="G69" s="270">
        <f>+VLOOKUP($C69,'R4'!$C$3:$H$22,5,)</f>
        <v>-15</v>
      </c>
      <c r="H69" s="270">
        <f>+VLOOKUP($C69,'R5'!$C$3:$H$22,5,)</f>
        <v>-15</v>
      </c>
      <c r="I69" s="270">
        <f>+VLOOKUP($C69,'R6'!$C$3:$H$22,5,)</f>
        <v>6</v>
      </c>
      <c r="J69" s="270">
        <f>+VLOOKUP($C69,'R7'!$C$3:$H$22,5,)</f>
        <v>7</v>
      </c>
      <c r="K69" s="270">
        <f>+VLOOKUP($C69,'R8'!$C$3:$H$22,5,)</f>
        <v>-15</v>
      </c>
      <c r="L69" s="270">
        <f>+VLOOKUP($C69,'R9'!$C$3:$H$22,5,)</f>
        <v>-15</v>
      </c>
      <c r="M69" s="270">
        <f>+VLOOKUP($C69,'R10'!$C$3:$H$22,5,)</f>
        <v>14</v>
      </c>
      <c r="N69" s="270"/>
      <c r="O69" s="270"/>
      <c r="P69" s="270"/>
      <c r="Q69" s="270">
        <f t="shared" si="4"/>
        <v>-23</v>
      </c>
    </row>
  </sheetData>
  <autoFilter ref="B3:Q23" xr:uid="{00000000-0009-0000-0000-000001000000}">
    <sortState xmlns:xlrd2="http://schemas.microsoft.com/office/spreadsheetml/2017/richdata2" ref="B4:Q23">
      <sortCondition descending="1" ref="M3:M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8"/>
  <sheetViews>
    <sheetView zoomScale="110" zoomScaleNormal="110" workbookViewId="0">
      <selection activeCell="D1" sqref="D1:E1048576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04" t="s">
        <v>105</v>
      </c>
      <c r="B2" s="404" t="s">
        <v>159</v>
      </c>
      <c r="C2" s="404" t="s">
        <v>1</v>
      </c>
      <c r="D2" s="404" t="s">
        <v>0</v>
      </c>
      <c r="E2" s="404" t="s">
        <v>160</v>
      </c>
      <c r="F2" s="404" t="s">
        <v>161</v>
      </c>
      <c r="G2" s="404" t="s">
        <v>112</v>
      </c>
      <c r="H2" s="404" t="s">
        <v>162</v>
      </c>
      <c r="I2" s="264" t="s">
        <v>113</v>
      </c>
    </row>
    <row r="3" spans="1:9" x14ac:dyDescent="0.2">
      <c r="A3" s="265">
        <v>10</v>
      </c>
      <c r="B3" s="265">
        <v>1</v>
      </c>
      <c r="C3" s="265" t="s">
        <v>35</v>
      </c>
      <c r="D3" s="265" t="s">
        <v>30</v>
      </c>
      <c r="E3" s="266" t="s">
        <v>629</v>
      </c>
      <c r="F3" s="267">
        <v>53</v>
      </c>
      <c r="G3" s="267">
        <v>39</v>
      </c>
      <c r="H3" s="267">
        <v>25</v>
      </c>
      <c r="I3" s="267"/>
    </row>
    <row r="4" spans="1:9" x14ac:dyDescent="0.2">
      <c r="A4" s="51">
        <v>55</v>
      </c>
      <c r="B4" s="51">
        <v>2</v>
      </c>
      <c r="C4" s="51" t="s">
        <v>37</v>
      </c>
      <c r="D4" s="51" t="s">
        <v>22</v>
      </c>
      <c r="E4" s="61" t="s">
        <v>630</v>
      </c>
      <c r="F4" s="268">
        <v>53</v>
      </c>
      <c r="G4" s="268">
        <v>24</v>
      </c>
      <c r="H4" s="268">
        <v>18</v>
      </c>
      <c r="I4" s="268"/>
    </row>
    <row r="5" spans="1:9" x14ac:dyDescent="0.2">
      <c r="A5" s="52">
        <v>18</v>
      </c>
      <c r="B5" s="52">
        <v>3</v>
      </c>
      <c r="C5" s="52" t="s">
        <v>27</v>
      </c>
      <c r="D5" s="52" t="s">
        <v>24</v>
      </c>
      <c r="E5" s="62" t="s">
        <v>631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632</v>
      </c>
      <c r="F6" s="268">
        <v>53</v>
      </c>
      <c r="G6" s="268">
        <v>27</v>
      </c>
      <c r="H6" s="268">
        <v>12</v>
      </c>
      <c r="I6" s="268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633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29</v>
      </c>
      <c r="D8" s="53" t="s">
        <v>26</v>
      </c>
      <c r="E8" s="64" t="s">
        <v>634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635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636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637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638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639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640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43</v>
      </c>
      <c r="D15" s="54" t="s">
        <v>32</v>
      </c>
      <c r="E15" s="67" t="s">
        <v>641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642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25</v>
      </c>
      <c r="D17" s="50" t="s">
        <v>20</v>
      </c>
      <c r="E17" s="60" t="s">
        <v>643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644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181</v>
      </c>
      <c r="C19" s="50" t="s">
        <v>21</v>
      </c>
      <c r="D19" s="50" t="s">
        <v>20</v>
      </c>
      <c r="E19" s="60" t="s">
        <v>645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181</v>
      </c>
      <c r="C20" s="49" t="s">
        <v>31</v>
      </c>
      <c r="D20" s="49" t="s">
        <v>28</v>
      </c>
      <c r="E20" s="63" t="s">
        <v>646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647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648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61"/>
    </row>
  </sheetData>
  <autoFilter ref="A2:I22" xr:uid="{00000000-0009-0000-0000-000013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53" customWidth="1"/>
    <col min="11" max="11" width="28" style="253" customWidth="1"/>
  </cols>
  <sheetData>
    <row r="1" spans="1:11" ht="17" customHeight="1" thickBot="1" x14ac:dyDescent="0.25"/>
    <row r="2" spans="1:11" ht="17" customHeight="1" thickBot="1" x14ac:dyDescent="0.25">
      <c r="A2" s="404" t="s">
        <v>105</v>
      </c>
      <c r="B2" s="404" t="s">
        <v>1</v>
      </c>
      <c r="C2" s="404" t="s">
        <v>0</v>
      </c>
      <c r="D2" s="24" t="s">
        <v>106</v>
      </c>
      <c r="E2" s="25" t="s">
        <v>107</v>
      </c>
      <c r="F2" s="26" t="s">
        <v>108</v>
      </c>
      <c r="G2" s="404" t="s">
        <v>109</v>
      </c>
      <c r="H2" s="404" t="s">
        <v>110</v>
      </c>
      <c r="I2" s="263" t="s">
        <v>111</v>
      </c>
      <c r="J2" s="404" t="s">
        <v>112</v>
      </c>
      <c r="K2" s="404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649</v>
      </c>
      <c r="H3" s="22" t="s">
        <v>650</v>
      </c>
      <c r="I3" s="23" t="s">
        <v>651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652</v>
      </c>
      <c r="H4" s="2" t="s">
        <v>653</v>
      </c>
      <c r="I4" s="12" t="s">
        <v>654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655</v>
      </c>
      <c r="H5" s="3" t="s">
        <v>656</v>
      </c>
      <c r="I5" s="13" t="s">
        <v>657</v>
      </c>
      <c r="J5" s="102">
        <v>13</v>
      </c>
      <c r="K5" s="3"/>
    </row>
    <row r="6" spans="1:11" x14ac:dyDescent="0.2">
      <c r="A6" s="50">
        <v>23</v>
      </c>
      <c r="B6" s="50" t="s">
        <v>25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658</v>
      </c>
      <c r="H6" s="3" t="s">
        <v>659</v>
      </c>
      <c r="I6" s="13" t="s">
        <v>660</v>
      </c>
      <c r="J6" s="102">
        <v>10</v>
      </c>
      <c r="K6" s="3"/>
    </row>
    <row r="7" spans="1:11" x14ac:dyDescent="0.2">
      <c r="A7" s="49">
        <v>16</v>
      </c>
      <c r="B7" s="49" t="s">
        <v>31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661</v>
      </c>
      <c r="H7" s="6" t="s">
        <v>662</v>
      </c>
      <c r="I7" s="16" t="s">
        <v>663</v>
      </c>
      <c r="J7" s="106">
        <v>11</v>
      </c>
      <c r="K7" s="6"/>
    </row>
    <row r="8" spans="1:11" x14ac:dyDescent="0.2">
      <c r="A8" s="52">
        <v>11</v>
      </c>
      <c r="B8" s="52" t="s">
        <v>33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664</v>
      </c>
      <c r="H8" s="5" t="s">
        <v>665</v>
      </c>
      <c r="I8" s="15" t="s">
        <v>666</v>
      </c>
      <c r="J8" s="104">
        <v>10</v>
      </c>
      <c r="K8" s="5" t="s">
        <v>667</v>
      </c>
    </row>
    <row r="9" spans="1:11" x14ac:dyDescent="0.2">
      <c r="A9" s="52">
        <v>18</v>
      </c>
      <c r="B9" s="52" t="s">
        <v>27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668</v>
      </c>
      <c r="H9" s="5" t="s">
        <v>669</v>
      </c>
      <c r="I9" s="15" t="s">
        <v>670</v>
      </c>
      <c r="J9" s="104">
        <v>7</v>
      </c>
      <c r="K9" s="5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671</v>
      </c>
      <c r="H10" s="7" t="s">
        <v>672</v>
      </c>
      <c r="I10" s="17" t="s">
        <v>673</v>
      </c>
      <c r="J10" s="108">
        <v>8</v>
      </c>
      <c r="K10" s="7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674</v>
      </c>
      <c r="H11" s="4" t="s">
        <v>675</v>
      </c>
      <c r="I11" s="14" t="s">
        <v>676</v>
      </c>
      <c r="J11" s="268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677</v>
      </c>
      <c r="H12" s="7" t="s">
        <v>678</v>
      </c>
      <c r="I12" s="17" t="s">
        <v>181</v>
      </c>
      <c r="J12" s="108">
        <v>4</v>
      </c>
      <c r="K12" s="7" t="s">
        <v>679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680</v>
      </c>
      <c r="H13" s="4" t="s">
        <v>681</v>
      </c>
      <c r="I13" s="14" t="s">
        <v>145</v>
      </c>
      <c r="J13" s="268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682</v>
      </c>
      <c r="H14" s="79" t="s">
        <v>683</v>
      </c>
      <c r="I14" s="80" t="s">
        <v>145</v>
      </c>
      <c r="J14" s="110">
        <v>4</v>
      </c>
      <c r="K14" s="79"/>
    </row>
    <row r="15" spans="1:11" x14ac:dyDescent="0.2">
      <c r="A15" s="54">
        <v>7</v>
      </c>
      <c r="B15" s="54" t="s">
        <v>43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684</v>
      </c>
      <c r="H15" s="10" t="s">
        <v>683</v>
      </c>
      <c r="I15" s="20" t="s">
        <v>145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685</v>
      </c>
      <c r="H16" s="6" t="s">
        <v>686</v>
      </c>
      <c r="I16" s="16" t="s">
        <v>145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687</v>
      </c>
      <c r="H17" s="8" t="s">
        <v>688</v>
      </c>
      <c r="I17" s="18" t="s">
        <v>145</v>
      </c>
      <c r="J17" s="114">
        <v>4</v>
      </c>
      <c r="K17" s="8"/>
    </row>
    <row r="18" spans="1:11" x14ac:dyDescent="0.2">
      <c r="A18" s="77">
        <v>10</v>
      </c>
      <c r="B18" s="77" t="s">
        <v>35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689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690</v>
      </c>
      <c r="H19" s="10" t="s">
        <v>145</v>
      </c>
      <c r="I19" s="20" t="s">
        <v>145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691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692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693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2"/>
  <sheetViews>
    <sheetView zoomScale="130" zoomScaleNormal="130" workbookViewId="0">
      <selection activeCell="G6" sqref="G6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4" t="s">
        <v>105</v>
      </c>
      <c r="B2" s="404" t="s">
        <v>159</v>
      </c>
      <c r="C2" s="404" t="s">
        <v>1</v>
      </c>
      <c r="D2" s="404" t="s">
        <v>0</v>
      </c>
      <c r="E2" s="404" t="s">
        <v>160</v>
      </c>
      <c r="F2" s="404" t="s">
        <v>161</v>
      </c>
      <c r="G2" s="404" t="s">
        <v>112</v>
      </c>
      <c r="H2" s="404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694</v>
      </c>
      <c r="F3" s="258">
        <v>59</v>
      </c>
      <c r="G3" s="258">
        <v>34</v>
      </c>
      <c r="H3" s="258">
        <v>26</v>
      </c>
      <c r="I3" s="258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695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25</v>
      </c>
      <c r="D5" s="50" t="s">
        <v>20</v>
      </c>
      <c r="E5" s="60" t="s">
        <v>696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697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698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699</v>
      </c>
      <c r="F8" s="268">
        <v>59</v>
      </c>
      <c r="G8" s="268">
        <v>22</v>
      </c>
      <c r="H8" s="268">
        <v>8</v>
      </c>
      <c r="I8" s="268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700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43</v>
      </c>
      <c r="D10" s="54" t="s">
        <v>32</v>
      </c>
      <c r="E10" s="67" t="s">
        <v>701</v>
      </c>
      <c r="F10" s="112">
        <v>59</v>
      </c>
      <c r="G10" s="112">
        <v>14</v>
      </c>
      <c r="H10" s="112">
        <v>4</v>
      </c>
      <c r="I10" s="112" t="s">
        <v>702</v>
      </c>
    </row>
    <row r="11" spans="1:9" x14ac:dyDescent="0.2">
      <c r="A11" s="49">
        <v>16</v>
      </c>
      <c r="B11" s="49">
        <v>9</v>
      </c>
      <c r="C11" s="49" t="s">
        <v>31</v>
      </c>
      <c r="D11" s="49" t="s">
        <v>28</v>
      </c>
      <c r="E11" s="63" t="s">
        <v>703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704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705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706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181</v>
      </c>
      <c r="C15" s="52" t="s">
        <v>27</v>
      </c>
      <c r="D15" s="52" t="s">
        <v>24</v>
      </c>
      <c r="E15" s="62" t="s">
        <v>707</v>
      </c>
      <c r="F15" s="104">
        <v>42</v>
      </c>
      <c r="G15" s="104">
        <v>-15</v>
      </c>
      <c r="H15" s="104">
        <v>0</v>
      </c>
      <c r="I15" s="104" t="s">
        <v>708</v>
      </c>
    </row>
    <row r="16" spans="1:9" x14ac:dyDescent="0.2">
      <c r="A16" s="53">
        <v>31</v>
      </c>
      <c r="B16" s="53" t="s">
        <v>181</v>
      </c>
      <c r="C16" s="53" t="s">
        <v>38</v>
      </c>
      <c r="D16" s="53" t="s">
        <v>26</v>
      </c>
      <c r="E16" s="64" t="s">
        <v>709</v>
      </c>
      <c r="F16" s="108">
        <v>7</v>
      </c>
      <c r="G16" s="108">
        <v>-15</v>
      </c>
      <c r="H16" s="108">
        <v>0</v>
      </c>
      <c r="I16" s="108" t="s">
        <v>710</v>
      </c>
    </row>
    <row r="17" spans="1:9" x14ac:dyDescent="0.2">
      <c r="A17" s="56">
        <v>6</v>
      </c>
      <c r="B17" s="56" t="s">
        <v>181</v>
      </c>
      <c r="C17" s="56" t="s">
        <v>48</v>
      </c>
      <c r="D17" s="56" t="s">
        <v>36</v>
      </c>
      <c r="E17" s="66" t="s">
        <v>711</v>
      </c>
      <c r="F17" s="118">
        <v>6</v>
      </c>
      <c r="G17" s="118">
        <v>-15</v>
      </c>
      <c r="H17" s="118">
        <v>0</v>
      </c>
      <c r="I17" s="118" t="s">
        <v>710</v>
      </c>
    </row>
    <row r="18" spans="1:9" x14ac:dyDescent="0.2">
      <c r="A18" s="54">
        <v>99</v>
      </c>
      <c r="B18" s="54" t="s">
        <v>181</v>
      </c>
      <c r="C18" s="54" t="s">
        <v>44</v>
      </c>
      <c r="D18" s="54" t="s">
        <v>32</v>
      </c>
      <c r="E18" s="67" t="s">
        <v>712</v>
      </c>
      <c r="F18" s="112">
        <v>5</v>
      </c>
      <c r="G18" s="112">
        <v>-15</v>
      </c>
      <c r="H18" s="112">
        <v>0</v>
      </c>
      <c r="I18" s="112" t="s">
        <v>710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713</v>
      </c>
      <c r="F19" s="114">
        <v>5</v>
      </c>
      <c r="G19" s="114">
        <v>-15</v>
      </c>
      <c r="H19" s="114">
        <v>0</v>
      </c>
      <c r="I19" s="114" t="s">
        <v>710</v>
      </c>
    </row>
    <row r="20" spans="1:9" x14ac:dyDescent="0.2">
      <c r="A20" s="51">
        <v>55</v>
      </c>
      <c r="B20" s="51" t="s">
        <v>386</v>
      </c>
      <c r="C20" s="51" t="s">
        <v>37</v>
      </c>
      <c r="D20" s="51" t="s">
        <v>22</v>
      </c>
      <c r="E20" s="61" t="s">
        <v>714</v>
      </c>
      <c r="F20" s="268">
        <v>5</v>
      </c>
      <c r="G20" s="268">
        <v>-15</v>
      </c>
      <c r="H20" s="268">
        <v>0</v>
      </c>
      <c r="I20" s="268" t="s">
        <v>710</v>
      </c>
    </row>
    <row r="21" spans="1:9" x14ac:dyDescent="0.2">
      <c r="A21" s="77">
        <v>10</v>
      </c>
      <c r="B21" s="77" t="s">
        <v>181</v>
      </c>
      <c r="C21" s="77" t="s">
        <v>35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715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716</v>
      </c>
    </row>
  </sheetData>
  <autoFilter ref="A2:I22" xr:uid="{00000000-0009-0000-0000-000015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22"/>
  <sheetViews>
    <sheetView workbookViewId="0">
      <selection activeCell="B3" sqref="B3:B16"/>
    </sheetView>
  </sheetViews>
  <sheetFormatPr baseColWidth="10" defaultRowHeight="16" x14ac:dyDescent="0.2"/>
  <cols>
    <col min="4" max="6" width="13" style="253" hidden="1" customWidth="1"/>
    <col min="11" max="11" width="24.33203125" style="253" customWidth="1"/>
  </cols>
  <sheetData>
    <row r="1" spans="1:11" ht="17" customHeight="1" thickBot="1" x14ac:dyDescent="0.25"/>
    <row r="2" spans="1:11" ht="17" customHeight="1" thickBot="1" x14ac:dyDescent="0.25">
      <c r="A2" s="238" t="s">
        <v>105</v>
      </c>
      <c r="B2" s="239" t="s">
        <v>1</v>
      </c>
      <c r="C2" s="239" t="s">
        <v>0</v>
      </c>
      <c r="D2" s="289" t="s">
        <v>106</v>
      </c>
      <c r="E2" s="289" t="s">
        <v>107</v>
      </c>
      <c r="F2" s="290" t="s">
        <v>108</v>
      </c>
      <c r="G2" s="238" t="s">
        <v>109</v>
      </c>
      <c r="H2" s="239" t="s">
        <v>110</v>
      </c>
      <c r="I2" s="290" t="s">
        <v>111</v>
      </c>
      <c r="J2" s="238" t="s">
        <v>112</v>
      </c>
      <c r="K2" s="239" t="s">
        <v>113</v>
      </c>
    </row>
    <row r="3" spans="1:11" x14ac:dyDescent="0.2">
      <c r="A3" s="291">
        <v>44</v>
      </c>
      <c r="B3" s="292" t="s">
        <v>18</v>
      </c>
      <c r="C3" s="292" t="s">
        <v>17</v>
      </c>
      <c r="D3" s="293"/>
      <c r="E3" s="293"/>
      <c r="F3" s="294"/>
      <c r="G3" s="295" t="s">
        <v>717</v>
      </c>
      <c r="H3" s="296" t="s">
        <v>718</v>
      </c>
      <c r="I3" s="297" t="s">
        <v>719</v>
      </c>
      <c r="J3" s="298">
        <v>15</v>
      </c>
      <c r="K3" s="296"/>
    </row>
    <row r="4" spans="1:11" x14ac:dyDescent="0.2">
      <c r="A4" s="299">
        <v>33</v>
      </c>
      <c r="B4" s="300" t="s">
        <v>21</v>
      </c>
      <c r="C4" s="300" t="s">
        <v>20</v>
      </c>
      <c r="D4" s="301"/>
      <c r="E4" s="301"/>
      <c r="F4" s="302"/>
      <c r="G4" s="303" t="s">
        <v>720</v>
      </c>
      <c r="H4" s="304" t="s">
        <v>721</v>
      </c>
      <c r="I4" s="305" t="s">
        <v>722</v>
      </c>
      <c r="J4" s="306">
        <v>14</v>
      </c>
      <c r="K4" s="304"/>
    </row>
    <row r="5" spans="1:11" x14ac:dyDescent="0.2">
      <c r="A5" s="291">
        <v>77</v>
      </c>
      <c r="B5" s="292" t="s">
        <v>19</v>
      </c>
      <c r="C5" s="292" t="s">
        <v>17</v>
      </c>
      <c r="D5" s="293"/>
      <c r="E5" s="293"/>
      <c r="F5" s="294"/>
      <c r="G5" s="295" t="s">
        <v>723</v>
      </c>
      <c r="H5" s="296" t="s">
        <v>724</v>
      </c>
      <c r="I5" s="297" t="s">
        <v>725</v>
      </c>
      <c r="J5" s="298">
        <v>11</v>
      </c>
      <c r="K5" s="296"/>
    </row>
    <row r="6" spans="1:11" x14ac:dyDescent="0.2">
      <c r="A6" s="315">
        <v>11</v>
      </c>
      <c r="B6" s="316" t="s">
        <v>33</v>
      </c>
      <c r="C6" s="316" t="s">
        <v>24</v>
      </c>
      <c r="D6" s="317"/>
      <c r="E6" s="317"/>
      <c r="F6" s="318"/>
      <c r="G6" s="319" t="s">
        <v>726</v>
      </c>
      <c r="H6" s="320" t="s">
        <v>727</v>
      </c>
      <c r="I6" s="321" t="s">
        <v>728</v>
      </c>
      <c r="J6" s="322">
        <v>12</v>
      </c>
      <c r="K6" s="320"/>
    </row>
    <row r="7" spans="1:11" x14ac:dyDescent="0.2">
      <c r="A7" s="323">
        <v>3</v>
      </c>
      <c r="B7" s="324" t="s">
        <v>29</v>
      </c>
      <c r="C7" s="324" t="s">
        <v>26</v>
      </c>
      <c r="D7" s="325"/>
      <c r="E7" s="325"/>
      <c r="F7" s="326"/>
      <c r="G7" s="327" t="s">
        <v>729</v>
      </c>
      <c r="H7" s="328" t="s">
        <v>730</v>
      </c>
      <c r="I7" s="329" t="s">
        <v>731</v>
      </c>
      <c r="J7" s="330">
        <v>11</v>
      </c>
      <c r="K7" s="328"/>
    </row>
    <row r="8" spans="1:11" x14ac:dyDescent="0.2">
      <c r="A8" s="331">
        <v>55</v>
      </c>
      <c r="B8" s="332" t="s">
        <v>37</v>
      </c>
      <c r="C8" s="332" t="s">
        <v>22</v>
      </c>
      <c r="D8" s="333"/>
      <c r="E8" s="333"/>
      <c r="F8" s="334"/>
      <c r="G8" s="335" t="s">
        <v>732</v>
      </c>
      <c r="H8" s="336" t="s">
        <v>733</v>
      </c>
      <c r="I8" s="337" t="s">
        <v>734</v>
      </c>
      <c r="J8" s="338">
        <v>10</v>
      </c>
      <c r="K8" s="336"/>
    </row>
    <row r="9" spans="1:11" x14ac:dyDescent="0.2">
      <c r="A9" s="323">
        <v>31</v>
      </c>
      <c r="B9" s="324" t="s">
        <v>38</v>
      </c>
      <c r="C9" s="324" t="s">
        <v>26</v>
      </c>
      <c r="D9" s="325"/>
      <c r="E9" s="325"/>
      <c r="F9" s="326"/>
      <c r="G9" s="327" t="s">
        <v>735</v>
      </c>
      <c r="H9" s="328" t="s">
        <v>736</v>
      </c>
      <c r="I9" s="329" t="s">
        <v>737</v>
      </c>
      <c r="J9" s="330">
        <v>7</v>
      </c>
      <c r="K9" s="328"/>
    </row>
    <row r="10" spans="1:11" x14ac:dyDescent="0.2">
      <c r="A10" s="331">
        <v>4</v>
      </c>
      <c r="B10" s="332" t="s">
        <v>23</v>
      </c>
      <c r="C10" s="332" t="s">
        <v>22</v>
      </c>
      <c r="D10" s="333"/>
      <c r="E10" s="333"/>
      <c r="F10" s="334"/>
      <c r="G10" s="335" t="s">
        <v>738</v>
      </c>
      <c r="H10" s="336" t="s">
        <v>739</v>
      </c>
      <c r="I10" s="337" t="s">
        <v>740</v>
      </c>
      <c r="J10" s="338">
        <v>6</v>
      </c>
      <c r="K10" s="336"/>
    </row>
    <row r="11" spans="1:11" x14ac:dyDescent="0.2">
      <c r="A11" s="339">
        <v>10</v>
      </c>
      <c r="B11" s="340" t="s">
        <v>35</v>
      </c>
      <c r="C11" s="340" t="s">
        <v>30</v>
      </c>
      <c r="D11" s="341"/>
      <c r="E11" s="341"/>
      <c r="F11" s="342"/>
      <c r="G11" s="343" t="s">
        <v>741</v>
      </c>
      <c r="H11" s="344" t="s">
        <v>742</v>
      </c>
      <c r="I11" s="345" t="s">
        <v>743</v>
      </c>
      <c r="J11" s="346">
        <v>7</v>
      </c>
      <c r="K11" s="344"/>
    </row>
    <row r="12" spans="1:11" x14ac:dyDescent="0.2">
      <c r="A12" s="299">
        <v>23</v>
      </c>
      <c r="B12" s="300" t="s">
        <v>25</v>
      </c>
      <c r="C12" s="300" t="s">
        <v>20</v>
      </c>
      <c r="D12" s="301"/>
      <c r="E12" s="301"/>
      <c r="F12" s="302"/>
      <c r="G12" s="303" t="s">
        <v>744</v>
      </c>
      <c r="H12" s="304" t="s">
        <v>745</v>
      </c>
      <c r="I12" s="305" t="s">
        <v>746</v>
      </c>
      <c r="J12" s="306">
        <v>4</v>
      </c>
      <c r="K12" s="304"/>
    </row>
    <row r="13" spans="1:11" x14ac:dyDescent="0.2">
      <c r="A13" s="307">
        <v>16</v>
      </c>
      <c r="B13" s="308" t="s">
        <v>31</v>
      </c>
      <c r="C13" s="308" t="s">
        <v>28</v>
      </c>
      <c r="D13" s="309"/>
      <c r="E13" s="309"/>
      <c r="F13" s="310"/>
      <c r="G13" s="311" t="s">
        <v>747</v>
      </c>
      <c r="H13" s="312" t="s">
        <v>748</v>
      </c>
      <c r="I13" s="313" t="s">
        <v>145</v>
      </c>
      <c r="J13" s="314">
        <v>4</v>
      </c>
      <c r="K13" s="312"/>
    </row>
    <row r="14" spans="1:11" x14ac:dyDescent="0.2">
      <c r="A14" s="339">
        <v>23</v>
      </c>
      <c r="B14" s="340" t="s">
        <v>41</v>
      </c>
      <c r="C14" s="340" t="s">
        <v>30</v>
      </c>
      <c r="D14" s="341"/>
      <c r="E14" s="341"/>
      <c r="F14" s="342"/>
      <c r="G14" s="343" t="s">
        <v>749</v>
      </c>
      <c r="H14" s="344" t="s">
        <v>750</v>
      </c>
      <c r="I14" s="345" t="s">
        <v>145</v>
      </c>
      <c r="J14" s="346">
        <v>2</v>
      </c>
      <c r="K14" s="344"/>
    </row>
    <row r="15" spans="1:11" x14ac:dyDescent="0.2">
      <c r="A15" s="315">
        <v>18</v>
      </c>
      <c r="B15" s="316" t="s">
        <v>27</v>
      </c>
      <c r="C15" s="316" t="s">
        <v>24</v>
      </c>
      <c r="D15" s="317"/>
      <c r="E15" s="317"/>
      <c r="F15" s="318"/>
      <c r="G15" s="319" t="s">
        <v>751</v>
      </c>
      <c r="H15" s="320" t="s">
        <v>752</v>
      </c>
      <c r="I15" s="321" t="s">
        <v>145</v>
      </c>
      <c r="J15" s="322">
        <v>2</v>
      </c>
      <c r="K15" s="320"/>
    </row>
    <row r="16" spans="1:11" x14ac:dyDescent="0.2">
      <c r="A16" s="363">
        <v>63</v>
      </c>
      <c r="B16" s="364" t="s">
        <v>47</v>
      </c>
      <c r="C16" s="364" t="s">
        <v>36</v>
      </c>
      <c r="D16" s="365"/>
      <c r="E16" s="365"/>
      <c r="F16" s="366"/>
      <c r="G16" s="367" t="s">
        <v>753</v>
      </c>
      <c r="H16" s="368" t="s">
        <v>754</v>
      </c>
      <c r="I16" s="369" t="s">
        <v>145</v>
      </c>
      <c r="J16" s="370">
        <v>4</v>
      </c>
      <c r="K16" s="368"/>
    </row>
    <row r="17" spans="1:11" x14ac:dyDescent="0.2">
      <c r="A17" s="307">
        <v>5</v>
      </c>
      <c r="B17" s="308" t="s">
        <v>39</v>
      </c>
      <c r="C17" s="308" t="s">
        <v>28</v>
      </c>
      <c r="D17" s="309"/>
      <c r="E17" s="309"/>
      <c r="F17" s="310"/>
      <c r="G17" s="311" t="s">
        <v>755</v>
      </c>
      <c r="H17" s="312" t="s">
        <v>756</v>
      </c>
      <c r="I17" s="313" t="s">
        <v>145</v>
      </c>
      <c r="J17" s="314">
        <v>2</v>
      </c>
      <c r="K17" s="312"/>
    </row>
    <row r="18" spans="1:11" x14ac:dyDescent="0.2">
      <c r="A18" s="355">
        <v>8</v>
      </c>
      <c r="B18" s="356" t="s">
        <v>46</v>
      </c>
      <c r="C18" s="356" t="s">
        <v>34</v>
      </c>
      <c r="D18" s="357"/>
      <c r="E18" s="357"/>
      <c r="F18" s="358"/>
      <c r="G18" s="359" t="s">
        <v>757</v>
      </c>
      <c r="H18" s="360" t="s">
        <v>145</v>
      </c>
      <c r="I18" s="361" t="s">
        <v>145</v>
      </c>
      <c r="J18" s="362">
        <v>3</v>
      </c>
      <c r="K18" s="360"/>
    </row>
    <row r="19" spans="1:11" x14ac:dyDescent="0.2">
      <c r="A19" s="347">
        <v>99</v>
      </c>
      <c r="B19" s="348" t="s">
        <v>44</v>
      </c>
      <c r="C19" s="348" t="s">
        <v>32</v>
      </c>
      <c r="D19" s="349"/>
      <c r="E19" s="349"/>
      <c r="F19" s="350"/>
      <c r="G19" s="351" t="s">
        <v>758</v>
      </c>
      <c r="H19" s="352" t="s">
        <v>145</v>
      </c>
      <c r="I19" s="353" t="s">
        <v>145</v>
      </c>
      <c r="J19" s="354">
        <v>3</v>
      </c>
      <c r="K19" s="352"/>
    </row>
    <row r="20" spans="1:11" x14ac:dyDescent="0.2">
      <c r="A20" s="355">
        <v>20</v>
      </c>
      <c r="B20" s="356" t="s">
        <v>45</v>
      </c>
      <c r="C20" s="356" t="s">
        <v>34</v>
      </c>
      <c r="D20" s="357"/>
      <c r="E20" s="357"/>
      <c r="F20" s="358"/>
      <c r="G20" s="359" t="s">
        <v>759</v>
      </c>
      <c r="H20" s="360" t="s">
        <v>145</v>
      </c>
      <c r="I20" s="361" t="s">
        <v>145</v>
      </c>
      <c r="J20" s="362">
        <v>1</v>
      </c>
      <c r="K20" s="360"/>
    </row>
    <row r="21" spans="1:11" x14ac:dyDescent="0.2">
      <c r="A21" s="363">
        <v>6</v>
      </c>
      <c r="B21" s="364" t="s">
        <v>48</v>
      </c>
      <c r="C21" s="364" t="s">
        <v>36</v>
      </c>
      <c r="D21" s="365"/>
      <c r="E21" s="365"/>
      <c r="F21" s="366"/>
      <c r="G21" s="367" t="s">
        <v>760</v>
      </c>
      <c r="H21" s="368" t="s">
        <v>145</v>
      </c>
      <c r="I21" s="369" t="s">
        <v>145</v>
      </c>
      <c r="J21" s="370">
        <v>1</v>
      </c>
      <c r="K21" s="368"/>
    </row>
    <row r="22" spans="1:11" ht="17" customHeight="1" thickBot="1" x14ac:dyDescent="0.25">
      <c r="A22" s="390">
        <v>7</v>
      </c>
      <c r="B22" s="391" t="s">
        <v>43</v>
      </c>
      <c r="C22" s="391" t="s">
        <v>32</v>
      </c>
      <c r="D22" s="392"/>
      <c r="E22" s="392"/>
      <c r="F22" s="393"/>
      <c r="G22" s="394" t="s">
        <v>761</v>
      </c>
      <c r="H22" s="395" t="s">
        <v>145</v>
      </c>
      <c r="I22" s="396" t="s">
        <v>145</v>
      </c>
      <c r="J22" s="397">
        <v>1</v>
      </c>
      <c r="K22" s="395"/>
    </row>
  </sheetData>
  <autoFilter ref="A2:K22" xr:uid="{00000000-0009-0000-0000-00001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2"/>
  <sheetViews>
    <sheetView tabSelected="1" workbookViewId="0">
      <selection activeCell="J34" sqref="J34"/>
    </sheetView>
  </sheetViews>
  <sheetFormatPr baseColWidth="10" defaultRowHeight="16" x14ac:dyDescent="0.2"/>
  <cols>
    <col min="5" max="5" width="11.83203125" customWidth="1"/>
    <col min="9" max="9" width="28.1640625" style="253" customWidth="1"/>
  </cols>
  <sheetData>
    <row r="1" spans="1:9" ht="17" customHeight="1" thickBot="1" x14ac:dyDescent="0.25"/>
    <row r="2" spans="1:9" ht="17" customHeight="1" thickBot="1" x14ac:dyDescent="0.25">
      <c r="A2" s="238" t="s">
        <v>105</v>
      </c>
      <c r="B2" s="239" t="s">
        <v>159</v>
      </c>
      <c r="C2" s="239" t="s">
        <v>1</v>
      </c>
      <c r="D2" s="239" t="s">
        <v>0</v>
      </c>
      <c r="E2" s="239" t="s">
        <v>160</v>
      </c>
      <c r="F2" s="239" t="s">
        <v>161</v>
      </c>
      <c r="G2" s="239" t="s">
        <v>112</v>
      </c>
      <c r="H2" s="239" t="s">
        <v>162</v>
      </c>
      <c r="I2" s="239" t="s">
        <v>113</v>
      </c>
    </row>
    <row r="3" spans="1:9" x14ac:dyDescent="0.2">
      <c r="A3" s="291">
        <v>77</v>
      </c>
      <c r="B3" s="292">
        <v>1</v>
      </c>
      <c r="C3" s="292" t="s">
        <v>19</v>
      </c>
      <c r="D3" s="292" t="s">
        <v>17</v>
      </c>
      <c r="E3" s="371" t="s">
        <v>762</v>
      </c>
      <c r="F3" s="232">
        <v>53</v>
      </c>
      <c r="G3" s="232">
        <v>43</v>
      </c>
      <c r="H3" s="232">
        <v>26</v>
      </c>
      <c r="I3" s="232"/>
    </row>
    <row r="4" spans="1:9" x14ac:dyDescent="0.2">
      <c r="A4" s="299">
        <v>33</v>
      </c>
      <c r="B4" s="300">
        <v>2</v>
      </c>
      <c r="C4" s="300" t="s">
        <v>21</v>
      </c>
      <c r="D4" s="300" t="s">
        <v>20</v>
      </c>
      <c r="E4" s="372" t="s">
        <v>763</v>
      </c>
      <c r="F4" s="373">
        <v>53</v>
      </c>
      <c r="G4" s="373">
        <v>27</v>
      </c>
      <c r="H4" s="373">
        <v>18</v>
      </c>
      <c r="I4" s="373"/>
    </row>
    <row r="5" spans="1:9" x14ac:dyDescent="0.2">
      <c r="A5" s="291">
        <v>44</v>
      </c>
      <c r="B5" s="292">
        <v>3</v>
      </c>
      <c r="C5" s="292" t="s">
        <v>18</v>
      </c>
      <c r="D5" s="292" t="s">
        <v>17</v>
      </c>
      <c r="E5" s="371" t="s">
        <v>764</v>
      </c>
      <c r="F5" s="232">
        <v>53</v>
      </c>
      <c r="G5" s="232">
        <v>27</v>
      </c>
      <c r="H5" s="232">
        <v>15</v>
      </c>
      <c r="I5" s="232"/>
    </row>
    <row r="6" spans="1:9" x14ac:dyDescent="0.2">
      <c r="A6" s="315">
        <v>11</v>
      </c>
      <c r="B6" s="316">
        <v>4</v>
      </c>
      <c r="C6" s="316" t="s">
        <v>33</v>
      </c>
      <c r="D6" s="316" t="s">
        <v>24</v>
      </c>
      <c r="E6" s="376" t="s">
        <v>765</v>
      </c>
      <c r="F6" s="377">
        <v>53</v>
      </c>
      <c r="G6" s="377">
        <v>16</v>
      </c>
      <c r="H6" s="377">
        <v>12</v>
      </c>
      <c r="I6" s="377"/>
    </row>
    <row r="7" spans="1:9" x14ac:dyDescent="0.2">
      <c r="A7" s="323">
        <v>3</v>
      </c>
      <c r="B7" s="324">
        <v>5</v>
      </c>
      <c r="C7" s="324" t="s">
        <v>29</v>
      </c>
      <c r="D7" s="324" t="s">
        <v>26</v>
      </c>
      <c r="E7" s="374" t="s">
        <v>766</v>
      </c>
      <c r="F7" s="375">
        <v>53</v>
      </c>
      <c r="G7" s="375">
        <v>14</v>
      </c>
      <c r="H7" s="375">
        <v>10</v>
      </c>
      <c r="I7" s="375"/>
    </row>
    <row r="8" spans="1:9" x14ac:dyDescent="0.2">
      <c r="A8" s="307">
        <v>16</v>
      </c>
      <c r="B8" s="308">
        <v>6</v>
      </c>
      <c r="C8" s="308" t="s">
        <v>31</v>
      </c>
      <c r="D8" s="308" t="s">
        <v>28</v>
      </c>
      <c r="E8" s="384" t="s">
        <v>767</v>
      </c>
      <c r="F8" s="385">
        <v>53</v>
      </c>
      <c r="G8" s="385">
        <v>22</v>
      </c>
      <c r="H8" s="385">
        <v>8</v>
      </c>
      <c r="I8" s="385"/>
    </row>
    <row r="9" spans="1:9" x14ac:dyDescent="0.2">
      <c r="A9" s="323">
        <v>31</v>
      </c>
      <c r="B9" s="324">
        <v>7</v>
      </c>
      <c r="C9" s="324" t="s">
        <v>38</v>
      </c>
      <c r="D9" s="324" t="s">
        <v>26</v>
      </c>
      <c r="E9" s="374" t="s">
        <v>768</v>
      </c>
      <c r="F9" s="375">
        <v>53</v>
      </c>
      <c r="G9" s="375">
        <v>7</v>
      </c>
      <c r="H9" s="375">
        <v>6</v>
      </c>
      <c r="I9" s="375"/>
    </row>
    <row r="10" spans="1:9" x14ac:dyDescent="0.2">
      <c r="A10" s="339">
        <v>23</v>
      </c>
      <c r="B10" s="340">
        <v>8</v>
      </c>
      <c r="C10" s="340" t="s">
        <v>41</v>
      </c>
      <c r="D10" s="340" t="s">
        <v>30</v>
      </c>
      <c r="E10" s="380" t="s">
        <v>769</v>
      </c>
      <c r="F10" s="381">
        <v>53</v>
      </c>
      <c r="G10" s="381">
        <v>16</v>
      </c>
      <c r="H10" s="381">
        <v>4</v>
      </c>
      <c r="I10" s="381"/>
    </row>
    <row r="11" spans="1:9" x14ac:dyDescent="0.2">
      <c r="A11" s="339">
        <v>10</v>
      </c>
      <c r="B11" s="340">
        <v>9</v>
      </c>
      <c r="C11" s="340" t="s">
        <v>35</v>
      </c>
      <c r="D11" s="340" t="s">
        <v>30</v>
      </c>
      <c r="E11" s="380" t="s">
        <v>770</v>
      </c>
      <c r="F11" s="381">
        <v>53</v>
      </c>
      <c r="G11" s="381">
        <v>3</v>
      </c>
      <c r="H11" s="381">
        <v>2</v>
      </c>
      <c r="I11" s="381"/>
    </row>
    <row r="12" spans="1:9" x14ac:dyDescent="0.2">
      <c r="A12" s="299">
        <v>23</v>
      </c>
      <c r="B12" s="300">
        <v>10</v>
      </c>
      <c r="C12" s="300" t="s">
        <v>25</v>
      </c>
      <c r="D12" s="300" t="s">
        <v>20</v>
      </c>
      <c r="E12" s="372" t="s">
        <v>771</v>
      </c>
      <c r="F12" s="373">
        <v>53</v>
      </c>
      <c r="G12" s="373">
        <v>2</v>
      </c>
      <c r="H12" s="373">
        <v>1</v>
      </c>
      <c r="I12" s="373"/>
    </row>
    <row r="13" spans="1:9" x14ac:dyDescent="0.2">
      <c r="A13" s="347">
        <v>99</v>
      </c>
      <c r="B13" s="348">
        <v>11</v>
      </c>
      <c r="C13" s="348" t="s">
        <v>44</v>
      </c>
      <c r="D13" s="348" t="s">
        <v>32</v>
      </c>
      <c r="E13" s="382" t="s">
        <v>772</v>
      </c>
      <c r="F13" s="383">
        <v>52</v>
      </c>
      <c r="G13" s="383">
        <v>14</v>
      </c>
      <c r="H13" s="383">
        <v>0</v>
      </c>
      <c r="I13" s="383"/>
    </row>
    <row r="14" spans="1:9" x14ac:dyDescent="0.2">
      <c r="A14" s="355">
        <v>20</v>
      </c>
      <c r="B14" s="356">
        <v>12</v>
      </c>
      <c r="C14" s="356" t="s">
        <v>45</v>
      </c>
      <c r="D14" s="356" t="s">
        <v>34</v>
      </c>
      <c r="E14" s="388" t="s">
        <v>773</v>
      </c>
      <c r="F14" s="389">
        <v>52</v>
      </c>
      <c r="G14" s="389">
        <v>14</v>
      </c>
      <c r="H14" s="389">
        <v>0</v>
      </c>
      <c r="I14" s="389"/>
    </row>
    <row r="15" spans="1:9" x14ac:dyDescent="0.2">
      <c r="A15" s="307">
        <v>5</v>
      </c>
      <c r="B15" s="308">
        <v>13</v>
      </c>
      <c r="C15" s="308" t="s">
        <v>39</v>
      </c>
      <c r="D15" s="308" t="s">
        <v>28</v>
      </c>
      <c r="E15" s="384" t="s">
        <v>774</v>
      </c>
      <c r="F15" s="385">
        <v>52</v>
      </c>
      <c r="G15" s="385">
        <v>5</v>
      </c>
      <c r="H15" s="385">
        <v>0</v>
      </c>
      <c r="I15" s="385"/>
    </row>
    <row r="16" spans="1:9" x14ac:dyDescent="0.2">
      <c r="A16" s="347">
        <v>7</v>
      </c>
      <c r="B16" s="348">
        <v>14</v>
      </c>
      <c r="C16" s="348" t="s">
        <v>43</v>
      </c>
      <c r="D16" s="348" t="s">
        <v>32</v>
      </c>
      <c r="E16" s="382" t="s">
        <v>775</v>
      </c>
      <c r="F16" s="383">
        <v>52</v>
      </c>
      <c r="G16" s="383">
        <v>11</v>
      </c>
      <c r="H16" s="383">
        <v>0</v>
      </c>
      <c r="I16" s="383"/>
    </row>
    <row r="17" spans="1:9" x14ac:dyDescent="0.2">
      <c r="A17" s="331">
        <v>4</v>
      </c>
      <c r="B17" s="332">
        <v>15</v>
      </c>
      <c r="C17" s="332" t="s">
        <v>23</v>
      </c>
      <c r="D17" s="332" t="s">
        <v>22</v>
      </c>
      <c r="E17" s="378" t="s">
        <v>776</v>
      </c>
      <c r="F17" s="379">
        <v>52</v>
      </c>
      <c r="G17" s="379">
        <v>1</v>
      </c>
      <c r="H17" s="379">
        <v>0</v>
      </c>
      <c r="I17" s="379"/>
    </row>
    <row r="18" spans="1:9" x14ac:dyDescent="0.2">
      <c r="A18" s="363">
        <v>6</v>
      </c>
      <c r="B18" s="364">
        <v>16</v>
      </c>
      <c r="C18" s="364" t="s">
        <v>48</v>
      </c>
      <c r="D18" s="364" t="s">
        <v>36</v>
      </c>
      <c r="E18" s="386" t="s">
        <v>777</v>
      </c>
      <c r="F18" s="387">
        <v>52</v>
      </c>
      <c r="G18" s="387">
        <v>10</v>
      </c>
      <c r="H18" s="387">
        <v>0</v>
      </c>
      <c r="I18" s="387"/>
    </row>
    <row r="19" spans="1:9" x14ac:dyDescent="0.2">
      <c r="A19" s="355">
        <v>8</v>
      </c>
      <c r="B19" s="356">
        <v>17</v>
      </c>
      <c r="C19" s="356" t="s">
        <v>46</v>
      </c>
      <c r="D19" s="356" t="s">
        <v>34</v>
      </c>
      <c r="E19" s="388" t="s">
        <v>778</v>
      </c>
      <c r="F19" s="389">
        <v>52</v>
      </c>
      <c r="G19" s="389">
        <v>0</v>
      </c>
      <c r="H19" s="389">
        <v>0</v>
      </c>
      <c r="I19" s="389"/>
    </row>
    <row r="20" spans="1:9" x14ac:dyDescent="0.2">
      <c r="A20" s="363">
        <v>63</v>
      </c>
      <c r="B20" s="364">
        <v>18</v>
      </c>
      <c r="C20" s="364" t="s">
        <v>47</v>
      </c>
      <c r="D20" s="364" t="s">
        <v>36</v>
      </c>
      <c r="E20" s="386" t="s">
        <v>779</v>
      </c>
      <c r="F20" s="387">
        <v>52</v>
      </c>
      <c r="G20" s="387">
        <v>-4</v>
      </c>
      <c r="H20" s="387">
        <v>0</v>
      </c>
      <c r="I20" s="387"/>
    </row>
    <row r="21" spans="1:9" x14ac:dyDescent="0.2">
      <c r="A21" s="315">
        <v>18</v>
      </c>
      <c r="B21" s="316" t="s">
        <v>181</v>
      </c>
      <c r="C21" s="316" t="s">
        <v>27</v>
      </c>
      <c r="D21" s="316" t="s">
        <v>24</v>
      </c>
      <c r="E21" s="376"/>
      <c r="F21" s="377"/>
      <c r="G21" s="377">
        <v>-15</v>
      </c>
      <c r="H21" s="377">
        <v>0</v>
      </c>
      <c r="I21" s="377"/>
    </row>
    <row r="22" spans="1:9" ht="17" customHeight="1" thickBot="1" x14ac:dyDescent="0.25">
      <c r="A22" s="400">
        <v>55</v>
      </c>
      <c r="B22" s="401" t="s">
        <v>181</v>
      </c>
      <c r="C22" s="401" t="s">
        <v>37</v>
      </c>
      <c r="D22" s="401" t="s">
        <v>22</v>
      </c>
      <c r="E22" s="402"/>
      <c r="F22" s="403"/>
      <c r="G22" s="403">
        <v>-10</v>
      </c>
      <c r="H22" s="403">
        <v>0</v>
      </c>
      <c r="I22" s="403"/>
    </row>
  </sheetData>
  <autoFilter ref="A2:I22" xr:uid="{00000000-0009-0000-0000-00001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53" customWidth="1"/>
    <col min="4" max="10" width="13" style="253" hidden="1" customWidth="1"/>
    <col min="11" max="15" width="13" style="253" customWidth="1"/>
    <col min="16" max="16" width="13" style="253" hidden="1" customWidth="1"/>
  </cols>
  <sheetData>
    <row r="1" spans="2:18" ht="17" customHeight="1" thickBot="1" x14ac:dyDescent="0.25"/>
    <row r="2" spans="2:18" ht="17" customHeight="1" thickBot="1" x14ac:dyDescent="0.25">
      <c r="B2" s="404" t="s">
        <v>66</v>
      </c>
      <c r="C2" s="404" t="s">
        <v>67</v>
      </c>
      <c r="D2" s="404" t="s">
        <v>68</v>
      </c>
      <c r="E2" s="404" t="s">
        <v>69</v>
      </c>
      <c r="F2" s="404" t="s">
        <v>70</v>
      </c>
      <c r="G2" s="404" t="s">
        <v>71</v>
      </c>
      <c r="H2" s="404" t="s">
        <v>72</v>
      </c>
      <c r="I2" s="404" t="s">
        <v>73</v>
      </c>
      <c r="J2" s="404" t="s">
        <v>74</v>
      </c>
      <c r="K2" s="404" t="s">
        <v>75</v>
      </c>
      <c r="L2" s="404" t="s">
        <v>76</v>
      </c>
      <c r="M2" s="404" t="s">
        <v>77</v>
      </c>
      <c r="N2" s="404" t="s">
        <v>78</v>
      </c>
      <c r="O2" s="404" t="s">
        <v>79</v>
      </c>
      <c r="P2" s="404" t="s">
        <v>80</v>
      </c>
      <c r="Q2" s="404" t="s">
        <v>81</v>
      </c>
      <c r="R2" s="404" t="s">
        <v>82</v>
      </c>
    </row>
    <row r="3" spans="2:18" x14ac:dyDescent="0.2">
      <c r="B3" s="284" t="s">
        <v>27</v>
      </c>
      <c r="C3" s="285">
        <v>8.1999999999999993</v>
      </c>
      <c r="D3" s="285">
        <v>0.40000000000000041</v>
      </c>
      <c r="E3" s="285">
        <v>0.5</v>
      </c>
      <c r="F3" s="285">
        <v>0.6</v>
      </c>
      <c r="G3" s="285">
        <v>0.7</v>
      </c>
      <c r="H3" s="285">
        <v>0</v>
      </c>
      <c r="I3" s="285">
        <v>0.1</v>
      </c>
      <c r="J3" s="285">
        <v>0.1</v>
      </c>
      <c r="K3" s="285">
        <v>0</v>
      </c>
      <c r="L3" s="285"/>
      <c r="M3" s="285"/>
      <c r="N3" s="285"/>
      <c r="O3" s="285"/>
      <c r="P3" s="285"/>
      <c r="Q3" s="286">
        <f t="shared" ref="Q3:Q22" si="0">C3+SUM(D3:M3)</f>
        <v>10.6</v>
      </c>
      <c r="R3" s="287">
        <f>+VLOOKUP($B3,F!$C$4:$Q$23,15,)/Q3</f>
        <v>12.735849056603774</v>
      </c>
    </row>
    <row r="4" spans="2:18" x14ac:dyDescent="0.2">
      <c r="B4" s="51" t="s">
        <v>23</v>
      </c>
      <c r="C4" s="268">
        <v>12</v>
      </c>
      <c r="D4" s="268">
        <v>0.4</v>
      </c>
      <c r="E4" s="268">
        <v>0.3</v>
      </c>
      <c r="F4" s="268">
        <v>0.1</v>
      </c>
      <c r="G4" s="268">
        <v>0.2</v>
      </c>
      <c r="H4" s="268">
        <v>0</v>
      </c>
      <c r="I4" s="268">
        <v>0</v>
      </c>
      <c r="J4" s="268">
        <v>0</v>
      </c>
      <c r="K4" s="268">
        <v>0</v>
      </c>
      <c r="L4" s="268"/>
      <c r="M4" s="268"/>
      <c r="N4" s="268"/>
      <c r="O4" s="268"/>
      <c r="P4" s="268"/>
      <c r="Q4" s="274">
        <f t="shared" si="0"/>
        <v>13</v>
      </c>
      <c r="R4" s="124">
        <f>+VLOOKUP($B4,F!$C$4:$Q$23,15,)/Q4</f>
        <v>15.307692307692308</v>
      </c>
    </row>
    <row r="5" spans="2:18" x14ac:dyDescent="0.2">
      <c r="B5" s="77" t="s">
        <v>35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76">
        <f t="shared" si="0"/>
        <v>10.700000000000001</v>
      </c>
      <c r="R5" s="121">
        <f>+VLOOKUP($B5,F!$C$4:$Q$23,15,)/Q5</f>
        <v>10.373831775700934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71">
        <f t="shared" si="0"/>
        <v>31.4</v>
      </c>
      <c r="R6" s="172">
        <f>+VLOOKUP($B6,F!$C$4:$Q$23,15,)/Q6</f>
        <v>13.184713375796179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72">
        <f t="shared" si="0"/>
        <v>26.1</v>
      </c>
      <c r="R7" s="119">
        <f>+VLOOKUP($B7,F!$C$4:$Q$23,15,)/Q7</f>
        <v>10.651340996168582</v>
      </c>
    </row>
    <row r="8" spans="2:18" x14ac:dyDescent="0.2">
      <c r="B8" s="53" t="s">
        <v>29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75">
        <f t="shared" si="0"/>
        <v>14</v>
      </c>
      <c r="R8" s="122">
        <f>+VLOOKUP($B8,F!$C$4:$Q$23,15,)/Q8</f>
        <v>12.928571428571429</v>
      </c>
    </row>
    <row r="9" spans="2:18" x14ac:dyDescent="0.2">
      <c r="B9" s="52" t="s">
        <v>33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77">
        <f t="shared" si="0"/>
        <v>9.9</v>
      </c>
      <c r="R9" s="208">
        <f>+VLOOKUP($B9,F!$C$4:$Q$23,15,)/Q9</f>
        <v>15.959595959595958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80">
        <f t="shared" si="0"/>
        <v>6.6999999999999993</v>
      </c>
      <c r="R10" s="173">
        <f>+VLOOKUP($B10,F!$C$4:$Q$23,15,)/Q10</f>
        <v>8.0597014925373145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75">
        <f t="shared" si="0"/>
        <v>12.200000000000001</v>
      </c>
      <c r="R11" s="122">
        <f>+VLOOKUP($B11,F!$C$4:$Q$23,15,)/Q11</f>
        <v>8.6065573770491799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79">
        <f t="shared" si="0"/>
        <v>5.7000000000000011</v>
      </c>
      <c r="R12" s="120">
        <f>+VLOOKUP($B12,F!$C$4:$Q$23,15,)/Q12</f>
        <v>9.4736842105263133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71">
        <f t="shared" si="0"/>
        <v>29.400000000000002</v>
      </c>
      <c r="R13" s="172">
        <f>+VLOOKUP($B13,F!$C$4:$Q$23,15,)/Q13</f>
        <v>10.714285714285714</v>
      </c>
    </row>
    <row r="14" spans="2:18" x14ac:dyDescent="0.2">
      <c r="B14" s="54" t="s">
        <v>43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78">
        <f t="shared" si="0"/>
        <v>9.5</v>
      </c>
      <c r="R14" s="123">
        <f>+VLOOKUP($B14,F!$C$4:$Q$23,15,)/Q14</f>
        <v>10.210526315789474</v>
      </c>
    </row>
    <row r="15" spans="2:18" x14ac:dyDescent="0.2">
      <c r="B15" s="54" t="s">
        <v>44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78">
        <f t="shared" si="0"/>
        <v>8.8000000000000007</v>
      </c>
      <c r="R15" s="123">
        <f>+VLOOKUP($B15,F!$C$4:$Q$23,15,)/Q15</f>
        <v>6.9318181818181817</v>
      </c>
    </row>
    <row r="16" spans="2:18" x14ac:dyDescent="0.2">
      <c r="B16" s="50" t="s">
        <v>25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72">
        <f t="shared" si="0"/>
        <v>20.6</v>
      </c>
      <c r="R16" s="119">
        <f>+VLOOKUP($B16,F!$C$4:$Q$23,15,)/Q16</f>
        <v>8.0097087378640772</v>
      </c>
    </row>
    <row r="17" spans="2:18" x14ac:dyDescent="0.2">
      <c r="B17" s="51" t="s">
        <v>37</v>
      </c>
      <c r="C17" s="268">
        <v>15.5</v>
      </c>
      <c r="D17" s="268">
        <v>0</v>
      </c>
      <c r="E17" s="268">
        <v>0</v>
      </c>
      <c r="F17" s="268">
        <v>0</v>
      </c>
      <c r="G17" s="268">
        <v>-0.1</v>
      </c>
      <c r="H17" s="268">
        <v>-0.1</v>
      </c>
      <c r="I17" s="268">
        <v>0</v>
      </c>
      <c r="J17" s="268">
        <v>0</v>
      </c>
      <c r="K17" s="268">
        <v>0</v>
      </c>
      <c r="L17" s="268"/>
      <c r="M17" s="268"/>
      <c r="N17" s="268"/>
      <c r="O17" s="268"/>
      <c r="P17" s="268"/>
      <c r="Q17" s="274">
        <f t="shared" si="0"/>
        <v>15.3</v>
      </c>
      <c r="R17" s="124">
        <f>+VLOOKUP($B17,F!$C$4:$Q$23,15,)/Q17</f>
        <v>5.9477124183006529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76">
        <f t="shared" si="0"/>
        <v>9.5</v>
      </c>
      <c r="R18" s="121">
        <f>+VLOOKUP($B18,F!$C$4:$Q$23,15,)/Q18</f>
        <v>10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80">
        <f t="shared" si="0"/>
        <v>5.9</v>
      </c>
      <c r="R19" s="173">
        <f>+VLOOKUP($B19,F!$C$4:$Q$23,15,)/Q19</f>
        <v>7.7966101694915251</v>
      </c>
    </row>
    <row r="20" spans="2:18" x14ac:dyDescent="0.2">
      <c r="B20" s="49" t="s">
        <v>31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73">
        <f t="shared" si="0"/>
        <v>23.400000000000002</v>
      </c>
      <c r="R20" s="209">
        <f>+VLOOKUP($B20,F!$C$4:$Q$23,15,)/Q20</f>
        <v>4.9572649572649565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73">
        <f t="shared" si="0"/>
        <v>20.5</v>
      </c>
      <c r="R21" s="209">
        <f>+VLOOKUP($B21,F!$C$4:$Q$23,15,)/Q21</f>
        <v>2.8780487804878048</v>
      </c>
    </row>
    <row r="22" spans="2:18" ht="17" customHeight="1" thickBot="1" x14ac:dyDescent="0.25">
      <c r="B22" s="73" t="s">
        <v>45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81">
        <f t="shared" si="0"/>
        <v>7.6000000000000005</v>
      </c>
      <c r="R22" s="243">
        <f>+VLOOKUP($B22,F!$C$4:$Q$23,15,)/Q22</f>
        <v>-0.13157894736842105</v>
      </c>
    </row>
    <row r="23" spans="2:18" ht="17" customHeight="1" thickBot="1" x14ac:dyDescent="0.25"/>
    <row r="24" spans="2:18" ht="17" customHeight="1" thickBot="1" x14ac:dyDescent="0.25">
      <c r="B24" s="404" t="s">
        <v>66</v>
      </c>
      <c r="C24" s="404" t="s">
        <v>67</v>
      </c>
      <c r="D24" s="264" t="s">
        <v>68</v>
      </c>
      <c r="E24" s="264" t="s">
        <v>69</v>
      </c>
      <c r="F24" s="264" t="s">
        <v>70</v>
      </c>
      <c r="G24" s="264" t="s">
        <v>71</v>
      </c>
      <c r="H24" s="264" t="s">
        <v>72</v>
      </c>
      <c r="I24" s="264" t="s">
        <v>73</v>
      </c>
      <c r="J24" s="264" t="s">
        <v>74</v>
      </c>
      <c r="K24" s="264" t="s">
        <v>75</v>
      </c>
      <c r="L24" s="264" t="s">
        <v>76</v>
      </c>
      <c r="M24" s="404" t="s">
        <v>77</v>
      </c>
      <c r="N24" s="404" t="s">
        <v>78</v>
      </c>
      <c r="O24" s="404" t="s">
        <v>79</v>
      </c>
      <c r="P24" s="404" t="s">
        <v>80</v>
      </c>
      <c r="Q24" s="404" t="s">
        <v>81</v>
      </c>
      <c r="R24" s="404" t="s">
        <v>82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82">
        <f t="shared" ref="Q25:Q34" si="1">C25+SUM(D25:M25)</f>
        <v>32.300000000000004</v>
      </c>
      <c r="R25" s="231">
        <f>+VLOOKUP($B25,F!$S$4:$AG$13,15,)/Q25</f>
        <v>17.585139318885446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73">
        <f t="shared" si="1"/>
        <v>25.9</v>
      </c>
      <c r="R26" s="209">
        <f>+VLOOKUP($B26,F!$S$4:$AG$13,15,)/Q26</f>
        <v>6.8725868725868731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72">
        <f t="shared" si="1"/>
        <v>24.200000000000003</v>
      </c>
      <c r="R27" s="119">
        <f>+VLOOKUP($B27,F!$S$4:$AG$13,15,)/Q27</f>
        <v>15.950413223140494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68"/>
      <c r="N28" s="268"/>
      <c r="O28" s="268"/>
      <c r="P28" s="268"/>
      <c r="Q28" s="274">
        <f t="shared" si="1"/>
        <v>15.7</v>
      </c>
      <c r="R28" s="124">
        <f>+VLOOKUP($B28,F!$S$4:$AG$13,15,)/Q28</f>
        <v>16.114649681528665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76">
        <f t="shared" si="1"/>
        <v>12.700000000000001</v>
      </c>
      <c r="R29" s="121">
        <f>+VLOOKUP($B29,F!$S$4:$AG$13,15,)/Q29</f>
        <v>14.015748031496061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75">
        <f t="shared" si="1"/>
        <v>12.3</v>
      </c>
      <c r="R30" s="122">
        <f>+VLOOKUP($B30,F!$S$4:$AG$13,15,)/Q30</f>
        <v>19.349593495934958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77">
        <f t="shared" si="1"/>
        <v>11</v>
      </c>
      <c r="R31" s="208">
        <f>+VLOOKUP($B31,F!$S$4:$AG$13,15,)/Q31</f>
        <v>23.818181818181817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78">
        <f t="shared" si="1"/>
        <v>8.1999999999999993</v>
      </c>
      <c r="R32" s="123">
        <f>+VLOOKUP($B32,F!$S$4:$AG$13,15,)/Q32</f>
        <v>15.731707317073171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79">
        <f t="shared" si="1"/>
        <v>7.8</v>
      </c>
      <c r="R33" s="120">
        <f>+VLOOKUP($B33,F!$S$4:$AG$13,15,)/Q33</f>
        <v>11.282051282051283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83">
        <f t="shared" si="1"/>
        <v>6.3</v>
      </c>
      <c r="R34" s="210">
        <f>+VLOOKUP($B34,F!$S$4:$AG$13,15,)/Q34</f>
        <v>14.126984126984127</v>
      </c>
    </row>
  </sheetData>
  <autoFilter ref="B2:R22" xr:uid="{00000000-0009-0000-0000-000002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31"/>
  <sheetViews>
    <sheetView zoomScale="140" zoomScaleNormal="140" workbookViewId="0">
      <selection activeCell="AJ7" sqref="AJ7"/>
    </sheetView>
  </sheetViews>
  <sheetFormatPr baseColWidth="10" defaultRowHeight="16" x14ac:dyDescent="0.2"/>
  <cols>
    <col min="3" max="5" width="13" style="253" hidden="1" customWidth="1"/>
    <col min="6" max="8" width="10.83203125" style="253" hidden="1" customWidth="1"/>
    <col min="9" max="9" width="10.5" style="253" customWidth="1"/>
    <col min="10" max="13" width="10.83203125" style="253" customWidth="1"/>
    <col min="14" max="14" width="10.83203125" style="253" hidden="1" customWidth="1"/>
    <col min="15" max="15" width="11" style="253" hidden="1" customWidth="1"/>
    <col min="18" max="20" width="13" style="253" hidden="1" customWidth="1"/>
    <col min="21" max="22" width="10.83203125" style="253" hidden="1" customWidth="1"/>
    <col min="23" max="23" width="13" style="253" hidden="1" customWidth="1"/>
    <col min="25" max="25" width="10.83203125" style="253" customWidth="1"/>
    <col min="26" max="26" width="13" style="253" customWidth="1"/>
    <col min="27" max="27" width="10.6640625" style="253" customWidth="1"/>
    <col min="28" max="28" width="10.83203125" style="253" customWidth="1"/>
    <col min="29" max="29" width="10.83203125" style="253" hidden="1" customWidth="1"/>
    <col min="30" max="30" width="13" style="253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404" t="s">
        <v>83</v>
      </c>
      <c r="D2" s="404" t="s">
        <v>84</v>
      </c>
      <c r="E2" s="404" t="s">
        <v>85</v>
      </c>
      <c r="F2" s="404" t="s">
        <v>86</v>
      </c>
      <c r="G2" s="404" t="s">
        <v>87</v>
      </c>
      <c r="H2" s="404" t="s">
        <v>88</v>
      </c>
      <c r="I2" s="404" t="s">
        <v>89</v>
      </c>
      <c r="J2" s="404" t="s">
        <v>90</v>
      </c>
      <c r="K2" s="404" t="s">
        <v>91</v>
      </c>
      <c r="L2" s="404" t="s">
        <v>92</v>
      </c>
      <c r="M2" s="404" t="s">
        <v>93</v>
      </c>
      <c r="N2" s="404" t="s">
        <v>94</v>
      </c>
      <c r="O2" s="404" t="s">
        <v>95</v>
      </c>
      <c r="Q2" s="207"/>
      <c r="R2" s="404" t="s">
        <v>83</v>
      </c>
      <c r="S2" s="404" t="s">
        <v>84</v>
      </c>
      <c r="T2" s="404" t="s">
        <v>85</v>
      </c>
      <c r="U2" s="404" t="s">
        <v>86</v>
      </c>
      <c r="V2" s="404" t="s">
        <v>87</v>
      </c>
      <c r="W2" s="404" t="s">
        <v>88</v>
      </c>
      <c r="X2" s="404" t="s">
        <v>89</v>
      </c>
      <c r="Y2" s="404" t="s">
        <v>90</v>
      </c>
      <c r="Z2" s="404" t="s">
        <v>91</v>
      </c>
      <c r="AA2" s="404" t="s">
        <v>92</v>
      </c>
      <c r="AB2" s="404" t="s">
        <v>93</v>
      </c>
      <c r="AC2" s="404" t="s">
        <v>94</v>
      </c>
      <c r="AD2" s="404" t="s">
        <v>95</v>
      </c>
      <c r="AE2" s="404" t="s">
        <v>40</v>
      </c>
      <c r="AF2" s="404" t="s">
        <v>96</v>
      </c>
    </row>
    <row r="3" spans="2:32" x14ac:dyDescent="0.2">
      <c r="B3" s="206" t="s">
        <v>97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/>
      <c r="M3" s="83"/>
      <c r="N3" s="83"/>
      <c r="O3" s="83"/>
      <c r="Q3" s="206" t="s">
        <v>97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/>
      <c r="AB3" s="83"/>
      <c r="AC3" s="83"/>
      <c r="AD3" s="83"/>
      <c r="AE3" s="83">
        <f t="shared" ref="AE3:AE9" si="0">SUM(R3:AD3)</f>
        <v>3089</v>
      </c>
      <c r="AF3" s="226">
        <f t="shared" ref="AF3:AF9" si="1">AVERAGE(R3:AD3)</f>
        <v>343.22222222222223</v>
      </c>
    </row>
    <row r="4" spans="2:32" x14ac:dyDescent="0.2">
      <c r="B4" s="95" t="s">
        <v>98</v>
      </c>
      <c r="C4" s="259">
        <v>324</v>
      </c>
      <c r="D4" s="259">
        <v>638</v>
      </c>
      <c r="E4" s="259">
        <v>904</v>
      </c>
      <c r="F4" s="259">
        <v>1088</v>
      </c>
      <c r="G4" s="259">
        <v>1509</v>
      </c>
      <c r="H4" s="259">
        <v>1877</v>
      </c>
      <c r="I4" s="259">
        <v>2225</v>
      </c>
      <c r="J4" s="259">
        <v>2532</v>
      </c>
      <c r="K4" s="259">
        <v>3031</v>
      </c>
      <c r="L4" s="259"/>
      <c r="M4" s="259"/>
      <c r="N4" s="259"/>
      <c r="O4" s="259"/>
      <c r="Q4" s="95" t="s">
        <v>98</v>
      </c>
      <c r="R4" s="259">
        <v>324</v>
      </c>
      <c r="S4" s="259">
        <v>314</v>
      </c>
      <c r="T4" s="259">
        <v>266</v>
      </c>
      <c r="U4" s="259">
        <v>184</v>
      </c>
      <c r="V4" s="259">
        <v>421</v>
      </c>
      <c r="W4" s="259">
        <v>368</v>
      </c>
      <c r="X4" s="259">
        <v>348</v>
      </c>
      <c r="Y4" s="259">
        <v>307</v>
      </c>
      <c r="Z4" s="259">
        <v>499</v>
      </c>
      <c r="AA4" s="259"/>
      <c r="AB4" s="259"/>
      <c r="AC4" s="259"/>
      <c r="AD4" s="259"/>
      <c r="AE4" s="259">
        <f t="shared" si="0"/>
        <v>3031</v>
      </c>
      <c r="AF4" s="227">
        <f t="shared" si="1"/>
        <v>336.77777777777777</v>
      </c>
    </row>
    <row r="5" spans="2:32" x14ac:dyDescent="0.2">
      <c r="B5" s="95" t="s">
        <v>99</v>
      </c>
      <c r="C5" s="259">
        <v>232</v>
      </c>
      <c r="D5" s="259">
        <v>566</v>
      </c>
      <c r="E5" s="259">
        <v>851</v>
      </c>
      <c r="F5" s="259">
        <v>1136</v>
      </c>
      <c r="G5" s="259">
        <v>1423</v>
      </c>
      <c r="H5" s="259">
        <v>1817</v>
      </c>
      <c r="I5" s="259">
        <v>2129</v>
      </c>
      <c r="J5" s="259">
        <v>2486</v>
      </c>
      <c r="K5" s="259">
        <v>2903</v>
      </c>
      <c r="L5" s="259"/>
      <c r="M5" s="259"/>
      <c r="N5" s="259"/>
      <c r="O5" s="259"/>
      <c r="Q5" s="95" t="s">
        <v>99</v>
      </c>
      <c r="R5" s="259">
        <v>232</v>
      </c>
      <c r="S5" s="259">
        <v>334</v>
      </c>
      <c r="T5" s="259">
        <v>285</v>
      </c>
      <c r="U5" s="259">
        <v>285</v>
      </c>
      <c r="V5" s="259">
        <v>287</v>
      </c>
      <c r="W5" s="259">
        <v>394</v>
      </c>
      <c r="X5" s="259">
        <v>312</v>
      </c>
      <c r="Y5" s="259">
        <v>357</v>
      </c>
      <c r="Z5" s="259">
        <v>417</v>
      </c>
      <c r="AA5" s="259"/>
      <c r="AB5" s="259"/>
      <c r="AC5" s="259"/>
      <c r="AD5" s="259"/>
      <c r="AE5" s="259">
        <f t="shared" si="0"/>
        <v>2903</v>
      </c>
      <c r="AF5" s="227">
        <f t="shared" si="1"/>
        <v>322.55555555555554</v>
      </c>
    </row>
    <row r="6" spans="2:32" x14ac:dyDescent="0.2">
      <c r="B6" s="95" t="s">
        <v>100</v>
      </c>
      <c r="C6" s="259">
        <v>192</v>
      </c>
      <c r="D6" s="259">
        <v>499</v>
      </c>
      <c r="E6" s="259">
        <v>759</v>
      </c>
      <c r="F6" s="259">
        <v>1086</v>
      </c>
      <c r="G6" s="259">
        <v>1409</v>
      </c>
      <c r="H6" s="259">
        <v>1775</v>
      </c>
      <c r="I6" s="259">
        <v>2110</v>
      </c>
      <c r="J6" s="259">
        <v>2432</v>
      </c>
      <c r="K6" s="259">
        <v>2789</v>
      </c>
      <c r="L6" s="259"/>
      <c r="M6" s="259"/>
      <c r="N6" s="259"/>
      <c r="O6" s="259"/>
      <c r="Q6" s="95" t="s">
        <v>100</v>
      </c>
      <c r="R6" s="259">
        <v>192</v>
      </c>
      <c r="S6" s="259">
        <v>307</v>
      </c>
      <c r="T6" s="259">
        <v>260</v>
      </c>
      <c r="U6" s="259">
        <v>327</v>
      </c>
      <c r="V6" s="259">
        <v>323</v>
      </c>
      <c r="W6" s="259">
        <v>366</v>
      </c>
      <c r="X6" s="259">
        <v>335</v>
      </c>
      <c r="Y6" s="259">
        <v>322</v>
      </c>
      <c r="Z6" s="259">
        <v>357</v>
      </c>
      <c r="AA6" s="259"/>
      <c r="AB6" s="259"/>
      <c r="AC6" s="259"/>
      <c r="AD6" s="259"/>
      <c r="AE6" s="259">
        <f t="shared" si="0"/>
        <v>2789</v>
      </c>
      <c r="AF6" s="227">
        <f t="shared" si="1"/>
        <v>309.88888888888891</v>
      </c>
    </row>
    <row r="7" spans="2:32" x14ac:dyDescent="0.2">
      <c r="B7" s="95" t="s">
        <v>101</v>
      </c>
      <c r="C7" s="259">
        <v>182</v>
      </c>
      <c r="D7" s="259">
        <v>469</v>
      </c>
      <c r="E7" s="259">
        <v>682</v>
      </c>
      <c r="F7" s="259">
        <v>823</v>
      </c>
      <c r="G7" s="259">
        <v>1092</v>
      </c>
      <c r="H7" s="259">
        <v>1488</v>
      </c>
      <c r="I7" s="259">
        <v>1785</v>
      </c>
      <c r="J7" s="259">
        <v>2154</v>
      </c>
      <c r="K7" s="259">
        <v>2491</v>
      </c>
      <c r="L7" s="259"/>
      <c r="M7" s="259"/>
      <c r="N7" s="259"/>
      <c r="O7" s="259"/>
      <c r="Q7" s="95" t="s">
        <v>101</v>
      </c>
      <c r="R7" s="259">
        <v>182</v>
      </c>
      <c r="S7" s="259">
        <v>287</v>
      </c>
      <c r="T7" s="259">
        <v>213</v>
      </c>
      <c r="U7" s="259">
        <v>141</v>
      </c>
      <c r="V7" s="259">
        <v>269</v>
      </c>
      <c r="W7" s="259">
        <v>396</v>
      </c>
      <c r="X7" s="259">
        <v>297</v>
      </c>
      <c r="Y7" s="259">
        <v>369</v>
      </c>
      <c r="Z7" s="259">
        <v>337</v>
      </c>
      <c r="AA7" s="259"/>
      <c r="AB7" s="259"/>
      <c r="AC7" s="259"/>
      <c r="AD7" s="259"/>
      <c r="AE7" s="259">
        <f t="shared" si="0"/>
        <v>2491</v>
      </c>
      <c r="AF7" s="227">
        <f t="shared" si="1"/>
        <v>276.77777777777777</v>
      </c>
    </row>
    <row r="8" spans="2:32" x14ac:dyDescent="0.2">
      <c r="B8" s="95" t="s">
        <v>102</v>
      </c>
      <c r="C8" s="259"/>
      <c r="D8" s="259">
        <v>256</v>
      </c>
      <c r="E8" s="259">
        <v>493</v>
      </c>
      <c r="F8" s="259">
        <v>688</v>
      </c>
      <c r="G8" s="259">
        <v>930</v>
      </c>
      <c r="H8" s="259">
        <v>1208</v>
      </c>
      <c r="I8" s="259">
        <v>1533</v>
      </c>
      <c r="J8" s="259">
        <v>1852</v>
      </c>
      <c r="K8" s="259">
        <v>2161</v>
      </c>
      <c r="L8" s="259"/>
      <c r="M8" s="259"/>
      <c r="N8" s="259"/>
      <c r="O8" s="259"/>
      <c r="Q8" s="95" t="s">
        <v>102</v>
      </c>
      <c r="R8" s="259"/>
      <c r="S8" s="259">
        <v>256</v>
      </c>
      <c r="T8" s="259">
        <v>237</v>
      </c>
      <c r="U8" s="259">
        <v>195</v>
      </c>
      <c r="V8" s="259">
        <v>242</v>
      </c>
      <c r="W8" s="259">
        <v>278</v>
      </c>
      <c r="X8" s="259">
        <v>325</v>
      </c>
      <c r="Y8" s="259">
        <v>319</v>
      </c>
      <c r="Z8" s="259">
        <v>309</v>
      </c>
      <c r="AA8" s="259"/>
      <c r="AB8" s="259"/>
      <c r="AC8" s="259"/>
      <c r="AD8" s="259"/>
      <c r="AE8" s="259">
        <f t="shared" si="0"/>
        <v>2161</v>
      </c>
      <c r="AF8" s="227">
        <f t="shared" si="1"/>
        <v>270.125</v>
      </c>
    </row>
    <row r="9" spans="2:32" ht="17" customHeight="1" thickBot="1" x14ac:dyDescent="0.25">
      <c r="B9" s="96" t="s">
        <v>103</v>
      </c>
      <c r="C9" s="252">
        <v>98</v>
      </c>
      <c r="D9" s="252">
        <v>331</v>
      </c>
      <c r="E9" s="252">
        <v>492</v>
      </c>
      <c r="F9" s="252">
        <v>692</v>
      </c>
      <c r="G9" s="252">
        <v>971</v>
      </c>
      <c r="H9" s="252">
        <v>1187</v>
      </c>
      <c r="I9" s="252">
        <v>1412</v>
      </c>
      <c r="J9" s="252">
        <v>1637</v>
      </c>
      <c r="K9" s="252">
        <v>1941</v>
      </c>
      <c r="L9" s="252"/>
      <c r="M9" s="252"/>
      <c r="N9" s="252"/>
      <c r="O9" s="252"/>
      <c r="Q9" s="96" t="s">
        <v>103</v>
      </c>
      <c r="R9" s="252">
        <v>98</v>
      </c>
      <c r="S9" s="252">
        <v>233</v>
      </c>
      <c r="T9" s="252">
        <v>161</v>
      </c>
      <c r="U9" s="252">
        <v>200</v>
      </c>
      <c r="V9" s="252">
        <v>279</v>
      </c>
      <c r="W9" s="252">
        <v>216</v>
      </c>
      <c r="X9" s="252">
        <v>225</v>
      </c>
      <c r="Y9" s="252">
        <v>225</v>
      </c>
      <c r="Z9" s="252">
        <v>304</v>
      </c>
      <c r="AA9" s="252"/>
      <c r="AB9" s="252"/>
      <c r="AC9" s="252"/>
      <c r="AD9" s="252"/>
      <c r="AE9" s="252">
        <f t="shared" si="0"/>
        <v>1941</v>
      </c>
      <c r="AF9" s="228">
        <f t="shared" si="1"/>
        <v>215.66666666666666</v>
      </c>
    </row>
    <row r="27" spans="2:32" ht="17" customHeight="1" thickBot="1" x14ac:dyDescent="0.25"/>
    <row r="28" spans="2:32" ht="17" customHeight="1" thickBot="1" x14ac:dyDescent="0.25">
      <c r="B28" s="207"/>
      <c r="C28" s="404" t="s">
        <v>83</v>
      </c>
      <c r="D28" s="404" t="s">
        <v>84</v>
      </c>
      <c r="E28" s="404" t="s">
        <v>85</v>
      </c>
      <c r="F28" s="404" t="s">
        <v>86</v>
      </c>
      <c r="G28" s="404" t="s">
        <v>87</v>
      </c>
      <c r="H28" s="404" t="s">
        <v>88</v>
      </c>
      <c r="I28" s="404" t="s">
        <v>89</v>
      </c>
      <c r="J28" s="404" t="s">
        <v>90</v>
      </c>
      <c r="K28" s="404" t="s">
        <v>91</v>
      </c>
      <c r="L28" s="404" t="s">
        <v>92</v>
      </c>
      <c r="M28" s="404" t="s">
        <v>93</v>
      </c>
      <c r="N28" s="404" t="s">
        <v>94</v>
      </c>
      <c r="O28" s="404" t="s">
        <v>95</v>
      </c>
      <c r="Q28" s="207"/>
      <c r="R28" s="404" t="s">
        <v>83</v>
      </c>
      <c r="S28" s="404" t="s">
        <v>84</v>
      </c>
      <c r="T28" s="404" t="s">
        <v>85</v>
      </c>
      <c r="U28" s="404" t="s">
        <v>86</v>
      </c>
      <c r="V28" s="404" t="s">
        <v>87</v>
      </c>
      <c r="W28" s="404" t="s">
        <v>88</v>
      </c>
      <c r="X28" s="404" t="s">
        <v>89</v>
      </c>
      <c r="Y28" s="404" t="s">
        <v>90</v>
      </c>
      <c r="Z28" s="404" t="s">
        <v>91</v>
      </c>
      <c r="AA28" s="404" t="s">
        <v>92</v>
      </c>
      <c r="AB28" s="404" t="s">
        <v>93</v>
      </c>
      <c r="AC28" s="404" t="s">
        <v>94</v>
      </c>
      <c r="AD28" s="404" t="s">
        <v>95</v>
      </c>
      <c r="AE28" s="404" t="s">
        <v>40</v>
      </c>
      <c r="AF28" s="404" t="s">
        <v>96</v>
      </c>
    </row>
    <row r="29" spans="2:32" x14ac:dyDescent="0.2">
      <c r="B29" s="206" t="s">
        <v>97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/>
      <c r="M29" s="83"/>
      <c r="N29" s="83"/>
      <c r="O29" s="83"/>
      <c r="Q29" s="206" t="s">
        <v>97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/>
      <c r="AB29" s="83"/>
      <c r="AC29" s="83"/>
      <c r="AD29" s="83"/>
      <c r="AE29" s="83">
        <f>SUM(R29:AD29)</f>
        <v>4584</v>
      </c>
      <c r="AF29" s="226">
        <f>AE29/COUNT(R29:AD29)</f>
        <v>509.33333333333331</v>
      </c>
    </row>
    <row r="30" spans="2:32" x14ac:dyDescent="0.2">
      <c r="B30" s="95" t="s">
        <v>100</v>
      </c>
      <c r="C30" s="259">
        <v>309</v>
      </c>
      <c r="D30" s="259">
        <v>743</v>
      </c>
      <c r="E30" s="259">
        <v>1095</v>
      </c>
      <c r="F30" s="259">
        <v>1679</v>
      </c>
      <c r="G30" s="259">
        <v>2185</v>
      </c>
      <c r="H30" s="259">
        <v>2708</v>
      </c>
      <c r="I30" s="259">
        <v>3208</v>
      </c>
      <c r="J30" s="259">
        <v>3726</v>
      </c>
      <c r="K30" s="259">
        <v>4183</v>
      </c>
      <c r="L30" s="259"/>
      <c r="M30" s="259"/>
      <c r="N30" s="259"/>
      <c r="O30" s="259"/>
      <c r="Q30" s="95" t="s">
        <v>100</v>
      </c>
      <c r="R30" s="259">
        <v>309</v>
      </c>
      <c r="S30" s="259">
        <v>434</v>
      </c>
      <c r="T30" s="259">
        <v>352</v>
      </c>
      <c r="U30" s="259">
        <v>584</v>
      </c>
      <c r="V30" s="259">
        <v>506</v>
      </c>
      <c r="W30" s="259">
        <v>523</v>
      </c>
      <c r="X30" s="259">
        <v>500</v>
      </c>
      <c r="Y30" s="259">
        <v>518</v>
      </c>
      <c r="Z30" s="259">
        <v>457</v>
      </c>
      <c r="AA30" s="259"/>
      <c r="AB30" s="259"/>
      <c r="AC30" s="259"/>
      <c r="AD30" s="259"/>
      <c r="AE30" s="259">
        <f>SUM(R30:AD30)</f>
        <v>4183</v>
      </c>
      <c r="AF30" s="227">
        <f>AE30/COUNT(R30:AD30)</f>
        <v>464.77777777777777</v>
      </c>
    </row>
    <row r="31" spans="2:32" x14ac:dyDescent="0.2">
      <c r="B31" s="95" t="s">
        <v>104</v>
      </c>
      <c r="C31" s="259">
        <v>397</v>
      </c>
      <c r="D31" s="259">
        <v>802</v>
      </c>
      <c r="E31" s="259">
        <v>1089</v>
      </c>
      <c r="F31" s="259">
        <v>1425</v>
      </c>
      <c r="G31" s="259">
        <v>1845</v>
      </c>
      <c r="H31" s="259">
        <v>2305</v>
      </c>
      <c r="I31" s="259">
        <v>2947</v>
      </c>
      <c r="J31" s="259">
        <v>3318</v>
      </c>
      <c r="K31" s="259">
        <v>3622</v>
      </c>
      <c r="L31" s="259"/>
      <c r="M31" s="259"/>
      <c r="N31" s="259"/>
      <c r="O31" s="259"/>
      <c r="Q31" s="95" t="s">
        <v>104</v>
      </c>
      <c r="R31" s="259">
        <v>397</v>
      </c>
      <c r="S31" s="259">
        <v>405</v>
      </c>
      <c r="T31" s="259">
        <v>287</v>
      </c>
      <c r="U31" s="259">
        <v>330</v>
      </c>
      <c r="V31" s="259">
        <v>426</v>
      </c>
      <c r="W31" s="259">
        <v>460</v>
      </c>
      <c r="X31" s="259">
        <v>642</v>
      </c>
      <c r="Y31" s="259">
        <v>371</v>
      </c>
      <c r="Z31" s="259">
        <v>304</v>
      </c>
      <c r="AA31" s="259"/>
      <c r="AB31" s="259"/>
      <c r="AC31" s="259"/>
      <c r="AD31" s="259"/>
      <c r="AE31" s="259">
        <f>SUM(R31:AD31)</f>
        <v>3622</v>
      </c>
      <c r="AF31" s="227">
        <f>AE31/COUNT(R31:AD31)</f>
        <v>402.44444444444446</v>
      </c>
    </row>
  </sheetData>
  <autoFilter ref="Q2:AF9" xr:uid="{00000000-0009-0000-0000-000003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53" customWidth="1"/>
    <col min="3" max="3" width="12.1640625" style="253" customWidth="1"/>
    <col min="4" max="6" width="8.1640625" style="253" customWidth="1"/>
    <col min="11" max="11" width="32.1640625" style="253" customWidth="1"/>
  </cols>
  <sheetData>
    <row r="1" spans="1:11" ht="17" customHeight="1" thickBot="1" x14ac:dyDescent="0.25"/>
    <row r="2" spans="1:11" ht="17" customHeight="1" thickBot="1" x14ac:dyDescent="0.25">
      <c r="A2" s="404" t="s">
        <v>105</v>
      </c>
      <c r="B2" s="404" t="s">
        <v>1</v>
      </c>
      <c r="C2" s="404" t="s">
        <v>0</v>
      </c>
      <c r="D2" s="24" t="s">
        <v>106</v>
      </c>
      <c r="E2" s="25" t="s">
        <v>107</v>
      </c>
      <c r="F2" s="26" t="s">
        <v>108</v>
      </c>
      <c r="G2" s="404" t="s">
        <v>109</v>
      </c>
      <c r="H2" s="404" t="s">
        <v>110</v>
      </c>
      <c r="I2" s="263" t="s">
        <v>111</v>
      </c>
      <c r="J2" s="404" t="s">
        <v>112</v>
      </c>
      <c r="K2" s="404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114</v>
      </c>
      <c r="H3" s="22" t="s">
        <v>115</v>
      </c>
      <c r="I3" s="23" t="s">
        <v>116</v>
      </c>
      <c r="J3" s="258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117</v>
      </c>
      <c r="H4" s="2" t="s">
        <v>118</v>
      </c>
      <c r="I4" s="12" t="s">
        <v>119</v>
      </c>
      <c r="J4" s="117">
        <v>12</v>
      </c>
      <c r="K4" s="2" t="s">
        <v>120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121</v>
      </c>
      <c r="H5" s="3" t="s">
        <v>122</v>
      </c>
      <c r="I5" s="13" t="s">
        <v>123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124</v>
      </c>
      <c r="H6" s="4" t="s">
        <v>125</v>
      </c>
      <c r="I6" s="14" t="s">
        <v>126</v>
      </c>
      <c r="J6" s="268">
        <v>12</v>
      </c>
      <c r="K6" s="4"/>
    </row>
    <row r="7" spans="1:11" x14ac:dyDescent="0.2">
      <c r="A7" s="50">
        <v>23</v>
      </c>
      <c r="B7" s="50" t="s">
        <v>25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127</v>
      </c>
      <c r="H7" s="3" t="s">
        <v>128</v>
      </c>
      <c r="I7" s="13" t="s">
        <v>129</v>
      </c>
      <c r="J7" s="102">
        <v>9</v>
      </c>
      <c r="K7" s="3"/>
    </row>
    <row r="8" spans="1:11" x14ac:dyDescent="0.2">
      <c r="A8" s="52">
        <v>11</v>
      </c>
      <c r="B8" s="52" t="s">
        <v>33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130</v>
      </c>
      <c r="H8" s="5" t="s">
        <v>131</v>
      </c>
      <c r="I8" s="15" t="s">
        <v>129</v>
      </c>
      <c r="J8" s="104">
        <v>10</v>
      </c>
      <c r="K8" s="5"/>
    </row>
    <row r="9" spans="1:11" x14ac:dyDescent="0.2">
      <c r="A9" s="49">
        <v>16</v>
      </c>
      <c r="B9" s="49" t="s">
        <v>31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132</v>
      </c>
      <c r="H9" s="6" t="s">
        <v>133</v>
      </c>
      <c r="I9" s="16" t="s">
        <v>134</v>
      </c>
      <c r="J9" s="106">
        <v>9</v>
      </c>
      <c r="K9" s="6"/>
    </row>
    <row r="10" spans="1:11" x14ac:dyDescent="0.2">
      <c r="A10" s="51">
        <v>55</v>
      </c>
      <c r="B10" s="51" t="s">
        <v>37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135</v>
      </c>
      <c r="H10" s="4" t="s">
        <v>136</v>
      </c>
      <c r="I10" s="14" t="s">
        <v>136</v>
      </c>
      <c r="J10" s="268">
        <v>6</v>
      </c>
      <c r="K10" s="4"/>
    </row>
    <row r="11" spans="1:11" x14ac:dyDescent="0.2">
      <c r="A11" s="52">
        <v>18</v>
      </c>
      <c r="B11" s="52" t="s">
        <v>27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137</v>
      </c>
      <c r="H11" s="5" t="s">
        <v>138</v>
      </c>
      <c r="I11" s="15" t="s">
        <v>139</v>
      </c>
      <c r="J11" s="104">
        <v>5</v>
      </c>
      <c r="K11" s="5"/>
    </row>
    <row r="12" spans="1:11" x14ac:dyDescent="0.2">
      <c r="A12" s="53">
        <v>3</v>
      </c>
      <c r="B12" s="53" t="s">
        <v>29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140</v>
      </c>
      <c r="H12" s="7" t="s">
        <v>141</v>
      </c>
      <c r="I12" s="17" t="s">
        <v>142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143</v>
      </c>
      <c r="H13" s="6" t="s">
        <v>144</v>
      </c>
      <c r="I13" s="16" t="s">
        <v>145</v>
      </c>
      <c r="J13" s="106">
        <v>2</v>
      </c>
      <c r="K13" s="6"/>
    </row>
    <row r="14" spans="1:11" x14ac:dyDescent="0.2">
      <c r="A14" s="77">
        <v>10</v>
      </c>
      <c r="B14" s="77" t="s">
        <v>35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146</v>
      </c>
      <c r="H14" s="79" t="s">
        <v>147</v>
      </c>
      <c r="I14" s="80" t="s">
        <v>145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148</v>
      </c>
      <c r="H15" s="79" t="s">
        <v>149</v>
      </c>
      <c r="I15" s="80" t="s">
        <v>145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150</v>
      </c>
      <c r="H16" s="7" t="s">
        <v>151</v>
      </c>
      <c r="I16" s="17" t="s">
        <v>145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152</v>
      </c>
      <c r="H17" s="8" t="s">
        <v>153</v>
      </c>
      <c r="I17" s="18" t="s">
        <v>145</v>
      </c>
      <c r="J17" s="114">
        <v>4</v>
      </c>
      <c r="K17" s="8"/>
    </row>
    <row r="18" spans="1:11" x14ac:dyDescent="0.2">
      <c r="A18" s="55">
        <v>20</v>
      </c>
      <c r="B18" s="55" t="s">
        <v>45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154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155</v>
      </c>
      <c r="H19" s="9" t="s">
        <v>145</v>
      </c>
      <c r="I19" s="19" t="s">
        <v>145</v>
      </c>
      <c r="J19" s="118">
        <v>3</v>
      </c>
      <c r="K19" s="9"/>
    </row>
    <row r="20" spans="1:11" x14ac:dyDescent="0.2">
      <c r="A20" s="54">
        <v>99</v>
      </c>
      <c r="B20" s="54" t="s">
        <v>44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156</v>
      </c>
      <c r="H20" s="10" t="s">
        <v>145</v>
      </c>
      <c r="I20" s="20" t="s">
        <v>145</v>
      </c>
      <c r="J20" s="112">
        <v>3</v>
      </c>
      <c r="K20" s="10"/>
    </row>
    <row r="21" spans="1:11" x14ac:dyDescent="0.2">
      <c r="A21" s="54">
        <v>7</v>
      </c>
      <c r="B21" s="54" t="s">
        <v>43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157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158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53" customWidth="1"/>
    <col min="2" max="2" width="7.6640625" style="253" customWidth="1"/>
    <col min="5" max="5" width="12.33203125" style="253" customWidth="1"/>
    <col min="9" max="9" width="31.6640625" style="253" customWidth="1"/>
  </cols>
  <sheetData>
    <row r="1" spans="1:9" ht="17" customHeight="1" thickBot="1" x14ac:dyDescent="0.25"/>
    <row r="2" spans="1:9" ht="17" customHeight="1" thickBot="1" x14ac:dyDescent="0.25">
      <c r="A2" s="404" t="s">
        <v>105</v>
      </c>
      <c r="B2" s="404" t="s">
        <v>159</v>
      </c>
      <c r="C2" s="404" t="s">
        <v>1</v>
      </c>
      <c r="D2" s="404" t="s">
        <v>0</v>
      </c>
      <c r="E2" s="404" t="s">
        <v>160</v>
      </c>
      <c r="F2" s="404" t="s">
        <v>161</v>
      </c>
      <c r="G2" s="404" t="s">
        <v>112</v>
      </c>
      <c r="H2" s="404" t="s">
        <v>162</v>
      </c>
      <c r="I2" s="264" t="s">
        <v>113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163</v>
      </c>
      <c r="F3" s="258">
        <v>71</v>
      </c>
      <c r="G3" s="258">
        <v>29</v>
      </c>
      <c r="H3" s="258">
        <v>25</v>
      </c>
      <c r="I3" s="258"/>
    </row>
    <row r="4" spans="1:9" x14ac:dyDescent="0.2">
      <c r="A4" s="49">
        <v>16</v>
      </c>
      <c r="B4" s="49">
        <v>2</v>
      </c>
      <c r="C4" s="49" t="s">
        <v>31</v>
      </c>
      <c r="D4" s="49" t="s">
        <v>28</v>
      </c>
      <c r="E4" s="63" t="s">
        <v>164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165</v>
      </c>
      <c r="F5" s="268">
        <v>71</v>
      </c>
      <c r="G5" s="268">
        <v>24</v>
      </c>
      <c r="H5" s="268">
        <v>16</v>
      </c>
      <c r="I5" s="268" t="s">
        <v>166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167</v>
      </c>
      <c r="F6" s="117">
        <v>71</v>
      </c>
      <c r="G6" s="117">
        <v>15</v>
      </c>
      <c r="H6" s="117">
        <v>12</v>
      </c>
      <c r="I6" s="117" t="s">
        <v>168</v>
      </c>
    </row>
    <row r="7" spans="1:9" x14ac:dyDescent="0.2">
      <c r="A7" s="51">
        <v>55</v>
      </c>
      <c r="B7" s="51">
        <v>5</v>
      </c>
      <c r="C7" s="51" t="s">
        <v>37</v>
      </c>
      <c r="D7" s="51" t="s">
        <v>22</v>
      </c>
      <c r="E7" s="61" t="s">
        <v>169</v>
      </c>
      <c r="F7" s="268">
        <v>71</v>
      </c>
      <c r="G7" s="268">
        <v>17</v>
      </c>
      <c r="H7" s="268">
        <v>10</v>
      </c>
      <c r="I7" s="268"/>
    </row>
    <row r="8" spans="1:9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170</v>
      </c>
      <c r="F8" s="104">
        <v>71</v>
      </c>
      <c r="G8" s="104">
        <v>12</v>
      </c>
      <c r="H8" s="104">
        <v>8</v>
      </c>
      <c r="I8" s="104" t="s">
        <v>171</v>
      </c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172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173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44</v>
      </c>
      <c r="D11" s="54" t="s">
        <v>32</v>
      </c>
      <c r="E11" s="67" t="s">
        <v>174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175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176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177</v>
      </c>
      <c r="F14" s="110">
        <v>69</v>
      </c>
      <c r="G14" s="110">
        <v>3</v>
      </c>
      <c r="H14" s="110">
        <v>0</v>
      </c>
      <c r="I14" s="110" t="s">
        <v>178</v>
      </c>
    </row>
    <row r="15" spans="1:9" x14ac:dyDescent="0.2">
      <c r="A15" s="50">
        <v>23</v>
      </c>
      <c r="B15" s="50">
        <v>13</v>
      </c>
      <c r="C15" s="50" t="s">
        <v>25</v>
      </c>
      <c r="D15" s="50" t="s">
        <v>20</v>
      </c>
      <c r="E15" s="60" t="s">
        <v>179</v>
      </c>
      <c r="F15" s="102">
        <v>67</v>
      </c>
      <c r="G15" s="102">
        <v>-6</v>
      </c>
      <c r="H15" s="102">
        <v>0</v>
      </c>
      <c r="I15" s="102" t="s">
        <v>180</v>
      </c>
    </row>
    <row r="16" spans="1:9" x14ac:dyDescent="0.2">
      <c r="A16" s="54">
        <v>7</v>
      </c>
      <c r="B16" s="54" t="s">
        <v>181</v>
      </c>
      <c r="C16" s="54" t="s">
        <v>43</v>
      </c>
      <c r="D16" s="54" t="s">
        <v>32</v>
      </c>
      <c r="E16" s="67" t="s">
        <v>182</v>
      </c>
      <c r="F16" s="112">
        <v>53</v>
      </c>
      <c r="G16" s="112">
        <v>-15</v>
      </c>
      <c r="H16" s="112">
        <v>0</v>
      </c>
      <c r="I16" s="112" t="s">
        <v>183</v>
      </c>
    </row>
    <row r="17" spans="1:9" x14ac:dyDescent="0.2">
      <c r="A17" s="55">
        <v>8</v>
      </c>
      <c r="B17" s="55" t="s">
        <v>181</v>
      </c>
      <c r="C17" s="55" t="s">
        <v>46</v>
      </c>
      <c r="D17" s="55" t="s">
        <v>34</v>
      </c>
      <c r="E17" s="65" t="s">
        <v>184</v>
      </c>
      <c r="F17" s="114">
        <v>49</v>
      </c>
      <c r="G17" s="114">
        <v>-15</v>
      </c>
      <c r="H17" s="114">
        <v>0</v>
      </c>
      <c r="I17" s="114" t="s">
        <v>185</v>
      </c>
    </row>
    <row r="18" spans="1:9" x14ac:dyDescent="0.2">
      <c r="A18" s="56">
        <v>63</v>
      </c>
      <c r="B18" s="56" t="s">
        <v>181</v>
      </c>
      <c r="C18" s="56" t="s">
        <v>47</v>
      </c>
      <c r="D18" s="56" t="s">
        <v>36</v>
      </c>
      <c r="E18" s="66" t="s">
        <v>186</v>
      </c>
      <c r="F18" s="118">
        <v>49</v>
      </c>
      <c r="G18" s="118">
        <v>-15</v>
      </c>
      <c r="H18" s="118">
        <v>0</v>
      </c>
      <c r="I18" s="118" t="s">
        <v>187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188</v>
      </c>
      <c r="F19" s="114">
        <v>24</v>
      </c>
      <c r="G19" s="114">
        <v>-15</v>
      </c>
      <c r="H19" s="114">
        <v>0</v>
      </c>
      <c r="I19" s="114" t="s">
        <v>185</v>
      </c>
    </row>
    <row r="20" spans="1:9" x14ac:dyDescent="0.2">
      <c r="A20" s="52">
        <v>18</v>
      </c>
      <c r="B20" s="52" t="s">
        <v>181</v>
      </c>
      <c r="C20" s="52" t="s">
        <v>27</v>
      </c>
      <c r="D20" s="52" t="s">
        <v>24</v>
      </c>
      <c r="E20" s="62" t="s">
        <v>189</v>
      </c>
      <c r="F20" s="104">
        <v>20</v>
      </c>
      <c r="G20" s="104">
        <v>-15</v>
      </c>
      <c r="H20" s="104">
        <v>0</v>
      </c>
      <c r="I20" s="104" t="s">
        <v>190</v>
      </c>
    </row>
    <row r="21" spans="1:9" x14ac:dyDescent="0.2">
      <c r="A21" s="53">
        <v>3</v>
      </c>
      <c r="B21" s="53" t="s">
        <v>181</v>
      </c>
      <c r="C21" s="53" t="s">
        <v>29</v>
      </c>
      <c r="D21" s="53" t="s">
        <v>26</v>
      </c>
      <c r="E21" s="64" t="s">
        <v>191</v>
      </c>
      <c r="F21" s="108">
        <v>17</v>
      </c>
      <c r="G21" s="108">
        <v>-15</v>
      </c>
      <c r="H21" s="108">
        <v>0</v>
      </c>
      <c r="I21" s="108" t="s">
        <v>192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 t="s">
        <v>193</v>
      </c>
      <c r="F22" s="70">
        <v>11</v>
      </c>
      <c r="G22" s="70">
        <v>-15</v>
      </c>
      <c r="H22" s="70">
        <v>0</v>
      </c>
      <c r="I22" s="70" t="s">
        <v>194</v>
      </c>
    </row>
  </sheetData>
  <autoFilter ref="A2:I22" xr:uid="{00000000-0009-0000-0000-000005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53" customWidth="1"/>
    <col min="4" max="4" width="8.1640625" style="253" customWidth="1"/>
    <col min="5" max="5" width="9.6640625" style="253" customWidth="1"/>
    <col min="6" max="6" width="8.1640625" style="253" customWidth="1"/>
    <col min="11" max="11" width="34.33203125" style="253" customWidth="1"/>
  </cols>
  <sheetData>
    <row r="1" spans="1:11" ht="17" customHeight="1" thickBot="1" x14ac:dyDescent="0.25"/>
    <row r="2" spans="1:11" ht="17" customHeight="1" thickBot="1" x14ac:dyDescent="0.25">
      <c r="A2" s="404" t="s">
        <v>105</v>
      </c>
      <c r="B2" s="404" t="s">
        <v>1</v>
      </c>
      <c r="C2" s="404" t="s">
        <v>0</v>
      </c>
      <c r="D2" s="24" t="s">
        <v>106</v>
      </c>
      <c r="E2" s="25" t="s">
        <v>107</v>
      </c>
      <c r="F2" s="26" t="s">
        <v>108</v>
      </c>
      <c r="G2" s="404" t="s">
        <v>109</v>
      </c>
      <c r="H2" s="404" t="s">
        <v>110</v>
      </c>
      <c r="I2" s="263" t="s">
        <v>111</v>
      </c>
      <c r="J2" s="404" t="s">
        <v>112</v>
      </c>
      <c r="K2" s="404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195</v>
      </c>
      <c r="I3" s="23" t="s">
        <v>196</v>
      </c>
      <c r="J3" s="258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197</v>
      </c>
      <c r="I4" s="13" t="s">
        <v>198</v>
      </c>
      <c r="J4" s="102">
        <v>14</v>
      </c>
      <c r="K4" s="3"/>
    </row>
    <row r="5" spans="1:11" x14ac:dyDescent="0.2">
      <c r="A5" s="51">
        <v>55</v>
      </c>
      <c r="B5" s="51" t="s">
        <v>37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199</v>
      </c>
      <c r="I5" s="14" t="s">
        <v>200</v>
      </c>
      <c r="J5" s="268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201</v>
      </c>
      <c r="I6" s="12" t="s">
        <v>202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203</v>
      </c>
      <c r="I7" s="17" t="s">
        <v>204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205</v>
      </c>
      <c r="I8" s="14" t="s">
        <v>206</v>
      </c>
      <c r="J8" s="268">
        <v>8</v>
      </c>
      <c r="K8" s="4" t="s">
        <v>207</v>
      </c>
    </row>
    <row r="9" spans="1:11" x14ac:dyDescent="0.2">
      <c r="A9" s="50">
        <v>23</v>
      </c>
      <c r="B9" s="50" t="s">
        <v>25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208</v>
      </c>
      <c r="I9" s="13" t="s">
        <v>209</v>
      </c>
      <c r="J9" s="102">
        <v>7</v>
      </c>
      <c r="K9" s="3"/>
    </row>
    <row r="10" spans="1:11" x14ac:dyDescent="0.2">
      <c r="A10" s="77">
        <v>10</v>
      </c>
      <c r="B10" s="77" t="s">
        <v>35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210</v>
      </c>
      <c r="I10" s="80" t="s">
        <v>211</v>
      </c>
      <c r="J10" s="110">
        <v>8</v>
      </c>
      <c r="K10" s="79"/>
    </row>
    <row r="11" spans="1:11" x14ac:dyDescent="0.2">
      <c r="A11" s="53">
        <v>3</v>
      </c>
      <c r="B11" s="53" t="s">
        <v>29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212</v>
      </c>
      <c r="I11" s="17" t="s">
        <v>213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214</v>
      </c>
      <c r="I12" s="16" t="s">
        <v>215</v>
      </c>
      <c r="J12" s="106">
        <v>6</v>
      </c>
      <c r="K12" s="6"/>
    </row>
    <row r="13" spans="1:11" x14ac:dyDescent="0.2">
      <c r="A13" s="49">
        <v>16</v>
      </c>
      <c r="B13" s="49" t="s">
        <v>31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216</v>
      </c>
      <c r="I13" s="16" t="s">
        <v>145</v>
      </c>
      <c r="J13" s="106">
        <v>2</v>
      </c>
      <c r="K13" s="6" t="s">
        <v>217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218</v>
      </c>
      <c r="I14" s="19" t="s">
        <v>145</v>
      </c>
      <c r="J14" s="118">
        <v>4</v>
      </c>
      <c r="K14" s="9"/>
    </row>
    <row r="15" spans="1:11" x14ac:dyDescent="0.2">
      <c r="A15" s="52">
        <v>18</v>
      </c>
      <c r="B15" s="52" t="s">
        <v>27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219</v>
      </c>
      <c r="I15" s="15" t="s">
        <v>145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220</v>
      </c>
      <c r="I16" s="80" t="s">
        <v>145</v>
      </c>
      <c r="J16" s="110">
        <v>2</v>
      </c>
      <c r="K16" s="79"/>
    </row>
    <row r="17" spans="1:11" x14ac:dyDescent="0.2">
      <c r="A17" s="55">
        <v>20</v>
      </c>
      <c r="B17" s="55" t="s">
        <v>45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221</v>
      </c>
      <c r="I17" s="18" t="s">
        <v>145</v>
      </c>
      <c r="J17" s="114">
        <v>4</v>
      </c>
      <c r="K17" s="8"/>
    </row>
    <row r="18" spans="1:11" x14ac:dyDescent="0.2">
      <c r="A18" s="54">
        <v>7</v>
      </c>
      <c r="B18" s="54" t="s">
        <v>43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2">
        <v>11</v>
      </c>
      <c r="B19" s="52" t="s">
        <v>33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145</v>
      </c>
      <c r="I19" s="15" t="s">
        <v>145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145</v>
      </c>
      <c r="E22" s="162" t="s">
        <v>145</v>
      </c>
      <c r="F22" s="163" t="s">
        <v>145</v>
      </c>
      <c r="G22" s="74" t="s">
        <v>145</v>
      </c>
      <c r="H22" s="74" t="s">
        <v>145</v>
      </c>
      <c r="I22" s="75" t="s">
        <v>145</v>
      </c>
      <c r="J22" s="76">
        <v>-5</v>
      </c>
      <c r="K22" s="74" t="s">
        <v>222</v>
      </c>
    </row>
  </sheetData>
  <autoFilter ref="A2:K22" xr:uid="{00000000-0009-0000-0000-00000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53" customWidth="1"/>
    <col min="5" max="5" width="12.33203125" style="253" customWidth="1"/>
    <col min="9" max="9" width="32.5" style="253" customWidth="1"/>
  </cols>
  <sheetData>
    <row r="1" spans="1:11" ht="17" customHeight="1" thickBot="1" x14ac:dyDescent="0.25"/>
    <row r="2" spans="1:11" ht="17" customHeight="1" thickBot="1" x14ac:dyDescent="0.25">
      <c r="A2" s="404" t="s">
        <v>105</v>
      </c>
      <c r="B2" s="404" t="s">
        <v>159</v>
      </c>
      <c r="C2" s="404" t="s">
        <v>1</v>
      </c>
      <c r="D2" s="404" t="s">
        <v>0</v>
      </c>
      <c r="E2" s="404" t="s">
        <v>160</v>
      </c>
      <c r="F2" s="404" t="s">
        <v>161</v>
      </c>
      <c r="G2" s="404" t="s">
        <v>112</v>
      </c>
      <c r="H2" s="404" t="s">
        <v>162</v>
      </c>
      <c r="I2" s="264" t="s">
        <v>113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223</v>
      </c>
      <c r="F3" s="258">
        <v>71</v>
      </c>
      <c r="G3" s="258">
        <v>29</v>
      </c>
      <c r="H3" s="258">
        <v>25</v>
      </c>
      <c r="I3" s="258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224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225</v>
      </c>
      <c r="F5" s="102">
        <v>71</v>
      </c>
      <c r="G5" s="102">
        <v>17</v>
      </c>
      <c r="H5" s="102">
        <v>15</v>
      </c>
      <c r="I5" s="102" t="s">
        <v>226</v>
      </c>
      <c r="J5" s="72"/>
      <c r="K5" s="72"/>
    </row>
    <row r="6" spans="1:11" x14ac:dyDescent="0.2">
      <c r="A6" s="50">
        <v>23</v>
      </c>
      <c r="B6" s="50">
        <v>4</v>
      </c>
      <c r="C6" s="50" t="s">
        <v>25</v>
      </c>
      <c r="D6" s="50" t="s">
        <v>20</v>
      </c>
      <c r="E6" s="60" t="s">
        <v>227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228</v>
      </c>
      <c r="F7" s="268">
        <v>71</v>
      </c>
      <c r="G7" s="268">
        <v>22</v>
      </c>
      <c r="H7" s="268">
        <v>10</v>
      </c>
      <c r="I7" s="268"/>
      <c r="J7" s="72"/>
      <c r="K7" s="72"/>
    </row>
    <row r="8" spans="1:11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229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27</v>
      </c>
      <c r="D9" s="52" t="s">
        <v>24</v>
      </c>
      <c r="E9" s="62" t="s">
        <v>230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231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232</v>
      </c>
      <c r="F11" s="268">
        <v>70</v>
      </c>
      <c r="G11" s="268">
        <v>-2</v>
      </c>
      <c r="H11" s="268">
        <v>3</v>
      </c>
      <c r="I11" s="268" t="s">
        <v>166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233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43</v>
      </c>
      <c r="D13" s="54" t="s">
        <v>32</v>
      </c>
      <c r="E13" s="67" t="s">
        <v>234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45</v>
      </c>
      <c r="D14" s="55" t="s">
        <v>34</v>
      </c>
      <c r="E14" s="65" t="s">
        <v>235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236</v>
      </c>
      <c r="F15" s="114">
        <v>70</v>
      </c>
      <c r="G15" s="114">
        <v>11</v>
      </c>
      <c r="H15" s="114">
        <v>0</v>
      </c>
      <c r="I15" s="114" t="s">
        <v>237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238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35</v>
      </c>
      <c r="D17" s="77" t="s">
        <v>30</v>
      </c>
      <c r="E17" s="78" t="s">
        <v>239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240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241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181</v>
      </c>
      <c r="C20" s="53" t="s">
        <v>38</v>
      </c>
      <c r="D20" s="53" t="s">
        <v>26</v>
      </c>
      <c r="E20" s="64" t="s">
        <v>242</v>
      </c>
      <c r="F20" s="108">
        <v>25</v>
      </c>
      <c r="G20" s="108">
        <v>-15</v>
      </c>
      <c r="H20" s="108">
        <v>0</v>
      </c>
      <c r="I20" s="108" t="s">
        <v>192</v>
      </c>
      <c r="J20" s="72"/>
      <c r="K20" s="72"/>
    </row>
    <row r="21" spans="1:11" x14ac:dyDescent="0.2">
      <c r="A21" s="49">
        <v>16</v>
      </c>
      <c r="B21" s="49" t="s">
        <v>181</v>
      </c>
      <c r="C21" s="49" t="s">
        <v>31</v>
      </c>
      <c r="D21" s="49" t="s">
        <v>28</v>
      </c>
      <c r="E21" s="63" t="s">
        <v>243</v>
      </c>
      <c r="F21" s="106">
        <v>4</v>
      </c>
      <c r="G21" s="106">
        <v>-15</v>
      </c>
      <c r="H21" s="106">
        <v>0</v>
      </c>
      <c r="I21" s="106" t="s">
        <v>244</v>
      </c>
      <c r="J21" s="72"/>
      <c r="K21" s="72"/>
    </row>
    <row r="22" spans="1:11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245</v>
      </c>
      <c r="F22" s="171">
        <v>1</v>
      </c>
      <c r="G22" s="171">
        <v>-15</v>
      </c>
      <c r="H22" s="171">
        <v>0</v>
      </c>
      <c r="I22" s="171" t="s">
        <v>246</v>
      </c>
      <c r="J22" s="72"/>
      <c r="K22" s="72"/>
    </row>
    <row r="23" spans="1:11" x14ac:dyDescent="0.2">
      <c r="E23" s="168"/>
    </row>
  </sheetData>
  <autoFilter ref="A2:I22" xr:uid="{00000000-0009-0000-0000-00000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53" customWidth="1"/>
    <col min="5" max="5" width="10" style="253" customWidth="1"/>
    <col min="6" max="6" width="9.83203125" style="253" customWidth="1"/>
    <col min="9" max="9" width="12.1640625" style="253" bestFit="1" customWidth="1"/>
    <col min="11" max="11" width="31.6640625" style="253" customWidth="1"/>
  </cols>
  <sheetData>
    <row r="1" spans="1:11" ht="17" customHeight="1" thickBot="1" x14ac:dyDescent="0.25"/>
    <row r="2" spans="1:11" ht="17" customHeight="1" thickBot="1" x14ac:dyDescent="0.25">
      <c r="A2" s="404" t="s">
        <v>105</v>
      </c>
      <c r="B2" s="404" t="s">
        <v>1</v>
      </c>
      <c r="C2" s="404" t="s">
        <v>0</v>
      </c>
      <c r="D2" s="24" t="s">
        <v>106</v>
      </c>
      <c r="E2" s="25" t="s">
        <v>107</v>
      </c>
      <c r="F2" s="26" t="s">
        <v>108</v>
      </c>
      <c r="G2" s="404" t="s">
        <v>109</v>
      </c>
      <c r="H2" s="404" t="s">
        <v>110</v>
      </c>
      <c r="I2" s="263" t="s">
        <v>111</v>
      </c>
      <c r="J2" s="404" t="s">
        <v>112</v>
      </c>
      <c r="K2" s="404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247</v>
      </c>
      <c r="H3" s="185" t="s">
        <v>248</v>
      </c>
      <c r="I3" s="186" t="s">
        <v>249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250</v>
      </c>
      <c r="H4" s="187" t="s">
        <v>251</v>
      </c>
      <c r="I4" s="188" t="s">
        <v>252</v>
      </c>
      <c r="J4" s="117">
        <v>12</v>
      </c>
      <c r="K4" s="2"/>
    </row>
    <row r="5" spans="1:11" x14ac:dyDescent="0.2">
      <c r="A5" s="52">
        <v>18</v>
      </c>
      <c r="B5" s="52" t="s">
        <v>27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253</v>
      </c>
      <c r="H5" s="189" t="s">
        <v>254</v>
      </c>
      <c r="I5" s="190" t="s">
        <v>255</v>
      </c>
      <c r="J5" s="104">
        <v>13</v>
      </c>
      <c r="K5" s="5"/>
    </row>
    <row r="6" spans="1:11" x14ac:dyDescent="0.2">
      <c r="A6" s="52">
        <v>11</v>
      </c>
      <c r="B6" s="52" t="s">
        <v>33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256</v>
      </c>
      <c r="H6" s="189" t="s">
        <v>257</v>
      </c>
      <c r="I6" s="190" t="s">
        <v>258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259</v>
      </c>
      <c r="H7" s="191" t="s">
        <v>260</v>
      </c>
      <c r="I7" s="192" t="s">
        <v>261</v>
      </c>
      <c r="J7" s="106">
        <v>11</v>
      </c>
      <c r="K7" s="6"/>
    </row>
    <row r="8" spans="1:11" x14ac:dyDescent="0.2">
      <c r="A8" s="49">
        <v>16</v>
      </c>
      <c r="B8" s="49" t="s">
        <v>31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262</v>
      </c>
      <c r="H8" s="191" t="s">
        <v>263</v>
      </c>
      <c r="I8" s="192" t="s">
        <v>264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265</v>
      </c>
      <c r="H9" s="193" t="s">
        <v>266</v>
      </c>
      <c r="I9" s="194" t="s">
        <v>267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268</v>
      </c>
      <c r="H10" s="195" t="s">
        <v>269</v>
      </c>
      <c r="I10" s="196" t="s">
        <v>270</v>
      </c>
      <c r="J10" s="268">
        <v>8</v>
      </c>
      <c r="K10" s="4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271</v>
      </c>
      <c r="H11" s="195" t="s">
        <v>272</v>
      </c>
      <c r="I11" s="196" t="s">
        <v>273</v>
      </c>
      <c r="J11" s="268">
        <v>5</v>
      </c>
      <c r="K11" s="4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274</v>
      </c>
      <c r="H12" s="197" t="s">
        <v>275</v>
      </c>
      <c r="I12" s="177" t="s">
        <v>145</v>
      </c>
      <c r="J12" s="110">
        <v>6</v>
      </c>
      <c r="K12" s="79" t="s">
        <v>276</v>
      </c>
    </row>
    <row r="13" spans="1:11" x14ac:dyDescent="0.2">
      <c r="A13" s="53">
        <v>3</v>
      </c>
      <c r="B13" s="53" t="s">
        <v>29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277</v>
      </c>
      <c r="H13" s="198" t="s">
        <v>278</v>
      </c>
      <c r="I13" s="180" t="s">
        <v>145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279</v>
      </c>
      <c r="H14" s="199" t="s">
        <v>280</v>
      </c>
      <c r="I14" s="181" t="s">
        <v>145</v>
      </c>
      <c r="J14" s="118">
        <v>4</v>
      </c>
      <c r="K14" s="9"/>
    </row>
    <row r="15" spans="1:11" x14ac:dyDescent="0.2">
      <c r="A15" s="50">
        <v>23</v>
      </c>
      <c r="B15" s="50" t="s">
        <v>25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281</v>
      </c>
      <c r="H15" s="193" t="s">
        <v>282</v>
      </c>
      <c r="I15" s="182" t="s">
        <v>145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283</v>
      </c>
      <c r="H16" s="198" t="s">
        <v>284</v>
      </c>
      <c r="I16" s="180" t="s">
        <v>145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285</v>
      </c>
      <c r="H17" s="199" t="s">
        <v>286</v>
      </c>
      <c r="I17" s="181" t="s">
        <v>145</v>
      </c>
      <c r="J17" s="118">
        <v>2</v>
      </c>
      <c r="K17" s="9"/>
    </row>
    <row r="18" spans="1:11" x14ac:dyDescent="0.2">
      <c r="A18" s="55">
        <v>20</v>
      </c>
      <c r="B18" s="55" t="s">
        <v>45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287</v>
      </c>
      <c r="H18" s="175" t="s">
        <v>145</v>
      </c>
      <c r="I18" s="178" t="s">
        <v>145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288</v>
      </c>
      <c r="H19" s="174" t="s">
        <v>145</v>
      </c>
      <c r="I19" s="177" t="s">
        <v>145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289</v>
      </c>
      <c r="H20" s="175" t="s">
        <v>145</v>
      </c>
      <c r="I20" s="178" t="s">
        <v>145</v>
      </c>
      <c r="J20" s="114">
        <v>1</v>
      </c>
      <c r="K20" s="8"/>
    </row>
    <row r="21" spans="1:11" x14ac:dyDescent="0.2">
      <c r="A21" s="54">
        <v>99</v>
      </c>
      <c r="B21" s="54" t="s">
        <v>44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290</v>
      </c>
      <c r="H21" s="176" t="s">
        <v>145</v>
      </c>
      <c r="I21" s="179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291</v>
      </c>
      <c r="H22" s="183" t="s">
        <v>145</v>
      </c>
      <c r="I22" s="184" t="s">
        <v>145</v>
      </c>
      <c r="J22" s="167">
        <v>1</v>
      </c>
      <c r="K22" s="165"/>
    </row>
  </sheetData>
  <autoFilter ref="A2:K22" xr:uid="{00000000-0009-0000-0000-000008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</vt:lpstr>
      <vt:lpstr>F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2020-09-27T13:55:53Z</dcterms:modified>
</cp:coreProperties>
</file>