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162" documentId="11_232F9057CAD8F0B12C6AD5AC1280E1AE7E5BFC59" xr6:coauthVersionLast="45" xr6:coauthVersionMax="45" xr10:uidLastSave="{7374A8BE-1056-C547-85A3-62CA43B9C174}"/>
  <bookViews>
    <workbookView xWindow="0" yWindow="500" windowWidth="38400" windowHeight="19340" xr2:uid="{00000000-000D-0000-FFFF-FFFF00000000}"/>
  </bookViews>
  <sheets>
    <sheet name="C" sheetId="1" r:id="rId1"/>
    <sheet name="F" sheetId="2" r:id="rId2"/>
    <sheet name="Leagues" sheetId="3" r:id="rId3"/>
    <sheet name="Q1" sheetId="4" state="hidden" r:id="rId4"/>
    <sheet name="R1" sheetId="5" r:id="rId5"/>
    <sheet name="Q2" sheetId="6" state="hidden" r:id="rId6"/>
    <sheet name="R2" sheetId="7" r:id="rId7"/>
    <sheet name="Q3" sheetId="8" state="hidden" r:id="rId8"/>
    <sheet name="R3" sheetId="9" r:id="rId9"/>
    <sheet name="Q4" sheetId="10" state="hidden" r:id="rId10"/>
    <sheet name="R4" sheetId="11" r:id="rId11"/>
    <sheet name="Q5" sheetId="12" state="hidden" r:id="rId12"/>
    <sheet name="R5" sheetId="13" r:id="rId13"/>
    <sheet name="Q6" sheetId="14" state="hidden" r:id="rId14"/>
    <sheet name="R6" sheetId="15" r:id="rId15"/>
    <sheet name="Q7" sheetId="16" state="hidden" r:id="rId16"/>
    <sheet name="R7" sheetId="17" r:id="rId17"/>
    <sheet name="Q8" sheetId="18" state="hidden" r:id="rId18"/>
    <sheet name="R8" sheetId="19" r:id="rId19"/>
    <sheet name="Q9" sheetId="20" state="hidden" r:id="rId20"/>
    <sheet name="R9" sheetId="21" r:id="rId21"/>
    <sheet name="Q10" sheetId="22" state="hidden" r:id="rId22"/>
    <sheet name="R10" sheetId="23" r:id="rId23"/>
    <sheet name="Q11" sheetId="24" state="hidden" r:id="rId24"/>
    <sheet name="R11" sheetId="25" r:id="rId25"/>
    <sheet name="Q12" sheetId="26" state="hidden" r:id="rId26"/>
    <sheet name="R12" sheetId="27" r:id="rId27"/>
    <sheet name="Q13" sheetId="28" state="hidden" r:id="rId28"/>
    <sheet name="R13" sheetId="29" r:id="rId29"/>
    <sheet name="Q14" sheetId="30" state="hidden" r:id="rId30"/>
    <sheet name="R14" sheetId="31" r:id="rId31"/>
    <sheet name="Q15" sheetId="32" r:id="rId32"/>
    <sheet name="R15" sheetId="33" r:id="rId33"/>
    <sheet name="Q16" sheetId="34" r:id="rId34"/>
    <sheet name="R16" sheetId="35" r:id="rId35"/>
  </sheets>
  <definedNames>
    <definedName name="_xlnm._FilterDatabase" localSheetId="0" hidden="1">'C'!$W$2:$X$12</definedName>
    <definedName name="_xlnm._FilterDatabase" localSheetId="1" hidden="1">F!$B$3:$V$23</definedName>
    <definedName name="_xlnm._FilterDatabase" localSheetId="2" hidden="1">Leagues!$B$28:$N$31</definedName>
    <definedName name="_xlnm._FilterDatabase" localSheetId="3" hidden="1">'Q1'!$A$2:$K$22</definedName>
    <definedName name="_xlnm._FilterDatabase" localSheetId="21" hidden="1">'Q10'!$A$2:$K$22</definedName>
    <definedName name="_xlnm._FilterDatabase" localSheetId="23" hidden="1">'Q11'!$A$2:$K$22</definedName>
    <definedName name="_xlnm._FilterDatabase" localSheetId="25" hidden="1">'Q12'!$A$2:$K$22</definedName>
    <definedName name="_xlnm._FilterDatabase" localSheetId="27" hidden="1">'Q13'!$A$2:$K$22</definedName>
    <definedName name="_xlnm._FilterDatabase" localSheetId="29" hidden="1">'Q14'!$A$2:$K$22</definedName>
    <definedName name="_xlnm._FilterDatabase" localSheetId="31" hidden="1">'Q15'!$A$2:$K$22</definedName>
    <definedName name="_xlnm._FilterDatabase" localSheetId="33" hidden="1">'Q16'!$A$2:$K$22</definedName>
    <definedName name="_xlnm._FilterDatabase" localSheetId="5" hidden="1">'Q2'!$A$2:$K$22</definedName>
    <definedName name="_xlnm._FilterDatabase" localSheetId="7" hidden="1">'Q3'!$A$2:$K$22</definedName>
    <definedName name="_xlnm._FilterDatabase" localSheetId="9" hidden="1">'Q4'!$A$2:$K$22</definedName>
    <definedName name="_xlnm._FilterDatabase" localSheetId="11" hidden="1">'Q5'!$A$2:$K$22</definedName>
    <definedName name="_xlnm._FilterDatabase" localSheetId="13" hidden="1">'Q6'!$A$2:$K$22</definedName>
    <definedName name="_xlnm._FilterDatabase" localSheetId="15" hidden="1">'Q7'!$A$2:$K$22</definedName>
    <definedName name="_xlnm._FilterDatabase" localSheetId="17" hidden="1">'Q8'!$A$2:$K$22</definedName>
    <definedName name="_xlnm._FilterDatabase" localSheetId="19" hidden="1">'Q9'!$A$2:$K$22</definedName>
    <definedName name="_xlnm._FilterDatabase" localSheetId="4" hidden="1">'R1'!$A$2:$I$22</definedName>
    <definedName name="_xlnm._FilterDatabase" localSheetId="22" hidden="1">'R10'!$A$2:$I$22</definedName>
    <definedName name="_xlnm._FilterDatabase" localSheetId="24" hidden="1">'R11'!$A$2:$I$22</definedName>
    <definedName name="_xlnm._FilterDatabase" localSheetId="26" hidden="1">'R12'!$A$2:$I$22</definedName>
    <definedName name="_xlnm._FilterDatabase" localSheetId="28" hidden="1">'R13'!$A$2:$I$22</definedName>
    <definedName name="_xlnm._FilterDatabase" localSheetId="30" hidden="1">'R14'!$A$2:$I$22</definedName>
    <definedName name="_xlnm._FilterDatabase" localSheetId="32" hidden="1">'R15'!$A$2:$I$22</definedName>
    <definedName name="_xlnm._FilterDatabase" localSheetId="6" hidden="1">'R2'!$A$2:$I$22</definedName>
    <definedName name="_xlnm._FilterDatabase" localSheetId="8" hidden="1">'R3'!$A$2:$I$22</definedName>
    <definedName name="_xlnm._FilterDatabase" localSheetId="10" hidden="1">'R4'!$A$2:$I$22</definedName>
    <definedName name="_xlnm._FilterDatabase" localSheetId="12" hidden="1">'R5'!$A$2:$I$22</definedName>
    <definedName name="_xlnm._FilterDatabase" localSheetId="14" hidden="1">'R6'!$A$2:$I$22</definedName>
    <definedName name="_xlnm._FilterDatabase" localSheetId="16" hidden="1">'R7'!$A$2:$I$22</definedName>
    <definedName name="_xlnm._FilterDatabase" localSheetId="18" hidden="1">'R8'!$A$2:$I$22</definedName>
    <definedName name="_xlnm._FilterDatabase" localSheetId="20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9" i="2" l="1"/>
  <c r="S68" i="2"/>
  <c r="S66" i="2"/>
  <c r="S65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46" i="2"/>
  <c r="S45" i="2"/>
  <c r="S43" i="2"/>
  <c r="S42" i="2"/>
  <c r="S41" i="2"/>
  <c r="S40" i="2"/>
  <c r="S38" i="2"/>
  <c r="S37" i="2"/>
  <c r="S36" i="2"/>
  <c r="S35" i="2"/>
  <c r="S34" i="2"/>
  <c r="S33" i="2"/>
  <c r="S32" i="2"/>
  <c r="S31" i="2"/>
  <c r="S30" i="2"/>
  <c r="S29" i="2"/>
  <c r="S27" i="2"/>
  <c r="AN19" i="2"/>
  <c r="AQ19" i="2" s="1"/>
  <c r="AN18" i="2"/>
  <c r="AQ18" i="2" s="1"/>
  <c r="S5" i="2"/>
  <c r="AN17" i="2"/>
  <c r="AQ17" i="2" s="1"/>
  <c r="S23" i="2"/>
  <c r="S22" i="2"/>
  <c r="S21" i="2"/>
  <c r="S18" i="2"/>
  <c r="S17" i="2"/>
  <c r="S16" i="2"/>
  <c r="S15" i="2"/>
  <c r="S13" i="2"/>
  <c r="S14" i="2"/>
  <c r="S12" i="2"/>
  <c r="S11" i="2"/>
  <c r="S10" i="2"/>
  <c r="S9" i="2"/>
  <c r="S8" i="2"/>
  <c r="S7" i="2"/>
  <c r="S6" i="2"/>
  <c r="AN31" i="3"/>
  <c r="AM31" i="3"/>
  <c r="AN30" i="3"/>
  <c r="AM30" i="3"/>
  <c r="AN29" i="3"/>
  <c r="AM29" i="3"/>
  <c r="AN9" i="3"/>
  <c r="AM9" i="3"/>
  <c r="AN8" i="3"/>
  <c r="AM8" i="3"/>
  <c r="AN7" i="3"/>
  <c r="AM7" i="3"/>
  <c r="AN6" i="3"/>
  <c r="AM6" i="3"/>
  <c r="AN5" i="3"/>
  <c r="AM5" i="3"/>
  <c r="AN4" i="3"/>
  <c r="AM4" i="3"/>
  <c r="AN3" i="3"/>
  <c r="AM3" i="3"/>
  <c r="R69" i="2"/>
  <c r="Q69" i="2"/>
  <c r="P69" i="2"/>
  <c r="O69" i="2"/>
  <c r="M69" i="2"/>
  <c r="L69" i="2"/>
  <c r="K69" i="2"/>
  <c r="J69" i="2"/>
  <c r="I69" i="2"/>
  <c r="H69" i="2"/>
  <c r="G69" i="2"/>
  <c r="F69" i="2"/>
  <c r="E69" i="2"/>
  <c r="D69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R51" i="2"/>
  <c r="Q51" i="2"/>
  <c r="P51" i="2"/>
  <c r="O51" i="2"/>
  <c r="N51" i="2"/>
  <c r="M51" i="2"/>
  <c r="L51" i="2"/>
  <c r="K51" i="2"/>
  <c r="J51" i="2"/>
  <c r="I51" i="2"/>
  <c r="F51" i="2"/>
  <c r="E51" i="2"/>
  <c r="D51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R37" i="2"/>
  <c r="Q37" i="2"/>
  <c r="P37" i="2"/>
  <c r="O37" i="2"/>
  <c r="M37" i="2"/>
  <c r="L37" i="2"/>
  <c r="K37" i="2"/>
  <c r="J37" i="2"/>
  <c r="I37" i="2"/>
  <c r="H37" i="2"/>
  <c r="G37" i="2"/>
  <c r="F37" i="2"/>
  <c r="E37" i="2"/>
  <c r="D37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R31" i="2"/>
  <c r="Q31" i="2"/>
  <c r="P31" i="2"/>
  <c r="O31" i="2"/>
  <c r="N31" i="2"/>
  <c r="M31" i="2"/>
  <c r="L31" i="2"/>
  <c r="K31" i="2"/>
  <c r="J31" i="2"/>
  <c r="I31" i="2"/>
  <c r="F31" i="2"/>
  <c r="E31" i="2"/>
  <c r="D31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R23" i="2"/>
  <c r="U23" i="2" s="1"/>
  <c r="Q23" i="2"/>
  <c r="P23" i="2"/>
  <c r="O23" i="2"/>
  <c r="M23" i="2"/>
  <c r="L23" i="2"/>
  <c r="K23" i="2"/>
  <c r="J23" i="2"/>
  <c r="I23" i="2"/>
  <c r="H23" i="2"/>
  <c r="G23" i="2"/>
  <c r="F23" i="2"/>
  <c r="E23" i="2"/>
  <c r="D23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I16" i="2"/>
  <c r="AQ16" i="2" s="1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Q13" i="2"/>
  <c r="AR13" i="2" s="1"/>
  <c r="AP13" i="2"/>
  <c r="R14" i="2"/>
  <c r="Q14" i="2"/>
  <c r="P14" i="2"/>
  <c r="O14" i="2"/>
  <c r="N14" i="2"/>
  <c r="L14" i="2"/>
  <c r="K14" i="2"/>
  <c r="J14" i="2"/>
  <c r="I14" i="2"/>
  <c r="H14" i="2"/>
  <c r="G14" i="2"/>
  <c r="F14" i="2"/>
  <c r="E14" i="2"/>
  <c r="D14" i="2"/>
  <c r="AQ12" i="2"/>
  <c r="AR12" i="2" s="1"/>
  <c r="AP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Q11" i="2"/>
  <c r="AR11" i="2" s="1"/>
  <c r="AP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Q10" i="2"/>
  <c r="AR10" i="2" s="1"/>
  <c r="AP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Q9" i="2"/>
  <c r="AR9" i="2" s="1"/>
  <c r="AP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Q8" i="2"/>
  <c r="AR8" i="2" s="1"/>
  <c r="AP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AQ7" i="2"/>
  <c r="AR7" i="2" s="1"/>
  <c r="AP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Q6" i="2"/>
  <c r="AR6" i="2" s="1"/>
  <c r="AP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Q5" i="2"/>
  <c r="AR5" i="2" s="1"/>
  <c r="AP5" i="2"/>
  <c r="R5" i="2"/>
  <c r="Q5" i="2"/>
  <c r="P5" i="2"/>
  <c r="O5" i="2"/>
  <c r="N5" i="2"/>
  <c r="M5" i="2"/>
  <c r="L5" i="2"/>
  <c r="K5" i="2"/>
  <c r="J5" i="2"/>
  <c r="I5" i="2"/>
  <c r="F5" i="2"/>
  <c r="E5" i="2"/>
  <c r="D5" i="2"/>
  <c r="AQ4" i="2"/>
  <c r="AR4" i="2" s="1"/>
  <c r="AP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U20" i="1" s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A16" i="1"/>
  <c r="Z16" i="1"/>
  <c r="Y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R13" i="1"/>
  <c r="Q13" i="1"/>
  <c r="P13" i="1"/>
  <c r="O13" i="1"/>
  <c r="M13" i="1"/>
  <c r="L13" i="1"/>
  <c r="K13" i="1"/>
  <c r="J13" i="1"/>
  <c r="I13" i="1"/>
  <c r="H13" i="1"/>
  <c r="G13" i="1"/>
  <c r="F13" i="1"/>
  <c r="E13" i="1"/>
  <c r="D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R8" i="1"/>
  <c r="Q8" i="1"/>
  <c r="P8" i="1"/>
  <c r="O8" i="1"/>
  <c r="N8" i="1"/>
  <c r="M8" i="1"/>
  <c r="L8" i="1"/>
  <c r="K8" i="1"/>
  <c r="J8" i="1"/>
  <c r="I8" i="1"/>
  <c r="H8" i="1"/>
  <c r="G8" i="1"/>
  <c r="F8" i="1"/>
  <c r="U8" i="1" s="1"/>
  <c r="E8" i="1"/>
  <c r="D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R6" i="1"/>
  <c r="Q6" i="1"/>
  <c r="P6" i="1"/>
  <c r="O6" i="1"/>
  <c r="N6" i="1"/>
  <c r="M6" i="1"/>
  <c r="L6" i="1"/>
  <c r="K6" i="1"/>
  <c r="J6" i="1"/>
  <c r="I6" i="1"/>
  <c r="F6" i="1"/>
  <c r="E6" i="1"/>
  <c r="D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U4" i="1" s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U9" i="1" l="1"/>
  <c r="U13" i="1"/>
  <c r="AB16" i="1"/>
  <c r="U17" i="1"/>
  <c r="U14" i="1"/>
  <c r="U21" i="1"/>
  <c r="X12" i="1" s="1"/>
  <c r="U5" i="1"/>
  <c r="U6" i="1"/>
  <c r="U15" i="1"/>
  <c r="U7" i="1"/>
  <c r="U18" i="1"/>
  <c r="X10" i="1" s="1"/>
  <c r="U22" i="1"/>
  <c r="U10" i="1"/>
  <c r="U11" i="1"/>
  <c r="U12" i="1"/>
  <c r="U16" i="1"/>
  <c r="U19" i="1"/>
  <c r="X11" i="1" s="1"/>
  <c r="U17" i="2"/>
  <c r="U28" i="2"/>
  <c r="U41" i="2"/>
  <c r="U44" i="2"/>
  <c r="U45" i="2"/>
  <c r="U37" i="2"/>
  <c r="U54" i="2"/>
  <c r="V57" i="2"/>
  <c r="U57" i="2"/>
  <c r="V65" i="2"/>
  <c r="U66" i="2"/>
  <c r="V69" i="2"/>
  <c r="U43" i="2"/>
  <c r="U51" i="2"/>
  <c r="U55" i="2"/>
  <c r="U63" i="2"/>
  <c r="U67" i="2"/>
  <c r="U40" i="2"/>
  <c r="V29" i="2"/>
  <c r="U32" i="2"/>
  <c r="V35" i="2"/>
  <c r="U36" i="2"/>
  <c r="U56" i="2"/>
  <c r="U60" i="2"/>
  <c r="U50" i="2"/>
  <c r="U58" i="2"/>
  <c r="V42" i="2"/>
  <c r="U42" i="2"/>
  <c r="V46" i="2"/>
  <c r="U46" i="2"/>
  <c r="U62" i="2"/>
  <c r="U69" i="2"/>
  <c r="V39" i="2"/>
  <c r="U39" i="2"/>
  <c r="V50" i="2"/>
  <c r="V58" i="2"/>
  <c r="V27" i="2"/>
  <c r="U27" i="2"/>
  <c r="V31" i="2"/>
  <c r="U33" i="2"/>
  <c r="V54" i="2"/>
  <c r="V61" i="2"/>
  <c r="U22" i="2"/>
  <c r="V40" i="2"/>
  <c r="V32" i="2"/>
  <c r="V43" i="2"/>
  <c r="V44" i="2"/>
  <c r="V63" i="2"/>
  <c r="V66" i="2"/>
  <c r="V33" i="2"/>
  <c r="V36" i="2"/>
  <c r="U53" i="2"/>
  <c r="V62" i="2"/>
  <c r="V28" i="2"/>
  <c r="U29" i="2"/>
  <c r="U30" i="2"/>
  <c r="U38" i="2"/>
  <c r="V51" i="2"/>
  <c r="V52" i="2"/>
  <c r="U52" i="2"/>
  <c r="V55" i="2"/>
  <c r="V59" i="2"/>
  <c r="U59" i="2"/>
  <c r="U68" i="2"/>
  <c r="U31" i="2"/>
  <c r="V45" i="2"/>
  <c r="V56" i="2"/>
  <c r="V60" i="2"/>
  <c r="U61" i="2"/>
  <c r="U65" i="2"/>
  <c r="U35" i="2"/>
  <c r="V37" i="2"/>
  <c r="V53" i="2"/>
  <c r="V64" i="2"/>
  <c r="U64" i="2"/>
  <c r="V67" i="2"/>
  <c r="V30" i="2"/>
  <c r="V34" i="2"/>
  <c r="U34" i="2"/>
  <c r="V38" i="2"/>
  <c r="V41" i="2"/>
  <c r="V68" i="2"/>
  <c r="V19" i="2"/>
  <c r="U9" i="2"/>
  <c r="U8" i="2"/>
  <c r="U19" i="2"/>
  <c r="U7" i="2"/>
  <c r="U11" i="2"/>
  <c r="V16" i="2"/>
  <c r="U18" i="2"/>
  <c r="V8" i="2"/>
  <c r="V17" i="2"/>
  <c r="V20" i="2"/>
  <c r="U21" i="2"/>
  <c r="V6" i="2"/>
  <c r="U10" i="2"/>
  <c r="V7" i="2"/>
  <c r="V11" i="2"/>
  <c r="V13" i="2"/>
  <c r="U13" i="2"/>
  <c r="V22" i="2"/>
  <c r="U16" i="2"/>
  <c r="V21" i="2"/>
  <c r="V23" i="2"/>
  <c r="V9" i="2"/>
  <c r="V15" i="2"/>
  <c r="U20" i="2"/>
  <c r="U6" i="2"/>
  <c r="V10" i="2"/>
  <c r="V18" i="2"/>
  <c r="V5" i="2"/>
  <c r="V12" i="2"/>
  <c r="V14" i="2"/>
  <c r="U12" i="2"/>
  <c r="U15" i="2"/>
  <c r="U14" i="2"/>
  <c r="U5" i="2"/>
  <c r="U4" i="2"/>
  <c r="V4" i="2"/>
  <c r="X5" i="1"/>
  <c r="X8" i="1"/>
  <c r="U3" i="1"/>
  <c r="X3" i="1" s="1"/>
  <c r="X9" i="1"/>
  <c r="X4" i="1"/>
  <c r="X7" i="1"/>
  <c r="X6" i="1" l="1"/>
</calcChain>
</file>

<file path=xl/sharedStrings.xml><?xml version="1.0" encoding="utf-8"?>
<sst xmlns="http://schemas.openxmlformats.org/spreadsheetml/2006/main" count="3316" uniqueCount="1103">
  <si>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</si>
  <si>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</si>
  <si>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</si>
  <si>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</si>
  <si>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</si>
  <si>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</si>
  <si>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</si>
  <si>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</si>
  <si>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</si>
  <si>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</si>
  <si>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</si>
  <si>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</si>
  <si>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</si>
  <si>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</si>
  <si>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</si>
  <si>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</si>
  <si>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</si>
  <si>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</si>
  <si>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</si>
  <si>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Total</t>
  </si>
  <si>
    <t>C Points</t>
  </si>
  <si>
    <t>MER</t>
  </si>
  <si>
    <t>HAM</t>
  </si>
  <si>
    <t>BOT</t>
  </si>
  <si>
    <t>RBR</t>
  </si>
  <si>
    <t>VER</t>
  </si>
  <si>
    <t>MCL</t>
  </si>
  <si>
    <t>RP</t>
  </si>
  <si>
    <t>PER</t>
  </si>
  <si>
    <t>REN</t>
  </si>
  <si>
    <t>RIC</t>
  </si>
  <si>
    <t>FER</t>
  </si>
  <si>
    <t>LEC</t>
  </si>
  <si>
    <t>SAI</t>
  </si>
  <si>
    <t>ALT</t>
  </si>
  <si>
    <t>NOR</t>
  </si>
  <si>
    <t>ARR</t>
  </si>
  <si>
    <t>ALB</t>
  </si>
  <si>
    <t>HAA</t>
  </si>
  <si>
    <t>GAS</t>
  </si>
  <si>
    <t>WIL</t>
  </si>
  <si>
    <t>STR</t>
  </si>
  <si>
    <t>OCO</t>
  </si>
  <si>
    <t>VET</t>
  </si>
  <si>
    <t>TOTAL</t>
  </si>
  <si>
    <t>KVY</t>
  </si>
  <si>
    <t>HUL</t>
  </si>
  <si>
    <t>RAI</t>
  </si>
  <si>
    <t>GIO</t>
  </si>
  <si>
    <t>GRO</t>
  </si>
  <si>
    <t>MAG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</si>
  <si>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</si>
  <si>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</si>
  <si>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</si>
  <si>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</si>
  <si>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</si>
  <si>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</si>
  <si>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</si>
  <si>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</si>
  <si>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</si>
  <si>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</si>
  <si>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</si>
  <si>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</si>
  <si>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</si>
  <si>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</si>
  <si>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</si>
  <si>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</si>
  <si>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14F Points</t>
  </si>
  <si>
    <t>15F Points</t>
  </si>
  <si>
    <t>16F Points</t>
  </si>
  <si>
    <t>17F Points</t>
  </si>
  <si>
    <t>Recent Form</t>
  </si>
  <si>
    <t>Average</t>
  </si>
  <si>
    <t>Qualifying Fantasy</t>
  </si>
  <si>
    <t>Race Fantasy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</si>
  <si>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</si>
  <si>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</si>
  <si>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</si>
  <si>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</si>
  <si>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</si>
  <si>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</si>
  <si>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</si>
  <si>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</si>
  <si>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</si>
  <si>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</si>
  <si>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</si>
  <si>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</si>
  <si>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</si>
  <si>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</si>
  <si>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</si>
  <si>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</si>
  <si>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</si>
  <si>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AVERAGE (since W10)</t>
  </si>
  <si>
    <t>Siddhant</t>
  </si>
  <si>
    <t>Hashem</t>
  </si>
  <si>
    <t>Chris</t>
  </si>
  <si>
    <t>Omar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</si>
  <si>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</si>
  <si>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</si>
  <si>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</si>
  <si>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</si>
  <si>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</si>
  <si>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</si>
  <si>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</si>
  <si>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</si>
  <si>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</si>
  <si>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</si>
  <si>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</si>
  <si>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</si>
  <si>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</si>
  <si>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</si>
  <si>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</si>
  <si>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</si>
  <si>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</si>
  <si>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</si>
  <si>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</si>
  <si>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</si>
  <si>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</si>
  <si>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</si>
  <si>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</si>
  <si>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</si>
  <si>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</si>
  <si>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</si>
  <si>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</si>
  <si>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</si>
  <si>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</si>
  <si>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</si>
  <si>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</si>
  <si>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</si>
  <si>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</si>
  <si>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</si>
  <si>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</si>
  <si>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</si>
  <si>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</si>
  <si>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</si>
  <si>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</si>
  <si>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</si>
  <si>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</si>
  <si>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</si>
  <si>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</si>
  <si>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</si>
  <si>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</si>
  <si>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</si>
  <si>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</si>
  <si>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</si>
  <si>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</si>
  <si>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</si>
  <si>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</si>
  <si>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</si>
  <si>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</si>
  <si>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</si>
  <si>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</si>
  <si>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</si>
  <si>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</si>
  <si>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</si>
  <si>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</si>
  <si>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</si>
  <si>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</si>
  <si>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</si>
  <si>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</si>
  <si>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</si>
  <si>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</si>
  <si>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</si>
  <si>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</si>
  <si>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</si>
  <si>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</si>
  <si>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</si>
  <si>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</si>
  <si>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</si>
  <si>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</si>
  <si>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</si>
  <si>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</si>
  <si>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</si>
  <si>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</si>
  <si>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</si>
  <si>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</si>
  <si>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</si>
  <si>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</si>
  <si>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</si>
  <si>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</si>
  <si>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</si>
  <si>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</si>
  <si>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</si>
  <si>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</si>
  <si>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</si>
  <si>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</si>
  <si>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</si>
  <si>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</si>
  <si>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</si>
  <si>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</si>
  <si>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</si>
  <si>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</si>
  <si>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</si>
  <si>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</si>
  <si>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</si>
  <si>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</si>
  <si>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</si>
  <si>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</si>
  <si>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</si>
  <si>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</si>
  <si>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</si>
  <si>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</si>
  <si>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</si>
  <si>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</si>
  <si>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</si>
  <si>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</si>
  <si>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</si>
  <si>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</si>
  <si>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</si>
  <si>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</si>
  <si>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</si>
  <si>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</si>
  <si>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</si>
  <si>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</si>
  <si>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</si>
  <si>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</si>
  <si>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</si>
  <si>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</si>
  <si>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</si>
  <si>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</si>
  <si>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</si>
  <si>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</si>
  <si>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</si>
  <si>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</si>
  <si>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</si>
  <si>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</si>
  <si>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</si>
  <si>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</si>
  <si>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</si>
  <si>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</si>
  <si>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</si>
  <si>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</si>
  <si>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</si>
  <si>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</si>
  <si>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</si>
  <si>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</si>
  <si>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</si>
  <si>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</si>
  <si>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</si>
  <si>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</si>
  <si>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</si>
  <si>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</si>
  <si>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</si>
  <si>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</si>
  <si>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</si>
  <si>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</si>
  <si>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</si>
  <si>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</si>
  <si>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</si>
  <si>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</si>
  <si>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</si>
  <si>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</si>
  <si>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</si>
  <si>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</si>
  <si>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</si>
  <si>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</si>
  <si>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</si>
  <si>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</si>
  <si>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</si>
  <si>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</si>
  <si>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</si>
  <si>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</si>
  <si>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</si>
  <si>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</si>
  <si>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</si>
  <si>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</si>
  <si>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</si>
  <si>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</si>
  <si>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</si>
  <si>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</si>
  <si>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</si>
  <si>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</si>
  <si>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</si>
  <si>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</si>
  <si>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</si>
  <si>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</si>
  <si>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</si>
  <si>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</si>
  <si>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</si>
  <si>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</si>
  <si>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</si>
  <si>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</si>
  <si>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</si>
  <si>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</si>
  <si>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</si>
  <si>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</si>
  <si>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</si>
  <si>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</si>
  <si>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</si>
  <si>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</si>
  <si>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</si>
  <si>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</si>
  <si>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</si>
  <si>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</si>
  <si>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</si>
  <si>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</si>
  <si>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</si>
  <si>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</si>
  <si>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</si>
  <si>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</si>
  <si>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</si>
  <si>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</si>
  <si>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</si>
  <si>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</si>
  <si>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</si>
  <si>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</si>
  <si>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</si>
  <si>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</si>
  <si>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</si>
  <si>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</si>
  <si>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</si>
  <si>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</si>
  <si>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</si>
  <si>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</si>
  <si>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</si>
  <si>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</si>
  <si>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</si>
  <si>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</si>
  <si>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</si>
  <si>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</si>
  <si>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</si>
  <si>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</si>
  <si>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</si>
  <si>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</si>
  <si>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</si>
  <si>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</si>
  <si>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</si>
  <si>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</si>
  <si>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</si>
  <si>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</si>
  <si>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</si>
  <si>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</si>
  <si>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</si>
  <si>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</si>
  <si>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</si>
  <si>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</si>
  <si>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</si>
  <si>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</si>
  <si>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</si>
  <si>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</si>
  <si>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</si>
  <si>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</si>
  <si>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</si>
  <si>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</si>
  <si>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</si>
  <si>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</si>
  <si>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</si>
  <si>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</si>
  <si>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</si>
  <si>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</si>
  <si>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</si>
  <si>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</si>
  <si>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</si>
  <si>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</si>
  <si>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</si>
  <si>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</si>
  <si>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</si>
  <si>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</si>
  <si>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</si>
  <si>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</si>
  <si>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</si>
  <si>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</si>
  <si>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</si>
  <si>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</si>
  <si>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</si>
  <si>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</si>
  <si>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</si>
  <si>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</si>
  <si>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</si>
  <si>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</si>
  <si>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</si>
  <si>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</si>
  <si>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</si>
  <si>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</si>
  <si>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</si>
  <si>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</si>
  <si>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</si>
  <si>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</si>
  <si>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</si>
  <si>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</si>
  <si>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</si>
  <si>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</si>
  <si>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</si>
  <si>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</si>
  <si>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</si>
  <si>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</si>
  <si>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</si>
  <si>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</si>
  <si>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</si>
  <si>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</si>
  <si>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</si>
  <si>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</si>
  <si>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</si>
  <si>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</si>
  <si>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</si>
  <si>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</si>
  <si>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</si>
  <si>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</si>
  <si>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</si>
  <si>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</si>
  <si>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</si>
  <si>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</si>
  <si>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</si>
  <si>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</si>
  <si>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</si>
  <si>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</si>
  <si>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</si>
  <si>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</si>
  <si>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</si>
  <si>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</si>
  <si>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</si>
  <si>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</si>
  <si>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</si>
  <si>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</si>
  <si>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</si>
  <si>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</si>
  <si>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</si>
  <si>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</si>
  <si>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</si>
  <si>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</si>
  <si>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</si>
  <si>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</si>
  <si>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</si>
  <si>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</si>
  <si>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</si>
  <si>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</si>
  <si>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</si>
  <si>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</si>
  <si>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</si>
  <si>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</si>
  <si>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</si>
  <si>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</si>
  <si>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</si>
  <si>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</si>
  <si>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</si>
  <si>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</si>
  <si>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</si>
  <si>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</si>
  <si>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</si>
  <si>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</si>
  <si>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</si>
  <si>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</si>
  <si>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</si>
  <si>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</si>
  <si>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</si>
  <si>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</si>
  <si>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</si>
  <si>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</si>
  <si>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</si>
  <si>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</si>
  <si>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</si>
  <si>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</si>
  <si>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</si>
  <si>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</si>
  <si>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</si>
  <si>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</si>
  <si>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</si>
  <si>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</si>
  <si>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</si>
  <si>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</si>
  <si>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</si>
  <si>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</si>
  <si>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</si>
  <si>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</si>
  <si>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</si>
  <si>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</si>
  <si>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</si>
  <si>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</si>
  <si>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</si>
  <si>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</si>
  <si>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</si>
  <si>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</si>
  <si>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</si>
  <si>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</si>
  <si>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</si>
  <si>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</si>
  <si>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</si>
  <si>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</si>
  <si>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</si>
  <si>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</si>
  <si>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</si>
  <si>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</si>
  <si>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</si>
  <si>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</si>
  <si>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</si>
  <si>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</si>
  <si>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</si>
  <si>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</si>
  <si>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</si>
  <si>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</si>
  <si>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</si>
  <si>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</si>
  <si>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</si>
  <si>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</si>
  <si>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</si>
  <si>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</si>
  <si>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</si>
  <si>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</si>
  <si>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</si>
  <si>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</si>
  <si>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</si>
  <si>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</si>
  <si>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</si>
  <si>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</si>
  <si>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</si>
  <si>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</si>
  <si>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</si>
  <si>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</si>
  <si>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</si>
  <si>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</si>
  <si>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</si>
  <si>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</si>
  <si>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</si>
  <si>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</si>
  <si>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</si>
  <si>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</si>
  <si>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</si>
  <si>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</si>
  <si>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</si>
  <si>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</si>
  <si>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</si>
  <si>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</si>
  <si>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</si>
  <si>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</si>
  <si>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</si>
  <si>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</si>
  <si>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</si>
  <si>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</si>
  <si>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</si>
  <si>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</si>
  <si>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</si>
  <si>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</si>
  <si>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</si>
  <si>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</si>
  <si>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</si>
  <si>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</si>
  <si>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</si>
  <si>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</si>
  <si>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</si>
  <si>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</si>
  <si>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</si>
  <si>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</si>
  <si>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</si>
  <si>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</si>
  <si>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</si>
  <si>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</si>
  <si>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</si>
  <si>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</si>
  <si>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</si>
  <si>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</si>
  <si>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</si>
  <si>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</si>
  <si>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</si>
  <si>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</si>
  <si>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</si>
  <si>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</si>
  <si>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</si>
  <si>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</si>
  <si>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</si>
  <si>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</si>
  <si>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</si>
  <si>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</si>
  <si>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</si>
  <si>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</si>
  <si>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</si>
  <si>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</si>
  <si>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</si>
  <si>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</si>
  <si>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</si>
  <si>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</si>
  <si>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</si>
  <si>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</si>
  <si>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</si>
  <si>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</si>
  <si>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</si>
  <si>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</si>
  <si>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</si>
  <si>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</si>
  <si>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</si>
  <si>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</si>
  <si>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</si>
  <si>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</si>
  <si>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</si>
  <si>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</si>
  <si>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</si>
  <si>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</si>
  <si>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</si>
  <si>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</si>
  <si>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</si>
  <si>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</si>
  <si>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</si>
  <si>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</si>
  <si>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</si>
  <si>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</si>
  <si>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</si>
  <si>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</si>
  <si>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</si>
  <si>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</si>
  <si>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</si>
  <si>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</si>
  <si>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</si>
  <si>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</si>
  <si>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</si>
  <si>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</si>
  <si>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</si>
  <si>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</si>
  <si>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</si>
  <si>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</si>
  <si>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</si>
  <si>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</si>
  <si>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</si>
  <si>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</si>
  <si>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</si>
  <si>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</si>
  <si>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</si>
  <si>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</si>
  <si>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</si>
  <si>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</si>
  <si>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</si>
  <si>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</si>
  <si>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</si>
  <si>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</si>
  <si>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</si>
  <si>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</si>
  <si>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</si>
  <si>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</si>
  <si>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</si>
  <si>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</si>
  <si>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</si>
  <si>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</si>
  <si>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</si>
  <si>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</si>
  <si>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</si>
  <si>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</si>
  <si>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</si>
  <si>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</si>
  <si>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</si>
  <si>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</si>
  <si>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</si>
  <si>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</si>
  <si>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</si>
  <si>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</si>
  <si>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</si>
  <si>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</si>
  <si>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</si>
  <si>
    <t>1:15.778</t>
  </si>
  <si>
    <t>1:15.309</t>
  </si>
  <si>
    <t>1:15.144</t>
  </si>
  <si>
    <t>1:15.749</t>
  </si>
  <si>
    <t>1:15.322</t>
  </si>
  <si>
    <t>1:15.203</t>
  </si>
  <si>
    <t>1:16.335</t>
  </si>
  <si>
    <t>1:15.471</t>
  </si>
  <si>
    <t>1:15.509</t>
  </si>
  <si>
    <t>1:16.527</t>
  </si>
  <si>
    <t>1:15.914</t>
  </si>
  <si>
    <t>1:15.954</t>
  </si>
  <si>
    <t>1:16.698</t>
  </si>
  <si>
    <t>1:16.324</t>
  </si>
  <si>
    <t>1:16.270</t>
  </si>
  <si>
    <t>1:16.596</t>
  </si>
  <si>
    <t>1:16.489</t>
  </si>
  <si>
    <t>1:16.311</t>
  </si>
  <si>
    <t>(+1 grid, collision with RAI)</t>
  </si>
  <si>
    <t>1:16.701</t>
  </si>
  <si>
    <t>1:16.271</t>
  </si>
  <si>
    <t>1:16.356</t>
  </si>
  <si>
    <t>1:16.981</t>
  </si>
  <si>
    <t>1:16.243</t>
  </si>
  <si>
    <t>1:16.543</t>
  </si>
  <si>
    <t>1:16.993</t>
  </si>
  <si>
    <t>1:16.522</t>
  </si>
  <si>
    <t>1:17.870</t>
  </si>
  <si>
    <t>1:16.825</t>
  </si>
  <si>
    <t>1:16.297</t>
  </si>
  <si>
    <t>(DNF, slid off track)</t>
  </si>
  <si>
    <t>1:16.895</t>
  </si>
  <si>
    <t>1:16.640</t>
  </si>
  <si>
    <t>1:16.928</t>
  </si>
  <si>
    <t>1:16.854</t>
  </si>
  <si>
    <t>1:17.059</t>
  </si>
  <si>
    <t>1:17.072</t>
  </si>
  <si>
    <t>1:16.858</t>
  </si>
  <si>
    <t>1:17.069</t>
  </si>
  <si>
    <t>1:17.254</t>
  </si>
  <si>
    <t>1:17.125</t>
  </si>
  <si>
    <t>1:17.220</t>
  </si>
  <si>
    <t>1:17.232</t>
  </si>
  <si>
    <t>1:17.320</t>
  </si>
  <si>
    <t>1:17.348</t>
  </si>
  <si>
    <t>2:19:35.060</t>
  </si>
  <si>
    <t>2:19:39.940</t>
  </si>
  <si>
    <t>2:19:43.124</t>
  </si>
  <si>
    <t>2:19:45.477</t>
  </si>
  <si>
    <t>2:19:50.710</t>
  </si>
  <si>
    <t>2:19:53.943</t>
  </si>
  <si>
    <t>2:19:56.816</t>
  </si>
  <si>
    <t>2:20:03.405</t>
  </si>
  <si>
    <t>(+5, illegal pit entry)</t>
  </si>
  <si>
    <t>2:20:04.830</t>
  </si>
  <si>
    <t>2:20:05.043</t>
  </si>
  <si>
    <t>2:20:07.464</t>
  </si>
  <si>
    <t>2:20:17.096</t>
  </si>
  <si>
    <t>1:31:32.748</t>
  </si>
  <si>
    <t>(DNF, body failure)</t>
  </si>
  <si>
    <t>15:39.081</t>
  </si>
  <si>
    <t>(DNF, collision after SC restart)</t>
  </si>
  <si>
    <t>13:28.971</t>
  </si>
  <si>
    <t>11:18.546</t>
  </si>
  <si>
    <t>11:16.573</t>
  </si>
  <si>
    <t>11:19.454</t>
  </si>
  <si>
    <t>(DNF, collision with VER)</t>
  </si>
  <si>
    <t>(DNF, collision with GAS)</t>
  </si>
  <si>
    <t>1:32.983</t>
  </si>
  <si>
    <t>1:32.835</t>
  </si>
  <si>
    <t>1:31.304</t>
  </si>
  <si>
    <t>1:33.630</t>
  </si>
  <si>
    <t>1:33.157</t>
  </si>
  <si>
    <t>1:31.867</t>
  </si>
  <si>
    <t>1:32.656</t>
  </si>
  <si>
    <t>1:32.405</t>
  </si>
  <si>
    <t>1:31.956</t>
  </si>
  <si>
    <t>1:33.704</t>
  </si>
  <si>
    <t>1:33.038</t>
  </si>
  <si>
    <t>1:32.317</t>
  </si>
  <si>
    <t>1:33.650</t>
  </si>
  <si>
    <t>1:32.218</t>
  </si>
  <si>
    <t>1:32.364</t>
  </si>
  <si>
    <t>1:33.967</t>
  </si>
  <si>
    <t>1:32.757</t>
  </si>
  <si>
    <t>1:32.550</t>
  </si>
  <si>
    <t>1:33.557</t>
  </si>
  <si>
    <t>1:33.196</t>
  </si>
  <si>
    <t>1:32.624</t>
  </si>
  <si>
    <t>1:33.804</t>
  </si>
  <si>
    <t>1:33.081</t>
  </si>
  <si>
    <t>1:32.847</t>
  </si>
  <si>
    <t>1:33.734</t>
  </si>
  <si>
    <t>1:33.139</t>
  </si>
  <si>
    <t>1:33.000</t>
  </si>
  <si>
    <t>1:33.919</t>
  </si>
  <si>
    <t>1:33.153</t>
  </si>
  <si>
    <t>1:33.008</t>
  </si>
  <si>
    <t>1:34.071</t>
  </si>
  <si>
    <t>1:33.239</t>
  </si>
  <si>
    <t>1:33.511</t>
  </si>
  <si>
    <t>1:33.249</t>
  </si>
  <si>
    <t>1:33.852</t>
  </si>
  <si>
    <t>1:33.364</t>
  </si>
  <si>
    <t>1:34.020</t>
  </si>
  <si>
    <t>1:33.583</t>
  </si>
  <si>
    <t>1:34.134</t>
  </si>
  <si>
    <t>1:33.609</t>
  </si>
  <si>
    <t>1:34.592</t>
  </si>
  <si>
    <t>1:34.594</t>
  </si>
  <si>
    <t>1:34.681</t>
  </si>
  <si>
    <t>1:35.066</t>
  </si>
  <si>
    <t>1:35.267</t>
  </si>
  <si>
    <t>1:34:00.364</t>
  </si>
  <si>
    <t>1:34:08.093</t>
  </si>
  <si>
    <t>1:34:23.093</t>
  </si>
  <si>
    <t>1:34:30.922</t>
  </si>
  <si>
    <t>1:34:52.429</t>
  </si>
  <si>
    <t>1:35:02.550</t>
  </si>
  <si>
    <t>1:35:08.370</t>
  </si>
  <si>
    <t>1:35:09.104</t>
  </si>
  <si>
    <t>1:35:30.130</t>
  </si>
  <si>
    <t>1:35:38.224</t>
  </si>
  <si>
    <t>1:34:12.509</t>
  </si>
  <si>
    <t>1:34:14.419</t>
  </si>
  <si>
    <t>1:34:15.467</t>
  </si>
  <si>
    <t>1:34:16.339</t>
  </si>
  <si>
    <t>1:34:26.176</t>
  </si>
  <si>
    <t>1:34:53.867</t>
  </si>
  <si>
    <t>1:34:54.908</t>
  </si>
  <si>
    <t>1:35:22.195</t>
  </si>
  <si>
    <t>1:36:22.237</t>
  </si>
  <si>
    <t>1:36:11.546</t>
  </si>
  <si>
    <t>1:26.573</t>
  </si>
  <si>
    <t>1:25.971</t>
  </si>
  <si>
    <t>1:25.269</t>
  </si>
  <si>
    <t>1:26.620</t>
  </si>
  <si>
    <t>1:25.390</t>
  </si>
  <si>
    <t>1:25.525</t>
  </si>
  <si>
    <t>1:26.319</t>
  </si>
  <si>
    <t>1:25.467</t>
  </si>
  <si>
    <t>1:25.562</t>
  </si>
  <si>
    <t>1:26.857</t>
  </si>
  <si>
    <t>1:26.240</t>
  </si>
  <si>
    <t>1:26.035</t>
  </si>
  <si>
    <t>1:27.126</t>
  </si>
  <si>
    <t>1:26.285</t>
  </si>
  <si>
    <t>1:26.047</t>
  </si>
  <si>
    <t>1:26.836</t>
  </si>
  <si>
    <t>1:26.096</t>
  </si>
  <si>
    <t>1:26.223</t>
  </si>
  <si>
    <t>1:27.086</t>
  </si>
  <si>
    <t>1:26.364</t>
  </si>
  <si>
    <t>1:26.242</t>
  </si>
  <si>
    <t>1:26.829</t>
  </si>
  <si>
    <t>1:26.316</t>
  </si>
  <si>
    <t>1:26.458</t>
  </si>
  <si>
    <t>1:27.120</t>
  </si>
  <si>
    <t>1:26.330</t>
  </si>
  <si>
    <t>1:26.704</t>
  </si>
  <si>
    <t>1:27.378</t>
  </si>
  <si>
    <t>1:26.361</t>
  </si>
  <si>
    <t>1:27.107</t>
  </si>
  <si>
    <t>1:27.072</t>
  </si>
  <si>
    <t>1:26.776</t>
  </si>
  <si>
    <t>1:27.285</t>
  </si>
  <si>
    <t>1:26.848</t>
  </si>
  <si>
    <t>1:27.532</t>
  </si>
  <si>
    <t>1:26.936</t>
  </si>
  <si>
    <t>1:27.231</t>
  </si>
  <si>
    <t>1:27.125</t>
  </si>
  <si>
    <t>1:27.552</t>
  </si>
  <si>
    <t>1:27.564</t>
  </si>
  <si>
    <t>1:27.812</t>
  </si>
  <si>
    <t>1:27.817</t>
  </si>
  <si>
    <t>1:28.021</t>
  </si>
  <si>
    <t>1:35:49.641</t>
  </si>
  <si>
    <t>1:35:54.111</t>
  </si>
  <si>
    <t>1:36:04.254</t>
  </si>
  <si>
    <t>1:36:05.711</t>
  </si>
  <si>
    <t>1:36:12.407</t>
  </si>
  <si>
    <t>1:36:20.455</t>
  </si>
  <si>
    <t>1:36:28.722</t>
  </si>
  <si>
    <t>1:36:29.676</t>
  </si>
  <si>
    <t>1:36:30.451</t>
  </si>
  <si>
    <t>1:36:31.117</t>
  </si>
  <si>
    <t>(+10, collision with ALB)</t>
  </si>
  <si>
    <t>1:36:39.226</t>
  </si>
  <si>
    <t>1:36:44.090</t>
  </si>
  <si>
    <t>1:36:45.229</t>
  </si>
  <si>
    <t>1:32.328</t>
  </si>
  <si>
    <t>DNF, lost powr</t>
  </si>
  <si>
    <t>1:32.330</t>
  </si>
  <si>
    <t>DNF, retired</t>
  </si>
  <si>
    <t>1:33.189</t>
  </si>
  <si>
    <t>1:31.884</t>
  </si>
  <si>
    <t>1:34.526</t>
  </si>
  <si>
    <t>DNF, suspension failure</t>
  </si>
  <si>
    <t>1:16.828</t>
  </si>
  <si>
    <t>1:16.824</t>
  </si>
  <si>
    <t>1:16.652</t>
  </si>
  <si>
    <t>1:16.945</t>
  </si>
  <si>
    <t>1:16.466</t>
  </si>
  <si>
    <t>1:16.754</t>
  </si>
  <si>
    <t>1:16.879</t>
  </si>
  <si>
    <t>1:17.038</t>
  </si>
  <si>
    <t>1:16.904</t>
  </si>
  <si>
    <t>1:17.421</t>
  </si>
  <si>
    <t>1:17.367</t>
  </si>
  <si>
    <t>1:17.090</t>
  </si>
  <si>
    <t>1:17.370</t>
  </si>
  <si>
    <t>1:17.129</t>
  </si>
  <si>
    <t>1:17.223</t>
  </si>
  <si>
    <t>1:17.435</t>
  </si>
  <si>
    <t>1:17.411</t>
  </si>
  <si>
    <t>1:17.437</t>
  </si>
  <si>
    <t>1:17.627</t>
  </si>
  <si>
    <t>1:17.183</t>
  </si>
  <si>
    <t>1:17.520</t>
  </si>
  <si>
    <t>1:17.547</t>
  </si>
  <si>
    <t>1:17.321</t>
  </si>
  <si>
    <t>1:17.525</t>
  </si>
  <si>
    <t>1:17.209</t>
  </si>
  <si>
    <t>1:17.803</t>
  </si>
  <si>
    <t>1:17.621</t>
  </si>
  <si>
    <t>1:17.481</t>
  </si>
  <si>
    <t>Did Not Run in Q3</t>
  </si>
  <si>
    <t>1:17.775</t>
  </si>
  <si>
    <t>1:17.614</t>
  </si>
  <si>
    <t>1:17.626</t>
  </si>
  <si>
    <t>1:17.841</t>
  </si>
  <si>
    <t>1:17.728</t>
  </si>
  <si>
    <t>1:17.931</t>
  </si>
  <si>
    <t>1:17.788</t>
  </si>
  <si>
    <t>1:17.446</t>
  </si>
  <si>
    <t>1:17.919</t>
  </si>
  <si>
    <t>1:18.201</t>
  </si>
  <si>
    <t>1:18.323</t>
  </si>
  <si>
    <t>1:18.364</t>
  </si>
  <si>
    <t>1:18.508</t>
  </si>
  <si>
    <t>1:18.777</t>
  </si>
  <si>
    <t>1:29:56.828</t>
  </si>
  <si>
    <t>1:30:22.420</t>
  </si>
  <si>
    <t>1:30:31.336</t>
  </si>
  <si>
    <t>1:31:02.140</t>
  </si>
  <si>
    <t>1:30:13.864</t>
  </si>
  <si>
    <t>1:30:15.280</t>
  </si>
  <si>
    <t>1:30:16.886</t>
  </si>
  <si>
    <t>1:30:18.457</t>
  </si>
  <si>
    <t>1:30:19.151</t>
  </si>
  <si>
    <t>1:30:20.291</t>
  </si>
  <si>
    <t>1:30:26.810</t>
  </si>
  <si>
    <t>1:30:33.049</t>
  </si>
  <si>
    <t>1:30:47.438</t>
  </si>
  <si>
    <t>1:30:55.041</t>
  </si>
  <si>
    <t>1:31:07.621</t>
  </si>
  <si>
    <t>1:31:10.875</t>
  </si>
  <si>
    <t>1:31:13.472</t>
  </si>
  <si>
    <t>(+5, exceeding track limits)</t>
  </si>
  <si>
    <t>1:30:01.078</t>
  </si>
  <si>
    <t>1:30:28.169</t>
  </si>
  <si>
    <t>1:12:34.495</t>
  </si>
  <si>
    <t>(2 x +5, causing a collision) Retired</t>
  </si>
  <si>
    <t>1:14.221</t>
  </si>
  <si>
    <t>1:14.585</t>
  </si>
  <si>
    <t>1:13.609</t>
  </si>
  <si>
    <t>1:14.229</t>
  </si>
  <si>
    <t>1:14.643</t>
  </si>
  <si>
    <t>1:13.706</t>
  </si>
  <si>
    <t>1:15.034</t>
  </si>
  <si>
    <t>1:14.974</t>
  </si>
  <si>
    <t>1:14.176</t>
  </si>
  <si>
    <t>1:15.183</t>
  </si>
  <si>
    <t>1:14.502</t>
  </si>
  <si>
    <t>1:14.953</t>
  </si>
  <si>
    <t>1:14.520</t>
  </si>
  <si>
    <t>1:15.402</t>
  </si>
  <si>
    <t>1:14.745</t>
  </si>
  <si>
    <t>1:14.572</t>
  </si>
  <si>
    <t>1:15.123</t>
  </si>
  <si>
    <t>1:15.017</t>
  </si>
  <si>
    <t>1:14.616</t>
  </si>
  <si>
    <t>1:15.412</t>
  </si>
  <si>
    <t>1:15.022</t>
  </si>
  <si>
    <t>1:14.696</t>
  </si>
  <si>
    <t>1:15.274</t>
  </si>
  <si>
    <t>1:15.051</t>
  </si>
  <si>
    <t>1:14.814</t>
  </si>
  <si>
    <t>1:15.528</t>
  </si>
  <si>
    <t>1:15.407</t>
  </si>
  <si>
    <t>1:15.061</t>
  </si>
  <si>
    <t>1:15.352</t>
  </si>
  <si>
    <t>1:15.201</t>
  </si>
  <si>
    <t>1:15.760</t>
  </si>
  <si>
    <t>1:15.323</t>
  </si>
  <si>
    <t>1:15.571</t>
  </si>
  <si>
    <t>1:15.385</t>
  </si>
  <si>
    <t>1:15.822</t>
  </si>
  <si>
    <t>1:15.494</t>
  </si>
  <si>
    <t>1:15.918</t>
  </si>
  <si>
    <t>1:15.939</t>
  </si>
  <si>
    <t>1:15.953</t>
  </si>
  <si>
    <t>1:15.987</t>
  </si>
  <si>
    <t>1:16.208</t>
  </si>
  <si>
    <t>1:28:32.430</t>
  </si>
  <si>
    <t>1:28:38.213</t>
  </si>
  <si>
    <t>1:28:46.750</t>
  </si>
  <si>
    <t>1:28:47.571</t>
  </si>
  <si>
    <t>1:28:51.541</t>
  </si>
  <si>
    <t>1:28:52.082</t>
  </si>
  <si>
    <t>1:28:52.660</t>
  </si>
  <si>
    <t>1:28:53.561</t>
  </si>
  <si>
    <t>1:28:54.654</t>
  </si>
  <si>
    <t>1:28:58.828</t>
  </si>
  <si>
    <t>1:28:59.565</t>
  </si>
  <si>
    <t>1:29:00.883</t>
  </si>
  <si>
    <t>1:29:01.593</t>
  </si>
  <si>
    <t>1:29:05.365</t>
  </si>
  <si>
    <t>1:29:29.714</t>
  </si>
  <si>
    <t>1:17.637</t>
  </si>
  <si>
    <t>(Tyre blowout)</t>
  </si>
  <si>
    <t>1:18.811</t>
  </si>
  <si>
    <t>(Crashed under SC)</t>
  </si>
  <si>
    <t>(Headache)</t>
  </si>
  <si>
    <t>1:19.606</t>
  </si>
  <si>
    <t>(Gearbox failure)</t>
  </si>
  <si>
    <t>1:20.403</t>
  </si>
  <si>
    <t>(Critical engine failure)</t>
  </si>
  <si>
    <t>2:07.467</t>
  </si>
  <si>
    <t>1:53.372</t>
  </si>
  <si>
    <t>1:47.765</t>
  </si>
  <si>
    <t>1:57.485</t>
  </si>
  <si>
    <t>1:50.293</t>
  </si>
  <si>
    <t>1:48.055</t>
  </si>
  <si>
    <t>2:07.614</t>
  </si>
  <si>
    <t>1:54.097</t>
  </si>
  <si>
    <t>1:49.321</t>
  </si>
  <si>
    <t>1:59.431</t>
  </si>
  <si>
    <t>1:52.282</t>
  </si>
  <si>
    <t>1:50.448</t>
  </si>
  <si>
    <t>2:05.598</t>
  </si>
  <si>
    <t>1:54.278</t>
  </si>
  <si>
    <t>1:51.595</t>
  </si>
  <si>
    <t>2:07.599</t>
  </si>
  <si>
    <t>1:52.709</t>
  </si>
  <si>
    <t>1:52.560</t>
  </si>
  <si>
    <t>2:06.115</t>
  </si>
  <si>
    <t>1:53.657</t>
  </si>
  <si>
    <t>1:52.622</t>
  </si>
  <si>
    <t>2:01.249</t>
  </si>
  <si>
    <t>1:53.793</t>
  </si>
  <si>
    <t>1:52.745</t>
  </si>
  <si>
    <t>2:07.001</t>
  </si>
  <si>
    <t>1:53.767</t>
  </si>
  <si>
    <t>1:53.258</t>
  </si>
  <si>
    <t>2:07.341</t>
  </si>
  <si>
    <t>1:53.431</t>
  </si>
  <si>
    <t>2:07.167</t>
  </si>
  <si>
    <t>1:54.945</t>
  </si>
  <si>
    <t>2:03.356</t>
  </si>
  <si>
    <t>1:55.169</t>
  </si>
  <si>
    <t>2:07.489</t>
  </si>
  <si>
    <t>1:55.410</t>
  </si>
  <si>
    <t>2:04.464</t>
  </si>
  <si>
    <t>1:56.696</t>
  </si>
  <si>
    <t>2:05.579</t>
  </si>
  <si>
    <t>1:58.556</t>
  </si>
  <si>
    <t>2:08.007</t>
  </si>
  <si>
    <t>2:09.070</t>
  </si>
  <si>
    <t>2:10.017</t>
  </si>
  <si>
    <t>2:12.909</t>
  </si>
  <si>
    <t>2:21.611</t>
  </si>
  <si>
    <t>1:42:19.313</t>
  </si>
  <si>
    <t>1:42:50.946</t>
  </si>
  <si>
    <t>1:42:51.273</t>
  </si>
  <si>
    <t>1:42:53.171</t>
  </si>
  <si>
    <t>1:42:53.676</t>
  </si>
  <si>
    <t>1:43:04.186</t>
  </si>
  <si>
    <t>1:43:05.797</t>
  </si>
  <si>
    <t>1:43:20.572</t>
  </si>
  <si>
    <t>1:43:31.666</t>
  </si>
  <si>
    <t>1:43:54.773</t>
  </si>
  <si>
    <t>1:42:23.252</t>
  </si>
  <si>
    <t>1:42:32.202</t>
  </si>
  <si>
    <t>1:42:33.613</t>
  </si>
  <si>
    <t>1:43:11.527</t>
  </si>
  <si>
    <t>1:43:41.668</t>
  </si>
  <si>
    <t>1:43:57.645</t>
  </si>
  <si>
    <t>1:41:45.515</t>
  </si>
  <si>
    <t>1:31:18.383</t>
  </si>
  <si>
    <t>Retired (collision)</t>
  </si>
  <si>
    <t>1:15:39.771</t>
  </si>
  <si>
    <t>Retired</t>
  </si>
  <si>
    <t>22:13.153</t>
  </si>
  <si>
    <t>1:28.343</t>
  </si>
  <si>
    <t>1:27.586</t>
  </si>
  <si>
    <t>1:27.264</t>
  </si>
  <si>
    <t>1:28.767</t>
  </si>
  <si>
    <t>1:28.063</t>
  </si>
  <si>
    <t>1:27.553</t>
  </si>
  <si>
    <t>1:28.885</t>
  </si>
  <si>
    <t>1:28.025</t>
  </si>
  <si>
    <t>1:27.678</t>
  </si>
  <si>
    <t>1:28.732</t>
  </si>
  <si>
    <t>1:28.749</t>
  </si>
  <si>
    <t>1:28.274</t>
  </si>
  <si>
    <t>1:29.178</t>
  </si>
  <si>
    <t>1:28.894</t>
  </si>
  <si>
    <t>1:28.322</t>
  </si>
  <si>
    <t>1:29.005</t>
  </si>
  <si>
    <t>1:28.648</t>
  </si>
  <si>
    <t>1:28.417</t>
  </si>
  <si>
    <t>1:29.203</t>
  </si>
  <si>
    <t>1:28.937</t>
  </si>
  <si>
    <t>1:28.419</t>
  </si>
  <si>
    <t>1:28.971</t>
  </si>
  <si>
    <t>1:29.008</t>
  </si>
  <si>
    <t>1:28.448</t>
  </si>
  <si>
    <t>1:29.464</t>
  </si>
  <si>
    <t>1:28.877</t>
  </si>
  <si>
    <t>1:28.542</t>
  </si>
  <si>
    <t>1:29.158</t>
  </si>
  <si>
    <t>1:28.944</t>
  </si>
  <si>
    <t>1:29.142</t>
  </si>
  <si>
    <t>1:29.149</t>
  </si>
  <si>
    <t>1:29.137</t>
  </si>
  <si>
    <t>1:29.165</t>
  </si>
  <si>
    <t>1:28.679</t>
  </si>
  <si>
    <t>1:29.557</t>
  </si>
  <si>
    <t>1:29.294</t>
  </si>
  <si>
    <t>1:31.218</t>
  </si>
  <si>
    <t>1:28.975</t>
  </si>
  <si>
    <t>1:29.491</t>
  </si>
  <si>
    <t>1:29.810</t>
  </si>
  <si>
    <t>1:30.111</t>
  </si>
  <si>
    <t>1:30.138</t>
  </si>
  <si>
    <t>1:30.182</t>
  </si>
  <si>
    <t>2:59:47.515</t>
  </si>
  <si>
    <t>2:59:48.769</t>
  </si>
  <si>
    <t>2:59:55.520</t>
  </si>
  <si>
    <t>2:59:58.852</t>
  </si>
  <si>
    <t>2:59:59.302</t>
  </si>
  <si>
    <t>2:59:59.457</t>
  </si>
  <si>
    <t>3:00:06.883</t>
  </si>
  <si>
    <t>3:00:07.195</t>
  </si>
  <si>
    <t>3:00:10.318</t>
  </si>
  <si>
    <t>2:59:48.335</t>
  </si>
  <si>
    <t>2:59:49.415</t>
  </si>
  <si>
    <t>2:59:49.926</t>
  </si>
  <si>
    <t>2:59:52.774</t>
  </si>
  <si>
    <t>2:59:53.116</t>
  </si>
  <si>
    <t>2:59:56.693</t>
  </si>
  <si>
    <t>2:59:57.689</t>
  </si>
  <si>
    <t>3:00:09.772</t>
  </si>
  <si>
    <t>2:51:46.894</t>
  </si>
  <si>
    <t>1:25:06.986</t>
  </si>
  <si>
    <t>FIT</t>
  </si>
  <si>
    <t>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</si>
</sst>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0"/>
    <numFmt numFmtId="165" formatCode="0.000"/>
    <numFmt numFmtId="166" formatCode="[$-F400]h:mm:ss\ AM/PM"/>
    <numFmt numFmtId="167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1E41FF"/>
        <bgColor rgb="FF000000"/>
      </patternFill>
    </fill>
    <fill>
      <patternFill patternType="solid">
        <fgColor rgb="FFDC0000"/>
        <bgColor rgb="FF000000"/>
      </patternFill>
    </fill>
    <fill>
      <patternFill patternType="solid">
        <fgColor rgb="FFFFF500"/>
        <bgColor rgb="FF000000"/>
      </patternFill>
    </fill>
    <fill>
      <patternFill patternType="solid">
        <fgColor rgb="FFFF87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B0000"/>
        <bgColor rgb="FF000000"/>
      </patternFill>
    </fill>
    <fill>
      <patternFill patternType="solid">
        <fgColor rgb="FFF0D787"/>
        <bgColor rgb="FF000000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7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165" fontId="3" fillId="12" borderId="15" xfId="0" applyNumberFormat="1" applyFont="1" applyFill="1" applyBorder="1" applyAlignment="1">
      <alignment horizontal="center"/>
    </xf>
    <xf numFmtId="165" fontId="3" fillId="12" borderId="18" xfId="0" applyNumberFormat="1" applyFont="1" applyFill="1" applyBorder="1" applyAlignment="1">
      <alignment horizontal="center"/>
    </xf>
    <xf numFmtId="164" fontId="3" fillId="12" borderId="14" xfId="0" applyNumberFormat="1" applyFont="1" applyFill="1" applyBorder="1" applyAlignment="1">
      <alignment horizontal="center"/>
    </xf>
    <xf numFmtId="164" fontId="3" fillId="12" borderId="28" xfId="0" applyNumberFormat="1" applyFont="1" applyFill="1" applyBorder="1" applyAlignment="1">
      <alignment horizontal="center"/>
    </xf>
    <xf numFmtId="164" fontId="3" fillId="12" borderId="18" xfId="0" applyNumberFormat="1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14" borderId="28" xfId="0" applyFont="1" applyFill="1" applyBorder="1" applyAlignment="1">
      <alignment horizontal="center"/>
    </xf>
    <xf numFmtId="165" fontId="3" fillId="14" borderId="15" xfId="0" applyNumberFormat="1" applyFont="1" applyFill="1" applyBorder="1" applyAlignment="1">
      <alignment horizontal="center"/>
    </xf>
    <xf numFmtId="165" fontId="3" fillId="14" borderId="18" xfId="0" applyNumberFormat="1" applyFont="1" applyFill="1" applyBorder="1" applyAlignment="1">
      <alignment horizontal="center"/>
    </xf>
    <xf numFmtId="164" fontId="3" fillId="14" borderId="14" xfId="0" applyNumberFormat="1" applyFont="1" applyFill="1" applyBorder="1" applyAlignment="1">
      <alignment horizontal="center"/>
    </xf>
    <xf numFmtId="164" fontId="3" fillId="14" borderId="28" xfId="0" applyNumberFormat="1" applyFont="1" applyFill="1" applyBorder="1" applyAlignment="1">
      <alignment horizontal="center"/>
    </xf>
    <xf numFmtId="164" fontId="3" fillId="14" borderId="18" xfId="0" applyNumberFormat="1" applyFont="1" applyFill="1" applyBorder="1" applyAlignment="1">
      <alignment horizontal="center"/>
    </xf>
    <xf numFmtId="0" fontId="4" fillId="15" borderId="14" xfId="0" applyFont="1" applyFill="1" applyBorder="1" applyAlignment="1">
      <alignment horizontal="center"/>
    </xf>
    <xf numFmtId="0" fontId="4" fillId="15" borderId="28" xfId="0" applyFont="1" applyFill="1" applyBorder="1" applyAlignment="1">
      <alignment horizontal="center"/>
    </xf>
    <xf numFmtId="165" fontId="3" fillId="15" borderId="15" xfId="0" applyNumberFormat="1" applyFont="1" applyFill="1" applyBorder="1" applyAlignment="1">
      <alignment horizontal="center"/>
    </xf>
    <xf numFmtId="165" fontId="3" fillId="15" borderId="18" xfId="0" applyNumberFormat="1" applyFont="1" applyFill="1" applyBorder="1" applyAlignment="1">
      <alignment horizontal="center"/>
    </xf>
    <xf numFmtId="164" fontId="3" fillId="15" borderId="14" xfId="0" applyNumberFormat="1" applyFont="1" applyFill="1" applyBorder="1" applyAlignment="1">
      <alignment horizontal="center"/>
    </xf>
    <xf numFmtId="164" fontId="3" fillId="15" borderId="28" xfId="0" applyNumberFormat="1" applyFont="1" applyFill="1" applyBorder="1" applyAlignment="1">
      <alignment horizontal="center"/>
    </xf>
    <xf numFmtId="164" fontId="3" fillId="15" borderId="18" xfId="0" applyNumberFormat="1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4" fillId="13" borderId="28" xfId="0" applyFont="1" applyFill="1" applyBorder="1" applyAlignment="1">
      <alignment horizontal="center"/>
    </xf>
    <xf numFmtId="165" fontId="3" fillId="13" borderId="15" xfId="0" applyNumberFormat="1" applyFont="1" applyFill="1" applyBorder="1" applyAlignment="1">
      <alignment horizontal="center"/>
    </xf>
    <xf numFmtId="165" fontId="3" fillId="13" borderId="18" xfId="0" applyNumberFormat="1" applyFont="1" applyFill="1" applyBorder="1" applyAlignment="1">
      <alignment horizontal="center"/>
    </xf>
    <xf numFmtId="164" fontId="3" fillId="13" borderId="14" xfId="0" applyNumberFormat="1" applyFont="1" applyFill="1" applyBorder="1" applyAlignment="1">
      <alignment horizontal="center"/>
    </xf>
    <xf numFmtId="164" fontId="3" fillId="13" borderId="28" xfId="0" applyNumberFormat="1" applyFont="1" applyFill="1" applyBorder="1" applyAlignment="1">
      <alignment horizontal="center"/>
    </xf>
    <xf numFmtId="164" fontId="3" fillId="13" borderId="18" xfId="0" applyNumberFormat="1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  <xf numFmtId="0" fontId="4" fillId="16" borderId="28" xfId="0" applyFont="1" applyFill="1" applyBorder="1" applyAlignment="1">
      <alignment horizontal="center"/>
    </xf>
    <xf numFmtId="165" fontId="3" fillId="16" borderId="15" xfId="0" applyNumberFormat="1" applyFont="1" applyFill="1" applyBorder="1" applyAlignment="1">
      <alignment horizontal="center"/>
    </xf>
    <xf numFmtId="165" fontId="3" fillId="16" borderId="18" xfId="0" applyNumberFormat="1" applyFont="1" applyFill="1" applyBorder="1" applyAlignment="1">
      <alignment horizontal="center"/>
    </xf>
    <xf numFmtId="164" fontId="3" fillId="16" borderId="14" xfId="0" applyNumberFormat="1" applyFont="1" applyFill="1" applyBorder="1" applyAlignment="1">
      <alignment horizontal="center"/>
    </xf>
    <xf numFmtId="164" fontId="3" fillId="16" borderId="28" xfId="0" applyNumberFormat="1" applyFont="1" applyFill="1" applyBorder="1" applyAlignment="1">
      <alignment horizontal="center"/>
    </xf>
    <xf numFmtId="164" fontId="3" fillId="16" borderId="18" xfId="0" applyNumberFormat="1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28" xfId="0" applyFont="1" applyFill="1" applyBorder="1" applyAlignment="1">
      <alignment horizontal="center"/>
    </xf>
    <xf numFmtId="165" fontId="3" fillId="17" borderId="15" xfId="0" applyNumberFormat="1" applyFont="1" applyFill="1" applyBorder="1" applyAlignment="1">
      <alignment horizontal="center"/>
    </xf>
    <xf numFmtId="165" fontId="3" fillId="17" borderId="18" xfId="0" applyNumberFormat="1" applyFont="1" applyFill="1" applyBorder="1" applyAlignment="1">
      <alignment horizontal="center"/>
    </xf>
    <xf numFmtId="164" fontId="3" fillId="17" borderId="14" xfId="0" applyNumberFormat="1" applyFont="1" applyFill="1" applyBorder="1" applyAlignment="1">
      <alignment horizontal="center"/>
    </xf>
    <xf numFmtId="164" fontId="3" fillId="17" borderId="28" xfId="0" applyNumberFormat="1" applyFont="1" applyFill="1" applyBorder="1" applyAlignment="1">
      <alignment horizontal="center"/>
    </xf>
    <xf numFmtId="164" fontId="3" fillId="17" borderId="18" xfId="0" applyNumberFormat="1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165" fontId="3" fillId="18" borderId="15" xfId="0" applyNumberFormat="1" applyFont="1" applyFill="1" applyBorder="1" applyAlignment="1">
      <alignment horizontal="center"/>
    </xf>
    <xf numFmtId="165" fontId="3" fillId="18" borderId="18" xfId="0" applyNumberFormat="1" applyFont="1" applyFill="1" applyBorder="1" applyAlignment="1">
      <alignment horizontal="center"/>
    </xf>
    <xf numFmtId="164" fontId="3" fillId="18" borderId="14" xfId="0" applyNumberFormat="1" applyFont="1" applyFill="1" applyBorder="1" applyAlignment="1">
      <alignment horizontal="center"/>
    </xf>
    <xf numFmtId="164" fontId="3" fillId="18" borderId="28" xfId="0" applyNumberFormat="1" applyFont="1" applyFill="1" applyBorder="1" applyAlignment="1">
      <alignment horizontal="center"/>
    </xf>
    <xf numFmtId="164" fontId="3" fillId="18" borderId="18" xfId="0" applyNumberFormat="1" applyFont="1" applyFill="1" applyBorder="1" applyAlignment="1">
      <alignment horizontal="center"/>
    </xf>
    <xf numFmtId="0" fontId="4" fillId="19" borderId="14" xfId="0" applyFont="1" applyFill="1" applyBorder="1" applyAlignment="1">
      <alignment horizontal="center"/>
    </xf>
    <xf numFmtId="0" fontId="4" fillId="19" borderId="28" xfId="0" applyFont="1" applyFill="1" applyBorder="1" applyAlignment="1">
      <alignment horizontal="center"/>
    </xf>
    <xf numFmtId="165" fontId="3" fillId="19" borderId="15" xfId="0" applyNumberFormat="1" applyFont="1" applyFill="1" applyBorder="1" applyAlignment="1">
      <alignment horizontal="center"/>
    </xf>
    <xf numFmtId="165" fontId="3" fillId="19" borderId="18" xfId="0" applyNumberFormat="1" applyFont="1" applyFill="1" applyBorder="1" applyAlignment="1">
      <alignment horizontal="center"/>
    </xf>
    <xf numFmtId="164" fontId="3" fillId="19" borderId="14" xfId="0" applyNumberFormat="1" applyFont="1" applyFill="1" applyBorder="1" applyAlignment="1">
      <alignment horizontal="center"/>
    </xf>
    <xf numFmtId="164" fontId="3" fillId="19" borderId="28" xfId="0" applyNumberFormat="1" applyFont="1" applyFill="1" applyBorder="1" applyAlignment="1">
      <alignment horizontal="center"/>
    </xf>
    <xf numFmtId="164" fontId="3" fillId="19" borderId="18" xfId="0" applyNumberFormat="1" applyFont="1" applyFill="1" applyBorder="1" applyAlignment="1">
      <alignment horizontal="center"/>
    </xf>
    <xf numFmtId="0" fontId="4" fillId="20" borderId="14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165" fontId="3" fillId="20" borderId="15" xfId="0" applyNumberFormat="1" applyFont="1" applyFill="1" applyBorder="1" applyAlignment="1">
      <alignment horizontal="center"/>
    </xf>
    <xf numFmtId="165" fontId="3" fillId="20" borderId="18" xfId="0" applyNumberFormat="1" applyFont="1" applyFill="1" applyBorder="1" applyAlignment="1">
      <alignment horizontal="center"/>
    </xf>
    <xf numFmtId="164" fontId="3" fillId="20" borderId="14" xfId="0" applyNumberFormat="1" applyFont="1" applyFill="1" applyBorder="1" applyAlignment="1">
      <alignment horizontal="center"/>
    </xf>
    <xf numFmtId="164" fontId="3" fillId="20" borderId="28" xfId="0" applyNumberFormat="1" applyFont="1" applyFill="1" applyBorder="1" applyAlignment="1">
      <alignment horizontal="center"/>
    </xf>
    <xf numFmtId="164" fontId="3" fillId="20" borderId="18" xfId="0" applyNumberFormat="1" applyFont="1" applyFill="1" applyBorder="1" applyAlignment="1">
      <alignment horizontal="center"/>
    </xf>
    <xf numFmtId="0" fontId="4" fillId="21" borderId="14" xfId="0" applyFont="1" applyFill="1" applyBorder="1" applyAlignment="1">
      <alignment horizontal="center"/>
    </xf>
    <xf numFmtId="0" fontId="4" fillId="21" borderId="28" xfId="0" applyFont="1" applyFill="1" applyBorder="1" applyAlignment="1">
      <alignment horizontal="center"/>
    </xf>
    <xf numFmtId="165" fontId="3" fillId="21" borderId="15" xfId="0" applyNumberFormat="1" applyFont="1" applyFill="1" applyBorder="1" applyAlignment="1">
      <alignment horizontal="center"/>
    </xf>
    <xf numFmtId="165" fontId="3" fillId="21" borderId="18" xfId="0" applyNumberFormat="1" applyFont="1" applyFill="1" applyBorder="1" applyAlignment="1">
      <alignment horizontal="center"/>
    </xf>
    <xf numFmtId="164" fontId="3" fillId="21" borderId="14" xfId="0" applyNumberFormat="1" applyFont="1" applyFill="1" applyBorder="1" applyAlignment="1">
      <alignment horizontal="center"/>
    </xf>
    <xf numFmtId="164" fontId="3" fillId="21" borderId="28" xfId="0" applyNumberFormat="1" applyFont="1" applyFill="1" applyBorder="1" applyAlignment="1">
      <alignment horizontal="center"/>
    </xf>
    <xf numFmtId="164" fontId="3" fillId="21" borderId="18" xfId="0" applyNumberFormat="1" applyFont="1" applyFill="1" applyBorder="1" applyAlignment="1">
      <alignment horizontal="center"/>
    </xf>
    <xf numFmtId="49" fontId="3" fillId="12" borderId="28" xfId="0" applyNumberFormat="1" applyFont="1" applyFill="1" applyBorder="1" applyAlignment="1">
      <alignment horizontal="center"/>
    </xf>
    <xf numFmtId="49" fontId="3" fillId="14" borderId="28" xfId="0" applyNumberFormat="1" applyFont="1" applyFill="1" applyBorder="1" applyAlignment="1">
      <alignment horizontal="center"/>
    </xf>
    <xf numFmtId="49" fontId="3" fillId="16" borderId="28" xfId="0" applyNumberFormat="1" applyFont="1" applyFill="1" applyBorder="1" applyAlignment="1">
      <alignment horizontal="center"/>
    </xf>
    <xf numFmtId="49" fontId="3" fillId="13" borderId="28" xfId="0" applyNumberFormat="1" applyFont="1" applyFill="1" applyBorder="1" applyAlignment="1">
      <alignment horizontal="center"/>
    </xf>
    <xf numFmtId="49" fontId="3" fillId="17" borderId="28" xfId="0" applyNumberFormat="1" applyFont="1" applyFill="1" applyBorder="1" applyAlignment="1">
      <alignment horizontal="center"/>
    </xf>
    <xf numFmtId="49" fontId="3" fillId="18" borderId="28" xfId="0" applyNumberFormat="1" applyFont="1" applyFill="1" applyBorder="1" applyAlignment="1">
      <alignment horizontal="center"/>
    </xf>
    <xf numFmtId="49" fontId="3" fillId="19" borderId="28" xfId="0" applyNumberFormat="1" applyFont="1" applyFill="1" applyBorder="1" applyAlignment="1">
      <alignment horizontal="center"/>
    </xf>
    <xf numFmtId="49" fontId="3" fillId="15" borderId="28" xfId="0" applyNumberFormat="1" applyFont="1" applyFill="1" applyBorder="1" applyAlignment="1">
      <alignment horizontal="center"/>
    </xf>
    <xf numFmtId="49" fontId="3" fillId="21" borderId="28" xfId="0" applyNumberFormat="1" applyFont="1" applyFill="1" applyBorder="1" applyAlignment="1">
      <alignment horizontal="center"/>
    </xf>
    <xf numFmtId="0" fontId="3" fillId="21" borderId="28" xfId="0" applyFont="1" applyFill="1" applyBorder="1" applyAlignment="1">
      <alignment horizontal="center"/>
    </xf>
    <xf numFmtId="49" fontId="3" fillId="20" borderId="28" xfId="0" applyNumberFormat="1" applyFont="1" applyFill="1" applyBorder="1" applyAlignment="1">
      <alignment horizontal="center"/>
    </xf>
    <xf numFmtId="0" fontId="3" fillId="20" borderId="28" xfId="0" applyFont="1" applyFill="1" applyBorder="1" applyAlignment="1">
      <alignment horizontal="center"/>
    </xf>
    <xf numFmtId="0" fontId="4" fillId="19" borderId="34" xfId="0" applyFont="1" applyFill="1" applyBorder="1" applyAlignment="1">
      <alignment horizontal="center"/>
    </xf>
    <xf numFmtId="0" fontId="4" fillId="19" borderId="35" xfId="0" applyFont="1" applyFill="1" applyBorder="1" applyAlignment="1">
      <alignment horizontal="center"/>
    </xf>
    <xf numFmtId="165" fontId="3" fillId="19" borderId="37" xfId="0" applyNumberFormat="1" applyFont="1" applyFill="1" applyBorder="1" applyAlignment="1">
      <alignment horizontal="center"/>
    </xf>
    <xf numFmtId="165" fontId="3" fillId="19" borderId="38" xfId="0" applyNumberFormat="1" applyFont="1" applyFill="1" applyBorder="1" applyAlignment="1">
      <alignment horizontal="center"/>
    </xf>
    <xf numFmtId="164" fontId="3" fillId="19" borderId="34" xfId="0" applyNumberFormat="1" applyFont="1" applyFill="1" applyBorder="1" applyAlignment="1">
      <alignment horizontal="center"/>
    </xf>
    <xf numFmtId="164" fontId="3" fillId="19" borderId="35" xfId="0" applyNumberFormat="1" applyFont="1" applyFill="1" applyBorder="1" applyAlignment="1">
      <alignment horizontal="center"/>
    </xf>
    <xf numFmtId="164" fontId="3" fillId="19" borderId="38" xfId="0" applyNumberFormat="1" applyFont="1" applyFill="1" applyBorder="1" applyAlignment="1">
      <alignment horizontal="center"/>
    </xf>
    <xf numFmtId="0" fontId="3" fillId="19" borderId="34" xfId="0" applyFont="1" applyFill="1" applyBorder="1" applyAlignment="1">
      <alignment horizontal="center"/>
    </xf>
    <xf numFmtId="0" fontId="4" fillId="17" borderId="34" xfId="0" applyFont="1" applyFill="1" applyBorder="1" applyAlignment="1">
      <alignment horizontal="center"/>
    </xf>
    <xf numFmtId="0" fontId="4" fillId="17" borderId="35" xfId="0" applyFont="1" applyFill="1" applyBorder="1" applyAlignment="1">
      <alignment horizontal="center"/>
    </xf>
    <xf numFmtId="49" fontId="3" fillId="17" borderId="35" xfId="0" applyNumberFormat="1" applyFont="1" applyFill="1" applyBorder="1" applyAlignment="1">
      <alignment horizontal="center"/>
    </xf>
    <xf numFmtId="0" fontId="3" fillId="17" borderId="35" xfId="0" applyFont="1" applyFill="1" applyBorder="1" applyAlignment="1">
      <alignment horizontal="center"/>
    </xf>
    <xf numFmtId="0" fontId="4" fillId="13" borderId="34" xfId="0" applyFont="1" applyFill="1" applyBorder="1" applyAlignment="1">
      <alignment horizontal="center"/>
    </xf>
    <xf numFmtId="0" fontId="4" fillId="13" borderId="35" xfId="0" applyFont="1" applyFill="1" applyBorder="1" applyAlignment="1">
      <alignment horizontal="center"/>
    </xf>
    <xf numFmtId="165" fontId="3" fillId="13" borderId="37" xfId="0" applyNumberFormat="1" applyFont="1" applyFill="1" applyBorder="1" applyAlignment="1">
      <alignment horizontal="center"/>
    </xf>
    <xf numFmtId="165" fontId="3" fillId="13" borderId="38" xfId="0" applyNumberFormat="1" applyFont="1" applyFill="1" applyBorder="1" applyAlignment="1">
      <alignment horizontal="center"/>
    </xf>
    <xf numFmtId="164" fontId="3" fillId="13" borderId="34" xfId="0" applyNumberFormat="1" applyFont="1" applyFill="1" applyBorder="1" applyAlignment="1">
      <alignment horizontal="center"/>
    </xf>
    <xf numFmtId="164" fontId="3" fillId="13" borderId="35" xfId="0" applyNumberFormat="1" applyFont="1" applyFill="1" applyBorder="1" applyAlignment="1">
      <alignment horizontal="center"/>
    </xf>
    <xf numFmtId="164" fontId="3" fillId="13" borderId="38" xfId="0" applyNumberFormat="1" applyFont="1" applyFill="1" applyBorder="1" applyAlignment="1">
      <alignment horizontal="center"/>
    </xf>
    <xf numFmtId="0" fontId="3" fillId="13" borderId="34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3" fillId="13" borderId="13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/>
    </xf>
    <xf numFmtId="0" fontId="4" fillId="21" borderId="34" xfId="0" applyFont="1" applyFill="1" applyBorder="1" applyAlignment="1">
      <alignment horizontal="center"/>
    </xf>
    <xf numFmtId="0" fontId="4" fillId="21" borderId="35" xfId="0" applyFont="1" applyFill="1" applyBorder="1" applyAlignment="1">
      <alignment horizontal="center"/>
    </xf>
    <xf numFmtId="49" fontId="3" fillId="21" borderId="35" xfId="0" applyNumberFormat="1" applyFont="1" applyFill="1" applyBorder="1" applyAlignment="1">
      <alignment horizontal="center"/>
    </xf>
    <xf numFmtId="0" fontId="3" fillId="21" borderId="35" xfId="0" applyFont="1" applyFill="1" applyBorder="1" applyAlignment="1">
      <alignment horizontal="center"/>
    </xf>
    <xf numFmtId="165" fontId="3" fillId="21" borderId="37" xfId="0" applyNumberFormat="1" applyFont="1" applyFill="1" applyBorder="1" applyAlignment="1">
      <alignment horizontal="center"/>
    </xf>
    <xf numFmtId="165" fontId="3" fillId="21" borderId="38" xfId="0" applyNumberFormat="1" applyFont="1" applyFill="1" applyBorder="1" applyAlignment="1">
      <alignment horizontal="center"/>
    </xf>
    <xf numFmtId="164" fontId="3" fillId="21" borderId="34" xfId="0" applyNumberFormat="1" applyFont="1" applyFill="1" applyBorder="1" applyAlignment="1">
      <alignment horizontal="center"/>
    </xf>
    <xf numFmtId="164" fontId="3" fillId="21" borderId="35" xfId="0" applyNumberFormat="1" applyFont="1" applyFill="1" applyBorder="1" applyAlignment="1">
      <alignment horizontal="center"/>
    </xf>
    <xf numFmtId="164" fontId="3" fillId="21" borderId="38" xfId="0" applyNumberFormat="1" applyFont="1" applyFill="1" applyBorder="1" applyAlignment="1">
      <alignment horizontal="center"/>
    </xf>
    <xf numFmtId="49" fontId="3" fillId="13" borderId="35" xfId="0" applyNumberFormat="1" applyFont="1" applyFill="1" applyBorder="1" applyAlignment="1">
      <alignment horizontal="center"/>
    </xf>
    <xf numFmtId="0" fontId="3" fillId="13" borderId="35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167" fontId="0" fillId="2" borderId="28" xfId="0" applyNumberFormat="1" applyFill="1" applyBorder="1" applyAlignment="1">
      <alignment horizontal="center"/>
    </xf>
    <xf numFmtId="167" fontId="0" fillId="2" borderId="12" xfId="0" applyNumberFormat="1" applyFill="1" applyBorder="1" applyAlignment="1">
      <alignment horizontal="center"/>
    </xf>
    <xf numFmtId="167" fontId="0" fillId="4" borderId="12" xfId="0" applyNumberFormat="1" applyFill="1" applyBorder="1" applyAlignment="1">
      <alignment horizontal="center"/>
    </xf>
    <xf numFmtId="167" fontId="0" fillId="5" borderId="12" xfId="0" applyNumberFormat="1" applyFill="1" applyBorder="1" applyAlignment="1">
      <alignment horizontal="center"/>
    </xf>
    <xf numFmtId="167" fontId="0" fillId="7" borderId="12" xfId="0" applyNumberFormat="1" applyFill="1" applyBorder="1" applyAlignment="1">
      <alignment horizontal="center"/>
    </xf>
    <xf numFmtId="167" fontId="0" fillId="6" borderId="12" xfId="0" applyNumberFormat="1" applyFill="1" applyBorder="1" applyAlignment="1">
      <alignment horizontal="center"/>
    </xf>
    <xf numFmtId="167" fontId="0" fillId="3" borderId="12" xfId="0" applyNumberFormat="1" applyFill="1" applyBorder="1" applyAlignment="1">
      <alignment horizontal="center"/>
    </xf>
    <xf numFmtId="167" fontId="0" fillId="11" borderId="12" xfId="0" applyNumberFormat="1" applyFill="1" applyBorder="1" applyAlignment="1">
      <alignment horizontal="center"/>
    </xf>
    <xf numFmtId="167" fontId="0" fillId="8" borderId="12" xfId="0" applyNumberFormat="1" applyFill="1" applyBorder="1" applyAlignment="1">
      <alignment horizontal="center"/>
    </xf>
    <xf numFmtId="167" fontId="0" fillId="10" borderId="12" xfId="0" applyNumberFormat="1" applyFill="1" applyBorder="1" applyAlignment="1">
      <alignment horizontal="center"/>
    </xf>
    <xf numFmtId="167" fontId="0" fillId="9" borderId="12" xfId="0" applyNumberFormat="1" applyFill="1" applyBorder="1" applyAlignment="1">
      <alignment horizontal="center"/>
    </xf>
    <xf numFmtId="167" fontId="0" fillId="9" borderId="13" xfId="0" applyNumberFormat="1" applyFill="1" applyBorder="1" applyAlignment="1">
      <alignment horizontal="center"/>
    </xf>
    <xf numFmtId="167" fontId="0" fillId="6" borderId="13" xfId="0" applyNumberFormat="1" applyFill="1" applyBorder="1" applyAlignment="1">
      <alignment horizontal="center"/>
    </xf>
    <xf numFmtId="167" fontId="0" fillId="2" borderId="33" xfId="0" applyNumberForma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6" borderId="24" xfId="0" applyNumberFormat="1" applyFill="1" applyBorder="1" applyAlignment="1">
      <alignment horizontal="center"/>
    </xf>
    <xf numFmtId="167" fontId="0" fillId="7" borderId="24" xfId="0" applyNumberFormat="1" applyFill="1" applyBorder="1" applyAlignment="1">
      <alignment horizontal="center"/>
    </xf>
    <xf numFmtId="167" fontId="0" fillId="5" borderId="24" xfId="0" applyNumberForma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11" borderId="24" xfId="0" applyNumberFormat="1" applyFill="1" applyBorder="1" applyAlignment="1">
      <alignment horizontal="center"/>
    </xf>
    <xf numFmtId="167" fontId="0" fillId="8" borderId="24" xfId="0" applyNumberFormat="1" applyFill="1" applyBorder="1" applyAlignment="1">
      <alignment horizontal="center"/>
    </xf>
    <xf numFmtId="0" fontId="4" fillId="18" borderId="34" xfId="0" applyFont="1" applyFill="1" applyBorder="1" applyAlignment="1">
      <alignment horizontal="center"/>
    </xf>
    <xf numFmtId="0" fontId="4" fillId="18" borderId="35" xfId="0" applyFont="1" applyFill="1" applyBorder="1" applyAlignment="1">
      <alignment horizontal="center"/>
    </xf>
    <xf numFmtId="49" fontId="3" fillId="18" borderId="35" xfId="0" applyNumberFormat="1" applyFont="1" applyFill="1" applyBorder="1" applyAlignment="1">
      <alignment horizontal="center"/>
    </xf>
    <xf numFmtId="0" fontId="3" fillId="18" borderId="35" xfId="0" applyFont="1" applyFill="1" applyBorder="1" applyAlignment="1">
      <alignment horizontal="center"/>
    </xf>
    <xf numFmtId="49" fontId="3" fillId="19" borderId="35" xfId="0" applyNumberFormat="1" applyFont="1" applyFill="1" applyBorder="1" applyAlignment="1">
      <alignment horizontal="center"/>
    </xf>
    <xf numFmtId="0" fontId="3" fillId="19" borderId="35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167" fontId="0" fillId="4" borderId="28" xfId="0" applyNumberFormat="1" applyFill="1" applyBorder="1" applyAlignment="1">
      <alignment horizontal="center"/>
    </xf>
    <xf numFmtId="0" fontId="1" fillId="9" borderId="24" xfId="0" applyFont="1" applyFill="1" applyBorder="1" applyAlignment="1">
      <alignment horizontal="center"/>
    </xf>
    <xf numFmtId="0" fontId="1" fillId="10" borderId="25" xfId="0" applyFont="1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167" fontId="0" fillId="9" borderId="24" xfId="0" applyNumberFormat="1" applyFill="1" applyBorder="1" applyAlignment="1">
      <alignment horizontal="center"/>
    </xf>
    <xf numFmtId="167" fontId="0" fillId="10" borderId="25" xfId="0" applyNumberFormat="1" applyFill="1" applyBorder="1" applyAlignment="1">
      <alignment horizontal="center"/>
    </xf>
    <xf numFmtId="4" fontId="0" fillId="9" borderId="6" xfId="0" applyNumberFormat="1" applyFill="1" applyBorder="1" applyAlignment="1">
      <alignment horizontal="center"/>
    </xf>
    <xf numFmtId="4" fontId="0" fillId="10" borderId="7" xfId="0" applyNumberFormat="1" applyFill="1" applyBorder="1" applyAlignment="1">
      <alignment horizontal="center"/>
    </xf>
    <xf numFmtId="0" fontId="4" fillId="20" borderId="34" xfId="0" applyFont="1" applyFill="1" applyBorder="1" applyAlignment="1">
      <alignment horizontal="center"/>
    </xf>
    <xf numFmtId="0" fontId="4" fillId="20" borderId="35" xfId="0" applyFont="1" applyFill="1" applyBorder="1" applyAlignment="1">
      <alignment horizontal="center"/>
    </xf>
    <xf numFmtId="49" fontId="3" fillId="20" borderId="35" xfId="0" applyNumberFormat="1" applyFont="1" applyFill="1" applyBorder="1" applyAlignment="1">
      <alignment horizontal="center"/>
    </xf>
    <xf numFmtId="0" fontId="3" fillId="20" borderId="3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0" fontId="3" fillId="15" borderId="28" xfId="0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0" fontId="3" fillId="16" borderId="14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3" fillId="17" borderId="14" xfId="0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0" fontId="3" fillId="19" borderId="14" xfId="0" applyFont="1" applyFill="1" applyBorder="1" applyAlignment="1">
      <alignment horizontal="center"/>
    </xf>
    <xf numFmtId="0" fontId="3" fillId="19" borderId="28" xfId="0" applyFont="1" applyFill="1" applyBorder="1" applyAlignment="1">
      <alignment horizontal="center"/>
    </xf>
    <xf numFmtId="0" fontId="3" fillId="20" borderId="14" xfId="0" applyFont="1" applyFill="1" applyBorder="1" applyAlignment="1">
      <alignment horizontal="center"/>
    </xf>
    <xf numFmtId="0" fontId="3" fillId="21" borderId="14" xfId="0" applyFont="1" applyFill="1" applyBorder="1" applyAlignment="1">
      <alignment horizontal="center"/>
    </xf>
    <xf numFmtId="0" fontId="3" fillId="21" borderId="3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65" fontId="3" fillId="12" borderId="14" xfId="0" applyNumberFormat="1" applyFont="1" applyFill="1" applyBorder="1" applyAlignment="1">
      <alignment horizontal="center"/>
    </xf>
    <xf numFmtId="165" fontId="3" fillId="12" borderId="28" xfId="0" applyNumberFormat="1" applyFont="1" applyFill="1" applyBorder="1" applyAlignment="1">
      <alignment horizontal="center"/>
    </xf>
    <xf numFmtId="165" fontId="3" fillId="14" borderId="14" xfId="0" applyNumberFormat="1" applyFont="1" applyFill="1" applyBorder="1" applyAlignment="1">
      <alignment horizontal="center"/>
    </xf>
    <xf numFmtId="165" fontId="3" fillId="14" borderId="28" xfId="0" applyNumberFormat="1" applyFont="1" applyFill="1" applyBorder="1" applyAlignment="1">
      <alignment horizontal="center"/>
    </xf>
    <xf numFmtId="165" fontId="3" fillId="15" borderId="14" xfId="0" applyNumberFormat="1" applyFont="1" applyFill="1" applyBorder="1" applyAlignment="1">
      <alignment horizontal="center"/>
    </xf>
    <xf numFmtId="165" fontId="3" fillId="15" borderId="28" xfId="0" applyNumberFormat="1" applyFont="1" applyFill="1" applyBorder="1" applyAlignment="1">
      <alignment horizontal="center"/>
    </xf>
    <xf numFmtId="165" fontId="3" fillId="13" borderId="14" xfId="0" applyNumberFormat="1" applyFont="1" applyFill="1" applyBorder="1" applyAlignment="1">
      <alignment horizontal="center"/>
    </xf>
    <xf numFmtId="165" fontId="3" fillId="13" borderId="28" xfId="0" applyNumberFormat="1" applyFont="1" applyFill="1" applyBorder="1" applyAlignment="1">
      <alignment horizontal="center"/>
    </xf>
    <xf numFmtId="165" fontId="3" fillId="18" borderId="14" xfId="0" applyNumberFormat="1" applyFont="1" applyFill="1" applyBorder="1" applyAlignment="1">
      <alignment horizontal="center"/>
    </xf>
    <xf numFmtId="165" fontId="3" fillId="18" borderId="28" xfId="0" applyNumberFormat="1" applyFont="1" applyFill="1" applyBorder="1" applyAlignment="1">
      <alignment horizontal="center"/>
    </xf>
    <xf numFmtId="165" fontId="3" fillId="16" borderId="14" xfId="0" applyNumberFormat="1" applyFont="1" applyFill="1" applyBorder="1" applyAlignment="1">
      <alignment horizontal="center"/>
    </xf>
    <xf numFmtId="165" fontId="3" fillId="16" borderId="28" xfId="0" applyNumberFormat="1" applyFont="1" applyFill="1" applyBorder="1" applyAlignment="1">
      <alignment horizontal="center"/>
    </xf>
    <xf numFmtId="165" fontId="3" fillId="17" borderId="14" xfId="0" applyNumberFormat="1" applyFont="1" applyFill="1" applyBorder="1" applyAlignment="1">
      <alignment horizontal="center"/>
    </xf>
    <xf numFmtId="165" fontId="3" fillId="17" borderId="28" xfId="0" applyNumberFormat="1" applyFont="1" applyFill="1" applyBorder="1" applyAlignment="1">
      <alignment horizontal="center"/>
    </xf>
    <xf numFmtId="165" fontId="3" fillId="19" borderId="14" xfId="0" applyNumberFormat="1" applyFont="1" applyFill="1" applyBorder="1" applyAlignment="1">
      <alignment horizontal="center"/>
    </xf>
    <xf numFmtId="165" fontId="3" fillId="19" borderId="28" xfId="0" applyNumberFormat="1" applyFont="1" applyFill="1" applyBorder="1" applyAlignment="1">
      <alignment horizontal="center"/>
    </xf>
    <xf numFmtId="165" fontId="3" fillId="20" borderId="14" xfId="0" applyNumberFormat="1" applyFont="1" applyFill="1" applyBorder="1" applyAlignment="1">
      <alignment horizontal="center"/>
    </xf>
    <xf numFmtId="165" fontId="3" fillId="20" borderId="28" xfId="0" applyNumberFormat="1" applyFont="1" applyFill="1" applyBorder="1" applyAlignment="1">
      <alignment horizontal="center"/>
    </xf>
    <xf numFmtId="165" fontId="3" fillId="21" borderId="14" xfId="0" applyNumberFormat="1" applyFont="1" applyFill="1" applyBorder="1" applyAlignment="1">
      <alignment horizontal="center"/>
    </xf>
    <xf numFmtId="165" fontId="3" fillId="21" borderId="28" xfId="0" applyNumberFormat="1" applyFont="1" applyFill="1" applyBorder="1" applyAlignment="1">
      <alignment horizontal="center"/>
    </xf>
    <xf numFmtId="165" fontId="3" fillId="20" borderId="37" xfId="0" applyNumberFormat="1" applyFont="1" applyFill="1" applyBorder="1" applyAlignment="1">
      <alignment horizontal="center"/>
    </xf>
    <xf numFmtId="165" fontId="3" fillId="20" borderId="38" xfId="0" applyNumberFormat="1" applyFont="1" applyFill="1" applyBorder="1" applyAlignment="1">
      <alignment horizontal="center"/>
    </xf>
    <xf numFmtId="165" fontId="3" fillId="20" borderId="34" xfId="0" applyNumberFormat="1" applyFont="1" applyFill="1" applyBorder="1" applyAlignment="1">
      <alignment horizontal="center"/>
    </xf>
    <xf numFmtId="165" fontId="3" fillId="20" borderId="35" xfId="0" applyNumberFormat="1" applyFont="1" applyFill="1" applyBorder="1" applyAlignment="1">
      <alignment horizontal="center"/>
    </xf>
    <xf numFmtId="0" fontId="3" fillId="20" borderId="34" xfId="0" applyFont="1" applyFill="1" applyBorder="1" applyAlignment="1">
      <alignment horizontal="center"/>
    </xf>
    <xf numFmtId="164" fontId="3" fillId="20" borderId="35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Leagues!$C$28:$Q$28</c:f>
              <c:strCache>
                <c:ptCount val="3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</c:strCache>
            </c:strRef>
          </c:cat>
          <c:val>
            <c:numRef>
              <c:f>Leagues!$C$29:$Q$29</c:f>
              <c:numCache>
                <c:formatCode>General</c:formatCode>
                <c:ptCount val="3"/>
                <c:pt idx="0">
                  <c:v>6952</c:v>
                </c:pt>
                <c:pt idx="1">
                  <c:v>7564</c:v>
                </c:pt>
                <c:pt idx="2">
                  <c:v>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E-E247-A8FC-972F45792710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Leagues!$C$28:$Q$28</c:f>
              <c:strCache>
                <c:ptCount val="3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</c:strCache>
            </c:strRef>
          </c:cat>
          <c:val>
            <c:numRef>
              <c:f>Leagues!$C$30:$Q$30</c:f>
              <c:numCache>
                <c:formatCode>General</c:formatCode>
                <c:ptCount val="3"/>
                <c:pt idx="0">
                  <c:v>6154</c:v>
                </c:pt>
                <c:pt idx="1">
                  <c:v>6622</c:v>
                </c:pt>
                <c:pt idx="2">
                  <c:v>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E-E247-A8FC-972F45792710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Leagues!$C$28:$Q$28</c:f>
              <c:strCache>
                <c:ptCount val="3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</c:strCache>
            </c:strRef>
          </c:cat>
          <c:val>
            <c:numRef>
              <c:f>Leagues!$C$31:$Q$31</c:f>
              <c:numCache>
                <c:formatCode>General</c:formatCode>
                <c:ptCount val="3"/>
                <c:pt idx="0">
                  <c:v>5584</c:v>
                </c:pt>
                <c:pt idx="1">
                  <c:v>5880</c:v>
                </c:pt>
                <c:pt idx="2">
                  <c:v>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E-E247-A8FC-972F45792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81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Leagues!$U$3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Leagues!$W$2:$AJ$2</c:f>
              <c:strCache>
                <c:ptCount val="3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</c:strCache>
            </c:strRef>
          </c:cat>
          <c:val>
            <c:numRef>
              <c:f>Leagues!$W$3:$AJ$3</c:f>
              <c:numCache>
                <c:formatCode>General</c:formatCode>
                <c:ptCount val="3"/>
                <c:pt idx="0">
                  <c:v>392</c:v>
                </c:pt>
                <c:pt idx="1">
                  <c:v>408</c:v>
                </c:pt>
                <c:pt idx="2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C-154C-93F1-066CE4B140CB}"/>
            </c:ext>
          </c:extLst>
        </c:ser>
        <c:ser>
          <c:idx val="1"/>
          <c:order val="1"/>
          <c:tx>
            <c:strRef>
              <c:f>Leagues!$U$4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Leagues!$W$2:$AJ$2</c:f>
              <c:strCache>
                <c:ptCount val="3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</c:strCache>
            </c:strRef>
          </c:cat>
          <c:val>
            <c:numRef>
              <c:f>Leagues!$W$4:$AJ$4</c:f>
              <c:numCache>
                <c:formatCode>General</c:formatCode>
                <c:ptCount val="3"/>
                <c:pt idx="0">
                  <c:v>320</c:v>
                </c:pt>
                <c:pt idx="1">
                  <c:v>341</c:v>
                </c:pt>
                <c:pt idx="2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C-154C-93F1-066CE4B140CB}"/>
            </c:ext>
          </c:extLst>
        </c:ser>
        <c:ser>
          <c:idx val="2"/>
          <c:order val="2"/>
          <c:tx>
            <c:strRef>
              <c:f>Leagues!$U$5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Leagues!$W$2:$AJ$2</c:f>
              <c:strCache>
                <c:ptCount val="3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</c:strCache>
            </c:strRef>
          </c:cat>
          <c:val>
            <c:numRef>
              <c:f>Leagues!$W$5:$AJ$5</c:f>
              <c:numCache>
                <c:formatCode>General</c:formatCode>
                <c:ptCount val="3"/>
                <c:pt idx="0">
                  <c:v>354</c:v>
                </c:pt>
                <c:pt idx="1">
                  <c:v>365</c:v>
                </c:pt>
                <c:pt idx="2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C-154C-93F1-066CE4B140CB}"/>
            </c:ext>
          </c:extLst>
        </c:ser>
        <c:ser>
          <c:idx val="3"/>
          <c:order val="3"/>
          <c:tx>
            <c:strRef>
              <c:f>Leagues!$U$6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Leagues!$W$2:$AJ$2</c:f>
              <c:strCache>
                <c:ptCount val="3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</c:strCache>
            </c:strRef>
          </c:cat>
          <c:val>
            <c:numRef>
              <c:f>Leagues!$W$6:$AJ$6</c:f>
              <c:numCache>
                <c:formatCode>General</c:formatCode>
                <c:ptCount val="3"/>
                <c:pt idx="0">
                  <c:v>253</c:v>
                </c:pt>
                <c:pt idx="1">
                  <c:v>230</c:v>
                </c:pt>
                <c:pt idx="2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C-154C-93F1-066CE4B140CB}"/>
            </c:ext>
          </c:extLst>
        </c:ser>
        <c:ser>
          <c:idx val="4"/>
          <c:order val="4"/>
          <c:tx>
            <c:strRef>
              <c:f>Leagues!$U$7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Leagues!$W$2:$AJ$2</c:f>
              <c:strCache>
                <c:ptCount val="3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</c:strCache>
            </c:strRef>
          </c:cat>
          <c:val>
            <c:numRef>
              <c:f>Leagues!$W$7:$AJ$7</c:f>
              <c:numCache>
                <c:formatCode>General</c:formatCode>
                <c:ptCount val="3"/>
                <c:pt idx="0">
                  <c:v>382</c:v>
                </c:pt>
                <c:pt idx="1">
                  <c:v>263</c:v>
                </c:pt>
                <c:pt idx="2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C-154C-93F1-066CE4B140CB}"/>
            </c:ext>
          </c:extLst>
        </c:ser>
        <c:ser>
          <c:idx val="5"/>
          <c:order val="5"/>
          <c:tx>
            <c:strRef>
              <c:f>Leagues!$U$8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Leagues!$W$2:$AJ$2</c:f>
              <c:strCache>
                <c:ptCount val="3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</c:strCache>
            </c:strRef>
          </c:cat>
          <c:val>
            <c:numRef>
              <c:f>Leagues!$W$8:$AJ$8</c:f>
              <c:numCache>
                <c:formatCode>General</c:formatCode>
                <c:ptCount val="3"/>
                <c:pt idx="0">
                  <c:v>334</c:v>
                </c:pt>
                <c:pt idx="1">
                  <c:v>244</c:v>
                </c:pt>
                <c:pt idx="2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C-154C-93F1-066CE4B140CB}"/>
            </c:ext>
          </c:extLst>
        </c:ser>
        <c:ser>
          <c:idx val="6"/>
          <c:order val="6"/>
          <c:tx>
            <c:strRef>
              <c:f>Leagues!$U$9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Leagues!$W$2:$AJ$2</c:f>
              <c:strCache>
                <c:ptCount val="3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</c:strCache>
            </c:strRef>
          </c:cat>
          <c:val>
            <c:numRef>
              <c:f>Leagues!$W$9:$AJ$9</c:f>
              <c:numCache>
                <c:formatCode>General</c:formatCode>
                <c:ptCount val="3"/>
                <c:pt idx="0">
                  <c:v>253</c:v>
                </c:pt>
                <c:pt idx="1">
                  <c:v>291</c:v>
                </c:pt>
                <c:pt idx="2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6C-154C-93F1-066CE4B14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560"/>
          <c:min val="1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Leagues!$U$29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Leagues!$V$28:$AJ$28</c:f>
              <c:strCache>
                <c:ptCount val="3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</c:strCache>
            </c:strRef>
          </c:cat>
          <c:val>
            <c:numRef>
              <c:f>Leagues!$V$29:$AJ$29</c:f>
              <c:numCache>
                <c:formatCode>General</c:formatCode>
                <c:ptCount val="3"/>
                <c:pt idx="0">
                  <c:v>575</c:v>
                </c:pt>
                <c:pt idx="1">
                  <c:v>612</c:v>
                </c:pt>
                <c:pt idx="2">
                  <c:v>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8-9C48-86BF-3A1989C26603}"/>
            </c:ext>
          </c:extLst>
        </c:ser>
        <c:ser>
          <c:idx val="1"/>
          <c:order val="1"/>
          <c:tx>
            <c:strRef>
              <c:f>Leagues!$U$30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Leagues!$V$28:$AJ$28</c:f>
              <c:strCache>
                <c:ptCount val="3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</c:strCache>
            </c:strRef>
          </c:cat>
          <c:val>
            <c:numRef>
              <c:f>Leagues!$V$30:$AJ$30</c:f>
              <c:numCache>
                <c:formatCode>General</c:formatCode>
                <c:ptCount val="3"/>
                <c:pt idx="0">
                  <c:v>463</c:v>
                </c:pt>
                <c:pt idx="1">
                  <c:v>468</c:v>
                </c:pt>
                <c:pt idx="2">
                  <c:v>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8-9C48-86BF-3A1989C26603}"/>
            </c:ext>
          </c:extLst>
        </c:ser>
        <c:ser>
          <c:idx val="2"/>
          <c:order val="2"/>
          <c:tx>
            <c:strRef>
              <c:f>Leagues!$U$31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Leagues!$V$28:$AJ$28</c:f>
              <c:strCache>
                <c:ptCount val="3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</c:strCache>
            </c:strRef>
          </c:cat>
          <c:val>
            <c:numRef>
              <c:f>Leagues!$V$31:$AJ$31</c:f>
              <c:numCache>
                <c:formatCode>General</c:formatCode>
                <c:ptCount val="3"/>
                <c:pt idx="0">
                  <c:v>364</c:v>
                </c:pt>
                <c:pt idx="1">
                  <c:v>296</c:v>
                </c:pt>
                <c:pt idx="2">
                  <c:v>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8-9C48-86BF-3A1989C26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ax val="850"/>
          <c:min val="2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Leagues!$C$2:$Q$2</c:f>
              <c:strCache>
                <c:ptCount val="3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</c:strCache>
            </c:strRef>
          </c:cat>
          <c:val>
            <c:numRef>
              <c:f>Leagues!$C$3:$Q$3</c:f>
              <c:numCache>
                <c:formatCode>General</c:formatCode>
                <c:ptCount val="3"/>
                <c:pt idx="0">
                  <c:v>4741</c:v>
                </c:pt>
                <c:pt idx="1">
                  <c:v>5149</c:v>
                </c:pt>
                <c:pt idx="2">
                  <c:v>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1-0847-97C8-A6ED24414B3D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Leagues!$C$2:$Q$2</c:f>
              <c:strCache>
                <c:ptCount val="3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</c:strCache>
            </c:strRef>
          </c:cat>
          <c:val>
            <c:numRef>
              <c:f>Leagues!$C$4:$Q$4</c:f>
              <c:numCache>
                <c:formatCode>General</c:formatCode>
                <c:ptCount val="3"/>
                <c:pt idx="0">
                  <c:v>4543</c:v>
                </c:pt>
                <c:pt idx="1">
                  <c:v>4884</c:v>
                </c:pt>
                <c:pt idx="2">
                  <c:v>5240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1-0847-97C8-A6ED24414B3D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Leagues!$C$2:$Q$2</c:f>
              <c:strCache>
                <c:ptCount val="3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</c:strCache>
            </c:strRef>
          </c:cat>
          <c:val>
            <c:numRef>
              <c:f>Leagues!$C$5:$Q$5</c:f>
              <c:numCache>
                <c:formatCode>General</c:formatCode>
                <c:ptCount val="3"/>
                <c:pt idx="0">
                  <c:v>4269</c:v>
                </c:pt>
                <c:pt idx="1">
                  <c:v>4634</c:v>
                </c:pt>
                <c:pt idx="2">
                  <c:v>5186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11-0847-97C8-A6ED24414B3D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Leagues!$C$2:$Q$2</c:f>
              <c:strCache>
                <c:ptCount val="3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</c:strCache>
            </c:strRef>
          </c:cat>
          <c:val>
            <c:numRef>
              <c:f>Leagues!$C$6:$Q$6</c:f>
              <c:numCache>
                <c:formatCode>General</c:formatCode>
                <c:ptCount val="3"/>
                <c:pt idx="0">
                  <c:v>4005</c:v>
                </c:pt>
                <c:pt idx="1">
                  <c:v>4235</c:v>
                </c:pt>
                <c:pt idx="2">
                  <c:v>4649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11-0847-97C8-A6ED24414B3D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Leagues!$C$2:$Q$2</c:f>
              <c:strCache>
                <c:ptCount val="3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</c:strCache>
            </c:strRef>
          </c:cat>
          <c:val>
            <c:numRef>
              <c:f>Leagues!$C$7:$Q$7</c:f>
              <c:numCache>
                <c:formatCode>General</c:formatCode>
                <c:ptCount val="3"/>
                <c:pt idx="0">
                  <c:v>3764</c:v>
                </c:pt>
                <c:pt idx="1">
                  <c:v>4027</c:v>
                </c:pt>
                <c:pt idx="2">
                  <c:v>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11-0847-97C8-A6ED24414B3D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Leagues!$C$2:$Q$2</c:f>
              <c:strCache>
                <c:ptCount val="3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</c:strCache>
            </c:strRef>
          </c:cat>
          <c:val>
            <c:numRef>
              <c:f>Leagues!$C$8:$Q$8</c:f>
              <c:numCache>
                <c:formatCode>General</c:formatCode>
                <c:ptCount val="3"/>
                <c:pt idx="0">
                  <c:v>3270</c:v>
                </c:pt>
                <c:pt idx="1">
                  <c:v>3514</c:v>
                </c:pt>
                <c:pt idx="2">
                  <c:v>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11-0847-97C8-A6ED24414B3D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Leagues!$C$2:$Q$2</c:f>
              <c:strCache>
                <c:ptCount val="3"/>
                <c:pt idx="0">
                  <c:v>W13</c:v>
                </c:pt>
                <c:pt idx="1">
                  <c:v>W14</c:v>
                </c:pt>
                <c:pt idx="2">
                  <c:v>W15</c:v>
                </c:pt>
              </c:strCache>
            </c:strRef>
          </c:cat>
          <c:val>
            <c:numRef>
              <c:f>Leagues!$C$9:$Q$9</c:f>
              <c:numCache>
                <c:formatCode>General</c:formatCode>
                <c:ptCount val="3"/>
                <c:pt idx="0">
                  <c:v>2911</c:v>
                </c:pt>
                <c:pt idx="1">
                  <c:v>3202</c:v>
                </c:pt>
                <c:pt idx="2">
                  <c:v>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11-0847-97C8-A6ED24414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5500"/>
          <c:min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60406</xdr:colOff>
      <xdr:row>31</xdr:row>
      <xdr:rowOff>73436</xdr:rowOff>
    </xdr:from>
    <xdr:to>
      <xdr:col>19</xdr:col>
      <xdr:colOff>0</xdr:colOff>
      <xdr:row>48</xdr:row>
      <xdr:rowOff>159882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291343</xdr:colOff>
      <xdr:row>9</xdr:row>
      <xdr:rowOff>187174</xdr:rowOff>
    </xdr:from>
    <xdr:to>
      <xdr:col>39</xdr:col>
      <xdr:colOff>1505856</xdr:colOff>
      <xdr:row>25</xdr:row>
      <xdr:rowOff>112485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37343</xdr:colOff>
      <xdr:row>31</xdr:row>
      <xdr:rowOff>93133</xdr:rowOff>
    </xdr:from>
    <xdr:to>
      <xdr:col>39</xdr:col>
      <xdr:colOff>1115786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</xdr:row>
      <xdr:rowOff>25400</xdr:rowOff>
    </xdr:from>
    <xdr:to>
      <xdr:col>19</xdr:col>
      <xdr:colOff>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61384</xdr:colOff>
      <xdr:row>0</xdr:row>
      <xdr:rowOff>31750</xdr:rowOff>
    </xdr:from>
    <xdr:to>
      <xdr:col>21</xdr:col>
      <xdr:colOff>428213</xdr:colOff>
      <xdr:row>23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77717" y="31750"/>
          <a:ext cx="8621829" cy="47942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19</xdr:col>
      <xdr:colOff>379529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8621829" cy="4851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1701800</xdr:colOff>
      <xdr:row>1</xdr:row>
      <xdr:rowOff>0</xdr:rowOff>
    </xdr:from>
    <xdr:to>
      <xdr:col>20</xdr:col>
      <xdr:colOff>444500</xdr:colOff>
      <xdr:row>23</xdr:row>
      <xdr:rowOff>20559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56800" y="2159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2120900</xdr:colOff>
      <xdr:row>0</xdr:row>
      <xdr:rowOff>177800</xdr:rowOff>
    </xdr:from>
    <xdr:to>
      <xdr:col>18</xdr:col>
      <xdr:colOff>571500</xdr:colOff>
      <xdr:row>22</xdr:row>
      <xdr:rowOff>185659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24900" y="1778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0</xdr:rowOff>
    </xdr:from>
    <xdr:to>
      <xdr:col>21</xdr:col>
      <xdr:colOff>698500</xdr:colOff>
      <xdr:row>24</xdr:row>
      <xdr:rowOff>101689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8600" y="0"/>
          <a:ext cx="8915400" cy="501658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0</xdr:row>
      <xdr:rowOff>0</xdr:rowOff>
    </xdr:from>
    <xdr:to>
      <xdr:col>19</xdr:col>
      <xdr:colOff>685800</xdr:colOff>
      <xdr:row>24</xdr:row>
      <xdr:rowOff>101689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67700" y="0"/>
          <a:ext cx="8915400" cy="501658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139701</xdr:colOff>
      <xdr:row>0</xdr:row>
      <xdr:rowOff>0</xdr:rowOff>
    </xdr:from>
    <xdr:to>
      <xdr:col>21</xdr:col>
      <xdr:colOff>127001</xdr:colOff>
      <xdr:row>22</xdr:row>
      <xdr:rowOff>129344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20201" y="0"/>
          <a:ext cx="8242300" cy="4637844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92364</xdr:colOff>
      <xdr:row>0</xdr:row>
      <xdr:rowOff>0</xdr:rowOff>
    </xdr:from>
    <xdr:to>
      <xdr:col>19</xdr:col>
      <xdr:colOff>1</xdr:colOff>
      <xdr:row>22</xdr:row>
      <xdr:rowOff>18865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93546" y="0"/>
          <a:ext cx="8220364" cy="462550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0</xdr:row>
      <xdr:rowOff>76200</xdr:rowOff>
    </xdr:from>
    <xdr:to>
      <xdr:col>20</xdr:col>
      <xdr:colOff>419100</xdr:colOff>
      <xdr:row>21</xdr:row>
      <xdr:rowOff>171329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31300" y="76200"/>
          <a:ext cx="7797800" cy="438772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1578263</xdr:colOff>
      <xdr:row>0</xdr:row>
      <xdr:rowOff>0</xdr:rowOff>
    </xdr:from>
    <xdr:to>
      <xdr:col>18</xdr:col>
      <xdr:colOff>289790</xdr:colOff>
      <xdr:row>21</xdr:row>
      <xdr:rowOff>95129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28445" y="0"/>
          <a:ext cx="7855527" cy="448240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1206501</xdr:colOff>
      <xdr:row>0</xdr:row>
      <xdr:rowOff>204932</xdr:rowOff>
    </xdr:from>
    <xdr:to>
      <xdr:col>19</xdr:col>
      <xdr:colOff>635001</xdr:colOff>
      <xdr:row>22</xdr:row>
      <xdr:rowOff>12699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85001" y="204932"/>
          <a:ext cx="7670800" cy="431626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1473200</xdr:colOff>
      <xdr:row>0</xdr:row>
      <xdr:rowOff>114300</xdr:rowOff>
    </xdr:from>
    <xdr:to>
      <xdr:col>18</xdr:col>
      <xdr:colOff>50800</xdr:colOff>
      <xdr:row>21</xdr:row>
      <xdr:rowOff>137967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77200" y="114300"/>
          <a:ext cx="7670800" cy="431626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0</xdr:row>
      <xdr:rowOff>195150</xdr:rowOff>
    </xdr:from>
    <xdr:to>
      <xdr:col>20</xdr:col>
      <xdr:colOff>463267</xdr:colOff>
      <xdr:row>22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18300" y="195150"/>
          <a:ext cx="7778467" cy="43768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1</xdr:row>
      <xdr:rowOff>38100</xdr:rowOff>
    </xdr:from>
    <xdr:to>
      <xdr:col>18</xdr:col>
      <xdr:colOff>362890</xdr:colOff>
      <xdr:row>22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80300" y="254000"/>
          <a:ext cx="7741590" cy="43561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571500</xdr:colOff>
      <xdr:row>0</xdr:row>
      <xdr:rowOff>177800</xdr:rowOff>
    </xdr:from>
    <xdr:to>
      <xdr:col>19</xdr:col>
      <xdr:colOff>261222</xdr:colOff>
      <xdr:row>22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66F256-F9CC-5843-B937-8175E26A9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177800"/>
          <a:ext cx="7944722" cy="447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546100</xdr:colOff>
      <xdr:row>0</xdr:row>
      <xdr:rowOff>127000</xdr:rowOff>
    </xdr:from>
    <xdr:to>
      <xdr:col>17</xdr:col>
      <xdr:colOff>235822</xdr:colOff>
      <xdr:row>22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78F685-5E6C-D047-BACA-6B851B12E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127000"/>
          <a:ext cx="7944722" cy="447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B57"/>
  <sheetViews>
    <sheetView tabSelected="1" zoomScale="110" zoomScaleNormal="110" workbookViewId="0">
      <selection activeCell="AA32" sqref="AA32"/>
    </sheetView>
  </sheetViews>
  <sheetFormatPr baseColWidth="10" defaultRowHeight="16" x14ac:dyDescent="0.2"/>
  <cols>
    <col min="3" max="3" width="10.83203125" style="231" customWidth="1"/>
    <col min="4" max="4" width="10.33203125" style="231" hidden="1" customWidth="1"/>
    <col min="5" max="10" width="13" style="231" hidden="1" customWidth="1"/>
    <col min="11" max="11" width="11" style="231" hidden="1" customWidth="1"/>
    <col min="12" max="15" width="13" style="231" hidden="1" customWidth="1"/>
    <col min="16" max="20" width="13" style="231" customWidth="1"/>
    <col min="21" max="21" width="10.83203125" style="231" customWidth="1"/>
    <col min="26" max="26" width="10.83203125" style="231" customWidth="1"/>
  </cols>
  <sheetData>
    <row r="1" spans="2:28" ht="17" customHeight="1" thickBot="1" x14ac:dyDescent="0.25"/>
    <row r="2" spans="2:28" ht="17" customHeight="1" thickBot="1" x14ac:dyDescent="0.25">
      <c r="B2" s="412" t="s">
        <v>0</v>
      </c>
      <c r="C2" s="412" t="s">
        <v>1</v>
      </c>
      <c r="D2" s="412" t="s">
        <v>2</v>
      </c>
      <c r="E2" s="412" t="s">
        <v>3</v>
      </c>
      <c r="F2" s="412" t="s">
        <v>4</v>
      </c>
      <c r="G2" s="412" t="s">
        <v>5</v>
      </c>
      <c r="H2" s="412" t="s">
        <v>6</v>
      </c>
      <c r="I2" s="412" t="s">
        <v>7</v>
      </c>
      <c r="J2" s="412" t="s">
        <v>8</v>
      </c>
      <c r="K2" s="412" t="s">
        <v>9</v>
      </c>
      <c r="L2" s="412" t="s">
        <v>10</v>
      </c>
      <c r="M2" s="412" t="s">
        <v>11</v>
      </c>
      <c r="N2" s="242" t="s">
        <v>12</v>
      </c>
      <c r="O2" s="242" t="s">
        <v>13</v>
      </c>
      <c r="P2" s="242" t="s">
        <v>14</v>
      </c>
      <c r="Q2" s="242" t="s">
        <v>15</v>
      </c>
      <c r="R2" s="242" t="s">
        <v>16</v>
      </c>
      <c r="S2" s="242" t="s">
        <v>17</v>
      </c>
      <c r="T2" s="242" t="s">
        <v>18</v>
      </c>
      <c r="U2" s="242" t="s">
        <v>19</v>
      </c>
      <c r="W2" s="240" t="s">
        <v>0</v>
      </c>
      <c r="X2" s="412" t="s">
        <v>20</v>
      </c>
    </row>
    <row r="3" spans="2:28" ht="17" customHeight="1" x14ac:dyDescent="0.2">
      <c r="B3" s="47" t="s">
        <v>21</v>
      </c>
      <c r="C3" s="47" t="s">
        <v>22</v>
      </c>
      <c r="D3" s="236">
        <f>+VLOOKUP($C3,'R1'!$C$3:$H$22,6,)</f>
        <v>12</v>
      </c>
      <c r="E3" s="236">
        <f>+VLOOKUP($C3,'R2'!$C$3:$H$22,6,)</f>
        <v>25</v>
      </c>
      <c r="F3" s="210">
        <f>+VLOOKUP($C3,'R3'!$C$3:$H$22,6,)</f>
        <v>26</v>
      </c>
      <c r="G3" s="236">
        <f>+VLOOKUP($C3,'R4'!$C$3:$H$22,6,)</f>
        <v>25</v>
      </c>
      <c r="H3" s="210">
        <f>+VLOOKUP($C3,'R5'!$C$3:$H$22,6,)</f>
        <v>19</v>
      </c>
      <c r="I3" s="236">
        <f>+VLOOKUP($C3,'R6'!$C$3:$H$22,6,)</f>
        <v>25</v>
      </c>
      <c r="J3" s="236">
        <f>+VLOOKUP($C3,'R7'!$C$3:$H$22,6,)</f>
        <v>25</v>
      </c>
      <c r="K3" s="210">
        <f>+VLOOKUP($C3,'R8'!$C$3:$H$22,6,)</f>
        <v>7</v>
      </c>
      <c r="L3" s="210">
        <f>+VLOOKUP($C3,'R9'!$C$3:$H$22,6,)</f>
        <v>26</v>
      </c>
      <c r="M3" s="236">
        <f>+VLOOKUP($C3,'R10'!$C$3:$H$22,6,)</f>
        <v>15</v>
      </c>
      <c r="N3" s="37">
        <f>+VLOOKUP($C3,'R11'!$C$3:$H$22,6,)</f>
        <v>25</v>
      </c>
      <c r="O3" s="369">
        <f>+VLOOKUP($C3,'R12'!$C$3:$H$22,6,)</f>
        <v>26</v>
      </c>
      <c r="P3" s="369">
        <f>+VLOOKUP($C3,'R13'!$C$3:$H$22,6,)</f>
        <v>26</v>
      </c>
      <c r="Q3" s="37">
        <f>+VLOOKUP($C3,'R14'!$C$3:$H$22,6,)</f>
        <v>25</v>
      </c>
      <c r="R3" s="37">
        <f>+VLOOKUP($C3,'R15'!$C$3:$H$22,6,)</f>
        <v>25</v>
      </c>
      <c r="S3" s="37"/>
      <c r="T3" s="37"/>
      <c r="U3" s="37">
        <f>SUM(D3:T3)</f>
        <v>332</v>
      </c>
      <c r="W3" s="38" t="s">
        <v>21</v>
      </c>
      <c r="X3" s="83">
        <f ca="1">SUMIF($B$3:$U$22,W3,$U$3:$U$22)</f>
        <v>535</v>
      </c>
    </row>
    <row r="4" spans="2:28" x14ac:dyDescent="0.2">
      <c r="B4" s="48" t="s">
        <v>21</v>
      </c>
      <c r="C4" s="48" t="s">
        <v>23</v>
      </c>
      <c r="D4" s="115">
        <f>+VLOOKUP($C4,'R1'!$C$3:$H$22,6,)</f>
        <v>25</v>
      </c>
      <c r="E4" s="115">
        <f>+VLOOKUP($C4,'R2'!$C$3:$H$22,6,)</f>
        <v>18</v>
      </c>
      <c r="F4" s="115">
        <f>+VLOOKUP($C4,'R3'!$C$3:$H$22,6,)</f>
        <v>15</v>
      </c>
      <c r="G4" s="115">
        <f>+VLOOKUP($C4,'R4'!$C$3:$H$22,6,)</f>
        <v>0</v>
      </c>
      <c r="H4" s="115">
        <f>+VLOOKUP($C4,'R5'!$C$3:$H$22,6,)</f>
        <v>15</v>
      </c>
      <c r="I4" s="235">
        <f>+VLOOKUP($C4,'R6'!$C$3:$H$22,6,)</f>
        <v>16</v>
      </c>
      <c r="J4" s="115">
        <f>+VLOOKUP($C4,'R7'!$C$3:$H$22,6,)</f>
        <v>18</v>
      </c>
      <c r="K4" s="115">
        <f>+VLOOKUP($C4,'R8'!$C$3:$H$22,6,)</f>
        <v>10</v>
      </c>
      <c r="L4" s="115">
        <f>+VLOOKUP($C4,'R9'!$C$3:$H$22,6,)</f>
        <v>18</v>
      </c>
      <c r="M4" s="235">
        <f>+VLOOKUP($C4,'R10'!$C$3:$H$22,6,)</f>
        <v>26</v>
      </c>
      <c r="N4" s="27">
        <f>+VLOOKUP($C4,'R11'!$C$3:$H$22,6,)</f>
        <v>0</v>
      </c>
      <c r="O4" s="27">
        <f>+VLOOKUP($C4,'R12'!$C$3:$H$22,6,)</f>
        <v>18</v>
      </c>
      <c r="P4" s="27">
        <f>+VLOOKUP($C4,'R13'!$C$3:$H$22,6,)</f>
        <v>18</v>
      </c>
      <c r="Q4" s="27">
        <f>+VLOOKUP($C4,'R14'!$C$3:$H$22,6,)</f>
        <v>0</v>
      </c>
      <c r="R4" s="27">
        <f>+VLOOKUP($C4,'R15'!$C$3:$H$22,6,)</f>
        <v>6</v>
      </c>
      <c r="S4" s="27"/>
      <c r="T4" s="27"/>
      <c r="U4" s="27">
        <f>SUM(D4:T4)</f>
        <v>203</v>
      </c>
      <c r="W4" s="44" t="s">
        <v>24</v>
      </c>
      <c r="X4" s="237">
        <f ca="1">SUMIF($B$3:$U$22,W4,$U$3:$U$22)</f>
        <v>274</v>
      </c>
    </row>
    <row r="5" spans="2:28" x14ac:dyDescent="0.2">
      <c r="B5" s="50" t="s">
        <v>24</v>
      </c>
      <c r="C5" s="50" t="s">
        <v>25</v>
      </c>
      <c r="D5" s="102">
        <f>+VLOOKUP($C5,'R1'!$C$3:$H$22,6,)</f>
        <v>0</v>
      </c>
      <c r="E5" s="102">
        <f>+VLOOKUP($C5,'R2'!$C$3:$H$22,6,)</f>
        <v>15</v>
      </c>
      <c r="F5" s="102">
        <f>+VLOOKUP($C5,'R3'!$C$3:$H$22,6,)</f>
        <v>18</v>
      </c>
      <c r="G5" s="222">
        <f>+VLOOKUP($C5,'R4'!$C$3:$H$22,6,)</f>
        <v>19</v>
      </c>
      <c r="H5" s="102">
        <f>+VLOOKUP($C5,'R5'!$C$3:$H$22,6,)</f>
        <v>25</v>
      </c>
      <c r="I5" s="102">
        <f>+VLOOKUP($C5,'R6'!$C$3:$H$22,6,)</f>
        <v>18</v>
      </c>
      <c r="J5" s="102">
        <f>+VLOOKUP($C5,'R7'!$C$3:$H$22,6,)</f>
        <v>15</v>
      </c>
      <c r="K5" s="102">
        <f>+VLOOKUP($C5,'R8'!$C$3:$H$22,6,)</f>
        <v>0</v>
      </c>
      <c r="L5" s="102">
        <f>+VLOOKUP($C5,'R9'!$C$3:$H$22,6,)</f>
        <v>0</v>
      </c>
      <c r="M5" s="102">
        <f>+VLOOKUP($C5,'R10'!$C$3:$H$22,6,)</f>
        <v>18</v>
      </c>
      <c r="N5" s="366">
        <f>+VLOOKUP($C5,'R11'!$C$3:$H$22,6,)</f>
        <v>19</v>
      </c>
      <c r="O5" s="29">
        <f>+VLOOKUP($C5,'R12'!$C$3:$H$22,6,)</f>
        <v>15</v>
      </c>
      <c r="P5" s="29">
        <f>+VLOOKUP($C5,'R13'!$C$3:$H$22,6,)</f>
        <v>0</v>
      </c>
      <c r="Q5" s="29">
        <f>+VLOOKUP($C5,'R14'!$C$3:$H$22,6,)</f>
        <v>8</v>
      </c>
      <c r="R5" s="29">
        <f>+VLOOKUP($C5,'R15'!$C$3:$H$22,6,)</f>
        <v>19</v>
      </c>
      <c r="S5" s="29"/>
      <c r="T5" s="29"/>
      <c r="U5" s="29">
        <f>SUM(D5:T5)</f>
        <v>189</v>
      </c>
      <c r="W5" s="39" t="s">
        <v>26</v>
      </c>
      <c r="X5" s="237">
        <f ca="1">SUMIF($B$3:$U$22,W5,$U$3:$U$22)</f>
        <v>171</v>
      </c>
    </row>
    <row r="6" spans="2:28" x14ac:dyDescent="0.2">
      <c r="B6" s="52" t="s">
        <v>27</v>
      </c>
      <c r="C6" s="52" t="s">
        <v>28</v>
      </c>
      <c r="D6" s="104">
        <f>+VLOOKUP($C6,'R1'!$C$3:$H$22,6,)</f>
        <v>8</v>
      </c>
      <c r="E6" s="104">
        <f>+VLOOKUP($C6,'R2'!$C$3:$H$22,6,)</f>
        <v>8</v>
      </c>
      <c r="F6" s="104">
        <f>+VLOOKUP($C6,'R3'!$C$3:$H$22,6,)</f>
        <v>6</v>
      </c>
      <c r="G6" s="104"/>
      <c r="H6" s="104"/>
      <c r="I6" s="104">
        <f>+VLOOKUP($C6,'R6'!$C$3:$H$22,6,)</f>
        <v>10</v>
      </c>
      <c r="J6" s="104">
        <f>+VLOOKUP($C6,'R7'!$C$3:$H$22,6,)</f>
        <v>1</v>
      </c>
      <c r="K6" s="104">
        <f>+VLOOKUP($C6,'R8'!$C$3:$H$22,6,)</f>
        <v>1</v>
      </c>
      <c r="L6" s="104">
        <f>+VLOOKUP($C6,'R9'!$C$3:$H$22,6,)</f>
        <v>10</v>
      </c>
      <c r="M6" s="104">
        <f>+VLOOKUP($C6,'R10'!$C$3:$H$22,6,)</f>
        <v>12</v>
      </c>
      <c r="N6" s="31">
        <f>+VLOOKUP($C6,'R11'!$C$3:$H$22,6,)</f>
        <v>12</v>
      </c>
      <c r="O6" s="31">
        <f>+VLOOKUP($C6,'R12'!$C$3:$H$22,6,)</f>
        <v>6</v>
      </c>
      <c r="P6" s="31">
        <f>+VLOOKUP($C6,'R13'!$C$3:$H$22,6,)</f>
        <v>8</v>
      </c>
      <c r="Q6" s="31">
        <f>+VLOOKUP($C6,'R14'!$C$3:$H$22,6,)</f>
        <v>18</v>
      </c>
      <c r="R6" s="31">
        <f>+VLOOKUP($C6,'R15'!$C$3:$H$22,6,)</f>
        <v>0</v>
      </c>
      <c r="S6" s="31"/>
      <c r="T6" s="31"/>
      <c r="U6" s="31">
        <f>SUM(D6:T6)</f>
        <v>100</v>
      </c>
      <c r="W6" s="41" t="s">
        <v>27</v>
      </c>
      <c r="X6" s="237">
        <f ca="1">SUMIF($B$3:$U$22,W6,$U$3:$U$22)-15+$AB$16</f>
        <v>154</v>
      </c>
    </row>
    <row r="7" spans="2:28" x14ac:dyDescent="0.2">
      <c r="B7" s="53" t="s">
        <v>29</v>
      </c>
      <c r="C7" s="53" t="s">
        <v>30</v>
      </c>
      <c r="D7" s="108">
        <f>+VLOOKUP($C7,'R1'!$C$3:$H$22,6,)</f>
        <v>0</v>
      </c>
      <c r="E7" s="108">
        <f>+VLOOKUP($C7,'R2'!$C$3:$H$22,6,)</f>
        <v>4</v>
      </c>
      <c r="F7" s="108">
        <f>+VLOOKUP($C7,'R3'!$C$3:$H$22,6,)</f>
        <v>4</v>
      </c>
      <c r="G7" s="108">
        <f>+VLOOKUP($C7,'R4'!$C$3:$H$22,6,)</f>
        <v>12</v>
      </c>
      <c r="H7" s="108">
        <f>+VLOOKUP($C7,'R5'!$C$3:$H$22,6,)</f>
        <v>0</v>
      </c>
      <c r="I7" s="108">
        <f>+VLOOKUP($C7,'R6'!$C$3:$H$22,6,)</f>
        <v>0</v>
      </c>
      <c r="J7" s="238">
        <f>+VLOOKUP($C7,'R7'!$C$3:$H$22,6,)</f>
        <v>13</v>
      </c>
      <c r="K7" s="108">
        <f>+VLOOKUP($C7,'R8'!$C$3:$H$22,6,)</f>
        <v>8</v>
      </c>
      <c r="L7" s="108">
        <f>+VLOOKUP($C7,'R9'!$C$3:$H$22,6,)</f>
        <v>12</v>
      </c>
      <c r="M7" s="108">
        <f>+VLOOKUP($C7,'R10'!$C$3:$H$22,6,)</f>
        <v>10</v>
      </c>
      <c r="N7" s="32">
        <f>+VLOOKUP($C7,'R11'!$C$3:$H$22,6,)</f>
        <v>15</v>
      </c>
      <c r="O7" s="32">
        <f>+VLOOKUP($C7,'R12'!$C$3:$H$22,6,)</f>
        <v>2</v>
      </c>
      <c r="P7" s="32">
        <f>+VLOOKUP($C7,'R13'!$C$3:$H$22,6,)</f>
        <v>15</v>
      </c>
      <c r="Q7" s="32">
        <f>+VLOOKUP($C7,'R14'!$C$3:$H$22,6,)</f>
        <v>1</v>
      </c>
      <c r="R7" s="32">
        <f>+VLOOKUP($C7,'R15'!$C$3:$H$22,6,)</f>
        <v>4</v>
      </c>
      <c r="S7" s="32"/>
      <c r="T7" s="32"/>
      <c r="U7" s="32">
        <f>SUM(D7:T7)</f>
        <v>100</v>
      </c>
      <c r="W7" s="42" t="s">
        <v>29</v>
      </c>
      <c r="X7" s="237">
        <f ca="1">SUMIF($B$3:$U$22,W7,$U$3:$U$22)</f>
        <v>142</v>
      </c>
    </row>
    <row r="8" spans="2:28" x14ac:dyDescent="0.2">
      <c r="B8" s="49" t="s">
        <v>31</v>
      </c>
      <c r="C8" s="49" t="s">
        <v>32</v>
      </c>
      <c r="D8" s="106">
        <f>+VLOOKUP($C8,'R1'!$C$3:$H$22,6,)</f>
        <v>18</v>
      </c>
      <c r="E8" s="106">
        <f>+VLOOKUP($C8,'R2'!$C$3:$H$22,6,)</f>
        <v>0</v>
      </c>
      <c r="F8" s="106">
        <f>+VLOOKUP($C8,'R3'!$C$3:$H$22,6,)</f>
        <v>0</v>
      </c>
      <c r="G8" s="106">
        <f>+VLOOKUP($C8,'R4'!$C$3:$H$22,6,)</f>
        <v>15</v>
      </c>
      <c r="H8" s="106">
        <f>+VLOOKUP($C8,'R5'!$C$3:$H$22,6,)</f>
        <v>12</v>
      </c>
      <c r="I8" s="106">
        <f>+VLOOKUP($C8,'R6'!$C$3:$H$22,6,)</f>
        <v>0</v>
      </c>
      <c r="J8" s="106">
        <f>+VLOOKUP($C8,'R7'!$C$3:$H$22,6,)</f>
        <v>0</v>
      </c>
      <c r="K8" s="106">
        <f>+VLOOKUP($C8,'R8'!$C$3:$H$22,6,)</f>
        <v>0</v>
      </c>
      <c r="L8" s="106">
        <f>+VLOOKUP($C8,'R9'!$C$3:$H$22,6,)</f>
        <v>2</v>
      </c>
      <c r="M8" s="106">
        <f>+VLOOKUP($C8,'R10'!$C$3:$H$22,6,)</f>
        <v>8</v>
      </c>
      <c r="N8" s="28">
        <f>+VLOOKUP($C8,'R11'!$C$3:$H$22,6,)</f>
        <v>6</v>
      </c>
      <c r="O8" s="28">
        <f>+VLOOKUP($C8,'R12'!$C$3:$H$22,6,)</f>
        <v>12</v>
      </c>
      <c r="P8" s="28">
        <f>+VLOOKUP($C8,'R13'!$C$3:$H$22,6,)</f>
        <v>10</v>
      </c>
      <c r="Q8" s="28">
        <f>+VLOOKUP($C8,'R14'!$C$3:$H$22,6,)</f>
        <v>12</v>
      </c>
      <c r="R8" s="28">
        <f>+VLOOKUP($C8,'R15'!$C$3:$H$22,6,)</f>
        <v>1</v>
      </c>
      <c r="S8" s="28"/>
      <c r="T8" s="28"/>
      <c r="U8" s="28">
        <f>SUM(D8:T8)</f>
        <v>96</v>
      </c>
      <c r="W8" s="40" t="s">
        <v>31</v>
      </c>
      <c r="X8" s="237">
        <f ca="1">SUMIF($B$3:$U$22,W8,$U$3:$U$22)</f>
        <v>129</v>
      </c>
    </row>
    <row r="9" spans="2:28" x14ac:dyDescent="0.2">
      <c r="B9" s="51" t="s">
        <v>26</v>
      </c>
      <c r="C9" s="51" t="s">
        <v>33</v>
      </c>
      <c r="D9" s="246">
        <f>+VLOOKUP($C9,'R1'!$C$3:$H$22,6,)</f>
        <v>10</v>
      </c>
      <c r="E9" s="209">
        <f>+VLOOKUP($C9,'R2'!$C$3:$H$22,6,)</f>
        <v>3</v>
      </c>
      <c r="F9" s="246">
        <f>+VLOOKUP($C9,'R3'!$C$3:$H$22,6,)</f>
        <v>2</v>
      </c>
      <c r="G9" s="246">
        <f>+VLOOKUP($C9,'R4'!$C$3:$H$22,6,)</f>
        <v>0</v>
      </c>
      <c r="H9" s="246">
        <f>+VLOOKUP($C9,'R5'!$C$3:$H$22,6,)</f>
        <v>0</v>
      </c>
      <c r="I9" s="246">
        <f>+VLOOKUP($C9,'R6'!$C$3:$H$22,6,)</f>
        <v>8</v>
      </c>
      <c r="J9" s="246">
        <f>+VLOOKUP($C9,'R7'!$C$3:$H$22,6,)</f>
        <v>0</v>
      </c>
      <c r="K9" s="246">
        <f>+VLOOKUP($C9,'R8'!$C$3:$H$22,6,)</f>
        <v>18</v>
      </c>
      <c r="L9" s="246">
        <f>+VLOOKUP($C9,'R9'!$C$3:$H$22,6,)</f>
        <v>0</v>
      </c>
      <c r="M9" s="246">
        <f>+VLOOKUP($C9,'R10'!$C$3:$H$22,6,)</f>
        <v>0</v>
      </c>
      <c r="N9" s="30">
        <f>+VLOOKUP($C9,'R11'!$C$3:$H$22,6,)</f>
        <v>10</v>
      </c>
      <c r="O9" s="30">
        <f>+VLOOKUP($C9,'R12'!$C$3:$H$22,6,)</f>
        <v>8</v>
      </c>
      <c r="P9" s="30">
        <f>+VLOOKUP($C9,'R13'!$C$3:$H$22,6,)</f>
        <v>6</v>
      </c>
      <c r="Q9" s="30">
        <f>+VLOOKUP($C9,'R14'!$C$3:$H$22,6,)</f>
        <v>10</v>
      </c>
      <c r="R9" s="30">
        <f>+VLOOKUP($C9,'R15'!$C$3:$H$22,6,)</f>
        <v>10</v>
      </c>
      <c r="S9" s="30"/>
      <c r="T9" s="30"/>
      <c r="U9" s="30">
        <f>SUM(D9:T9)</f>
        <v>85</v>
      </c>
      <c r="W9" s="81" t="s">
        <v>34</v>
      </c>
      <c r="X9" s="237">
        <f ca="1">SUMIF($B$3:$U$22,W9,$U$3:$U$22)</f>
        <v>97</v>
      </c>
    </row>
    <row r="10" spans="2:28" x14ac:dyDescent="0.2">
      <c r="B10" s="51" t="s">
        <v>26</v>
      </c>
      <c r="C10" s="51" t="s">
        <v>35</v>
      </c>
      <c r="D10" s="209">
        <f>+VLOOKUP($C10,'R1'!$C$3:$H$22,6,)</f>
        <v>16</v>
      </c>
      <c r="E10" s="246">
        <f>+VLOOKUP($C10,'R2'!$C$3:$H$22,6,)</f>
        <v>10</v>
      </c>
      <c r="F10" s="246">
        <f>+VLOOKUP($C10,'R3'!$C$3:$H$22,6,)</f>
        <v>0</v>
      </c>
      <c r="G10" s="246">
        <f>+VLOOKUP($C10,'R4'!$C$3:$H$22,6,)</f>
        <v>10</v>
      </c>
      <c r="H10" s="246">
        <f>+VLOOKUP($C10,'R5'!$C$3:$H$22,6,)</f>
        <v>2</v>
      </c>
      <c r="I10" s="246">
        <f>+VLOOKUP($C10,'R6'!$C$3:$H$22,6,)</f>
        <v>1</v>
      </c>
      <c r="J10" s="246">
        <f>+VLOOKUP($C10,'R7'!$C$3:$H$22,6,)</f>
        <v>6</v>
      </c>
      <c r="K10" s="246">
        <f>+VLOOKUP($C10,'R8'!$C$3:$H$22,6,)</f>
        <v>12</v>
      </c>
      <c r="L10" s="246">
        <f>+VLOOKUP($C10,'R9'!$C$3:$H$22,6,)</f>
        <v>8</v>
      </c>
      <c r="M10" s="246">
        <f>+VLOOKUP($C10,'R10'!$C$3:$H$22,6,)</f>
        <v>0</v>
      </c>
      <c r="N10" s="30">
        <f>+VLOOKUP($C10,'R11'!$C$3:$H$22,6,)</f>
        <v>0</v>
      </c>
      <c r="O10" s="30">
        <f>+VLOOKUP($C10,'R12'!$C$3:$H$22,6,)</f>
        <v>0</v>
      </c>
      <c r="P10" s="30">
        <f>+VLOOKUP($C10,'R13'!$C$3:$H$22,6,)</f>
        <v>4</v>
      </c>
      <c r="Q10" s="397">
        <f>+VLOOKUP($C10,'R14'!$C$3:$H$22,6,)</f>
        <v>5</v>
      </c>
      <c r="R10" s="30">
        <f>+VLOOKUP($C10,'R15'!$C$3:$H$22,6,)</f>
        <v>12</v>
      </c>
      <c r="S10" s="30"/>
      <c r="T10" s="30"/>
      <c r="U10" s="30">
        <f>SUM(D10:T10)</f>
        <v>86</v>
      </c>
      <c r="W10" s="43" t="s">
        <v>36</v>
      </c>
      <c r="X10" s="237">
        <f ca="1">SUMIF($B$3:$U$22,W10,$U$3:$U$22)</f>
        <v>10</v>
      </c>
    </row>
    <row r="11" spans="2:28" x14ac:dyDescent="0.2">
      <c r="B11" s="50" t="s">
        <v>24</v>
      </c>
      <c r="C11" s="50" t="s">
        <v>37</v>
      </c>
      <c r="D11" s="102">
        <f>+VLOOKUP($C11,'R1'!$C$3:$H$22,6,)</f>
        <v>0</v>
      </c>
      <c r="E11" s="102">
        <f>+VLOOKUP($C11,'R2'!$C$3:$H$22,6,)</f>
        <v>12</v>
      </c>
      <c r="F11" s="102">
        <f>+VLOOKUP($C11,'R3'!$C$3:$H$22,6,)</f>
        <v>10</v>
      </c>
      <c r="G11" s="102">
        <f>+VLOOKUP($C11,'R4'!$C$3:$H$22,6,)</f>
        <v>4</v>
      </c>
      <c r="H11" s="102">
        <f>+VLOOKUP($C11,'R5'!$C$3:$H$22,6,)</f>
        <v>10</v>
      </c>
      <c r="I11" s="102">
        <f>+VLOOKUP($C11,'R6'!$C$3:$H$22,6,)</f>
        <v>4</v>
      </c>
      <c r="J11" s="102">
        <f>+VLOOKUP($C11,'R7'!$C$3:$H$22,6,)</f>
        <v>8</v>
      </c>
      <c r="K11" s="102">
        <f>+VLOOKUP($C11,'R8'!$C$3:$H$22,6,)</f>
        <v>0</v>
      </c>
      <c r="L11" s="102">
        <f>+VLOOKUP($C11,'R9'!$C$3:$H$22,6,)</f>
        <v>15</v>
      </c>
      <c r="M11" s="102">
        <f>+VLOOKUP($C11,'R10'!$C$3:$H$22,6,)</f>
        <v>1</v>
      </c>
      <c r="N11" s="29">
        <f>+VLOOKUP($C11,'R11'!$C$3:$H$22,6,)</f>
        <v>0</v>
      </c>
      <c r="O11" s="29">
        <f>+VLOOKUP($C11,'R12'!$C$3:$H$22,6,)</f>
        <v>0</v>
      </c>
      <c r="P11" s="29">
        <f>+VLOOKUP($C11,'R13'!$C$3:$H$22,6,)</f>
        <v>0</v>
      </c>
      <c r="Q11" s="29">
        <f>+VLOOKUP($C11,'R14'!$C$3:$H$22,6,)</f>
        <v>6</v>
      </c>
      <c r="R11" s="29">
        <f>+VLOOKUP($C11,'R15'!$C$3:$H$22,6,)</f>
        <v>15</v>
      </c>
      <c r="S11" s="29"/>
      <c r="T11" s="29"/>
      <c r="U11" s="29">
        <f>SUM(D11:T11)</f>
        <v>85</v>
      </c>
      <c r="W11" s="45" t="s">
        <v>38</v>
      </c>
      <c r="X11" s="237">
        <f ca="1">SUMIF($B$3:$U$22,W11,$U$3:$U$22)</f>
        <v>3</v>
      </c>
    </row>
    <row r="12" spans="2:28" ht="17" customHeight="1" thickBot="1" x14ac:dyDescent="0.25">
      <c r="B12" s="77" t="s">
        <v>34</v>
      </c>
      <c r="C12" s="77" t="s">
        <v>39</v>
      </c>
      <c r="D12" s="110">
        <f>+VLOOKUP($C12,'R1'!$C$3:$H$22,6,)</f>
        <v>6</v>
      </c>
      <c r="E12" s="110">
        <f>+VLOOKUP($C12,'R2'!$C$3:$H$22,6,)</f>
        <v>0</v>
      </c>
      <c r="F12" s="110">
        <f>+VLOOKUP($C12,'R3'!$C$3:$H$22,6,)</f>
        <v>0</v>
      </c>
      <c r="G12" s="110">
        <f>+VLOOKUP($C12,'R4'!$C$3:$H$22,6,)</f>
        <v>6</v>
      </c>
      <c r="H12" s="110">
        <f>+VLOOKUP($C12,'R5'!$C$3:$H$22,6,)</f>
        <v>0</v>
      </c>
      <c r="I12" s="110">
        <f>+VLOOKUP($C12,'R6'!$C$3:$H$22,6,)</f>
        <v>2</v>
      </c>
      <c r="J12" s="110">
        <f>+VLOOKUP($C12,'R7'!$C$3:$H$22,6,)</f>
        <v>4</v>
      </c>
      <c r="K12" s="110">
        <f>+VLOOKUP($C12,'R8'!$C$3:$H$22,6,)</f>
        <v>25</v>
      </c>
      <c r="L12" s="110">
        <f>+VLOOKUP($C12,'R9'!$C$3:$H$22,6,)</f>
        <v>0</v>
      </c>
      <c r="M12" s="110">
        <f>+VLOOKUP($C12,'R10'!$C$3:$H$22,6,)</f>
        <v>2</v>
      </c>
      <c r="N12" s="82">
        <f>+VLOOKUP($C12,'R11'!$C$3:$H$22,6,)</f>
        <v>8</v>
      </c>
      <c r="O12" s="82">
        <f>+VLOOKUP($C12,'R12'!$C$3:$H$22,6,)</f>
        <v>10</v>
      </c>
      <c r="P12" s="82">
        <f>+VLOOKUP($C12,'R13'!$C$3:$H$22,6,)</f>
        <v>0</v>
      </c>
      <c r="Q12" s="82">
        <f>+VLOOKUP($C12,'R14'!$C$3:$H$22,6,)</f>
        <v>0</v>
      </c>
      <c r="R12" s="82">
        <f>+VLOOKUP($C12,'R15'!$C$3:$H$22,6,)</f>
        <v>8</v>
      </c>
      <c r="S12" s="82"/>
      <c r="T12" s="82"/>
      <c r="U12" s="82">
        <f>SUM(D12:T12)</f>
        <v>71</v>
      </c>
      <c r="W12" s="46" t="s">
        <v>40</v>
      </c>
      <c r="X12" s="230">
        <f ca="1">SUMIF($B$3:$U$22,W12,$U$3:$U$22)</f>
        <v>0</v>
      </c>
    </row>
    <row r="13" spans="2:28" ht="17" customHeight="1" x14ac:dyDescent="0.2">
      <c r="B13" s="52" t="s">
        <v>27</v>
      </c>
      <c r="C13" s="52" t="s">
        <v>41</v>
      </c>
      <c r="D13" s="104">
        <f>+VLOOKUP($C13,'R1'!$C$3:$H$22,6,)</f>
        <v>0</v>
      </c>
      <c r="E13" s="104">
        <f>+VLOOKUP($C13,'R2'!$C$3:$H$22,6,)</f>
        <v>6</v>
      </c>
      <c r="F13" s="104">
        <f>+VLOOKUP($C13,'R3'!$C$3:$H$22,6,)</f>
        <v>12</v>
      </c>
      <c r="G13" s="104">
        <f>+VLOOKUP($C13,'R4'!$C$3:$H$22,6,)</f>
        <v>2</v>
      </c>
      <c r="H13" s="104">
        <f>+VLOOKUP($C13,'R5'!$C$3:$H$22,6,)</f>
        <v>8</v>
      </c>
      <c r="I13" s="104">
        <f>+VLOOKUP($C13,'R6'!$C$3:$H$22,6,)</f>
        <v>12</v>
      </c>
      <c r="J13" s="104">
        <f>+VLOOKUP($C13,'R7'!$C$3:$H$22,6,)</f>
        <v>2</v>
      </c>
      <c r="K13" s="104">
        <f>+VLOOKUP($C13,'R8'!$C$3:$H$22,6,)</f>
        <v>15</v>
      </c>
      <c r="L13" s="104">
        <f>+VLOOKUP($C13,'R9'!$C$3:$H$22,6,)</f>
        <v>0</v>
      </c>
      <c r="M13" s="104">
        <f>+VLOOKUP($C13,'R10'!$C$3:$H$22,6,)</f>
        <v>0</v>
      </c>
      <c r="N13" s="31"/>
      <c r="O13" s="31">
        <f>+VLOOKUP($C13,'R12'!$C$3:$H$22,6,)</f>
        <v>0</v>
      </c>
      <c r="P13" s="31">
        <f>+VLOOKUP($C13,'R13'!$C$3:$H$22,6,)</f>
        <v>0</v>
      </c>
      <c r="Q13" s="31">
        <f>+VLOOKUP($C13,'R14'!$C$3:$H$22,6,)</f>
        <v>2</v>
      </c>
      <c r="R13" s="31">
        <f>+VLOOKUP($C13,'R15'!$C$3:$H$22,6,)</f>
        <v>0</v>
      </c>
      <c r="S13" s="31"/>
      <c r="T13" s="31"/>
      <c r="U13" s="31">
        <f>SUM(D13:T13)</f>
        <v>59</v>
      </c>
    </row>
    <row r="14" spans="2:28" ht="17" customHeight="1" thickBot="1" x14ac:dyDescent="0.25">
      <c r="B14" s="53" t="s">
        <v>29</v>
      </c>
      <c r="C14" s="53" t="s">
        <v>42</v>
      </c>
      <c r="D14" s="108">
        <f>+VLOOKUP($C14,'R1'!$C$3:$H$22,6,)</f>
        <v>4</v>
      </c>
      <c r="E14" s="108">
        <f>+VLOOKUP($C14,'R2'!$C$3:$H$22,6,)</f>
        <v>0</v>
      </c>
      <c r="F14" s="108">
        <f>+VLOOKUP($C14,'R3'!$C$3:$H$22,6,)</f>
        <v>0</v>
      </c>
      <c r="G14" s="108">
        <f>+VLOOKUP($C14,'R4'!$C$3:$H$22,6,)</f>
        <v>8</v>
      </c>
      <c r="H14" s="108">
        <f>+VLOOKUP($C14,'R5'!$C$3:$H$22,6,)</f>
        <v>4</v>
      </c>
      <c r="I14" s="108">
        <f>+VLOOKUP($C14,'R6'!$C$3:$H$22,6,)</f>
        <v>0</v>
      </c>
      <c r="J14" s="108">
        <f>+VLOOKUP($C14,'R7'!$C$3:$H$22,6,)</f>
        <v>10</v>
      </c>
      <c r="K14" s="108">
        <f>+VLOOKUP($C14,'R8'!$C$3:$H$22,6,)</f>
        <v>4</v>
      </c>
      <c r="L14" s="108">
        <f>+VLOOKUP($C14,'R9'!$C$3:$H$22,6,)</f>
        <v>0</v>
      </c>
      <c r="M14" s="108">
        <f>+VLOOKUP($C14,'R10'!$C$3:$H$22,6,)</f>
        <v>6</v>
      </c>
      <c r="N14" s="32">
        <f>+VLOOKUP($C14,'R11'!$C$3:$H$22,6,)</f>
        <v>0</v>
      </c>
      <c r="O14" s="32">
        <f>+VLOOKUP($C14,'R12'!$C$3:$H$22,6,)</f>
        <v>4</v>
      </c>
      <c r="P14" s="32">
        <f>+VLOOKUP($C14,'R13'!$C$3:$H$22,6,)</f>
        <v>0</v>
      </c>
      <c r="Q14" s="32">
        <f>+VLOOKUP($C14,'R14'!$C$3:$H$22,6,)</f>
        <v>0</v>
      </c>
      <c r="R14" s="32">
        <f>+VLOOKUP($C14,'R15'!$C$3:$H$22,6,)</f>
        <v>2</v>
      </c>
      <c r="S14" s="32"/>
      <c r="T14" s="32"/>
      <c r="U14" s="32">
        <f>SUM(D14:T14)</f>
        <v>42</v>
      </c>
    </row>
    <row r="15" spans="2:28" ht="17" customHeight="1" thickBot="1" x14ac:dyDescent="0.25">
      <c r="B15" s="49" t="s">
        <v>31</v>
      </c>
      <c r="C15" s="49" t="s">
        <v>43</v>
      </c>
      <c r="D15" s="106">
        <f>+VLOOKUP($C15,'R1'!$C$3:$H$22,6,)</f>
        <v>1</v>
      </c>
      <c r="E15" s="106">
        <f>+VLOOKUP($C15,'R2'!$C$3:$H$22,6,)</f>
        <v>0</v>
      </c>
      <c r="F15" s="106">
        <f>+VLOOKUP($C15,'R3'!$C$3:$H$22,6,)</f>
        <v>8</v>
      </c>
      <c r="G15" s="106">
        <f>+VLOOKUP($C15,'R4'!$C$3:$H$22,6,)</f>
        <v>1</v>
      </c>
      <c r="H15" s="106">
        <f>+VLOOKUP($C15,'R5'!$C$3:$H$22,6,)</f>
        <v>0</v>
      </c>
      <c r="I15" s="106">
        <f>+VLOOKUP($C15,'R6'!$C$3:$H$22,6,)</f>
        <v>6</v>
      </c>
      <c r="J15" s="106">
        <f>+VLOOKUP($C15,'R7'!$C$3:$H$22,6,)</f>
        <v>0</v>
      </c>
      <c r="K15" s="106">
        <f>+VLOOKUP($C15,'R8'!$C$3:$H$22,6,)</f>
        <v>0</v>
      </c>
      <c r="L15" s="106">
        <f>+VLOOKUP($C15,'R9'!$C$3:$H$22,6,)</f>
        <v>1</v>
      </c>
      <c r="M15" s="106">
        <f>+VLOOKUP($C15,'R10'!$C$3:$H$22,6,)</f>
        <v>0</v>
      </c>
      <c r="N15" s="28">
        <f>+VLOOKUP($C15,'R11'!$C$3:$H$22,6,)</f>
        <v>0</v>
      </c>
      <c r="O15" s="28">
        <f>+VLOOKUP($C15,'R12'!$C$3:$H$22,6,)</f>
        <v>1</v>
      </c>
      <c r="P15" s="28">
        <f>+VLOOKUP($C15,'R13'!$C$3:$H$22,6,)</f>
        <v>0</v>
      </c>
      <c r="Q15" s="28">
        <f>+VLOOKUP($C15,'R14'!$C$3:$H$22,6,)</f>
        <v>15</v>
      </c>
      <c r="R15" s="28">
        <f>+VLOOKUP($C15,'R15'!$C$3:$H$22,6,)</f>
        <v>0</v>
      </c>
      <c r="S15" s="28"/>
      <c r="T15" s="28"/>
      <c r="U15" s="28">
        <f>SUM(D15:T15)</f>
        <v>33</v>
      </c>
      <c r="W15" s="412" t="s">
        <v>0</v>
      </c>
      <c r="X15" s="412" t="s">
        <v>1</v>
      </c>
      <c r="Y15" s="412" t="s">
        <v>5</v>
      </c>
      <c r="Z15" s="412" t="s">
        <v>6</v>
      </c>
      <c r="AA15" s="412" t="s">
        <v>12</v>
      </c>
      <c r="AB15" s="412" t="s">
        <v>44</v>
      </c>
    </row>
    <row r="16" spans="2:28" x14ac:dyDescent="0.2">
      <c r="B16" s="77" t="s">
        <v>34</v>
      </c>
      <c r="C16" s="77" t="s">
        <v>45</v>
      </c>
      <c r="D16" s="110">
        <f>+VLOOKUP($C16,'R1'!$C$3:$H$22,6,)</f>
        <v>0</v>
      </c>
      <c r="E16" s="110">
        <f>+VLOOKUP($C16,'R2'!$C$3:$H$22,6,)</f>
        <v>1</v>
      </c>
      <c r="F16" s="110">
        <f>+VLOOKUP($C16,'R3'!$C$3:$H$22,6,)</f>
        <v>0</v>
      </c>
      <c r="G16" s="110">
        <f>+VLOOKUP($C16,'R4'!$C$3:$H$22,6,)</f>
        <v>0</v>
      </c>
      <c r="H16" s="110">
        <f>+VLOOKUP($C16,'R5'!$C$3:$H$22,6,)</f>
        <v>1</v>
      </c>
      <c r="I16" s="110">
        <f>+VLOOKUP($C16,'R6'!$C$3:$H$22,6,)</f>
        <v>0</v>
      </c>
      <c r="J16" s="110">
        <f>+VLOOKUP($C16,'R7'!$C$3:$H$22,6,)</f>
        <v>0</v>
      </c>
      <c r="K16" s="110">
        <f>+VLOOKUP($C16,'R8'!$C$3:$H$22,6,)</f>
        <v>2</v>
      </c>
      <c r="L16" s="110">
        <f>+VLOOKUP($C16,'R9'!$C$3:$H$22,6,)</f>
        <v>6</v>
      </c>
      <c r="M16" s="110">
        <f>+VLOOKUP($C16,'R10'!$C$3:$H$22,6,)</f>
        <v>4</v>
      </c>
      <c r="N16" s="82">
        <f>+VLOOKUP($C16,'R11'!$C$3:$H$22,6,)</f>
        <v>0</v>
      </c>
      <c r="O16" s="82">
        <f>+VLOOKUP($C16,'R12'!$C$3:$H$22,6,)</f>
        <v>0</v>
      </c>
      <c r="P16" s="82">
        <f>+VLOOKUP($C16,'R13'!$C$3:$H$22,6,)</f>
        <v>12</v>
      </c>
      <c r="Q16" s="82">
        <f>+VLOOKUP($C16,'R14'!$C$3:$H$22,6,)</f>
        <v>0</v>
      </c>
      <c r="R16" s="82">
        <f>+VLOOKUP($C16,'R15'!$C$3:$H$22,6,)</f>
        <v>0</v>
      </c>
      <c r="S16" s="82"/>
      <c r="T16" s="82"/>
      <c r="U16" s="82">
        <f>SUM(D16:T16)</f>
        <v>26</v>
      </c>
      <c r="W16" s="52" t="s">
        <v>27</v>
      </c>
      <c r="X16" s="52" t="s">
        <v>46</v>
      </c>
      <c r="Y16" s="104">
        <f>+VLOOKUP(X16,'R4'!C3:H22,6,)</f>
        <v>0</v>
      </c>
      <c r="Z16" s="216">
        <f>+VLOOKUP(X16,'R5'!C3:H22,6,)</f>
        <v>6</v>
      </c>
      <c r="AA16" s="216">
        <f>+VLOOKUP(X16,'R11'!C3:H22,6,)</f>
        <v>4</v>
      </c>
      <c r="AB16" s="104">
        <f>SUM(Y16:AA16)</f>
        <v>10</v>
      </c>
    </row>
    <row r="17" spans="2:27" x14ac:dyDescent="0.2">
      <c r="B17" s="54" t="s">
        <v>36</v>
      </c>
      <c r="C17" s="54" t="s">
        <v>47</v>
      </c>
      <c r="D17" s="112">
        <f>+VLOOKUP($C17,'R1'!$C$3:$H$22,6,)</f>
        <v>0</v>
      </c>
      <c r="E17" s="112">
        <f>+VLOOKUP($C17,'R2'!$C$3:$H$22,6,)</f>
        <v>0</v>
      </c>
      <c r="F17" s="112">
        <f>+VLOOKUP($C17,'R3'!$C$3:$H$22,6,)</f>
        <v>0</v>
      </c>
      <c r="G17" s="112">
        <f>+VLOOKUP($C17,'R4'!$C$3:$H$22,6,)</f>
        <v>0</v>
      </c>
      <c r="H17" s="112">
        <f>+VLOOKUP($C17,'R5'!$C$3:$H$22,6,)</f>
        <v>0</v>
      </c>
      <c r="I17" s="112">
        <f>+VLOOKUP($C17,'R6'!$C$3:$H$22,6,)</f>
        <v>0</v>
      </c>
      <c r="J17" s="112">
        <f>+VLOOKUP($C17,'R7'!$C$3:$H$22,6,)</f>
        <v>0</v>
      </c>
      <c r="K17" s="112">
        <f>+VLOOKUP($C17,'R8'!$C$3:$H$22,6,)</f>
        <v>0</v>
      </c>
      <c r="L17" s="112">
        <f>+VLOOKUP($C17,'R9'!$C$3:$H$22,6,)</f>
        <v>4</v>
      </c>
      <c r="M17" s="112">
        <f>+VLOOKUP($C17,'R10'!$C$3:$H$22,6,)</f>
        <v>0</v>
      </c>
      <c r="N17" s="33">
        <f>+VLOOKUP($C17,'R11'!$C$3:$H$22,6,)</f>
        <v>0</v>
      </c>
      <c r="O17" s="33">
        <f>+VLOOKUP($C17,'R12'!$C$3:$H$22,6,)</f>
        <v>0</v>
      </c>
      <c r="P17" s="33">
        <f>+VLOOKUP($C17,'R13'!$C$3:$H$22,6,)</f>
        <v>2</v>
      </c>
      <c r="Q17" s="33">
        <f>+VLOOKUP($C17,'R14'!$C$3:$H$22,6,)</f>
        <v>0</v>
      </c>
      <c r="R17" s="33">
        <f>+VLOOKUP($C17,'R15'!$C$3:$H$22,6,)</f>
        <v>0</v>
      </c>
      <c r="S17" s="33"/>
      <c r="T17" s="33"/>
      <c r="U17" s="33">
        <f>SUM(D17:T17)</f>
        <v>6</v>
      </c>
    </row>
    <row r="18" spans="2:27" x14ac:dyDescent="0.2">
      <c r="B18" s="54" t="s">
        <v>36</v>
      </c>
      <c r="C18" s="54" t="s">
        <v>48</v>
      </c>
      <c r="D18" s="112">
        <f>+VLOOKUP($C18,'R1'!$C$3:$H$22,6,)</f>
        <v>2</v>
      </c>
      <c r="E18" s="112">
        <f>+VLOOKUP($C18,'R2'!$C$3:$H$22,6,)</f>
        <v>0</v>
      </c>
      <c r="F18" s="112">
        <f>+VLOOKUP($C18,'R3'!$C$3:$H$22,6,)</f>
        <v>0</v>
      </c>
      <c r="G18" s="112">
        <f>+VLOOKUP($C18,'R4'!$C$3:$H$22,6,)</f>
        <v>0</v>
      </c>
      <c r="H18" s="112">
        <f>+VLOOKUP($C18,'R5'!$C$3:$H$22,6,)</f>
        <v>0</v>
      </c>
      <c r="I18" s="112">
        <f>+VLOOKUP($C18,'R6'!$C$3:$H$22,6,)</f>
        <v>0</v>
      </c>
      <c r="J18" s="112">
        <f>+VLOOKUP($C18,'R7'!$C$3:$H$22,6,)</f>
        <v>0</v>
      </c>
      <c r="K18" s="112">
        <f>+VLOOKUP($C18,'R8'!$C$3:$H$22,6,)</f>
        <v>0</v>
      </c>
      <c r="L18" s="112">
        <f>+VLOOKUP($C18,'R9'!$C$3:$H$22,6,)</f>
        <v>0</v>
      </c>
      <c r="M18" s="112">
        <f>+VLOOKUP($C18,'R10'!$C$3:$H$22,6,)</f>
        <v>0</v>
      </c>
      <c r="N18" s="33">
        <f>+VLOOKUP($C18,'R11'!$C$3:$H$22,6,)</f>
        <v>1</v>
      </c>
      <c r="O18" s="33">
        <f>+VLOOKUP($C18,'R12'!$C$3:$H$22,6,)</f>
        <v>0</v>
      </c>
      <c r="P18" s="33">
        <f>+VLOOKUP($C18,'R13'!$C$3:$H$22,6,)</f>
        <v>1</v>
      </c>
      <c r="Q18" s="33">
        <f>+VLOOKUP($C18,'R14'!$C$3:$H$22,6,)</f>
        <v>0</v>
      </c>
      <c r="R18" s="33">
        <f>+VLOOKUP($C18,'R15'!$C$3:$H$22,6,)</f>
        <v>0</v>
      </c>
      <c r="S18" s="33"/>
      <c r="T18" s="33"/>
      <c r="U18" s="33">
        <f>SUM(D18:T18)</f>
        <v>4</v>
      </c>
    </row>
    <row r="19" spans="2:27" x14ac:dyDescent="0.2">
      <c r="B19" s="55" t="s">
        <v>38</v>
      </c>
      <c r="C19" s="55" t="s">
        <v>49</v>
      </c>
      <c r="D19" s="113">
        <f>+VLOOKUP($C19,'R1'!$C$3:$H$22,6,)</f>
        <v>0</v>
      </c>
      <c r="E19" s="113">
        <f>+VLOOKUP($C19,'R2'!$C$3:$H$22,6,)</f>
        <v>0</v>
      </c>
      <c r="F19" s="113">
        <f>+VLOOKUP($C19,'R3'!$C$3:$H$22,6,)</f>
        <v>0</v>
      </c>
      <c r="G19" s="113">
        <f>+VLOOKUP($C19,'R4'!$C$3:$H$22,6,)</f>
        <v>0</v>
      </c>
      <c r="H19" s="113">
        <f>+VLOOKUP($C19,'R5'!$C$3:$H$22,6,)</f>
        <v>0</v>
      </c>
      <c r="I19" s="113">
        <f>+VLOOKUP($C19,'R6'!$C$3:$H$22,6,)</f>
        <v>0</v>
      </c>
      <c r="J19" s="113">
        <f>+VLOOKUP($C19,'R7'!$C$3:$H$22,6,)</f>
        <v>0</v>
      </c>
      <c r="K19" s="113">
        <f>+VLOOKUP($C19,'R8'!$C$3:$H$22,6,)</f>
        <v>0</v>
      </c>
      <c r="L19" s="113">
        <f>+VLOOKUP($C19,'R9'!$C$3:$H$22,6,)</f>
        <v>0</v>
      </c>
      <c r="M19" s="113">
        <f>+VLOOKUP($C19,'R10'!$C$3:$H$22,6,)</f>
        <v>0</v>
      </c>
      <c r="N19" s="34">
        <f>+VLOOKUP($C19,'R11'!$C$3:$H$22,6,)</f>
        <v>2</v>
      </c>
      <c r="O19" s="34">
        <f>+VLOOKUP($C19,'R12'!$C$3:$H$22,6,)</f>
        <v>0</v>
      </c>
      <c r="P19" s="34">
        <f>+VLOOKUP($C19,'R13'!$C$3:$H$22,6,)</f>
        <v>0</v>
      </c>
      <c r="Q19" s="34">
        <f>+VLOOKUP($C19,'R14'!$C$3:$H$22,6,)</f>
        <v>0</v>
      </c>
      <c r="R19" s="34">
        <f>+VLOOKUP($C19,'R15'!$C$3:$H$22,6,)</f>
        <v>0</v>
      </c>
      <c r="S19" s="34"/>
      <c r="T19" s="34"/>
      <c r="U19" s="34">
        <f>SUM(D19:T19)</f>
        <v>2</v>
      </c>
    </row>
    <row r="20" spans="2:27" x14ac:dyDescent="0.2">
      <c r="B20" s="55" t="s">
        <v>38</v>
      </c>
      <c r="C20" s="55" t="s">
        <v>50</v>
      </c>
      <c r="D20" s="113">
        <f>+VLOOKUP($C20,'R1'!$C$3:$H$22,6,)</f>
        <v>0</v>
      </c>
      <c r="E20" s="113">
        <f>+VLOOKUP($C20,'R2'!$C$3:$H$22,6,)</f>
        <v>0</v>
      </c>
      <c r="F20" s="113">
        <f>+VLOOKUP($C20,'R3'!$C$3:$H$22,6,)</f>
        <v>1</v>
      </c>
      <c r="G20" s="113">
        <f>+VLOOKUP($C20,'R4'!$C$3:$H$22,6,)</f>
        <v>0</v>
      </c>
      <c r="H20" s="113">
        <f>+VLOOKUP($C20,'R5'!$C$3:$H$22,6,)</f>
        <v>0</v>
      </c>
      <c r="I20" s="113">
        <f>+VLOOKUP($C20,'R6'!$C$3:$H$22,6,)</f>
        <v>0</v>
      </c>
      <c r="J20" s="113">
        <f>+VLOOKUP($C20,'R7'!$C$3:$H$22,6,)</f>
        <v>0</v>
      </c>
      <c r="K20" s="113">
        <f>+VLOOKUP($C20,'R8'!$C$3:$H$22,6,)</f>
        <v>0</v>
      </c>
      <c r="L20" s="113">
        <f>+VLOOKUP($C20,'R9'!$C$3:$H$22,6,)</f>
        <v>0</v>
      </c>
      <c r="M20" s="113">
        <f>+VLOOKUP($C20,'R10'!$C$3:$H$22,6,)</f>
        <v>0</v>
      </c>
      <c r="N20" s="34">
        <f>+VLOOKUP($C20,'R11'!$C$3:$H$22,6,)</f>
        <v>0</v>
      </c>
      <c r="O20" s="34">
        <f>+VLOOKUP($C20,'R12'!$C$3:$H$22,6,)</f>
        <v>0</v>
      </c>
      <c r="P20" s="34">
        <f>+VLOOKUP($C20,'R13'!$C$3:$H$22,6,)</f>
        <v>0</v>
      </c>
      <c r="Q20" s="34">
        <f>+VLOOKUP($C20,'R14'!$C$3:$H$22,6,)</f>
        <v>0</v>
      </c>
      <c r="R20" s="34">
        <f>+VLOOKUP($C20,'R15'!$C$3:$H$22,6,)</f>
        <v>0</v>
      </c>
      <c r="S20" s="34"/>
      <c r="T20" s="34"/>
      <c r="U20" s="34">
        <f>SUM(D20:T20)</f>
        <v>1</v>
      </c>
    </row>
    <row r="21" spans="2:27" x14ac:dyDescent="0.2">
      <c r="B21" s="95" t="s">
        <v>40</v>
      </c>
      <c r="C21" s="56" t="s">
        <v>51</v>
      </c>
      <c r="D21" s="116">
        <f>+VLOOKUP($C21,'R1'!$C$3:$H$22,6,)</f>
        <v>0</v>
      </c>
      <c r="E21" s="116">
        <f>+VLOOKUP($C21,'R2'!$C$3:$H$22,6,)</f>
        <v>0</v>
      </c>
      <c r="F21" s="116">
        <f>+VLOOKUP($C21,'R3'!$C$3:$H$22,6,)</f>
        <v>0</v>
      </c>
      <c r="G21" s="116">
        <f>+VLOOKUP($C21,'R4'!$C$3:$H$22,6,)</f>
        <v>0</v>
      </c>
      <c r="H21" s="116">
        <f>+VLOOKUP($C21,'R5'!$C$3:$H$22,6,)</f>
        <v>0</v>
      </c>
      <c r="I21" s="116">
        <f>+VLOOKUP($C21,'R6'!$C$3:$H$22,6,)</f>
        <v>0</v>
      </c>
      <c r="J21" s="116">
        <f>+VLOOKUP($C21,'R7'!$C$3:$H$22,6,)</f>
        <v>0</v>
      </c>
      <c r="K21" s="116">
        <f>+VLOOKUP($C21,'R8'!$C$3:$H$22,6,)</f>
        <v>0</v>
      </c>
      <c r="L21" s="116">
        <f>+VLOOKUP($C21,'R9'!$C$3:$H$22,6,)</f>
        <v>0</v>
      </c>
      <c r="M21" s="116">
        <f>+VLOOKUP($C21,'R10'!$C$3:$H$22,6,)</f>
        <v>0</v>
      </c>
      <c r="N21" s="35">
        <f>+VLOOKUP($C21,'R11'!$C$3:$H$22,6,)</f>
        <v>0</v>
      </c>
      <c r="O21" s="35">
        <f>+VLOOKUP($C21,'R12'!$C$3:$H$22,6,)</f>
        <v>0</v>
      </c>
      <c r="P21" s="35">
        <f>+VLOOKUP($C21,'R13'!$C$3:$H$22,6,)</f>
        <v>0</v>
      </c>
      <c r="Q21" s="35">
        <f>+VLOOKUP($C21,'R14'!$C$3:$H$22,6,)</f>
        <v>0</v>
      </c>
      <c r="R21" s="35">
        <f>+VLOOKUP($C21,'R15'!$C$3:$H$22,6,)</f>
        <v>0</v>
      </c>
      <c r="S21" s="35"/>
      <c r="T21" s="35"/>
      <c r="U21" s="35">
        <f>SUM(D21:T21)</f>
        <v>0</v>
      </c>
    </row>
    <row r="22" spans="2:27" ht="17" customHeight="1" thickBot="1" x14ac:dyDescent="0.25">
      <c r="B22" s="96" t="s">
        <v>40</v>
      </c>
      <c r="C22" s="57" t="s">
        <v>52</v>
      </c>
      <c r="D22" s="114">
        <f>+VLOOKUP($C22,'R1'!$C$3:$H$22,6,)</f>
        <v>0</v>
      </c>
      <c r="E22" s="114">
        <f>+VLOOKUP($C22,'R2'!$C$3:$H$22,6,)</f>
        <v>0</v>
      </c>
      <c r="F22" s="114">
        <f>+VLOOKUP($C22,'R3'!$C$3:$H$22,6,)</f>
        <v>0</v>
      </c>
      <c r="G22" s="114">
        <f>+VLOOKUP($C22,'R4'!$C$3:$H$22,6,)</f>
        <v>0</v>
      </c>
      <c r="H22" s="114">
        <f>+VLOOKUP($C22,'R5'!$C$3:$H$22,6,)</f>
        <v>0</v>
      </c>
      <c r="I22" s="114">
        <f>+VLOOKUP($C22,'R6'!$C$3:$H$22,6,)</f>
        <v>0</v>
      </c>
      <c r="J22" s="114">
        <f>+VLOOKUP($C22,'R7'!$C$3:$H$22,6,)</f>
        <v>0</v>
      </c>
      <c r="K22" s="114">
        <f>+VLOOKUP($C22,'R8'!$C$3:$H$22,6,)</f>
        <v>0</v>
      </c>
      <c r="L22" s="114">
        <f>+VLOOKUP($C22,'R9'!$C$3:$H$22,6,)</f>
        <v>0</v>
      </c>
      <c r="M22" s="114">
        <f>+VLOOKUP($C22,'R10'!$C$3:$H$22,6,)</f>
        <v>0</v>
      </c>
      <c r="N22" s="36">
        <f>+VLOOKUP($C22,'R11'!$C$3:$H$22,6,)</f>
        <v>0</v>
      </c>
      <c r="O22" s="36">
        <f>+VLOOKUP($C22,'R12'!$C$3:$H$22,6,)</f>
        <v>0</v>
      </c>
      <c r="P22" s="36">
        <f>+VLOOKUP($C22,'R13'!$C$3:$H$22,6,)</f>
        <v>0</v>
      </c>
      <c r="Q22" s="36">
        <f>+VLOOKUP($C22,'R14'!$C$3:$H$22,6,)</f>
        <v>0</v>
      </c>
      <c r="R22" s="36">
        <f>+VLOOKUP($C22,'R15'!$C$3:$H$22,6,)</f>
        <v>0</v>
      </c>
      <c r="S22" s="36"/>
      <c r="T22" s="36"/>
      <c r="U22" s="36">
        <f>SUM(D22:T22)</f>
        <v>0</v>
      </c>
    </row>
    <row r="23" spans="2:27" ht="17" customHeight="1" x14ac:dyDescent="0.2"/>
    <row r="24" spans="2:27" ht="17" customHeight="1" x14ac:dyDescent="0.2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ht="17" customHeight="1" x14ac:dyDescent="0.2"/>
    <row r="26" spans="2:27" ht="17" customHeight="1" x14ac:dyDescent="0.2"/>
    <row r="27" spans="2:27" ht="17" customHeight="1" x14ac:dyDescent="0.2"/>
    <row r="45" ht="17" customHeight="1" x14ac:dyDescent="0.2"/>
    <row r="46" ht="17" customHeight="1" x14ac:dyDescent="0.2"/>
    <row r="47" ht="17" customHeight="1" x14ac:dyDescent="0.2"/>
    <row r="57" ht="17" customHeight="1" x14ac:dyDescent="0.2"/>
  </sheetData>
  <autoFilter ref="W2:X12" xr:uid="{00000000-0009-0000-0000-000000000000}">
    <sortState xmlns:xlrd2="http://schemas.microsoft.com/office/spreadsheetml/2017/richdata2" ref="W3:X12">
      <sortCondition descending="1" ref="X2:X1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10" max="10" width="10.83203125" style="231" customWidth="1"/>
    <col min="11" max="11" width="32.1640625" style="231" customWidth="1"/>
  </cols>
  <sheetData>
    <row r="1" spans="1:11" ht="17" customHeight="1" thickBot="1" x14ac:dyDescent="0.25"/>
    <row r="2" spans="1:11" ht="17" customHeight="1" thickBot="1" x14ac:dyDescent="0.25">
      <c r="A2" s="412" t="s">
        <v>101</v>
      </c>
      <c r="B2" s="412" t="s">
        <v>1</v>
      </c>
      <c r="C2" s="412" t="s">
        <v>0</v>
      </c>
      <c r="D2" s="24" t="s">
        <v>102</v>
      </c>
      <c r="E2" s="25" t="s">
        <v>103</v>
      </c>
      <c r="F2" s="26" t="s">
        <v>104</v>
      </c>
      <c r="G2" s="412" t="s">
        <v>105</v>
      </c>
      <c r="H2" s="412" t="s">
        <v>106</v>
      </c>
      <c r="I2" s="241" t="s">
        <v>107</v>
      </c>
      <c r="J2" s="412" t="s">
        <v>108</v>
      </c>
      <c r="K2" s="412" t="s">
        <v>109</v>
      </c>
    </row>
    <row r="3" spans="1:11" x14ac:dyDescent="0.2">
      <c r="A3" s="47">
        <v>44</v>
      </c>
      <c r="B3" s="47" t="s">
        <v>22</v>
      </c>
      <c r="C3" s="47" t="s">
        <v>21</v>
      </c>
      <c r="D3" s="117">
        <v>27.227</v>
      </c>
      <c r="E3" s="118">
        <v>33.896000000000001</v>
      </c>
      <c r="F3" s="119">
        <v>23.071000000000002</v>
      </c>
      <c r="G3" s="22" t="s">
        <v>311</v>
      </c>
      <c r="H3" s="22" t="s">
        <v>312</v>
      </c>
      <c r="I3" s="23" t="s">
        <v>313</v>
      </c>
      <c r="J3" s="236">
        <v>15</v>
      </c>
      <c r="K3" s="22"/>
    </row>
    <row r="4" spans="1:11" x14ac:dyDescent="0.2">
      <c r="A4" s="48">
        <v>77</v>
      </c>
      <c r="B4" s="48" t="s">
        <v>23</v>
      </c>
      <c r="C4" s="48" t="s">
        <v>21</v>
      </c>
      <c r="D4" s="120">
        <v>27.164999999999999</v>
      </c>
      <c r="E4" s="121">
        <v>34.174999999999997</v>
      </c>
      <c r="F4" s="122">
        <v>23.210999999999999</v>
      </c>
      <c r="G4" s="2" t="s">
        <v>314</v>
      </c>
      <c r="H4" s="2" t="s">
        <v>315</v>
      </c>
      <c r="I4" s="12" t="s">
        <v>316</v>
      </c>
      <c r="J4" s="115">
        <v>12</v>
      </c>
      <c r="K4" s="2"/>
    </row>
    <row r="5" spans="1:11" x14ac:dyDescent="0.2">
      <c r="A5" s="50">
        <v>33</v>
      </c>
      <c r="B5" s="50" t="s">
        <v>25</v>
      </c>
      <c r="C5" s="50" t="s">
        <v>24</v>
      </c>
      <c r="D5" s="123">
        <v>27.321000000000002</v>
      </c>
      <c r="E5" s="124">
        <v>34.404000000000003</v>
      </c>
      <c r="F5" s="125">
        <v>23.6</v>
      </c>
      <c r="G5" s="3" t="s">
        <v>317</v>
      </c>
      <c r="H5" s="3" t="s">
        <v>318</v>
      </c>
      <c r="I5" s="13" t="s">
        <v>319</v>
      </c>
      <c r="J5" s="102">
        <v>13</v>
      </c>
      <c r="K5" s="3"/>
    </row>
    <row r="6" spans="1:11" x14ac:dyDescent="0.2">
      <c r="A6" s="49">
        <v>16</v>
      </c>
      <c r="B6" s="49" t="s">
        <v>32</v>
      </c>
      <c r="C6" s="49" t="s">
        <v>31</v>
      </c>
      <c r="D6" s="132">
        <v>27.41</v>
      </c>
      <c r="E6" s="133">
        <v>34.441000000000003</v>
      </c>
      <c r="F6" s="134">
        <v>23.576000000000001</v>
      </c>
      <c r="G6" s="6" t="s">
        <v>320</v>
      </c>
      <c r="H6" s="6" t="s">
        <v>321</v>
      </c>
      <c r="I6" s="16" t="s">
        <v>322</v>
      </c>
      <c r="J6" s="106">
        <v>12</v>
      </c>
      <c r="K6" s="6"/>
    </row>
    <row r="7" spans="1:11" x14ac:dyDescent="0.2">
      <c r="A7" s="51">
        <v>4</v>
      </c>
      <c r="B7" s="51" t="s">
        <v>35</v>
      </c>
      <c r="C7" s="51" t="s">
        <v>26</v>
      </c>
      <c r="D7" s="126">
        <v>27.568999999999999</v>
      </c>
      <c r="E7" s="127">
        <v>34.674999999999997</v>
      </c>
      <c r="F7" s="128">
        <v>23.538</v>
      </c>
      <c r="G7" s="4" t="s">
        <v>323</v>
      </c>
      <c r="H7" s="4" t="s">
        <v>324</v>
      </c>
      <c r="I7" s="14" t="s">
        <v>325</v>
      </c>
      <c r="J7" s="246">
        <v>11</v>
      </c>
      <c r="K7" s="4"/>
    </row>
    <row r="8" spans="1:11" x14ac:dyDescent="0.2">
      <c r="A8" s="52">
        <v>18</v>
      </c>
      <c r="B8" s="52" t="s">
        <v>41</v>
      </c>
      <c r="C8" s="52" t="s">
        <v>27</v>
      </c>
      <c r="D8" s="129">
        <v>27.623000000000001</v>
      </c>
      <c r="E8" s="130">
        <v>34.575000000000003</v>
      </c>
      <c r="F8" s="131">
        <v>23.498000000000001</v>
      </c>
      <c r="G8" s="5" t="s">
        <v>326</v>
      </c>
      <c r="H8" s="5" t="s">
        <v>327</v>
      </c>
      <c r="I8" s="15" t="s">
        <v>328</v>
      </c>
      <c r="J8" s="104">
        <v>10</v>
      </c>
      <c r="K8" s="5"/>
    </row>
    <row r="9" spans="1:11" x14ac:dyDescent="0.2">
      <c r="A9" s="51">
        <v>55</v>
      </c>
      <c r="B9" s="51" t="s">
        <v>33</v>
      </c>
      <c r="C9" s="51" t="s">
        <v>26</v>
      </c>
      <c r="D9" s="126">
        <v>27.663</v>
      </c>
      <c r="E9" s="127">
        <v>34.683</v>
      </c>
      <c r="F9" s="128">
        <v>23.564</v>
      </c>
      <c r="G9" s="4" t="s">
        <v>329</v>
      </c>
      <c r="H9" s="4" t="s">
        <v>330</v>
      </c>
      <c r="I9" s="14" t="s">
        <v>331</v>
      </c>
      <c r="J9" s="246">
        <v>7</v>
      </c>
      <c r="K9" s="4"/>
    </row>
    <row r="10" spans="1:11" x14ac:dyDescent="0.2">
      <c r="A10" s="53">
        <v>3</v>
      </c>
      <c r="B10" s="53" t="s">
        <v>30</v>
      </c>
      <c r="C10" s="53" t="s">
        <v>29</v>
      </c>
      <c r="D10" s="135">
        <v>27.597000000000001</v>
      </c>
      <c r="E10" s="136">
        <v>34.865000000000002</v>
      </c>
      <c r="F10" s="137">
        <v>23.547000000000001</v>
      </c>
      <c r="G10" s="7" t="s">
        <v>332</v>
      </c>
      <c r="H10" s="7" t="s">
        <v>333</v>
      </c>
      <c r="I10" s="17" t="s">
        <v>334</v>
      </c>
      <c r="J10" s="108">
        <v>8</v>
      </c>
      <c r="K10" s="7"/>
    </row>
    <row r="11" spans="1:11" x14ac:dyDescent="0.2">
      <c r="A11" s="53">
        <v>31</v>
      </c>
      <c r="B11" s="53" t="s">
        <v>42</v>
      </c>
      <c r="C11" s="53" t="s">
        <v>29</v>
      </c>
      <c r="D11" s="135">
        <v>27.643999999999998</v>
      </c>
      <c r="E11" s="136">
        <v>34.823999999999998</v>
      </c>
      <c r="F11" s="137">
        <v>23.658999999999999</v>
      </c>
      <c r="G11" s="7" t="s">
        <v>335</v>
      </c>
      <c r="H11" s="7" t="s">
        <v>336</v>
      </c>
      <c r="I11" s="17" t="s">
        <v>337</v>
      </c>
      <c r="J11" s="108">
        <v>5</v>
      </c>
      <c r="K11" s="7"/>
    </row>
    <row r="12" spans="1:11" x14ac:dyDescent="0.2">
      <c r="A12" s="49">
        <v>5</v>
      </c>
      <c r="B12" s="49" t="s">
        <v>43</v>
      </c>
      <c r="C12" s="49" t="s">
        <v>31</v>
      </c>
      <c r="D12" s="132">
        <v>27.474</v>
      </c>
      <c r="E12" s="133">
        <v>34.695999999999998</v>
      </c>
      <c r="F12" s="134">
        <v>23.809000000000001</v>
      </c>
      <c r="G12" s="6" t="s">
        <v>338</v>
      </c>
      <c r="H12" s="6" t="s">
        <v>339</v>
      </c>
      <c r="I12" s="16" t="s">
        <v>333</v>
      </c>
      <c r="J12" s="106">
        <v>4</v>
      </c>
      <c r="K12" s="6"/>
    </row>
    <row r="13" spans="1:11" x14ac:dyDescent="0.2">
      <c r="A13" s="77">
        <v>10</v>
      </c>
      <c r="B13" s="77" t="s">
        <v>39</v>
      </c>
      <c r="C13" s="77" t="s">
        <v>34</v>
      </c>
      <c r="D13" s="138">
        <v>27.9</v>
      </c>
      <c r="E13" s="139">
        <v>34.853000000000002</v>
      </c>
      <c r="F13" s="140">
        <v>23.59</v>
      </c>
      <c r="G13" s="79" t="s">
        <v>340</v>
      </c>
      <c r="H13" s="79" t="s">
        <v>327</v>
      </c>
      <c r="I13" s="80" t="s">
        <v>141</v>
      </c>
      <c r="J13" s="110">
        <v>4</v>
      </c>
      <c r="K13" s="79"/>
    </row>
    <row r="14" spans="1:11" x14ac:dyDescent="0.2">
      <c r="A14" s="50">
        <v>23</v>
      </c>
      <c r="B14" s="50" t="s">
        <v>37</v>
      </c>
      <c r="C14" s="50" t="s">
        <v>24</v>
      </c>
      <c r="D14" s="123">
        <v>27.718</v>
      </c>
      <c r="E14" s="124">
        <v>34.780999999999999</v>
      </c>
      <c r="F14" s="125">
        <v>23.829000000000001</v>
      </c>
      <c r="G14" s="3" t="s">
        <v>341</v>
      </c>
      <c r="H14" s="3" t="s">
        <v>342</v>
      </c>
      <c r="I14" s="13" t="s">
        <v>141</v>
      </c>
      <c r="J14" s="102">
        <v>2</v>
      </c>
      <c r="K14" s="3"/>
    </row>
    <row r="15" spans="1:11" x14ac:dyDescent="0.2">
      <c r="A15" s="52">
        <v>27</v>
      </c>
      <c r="B15" s="52" t="s">
        <v>46</v>
      </c>
      <c r="C15" s="52" t="s">
        <v>27</v>
      </c>
      <c r="D15" s="129">
        <v>27.794</v>
      </c>
      <c r="E15" s="130">
        <v>34.761000000000003</v>
      </c>
      <c r="F15" s="131">
        <v>23.564</v>
      </c>
      <c r="G15" s="5" t="s">
        <v>343</v>
      </c>
      <c r="H15" s="5" t="s">
        <v>344</v>
      </c>
      <c r="I15" s="15" t="s">
        <v>141</v>
      </c>
      <c r="J15" s="104">
        <v>2</v>
      </c>
      <c r="K15" s="215"/>
    </row>
    <row r="16" spans="1:11" x14ac:dyDescent="0.2">
      <c r="A16" s="77">
        <v>23</v>
      </c>
      <c r="B16" s="77" t="s">
        <v>45</v>
      </c>
      <c r="C16" s="77" t="s">
        <v>34</v>
      </c>
      <c r="D16" s="138">
        <v>27.942</v>
      </c>
      <c r="E16" s="139">
        <v>34.941000000000003</v>
      </c>
      <c r="F16" s="140">
        <v>23.692</v>
      </c>
      <c r="G16" s="79" t="s">
        <v>345</v>
      </c>
      <c r="H16" s="79" t="s">
        <v>346</v>
      </c>
      <c r="I16" s="80" t="s">
        <v>141</v>
      </c>
      <c r="J16" s="110">
        <v>2</v>
      </c>
      <c r="K16" s="79" t="s">
        <v>347</v>
      </c>
    </row>
    <row r="17" spans="1:11" x14ac:dyDescent="0.2">
      <c r="A17" s="56">
        <v>63</v>
      </c>
      <c r="B17" s="56" t="s">
        <v>51</v>
      </c>
      <c r="C17" s="56" t="s">
        <v>40</v>
      </c>
      <c r="D17" s="144">
        <v>27.901</v>
      </c>
      <c r="E17" s="145">
        <v>35.064999999999998</v>
      </c>
      <c r="F17" s="146">
        <v>23.73</v>
      </c>
      <c r="G17" s="9" t="s">
        <v>348</v>
      </c>
      <c r="H17" s="9" t="s">
        <v>349</v>
      </c>
      <c r="I17" s="19" t="s">
        <v>141</v>
      </c>
      <c r="J17" s="116">
        <v>4</v>
      </c>
      <c r="K17" s="9" t="s">
        <v>350</v>
      </c>
    </row>
    <row r="18" spans="1:11" x14ac:dyDescent="0.2">
      <c r="A18" s="55">
        <v>20</v>
      </c>
      <c r="B18" s="55" t="s">
        <v>50</v>
      </c>
      <c r="C18" s="55" t="s">
        <v>38</v>
      </c>
      <c r="D18" s="141">
        <v>28.03</v>
      </c>
      <c r="E18" s="142">
        <v>35.116999999999997</v>
      </c>
      <c r="F18" s="143">
        <v>23.956</v>
      </c>
      <c r="G18" s="8" t="s">
        <v>351</v>
      </c>
      <c r="H18" s="8" t="s">
        <v>141</v>
      </c>
      <c r="I18" s="18" t="s">
        <v>141</v>
      </c>
      <c r="J18" s="113">
        <v>3</v>
      </c>
      <c r="K18" s="8"/>
    </row>
    <row r="19" spans="1:11" x14ac:dyDescent="0.2">
      <c r="A19" s="54">
        <v>99</v>
      </c>
      <c r="B19" s="54" t="s">
        <v>48</v>
      </c>
      <c r="C19" s="54" t="s">
        <v>36</v>
      </c>
      <c r="D19" s="147">
        <v>27.978999999999999</v>
      </c>
      <c r="E19" s="148">
        <v>35.143999999999998</v>
      </c>
      <c r="F19" s="149">
        <v>23.908000000000001</v>
      </c>
      <c r="G19" s="10" t="s">
        <v>352</v>
      </c>
      <c r="H19" s="10" t="s">
        <v>141</v>
      </c>
      <c r="I19" s="20" t="s">
        <v>141</v>
      </c>
      <c r="J19" s="112">
        <v>3</v>
      </c>
      <c r="K19" s="10"/>
    </row>
    <row r="20" spans="1:11" x14ac:dyDescent="0.2">
      <c r="A20" s="54">
        <v>7</v>
      </c>
      <c r="B20" s="54" t="s">
        <v>47</v>
      </c>
      <c r="C20" s="54" t="s">
        <v>36</v>
      </c>
      <c r="D20" s="147">
        <v>28.172000000000001</v>
      </c>
      <c r="E20" s="148">
        <v>35.006</v>
      </c>
      <c r="F20" s="149">
        <v>24.126999999999999</v>
      </c>
      <c r="G20" s="10" t="s">
        <v>353</v>
      </c>
      <c r="H20" s="10" t="s">
        <v>141</v>
      </c>
      <c r="I20" s="20" t="s">
        <v>141</v>
      </c>
      <c r="J20" s="112">
        <v>1</v>
      </c>
      <c r="K20" s="10"/>
    </row>
    <row r="21" spans="1:11" x14ac:dyDescent="0.2">
      <c r="A21" s="55">
        <v>8</v>
      </c>
      <c r="B21" s="55" t="s">
        <v>49</v>
      </c>
      <c r="C21" s="55" t="s">
        <v>38</v>
      </c>
      <c r="D21" s="141">
        <v>28.003</v>
      </c>
      <c r="E21" s="142">
        <v>35.152000000000001</v>
      </c>
      <c r="F21" s="143">
        <v>23.919</v>
      </c>
      <c r="G21" s="8" t="s">
        <v>354</v>
      </c>
      <c r="H21" s="8" t="s">
        <v>141</v>
      </c>
      <c r="I21" s="18" t="s">
        <v>141</v>
      </c>
      <c r="J21" s="113">
        <v>1</v>
      </c>
      <c r="K21" s="8"/>
    </row>
    <row r="22" spans="1:11" ht="17" customHeight="1" thickBot="1" x14ac:dyDescent="0.25">
      <c r="A22" s="57">
        <v>6</v>
      </c>
      <c r="B22" s="57" t="s">
        <v>52</v>
      </c>
      <c r="C22" s="57" t="s">
        <v>40</v>
      </c>
      <c r="D22" s="150">
        <v>28.146000000000001</v>
      </c>
      <c r="E22" s="151">
        <v>35.238</v>
      </c>
      <c r="F22" s="152">
        <v>24.097000000000001</v>
      </c>
      <c r="G22" s="11" t="s">
        <v>355</v>
      </c>
      <c r="H22" s="11" t="s">
        <v>141</v>
      </c>
      <c r="I22" s="21" t="s">
        <v>141</v>
      </c>
      <c r="J22" s="114">
        <v>1</v>
      </c>
      <c r="K22" s="11"/>
    </row>
  </sheetData>
  <autoFilter ref="A2:K22" xr:uid="{00000000-0009-0000-0000-00000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2"/>
  <sheetViews>
    <sheetView zoomScaleNormal="100" workbookViewId="0">
      <selection activeCell="G5" sqref="G5"/>
    </sheetView>
  </sheetViews>
  <sheetFormatPr baseColWidth="10" defaultRowHeight="16" x14ac:dyDescent="0.2"/>
  <cols>
    <col min="9" max="9" width="34.83203125" style="231" customWidth="1"/>
  </cols>
  <sheetData>
    <row r="1" spans="1:9" ht="17" customHeight="1" thickBot="1" x14ac:dyDescent="0.25"/>
    <row r="2" spans="1:9" ht="17" customHeight="1" thickBot="1" x14ac:dyDescent="0.25">
      <c r="A2" s="412" t="s">
        <v>101</v>
      </c>
      <c r="B2" s="412" t="s">
        <v>155</v>
      </c>
      <c r="C2" s="412" t="s">
        <v>1</v>
      </c>
      <c r="D2" s="412" t="s">
        <v>0</v>
      </c>
      <c r="E2" s="412" t="s">
        <v>156</v>
      </c>
      <c r="F2" s="412" t="s">
        <v>157</v>
      </c>
      <c r="G2" s="412" t="s">
        <v>108</v>
      </c>
      <c r="H2" s="412" t="s">
        <v>158</v>
      </c>
      <c r="I2" s="242" t="s">
        <v>109</v>
      </c>
    </row>
    <row r="3" spans="1:9" x14ac:dyDescent="0.2">
      <c r="A3" s="47">
        <v>44</v>
      </c>
      <c r="B3" s="47">
        <v>1</v>
      </c>
      <c r="C3" s="47" t="s">
        <v>22</v>
      </c>
      <c r="D3" s="47" t="s">
        <v>21</v>
      </c>
      <c r="E3" s="58" t="s">
        <v>356</v>
      </c>
      <c r="F3" s="236">
        <v>52</v>
      </c>
      <c r="G3" s="236">
        <v>29</v>
      </c>
      <c r="H3" s="236">
        <v>25</v>
      </c>
      <c r="I3" s="236" t="s">
        <v>357</v>
      </c>
    </row>
    <row r="4" spans="1:9" x14ac:dyDescent="0.2">
      <c r="A4" s="50">
        <v>33</v>
      </c>
      <c r="B4" s="50">
        <v>2</v>
      </c>
      <c r="C4" s="50" t="s">
        <v>25</v>
      </c>
      <c r="D4" s="50" t="s">
        <v>24</v>
      </c>
      <c r="E4" s="60" t="s">
        <v>358</v>
      </c>
      <c r="F4" s="102">
        <v>52</v>
      </c>
      <c r="G4" s="102">
        <v>29</v>
      </c>
      <c r="H4" s="102">
        <v>19</v>
      </c>
      <c r="I4" s="102" t="s">
        <v>162</v>
      </c>
    </row>
    <row r="5" spans="1:9" x14ac:dyDescent="0.2">
      <c r="A5" s="49">
        <v>16</v>
      </c>
      <c r="B5" s="49">
        <v>3</v>
      </c>
      <c r="C5" s="49" t="s">
        <v>32</v>
      </c>
      <c r="D5" s="49" t="s">
        <v>31</v>
      </c>
      <c r="E5" s="63" t="s">
        <v>359</v>
      </c>
      <c r="F5" s="106">
        <v>52</v>
      </c>
      <c r="G5" s="106">
        <v>21</v>
      </c>
      <c r="H5" s="106">
        <v>15</v>
      </c>
      <c r="I5" s="106"/>
    </row>
    <row r="6" spans="1:9" x14ac:dyDescent="0.2">
      <c r="A6" s="53">
        <v>3</v>
      </c>
      <c r="B6" s="53">
        <v>4</v>
      </c>
      <c r="C6" s="53" t="s">
        <v>30</v>
      </c>
      <c r="D6" s="53" t="s">
        <v>29</v>
      </c>
      <c r="E6" s="64" t="s">
        <v>360</v>
      </c>
      <c r="F6" s="108">
        <v>52</v>
      </c>
      <c r="G6" s="108">
        <v>24</v>
      </c>
      <c r="H6" s="108">
        <v>12</v>
      </c>
      <c r="I6" s="108"/>
    </row>
    <row r="7" spans="1:9" x14ac:dyDescent="0.2">
      <c r="A7" s="51">
        <v>4</v>
      </c>
      <c r="B7" s="51">
        <v>5</v>
      </c>
      <c r="C7" s="51" t="s">
        <v>35</v>
      </c>
      <c r="D7" s="51" t="s">
        <v>26</v>
      </c>
      <c r="E7" s="61" t="s">
        <v>361</v>
      </c>
      <c r="F7" s="246">
        <v>52</v>
      </c>
      <c r="G7" s="246">
        <v>14</v>
      </c>
      <c r="H7" s="246">
        <v>10</v>
      </c>
      <c r="I7" s="246"/>
    </row>
    <row r="8" spans="1:9" x14ac:dyDescent="0.2">
      <c r="A8" s="53">
        <v>31</v>
      </c>
      <c r="B8" s="53">
        <v>6</v>
      </c>
      <c r="C8" s="53" t="s">
        <v>42</v>
      </c>
      <c r="D8" s="53" t="s">
        <v>29</v>
      </c>
      <c r="E8" s="64" t="s">
        <v>362</v>
      </c>
      <c r="F8" s="108">
        <v>52</v>
      </c>
      <c r="G8" s="108">
        <v>15</v>
      </c>
      <c r="H8" s="108">
        <v>8</v>
      </c>
      <c r="I8" s="108"/>
    </row>
    <row r="9" spans="1:9" x14ac:dyDescent="0.2">
      <c r="A9" s="77">
        <v>10</v>
      </c>
      <c r="B9" s="77">
        <v>7</v>
      </c>
      <c r="C9" s="77" t="s">
        <v>39</v>
      </c>
      <c r="D9" s="77" t="s">
        <v>34</v>
      </c>
      <c r="E9" s="78" t="s">
        <v>363</v>
      </c>
      <c r="F9" s="110">
        <v>52</v>
      </c>
      <c r="G9" s="110">
        <v>18</v>
      </c>
      <c r="H9" s="110">
        <v>6</v>
      </c>
      <c r="I9" s="110"/>
    </row>
    <row r="10" spans="1:9" x14ac:dyDescent="0.2">
      <c r="A10" s="50">
        <v>23</v>
      </c>
      <c r="B10" s="50">
        <v>8</v>
      </c>
      <c r="C10" s="50" t="s">
        <v>37</v>
      </c>
      <c r="D10" s="50" t="s">
        <v>24</v>
      </c>
      <c r="E10" s="60" t="s">
        <v>364</v>
      </c>
      <c r="F10" s="102">
        <v>52</v>
      </c>
      <c r="G10" s="102">
        <v>13</v>
      </c>
      <c r="H10" s="102">
        <v>4</v>
      </c>
      <c r="I10" s="102" t="s">
        <v>365</v>
      </c>
    </row>
    <row r="11" spans="1:9" x14ac:dyDescent="0.2">
      <c r="A11" s="52">
        <v>18</v>
      </c>
      <c r="B11" s="52">
        <v>9</v>
      </c>
      <c r="C11" s="52" t="s">
        <v>41</v>
      </c>
      <c r="D11" s="52" t="s">
        <v>27</v>
      </c>
      <c r="E11" s="62" t="s">
        <v>366</v>
      </c>
      <c r="F11" s="104">
        <v>52</v>
      </c>
      <c r="G11" s="104">
        <v>0</v>
      </c>
      <c r="H11" s="104">
        <v>2</v>
      </c>
      <c r="I11" s="104"/>
    </row>
    <row r="12" spans="1:9" x14ac:dyDescent="0.2">
      <c r="A12" s="49">
        <v>5</v>
      </c>
      <c r="B12" s="49">
        <v>10</v>
      </c>
      <c r="C12" s="49" t="s">
        <v>43</v>
      </c>
      <c r="D12" s="49" t="s">
        <v>31</v>
      </c>
      <c r="E12" s="63" t="s">
        <v>367</v>
      </c>
      <c r="F12" s="106">
        <v>52</v>
      </c>
      <c r="G12" s="106">
        <v>2</v>
      </c>
      <c r="H12" s="106">
        <v>1</v>
      </c>
      <c r="I12" s="106"/>
    </row>
    <row r="13" spans="1:9" x14ac:dyDescent="0.2">
      <c r="A13" s="48">
        <v>77</v>
      </c>
      <c r="B13" s="48">
        <v>11</v>
      </c>
      <c r="C13" s="48" t="s">
        <v>23</v>
      </c>
      <c r="D13" s="48" t="s">
        <v>21</v>
      </c>
      <c r="E13" s="59" t="s">
        <v>368</v>
      </c>
      <c r="F13" s="115">
        <v>52</v>
      </c>
      <c r="G13" s="115">
        <v>-9</v>
      </c>
      <c r="H13" s="115">
        <v>0</v>
      </c>
      <c r="I13" s="115" t="s">
        <v>357</v>
      </c>
    </row>
    <row r="14" spans="1:9" x14ac:dyDescent="0.2">
      <c r="A14" s="56">
        <v>63</v>
      </c>
      <c r="B14" s="56">
        <v>12</v>
      </c>
      <c r="C14" s="56" t="s">
        <v>51</v>
      </c>
      <c r="D14" s="56" t="s">
        <v>40</v>
      </c>
      <c r="E14" s="66" t="s">
        <v>369</v>
      </c>
      <c r="F14" s="116">
        <v>52</v>
      </c>
      <c r="G14" s="116">
        <v>14</v>
      </c>
      <c r="H14" s="116">
        <v>0</v>
      </c>
      <c r="I14" s="116"/>
    </row>
    <row r="15" spans="1:9" x14ac:dyDescent="0.2">
      <c r="A15" s="51">
        <v>55</v>
      </c>
      <c r="B15" s="51">
        <v>13</v>
      </c>
      <c r="C15" s="51" t="s">
        <v>33</v>
      </c>
      <c r="D15" s="51" t="s">
        <v>26</v>
      </c>
      <c r="E15" s="61" t="s">
        <v>370</v>
      </c>
      <c r="F15" s="246">
        <v>52</v>
      </c>
      <c r="G15" s="246">
        <v>-9</v>
      </c>
      <c r="H15" s="246">
        <v>0</v>
      </c>
      <c r="I15" s="246" t="s">
        <v>357</v>
      </c>
    </row>
    <row r="16" spans="1:9" x14ac:dyDescent="0.2">
      <c r="A16" s="54">
        <v>99</v>
      </c>
      <c r="B16" s="54">
        <v>14</v>
      </c>
      <c r="C16" s="54" t="s">
        <v>48</v>
      </c>
      <c r="D16" s="54" t="s">
        <v>36</v>
      </c>
      <c r="E16" s="67" t="s">
        <v>371</v>
      </c>
      <c r="F16" s="112">
        <v>52</v>
      </c>
      <c r="G16" s="112">
        <v>6</v>
      </c>
      <c r="H16" s="112">
        <v>0</v>
      </c>
      <c r="I16" s="112" t="s">
        <v>372</v>
      </c>
    </row>
    <row r="17" spans="1:9" x14ac:dyDescent="0.2">
      <c r="A17" s="56">
        <v>6</v>
      </c>
      <c r="B17" s="56">
        <v>15</v>
      </c>
      <c r="C17" s="56" t="s">
        <v>52</v>
      </c>
      <c r="D17" s="56" t="s">
        <v>40</v>
      </c>
      <c r="E17" s="66" t="s">
        <v>373</v>
      </c>
      <c r="F17" s="116">
        <v>52</v>
      </c>
      <c r="G17" s="116">
        <v>7</v>
      </c>
      <c r="H17" s="116">
        <v>0</v>
      </c>
      <c r="I17" s="116"/>
    </row>
    <row r="18" spans="1:9" x14ac:dyDescent="0.2">
      <c r="A18" s="55">
        <v>8</v>
      </c>
      <c r="B18" s="55">
        <v>16</v>
      </c>
      <c r="C18" s="55" t="s">
        <v>49</v>
      </c>
      <c r="D18" s="55" t="s">
        <v>38</v>
      </c>
      <c r="E18" s="65" t="s">
        <v>374</v>
      </c>
      <c r="F18" s="113">
        <v>52</v>
      </c>
      <c r="G18" s="113">
        <v>6</v>
      </c>
      <c r="H18" s="113">
        <v>0</v>
      </c>
      <c r="I18" s="113" t="s">
        <v>375</v>
      </c>
    </row>
    <row r="19" spans="1:9" x14ac:dyDescent="0.2">
      <c r="A19" s="54">
        <v>7</v>
      </c>
      <c r="B19" s="54">
        <v>17</v>
      </c>
      <c r="C19" s="54" t="s">
        <v>47</v>
      </c>
      <c r="D19" s="54" t="s">
        <v>36</v>
      </c>
      <c r="E19" s="67" t="s">
        <v>376</v>
      </c>
      <c r="F19" s="112">
        <v>51</v>
      </c>
      <c r="G19" s="112">
        <v>0</v>
      </c>
      <c r="H19" s="112">
        <v>0</v>
      </c>
      <c r="I19" s="112" t="s">
        <v>377</v>
      </c>
    </row>
    <row r="20" spans="1:9" x14ac:dyDescent="0.2">
      <c r="A20" s="77">
        <v>23</v>
      </c>
      <c r="B20" s="77" t="s">
        <v>177</v>
      </c>
      <c r="C20" s="77" t="s">
        <v>45</v>
      </c>
      <c r="D20" s="77" t="s">
        <v>34</v>
      </c>
      <c r="E20" s="78" t="s">
        <v>378</v>
      </c>
      <c r="F20" s="110">
        <v>11</v>
      </c>
      <c r="G20" s="110">
        <v>-15</v>
      </c>
      <c r="H20" s="110">
        <v>0</v>
      </c>
      <c r="I20" s="110" t="s">
        <v>379</v>
      </c>
    </row>
    <row r="21" spans="1:9" x14ac:dyDescent="0.2">
      <c r="A21" s="55">
        <v>20</v>
      </c>
      <c r="B21" s="55" t="s">
        <v>177</v>
      </c>
      <c r="C21" s="55" t="s">
        <v>50</v>
      </c>
      <c r="D21" s="55" t="s">
        <v>38</v>
      </c>
      <c r="E21" s="65" t="s">
        <v>380</v>
      </c>
      <c r="F21" s="113">
        <v>1</v>
      </c>
      <c r="G21" s="113">
        <v>-15</v>
      </c>
      <c r="H21" s="113">
        <v>0</v>
      </c>
      <c r="I21" s="113" t="s">
        <v>381</v>
      </c>
    </row>
    <row r="22" spans="1:9" ht="17" customHeight="1" thickBot="1" x14ac:dyDescent="0.25">
      <c r="A22" s="217">
        <v>27</v>
      </c>
      <c r="B22" s="217" t="s">
        <v>382</v>
      </c>
      <c r="C22" s="217" t="s">
        <v>46</v>
      </c>
      <c r="D22" s="217" t="s">
        <v>27</v>
      </c>
      <c r="E22" s="218"/>
      <c r="F22" s="219"/>
      <c r="G22" s="219">
        <v>-15</v>
      </c>
      <c r="H22" s="219">
        <v>0</v>
      </c>
      <c r="I22" s="219" t="s">
        <v>383</v>
      </c>
    </row>
  </sheetData>
  <autoFilter ref="A2:I22" xr:uid="{00000000-0009-0000-0000-00000A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4" max="6" width="10.83203125" style="231" customWidth="1"/>
    <col min="11" max="11" width="29.1640625" style="231" customWidth="1"/>
  </cols>
  <sheetData>
    <row r="1" spans="1:11" ht="17" customHeight="1" thickBot="1" x14ac:dyDescent="0.25"/>
    <row r="2" spans="1:11" ht="17" customHeight="1" thickBot="1" x14ac:dyDescent="0.25">
      <c r="A2" s="412" t="s">
        <v>101</v>
      </c>
      <c r="B2" s="412" t="s">
        <v>1</v>
      </c>
      <c r="C2" s="412" t="s">
        <v>0</v>
      </c>
      <c r="D2" s="24" t="s">
        <v>102</v>
      </c>
      <c r="E2" s="25" t="s">
        <v>103</v>
      </c>
      <c r="F2" s="26" t="s">
        <v>104</v>
      </c>
      <c r="G2" s="412" t="s">
        <v>105</v>
      </c>
      <c r="H2" s="412" t="s">
        <v>106</v>
      </c>
      <c r="I2" s="241" t="s">
        <v>107</v>
      </c>
      <c r="J2" s="412" t="s">
        <v>108</v>
      </c>
      <c r="K2" s="412" t="s">
        <v>109</v>
      </c>
    </row>
    <row r="3" spans="1:11" x14ac:dyDescent="0.2">
      <c r="A3" s="47">
        <v>77</v>
      </c>
      <c r="B3" s="47" t="s">
        <v>23</v>
      </c>
      <c r="C3" s="47" t="s">
        <v>21</v>
      </c>
      <c r="D3" s="117">
        <v>27.294</v>
      </c>
      <c r="E3" s="118">
        <v>34.47</v>
      </c>
      <c r="F3" s="119">
        <v>23.35</v>
      </c>
      <c r="G3" s="22" t="s">
        <v>384</v>
      </c>
      <c r="H3" s="22" t="s">
        <v>385</v>
      </c>
      <c r="I3" s="23" t="s">
        <v>386</v>
      </c>
      <c r="J3" s="236">
        <v>20</v>
      </c>
      <c r="K3" s="22"/>
    </row>
    <row r="4" spans="1:11" x14ac:dyDescent="0.2">
      <c r="A4" s="48">
        <v>44</v>
      </c>
      <c r="B4" s="48" t="s">
        <v>22</v>
      </c>
      <c r="C4" s="48" t="s">
        <v>21</v>
      </c>
      <c r="D4" s="120">
        <v>27.334</v>
      </c>
      <c r="E4" s="121">
        <v>34.548000000000002</v>
      </c>
      <c r="F4" s="122">
        <v>23.335000000000001</v>
      </c>
      <c r="G4" s="2" t="s">
        <v>387</v>
      </c>
      <c r="H4" s="2" t="s">
        <v>388</v>
      </c>
      <c r="I4" s="12" t="s">
        <v>389</v>
      </c>
      <c r="J4" s="115">
        <v>17</v>
      </c>
      <c r="K4" s="2"/>
    </row>
    <row r="5" spans="1:11" x14ac:dyDescent="0.2">
      <c r="A5" s="52">
        <v>11</v>
      </c>
      <c r="B5" s="52" t="s">
        <v>46</v>
      </c>
      <c r="C5" s="52" t="s">
        <v>27</v>
      </c>
      <c r="D5" s="129">
        <v>27.356000000000002</v>
      </c>
      <c r="E5" s="130">
        <v>34.887</v>
      </c>
      <c r="F5" s="131">
        <v>23.713999999999999</v>
      </c>
      <c r="G5" s="5" t="s">
        <v>390</v>
      </c>
      <c r="H5" s="5" t="s">
        <v>391</v>
      </c>
      <c r="I5" s="15" t="s">
        <v>392</v>
      </c>
      <c r="J5" s="104">
        <v>13</v>
      </c>
      <c r="K5" s="5"/>
    </row>
    <row r="6" spans="1:11" x14ac:dyDescent="0.2">
      <c r="A6" s="50">
        <v>33</v>
      </c>
      <c r="B6" s="50" t="s">
        <v>25</v>
      </c>
      <c r="C6" s="50" t="s">
        <v>24</v>
      </c>
      <c r="D6" s="123">
        <v>27.44</v>
      </c>
      <c r="E6" s="124">
        <v>35.021000000000001</v>
      </c>
      <c r="F6" s="125">
        <v>23.657</v>
      </c>
      <c r="G6" s="3" t="s">
        <v>393</v>
      </c>
      <c r="H6" s="3" t="s">
        <v>394</v>
      </c>
      <c r="I6" s="13" t="s">
        <v>395</v>
      </c>
      <c r="J6" s="102">
        <v>17</v>
      </c>
      <c r="K6" s="3"/>
    </row>
    <row r="7" spans="1:11" x14ac:dyDescent="0.2">
      <c r="A7" s="53">
        <v>3</v>
      </c>
      <c r="B7" s="53" t="s">
        <v>30</v>
      </c>
      <c r="C7" s="53" t="s">
        <v>29</v>
      </c>
      <c r="D7" s="135">
        <v>27.515000000000001</v>
      </c>
      <c r="E7" s="136">
        <v>35.134</v>
      </c>
      <c r="F7" s="137">
        <v>23.527000000000001</v>
      </c>
      <c r="G7" s="7" t="s">
        <v>396</v>
      </c>
      <c r="H7" s="7" t="s">
        <v>397</v>
      </c>
      <c r="I7" s="17" t="s">
        <v>398</v>
      </c>
      <c r="J7" s="108">
        <v>11</v>
      </c>
      <c r="K7" s="7"/>
    </row>
    <row r="8" spans="1:11" x14ac:dyDescent="0.2">
      <c r="A8" s="52">
        <v>18</v>
      </c>
      <c r="B8" s="52" t="s">
        <v>41</v>
      </c>
      <c r="C8" s="52" t="s">
        <v>27</v>
      </c>
      <c r="D8" s="129">
        <v>27.56</v>
      </c>
      <c r="E8" s="130">
        <v>35.067999999999998</v>
      </c>
      <c r="F8" s="131">
        <v>23.786999999999999</v>
      </c>
      <c r="G8" s="5" t="s">
        <v>399</v>
      </c>
      <c r="H8" s="5" t="s">
        <v>400</v>
      </c>
      <c r="I8" s="15" t="s">
        <v>401</v>
      </c>
      <c r="J8" s="104">
        <v>8</v>
      </c>
      <c r="K8" s="5"/>
    </row>
    <row r="9" spans="1:11" x14ac:dyDescent="0.2">
      <c r="A9" s="77">
        <v>10</v>
      </c>
      <c r="B9" s="77" t="s">
        <v>39</v>
      </c>
      <c r="C9" s="77" t="s">
        <v>34</v>
      </c>
      <c r="D9" s="138">
        <v>27.643000000000001</v>
      </c>
      <c r="E9" s="139">
        <v>35.103000000000002</v>
      </c>
      <c r="F9" s="140">
        <v>23.63</v>
      </c>
      <c r="G9" s="79" t="s">
        <v>393</v>
      </c>
      <c r="H9" s="79" t="s">
        <v>402</v>
      </c>
      <c r="I9" s="80" t="s">
        <v>403</v>
      </c>
      <c r="J9" s="110">
        <v>9</v>
      </c>
      <c r="K9" s="79"/>
    </row>
    <row r="10" spans="1:11" x14ac:dyDescent="0.2">
      <c r="A10" s="49">
        <v>16</v>
      </c>
      <c r="B10" s="49" t="s">
        <v>32</v>
      </c>
      <c r="C10" s="49" t="s">
        <v>31</v>
      </c>
      <c r="D10" s="132">
        <v>27.486999999999998</v>
      </c>
      <c r="E10" s="133">
        <v>35.162999999999997</v>
      </c>
      <c r="F10" s="134">
        <v>23.917999999999999</v>
      </c>
      <c r="G10" s="6" t="s">
        <v>404</v>
      </c>
      <c r="H10" s="6" t="s">
        <v>405</v>
      </c>
      <c r="I10" s="16" t="s">
        <v>406</v>
      </c>
      <c r="J10" s="106">
        <v>8</v>
      </c>
      <c r="K10" s="6"/>
    </row>
    <row r="11" spans="1:11" x14ac:dyDescent="0.2">
      <c r="A11" s="50">
        <v>23</v>
      </c>
      <c r="B11" s="50" t="s">
        <v>37</v>
      </c>
      <c r="C11" s="50" t="s">
        <v>24</v>
      </c>
      <c r="D11" s="123">
        <v>27.693999999999999</v>
      </c>
      <c r="E11" s="124">
        <v>35.183999999999997</v>
      </c>
      <c r="F11" s="125">
        <v>23.683</v>
      </c>
      <c r="G11" s="3" t="s">
        <v>407</v>
      </c>
      <c r="H11" s="3" t="s">
        <v>408</v>
      </c>
      <c r="I11" s="13" t="s">
        <v>409</v>
      </c>
      <c r="J11" s="102">
        <v>5</v>
      </c>
      <c r="K11" s="3"/>
    </row>
    <row r="12" spans="1:11" x14ac:dyDescent="0.2">
      <c r="A12" s="51">
        <v>4</v>
      </c>
      <c r="B12" s="51" t="s">
        <v>35</v>
      </c>
      <c r="C12" s="51" t="s">
        <v>26</v>
      </c>
      <c r="D12" s="126">
        <v>27.710999999999999</v>
      </c>
      <c r="E12" s="127">
        <v>35.31</v>
      </c>
      <c r="F12" s="128">
        <v>23.731000000000002</v>
      </c>
      <c r="G12" s="4" t="s">
        <v>410</v>
      </c>
      <c r="H12" s="4" t="s">
        <v>411</v>
      </c>
      <c r="I12" s="14" t="s">
        <v>412</v>
      </c>
      <c r="J12" s="246">
        <v>11</v>
      </c>
      <c r="K12" s="4"/>
    </row>
    <row r="13" spans="1:11" x14ac:dyDescent="0.2">
      <c r="A13" s="53">
        <v>31</v>
      </c>
      <c r="B13" s="53" t="s">
        <v>42</v>
      </c>
      <c r="C13" s="53" t="s">
        <v>29</v>
      </c>
      <c r="D13" s="135">
        <v>27.919</v>
      </c>
      <c r="E13" s="136">
        <v>35.281999999999996</v>
      </c>
      <c r="F13" s="137">
        <v>23.783000000000001</v>
      </c>
      <c r="G13" s="7" t="s">
        <v>413</v>
      </c>
      <c r="H13" s="7" t="s">
        <v>414</v>
      </c>
      <c r="I13" s="17" t="s">
        <v>141</v>
      </c>
      <c r="J13" s="108">
        <v>2</v>
      </c>
      <c r="K13" s="7" t="s">
        <v>415</v>
      </c>
    </row>
    <row r="14" spans="1:11" x14ac:dyDescent="0.2">
      <c r="A14" s="49">
        <v>5</v>
      </c>
      <c r="B14" s="49" t="s">
        <v>43</v>
      </c>
      <c r="C14" s="49" t="s">
        <v>31</v>
      </c>
      <c r="D14" s="132">
        <v>27.728000000000002</v>
      </c>
      <c r="E14" s="133">
        <v>35.423999999999999</v>
      </c>
      <c r="F14" s="134">
        <v>23.925999999999998</v>
      </c>
      <c r="G14" s="6" t="s">
        <v>416</v>
      </c>
      <c r="H14" s="6" t="s">
        <v>417</v>
      </c>
      <c r="I14" s="16" t="s">
        <v>141</v>
      </c>
      <c r="J14" s="106">
        <v>2</v>
      </c>
      <c r="K14" s="6"/>
    </row>
    <row r="15" spans="1:11" x14ac:dyDescent="0.2">
      <c r="A15" s="51">
        <v>55</v>
      </c>
      <c r="B15" s="51" t="s">
        <v>33</v>
      </c>
      <c r="C15" s="51" t="s">
        <v>26</v>
      </c>
      <c r="D15" s="126">
        <v>27.789000000000001</v>
      </c>
      <c r="E15" s="127">
        <v>35.43</v>
      </c>
      <c r="F15" s="128">
        <v>23.864000000000001</v>
      </c>
      <c r="G15" s="4" t="s">
        <v>418</v>
      </c>
      <c r="H15" s="4" t="s">
        <v>419</v>
      </c>
      <c r="I15" s="14" t="s">
        <v>141</v>
      </c>
      <c r="J15" s="227">
        <v>2</v>
      </c>
      <c r="K15" s="4"/>
    </row>
    <row r="16" spans="1:11" x14ac:dyDescent="0.2">
      <c r="A16" s="55">
        <v>8</v>
      </c>
      <c r="B16" s="55" t="s">
        <v>49</v>
      </c>
      <c r="C16" s="55" t="s">
        <v>38</v>
      </c>
      <c r="D16" s="141">
        <v>27.852</v>
      </c>
      <c r="E16" s="142">
        <v>35.551000000000002</v>
      </c>
      <c r="F16" s="143">
        <v>23.850999999999999</v>
      </c>
      <c r="G16" s="8" t="s">
        <v>420</v>
      </c>
      <c r="H16" s="8" t="s">
        <v>421</v>
      </c>
      <c r="I16" s="18" t="s">
        <v>141</v>
      </c>
      <c r="J16" s="113">
        <v>4</v>
      </c>
      <c r="K16" s="8"/>
    </row>
    <row r="17" spans="1:11" x14ac:dyDescent="0.2">
      <c r="A17" s="56">
        <v>63</v>
      </c>
      <c r="B17" s="56" t="s">
        <v>51</v>
      </c>
      <c r="C17" s="56" t="s">
        <v>40</v>
      </c>
      <c r="D17" s="144">
        <v>27.937999999999999</v>
      </c>
      <c r="E17" s="145">
        <v>35.502000000000002</v>
      </c>
      <c r="F17" s="146">
        <v>24.015000000000001</v>
      </c>
      <c r="G17" s="9" t="s">
        <v>422</v>
      </c>
      <c r="H17" s="9" t="s">
        <v>423</v>
      </c>
      <c r="I17" s="19" t="s">
        <v>141</v>
      </c>
      <c r="J17" s="116">
        <v>4</v>
      </c>
      <c r="K17" s="9"/>
    </row>
    <row r="18" spans="1:11" x14ac:dyDescent="0.2">
      <c r="A18" s="77">
        <v>23</v>
      </c>
      <c r="B18" s="77" t="s">
        <v>45</v>
      </c>
      <c r="C18" s="77" t="s">
        <v>34</v>
      </c>
      <c r="D18" s="138">
        <v>27.902000000000001</v>
      </c>
      <c r="E18" s="139">
        <v>35.374000000000002</v>
      </c>
      <c r="F18" s="140">
        <v>23.986999999999998</v>
      </c>
      <c r="G18" s="79" t="s">
        <v>424</v>
      </c>
      <c r="H18" s="79" t="s">
        <v>141</v>
      </c>
      <c r="I18" s="80" t="s">
        <v>141</v>
      </c>
      <c r="J18" s="110">
        <v>1</v>
      </c>
      <c r="K18" s="79"/>
    </row>
    <row r="19" spans="1:11" x14ac:dyDescent="0.2">
      <c r="A19" s="55">
        <v>20</v>
      </c>
      <c r="B19" s="55" t="s">
        <v>50</v>
      </c>
      <c r="C19" s="55" t="s">
        <v>38</v>
      </c>
      <c r="D19" s="141">
        <v>28.027999999999999</v>
      </c>
      <c r="E19" s="142">
        <v>36.020000000000003</v>
      </c>
      <c r="F19" s="143">
        <v>24.157</v>
      </c>
      <c r="G19" s="8" t="s">
        <v>425</v>
      </c>
      <c r="H19" s="8" t="s">
        <v>141</v>
      </c>
      <c r="I19" s="18" t="s">
        <v>141</v>
      </c>
      <c r="J19" s="113">
        <v>1</v>
      </c>
      <c r="K19" s="8"/>
    </row>
    <row r="20" spans="1:11" x14ac:dyDescent="0.2">
      <c r="A20" s="56">
        <v>6</v>
      </c>
      <c r="B20" s="56" t="s">
        <v>52</v>
      </c>
      <c r="C20" s="56" t="s">
        <v>40</v>
      </c>
      <c r="D20" s="144">
        <v>28.227</v>
      </c>
      <c r="E20" s="145">
        <v>35.917000000000002</v>
      </c>
      <c r="F20" s="146">
        <v>24.286000000000001</v>
      </c>
      <c r="G20" s="9" t="s">
        <v>426</v>
      </c>
      <c r="H20" s="9" t="s">
        <v>141</v>
      </c>
      <c r="I20" s="19" t="s">
        <v>141</v>
      </c>
      <c r="J20" s="116">
        <v>1</v>
      </c>
      <c r="K20" s="9"/>
    </row>
    <row r="21" spans="1:11" x14ac:dyDescent="0.2">
      <c r="A21" s="54">
        <v>99</v>
      </c>
      <c r="B21" s="54" t="s">
        <v>48</v>
      </c>
      <c r="C21" s="54" t="s">
        <v>36</v>
      </c>
      <c r="D21" s="147">
        <v>28.202999999999999</v>
      </c>
      <c r="E21" s="148">
        <v>35.808</v>
      </c>
      <c r="F21" s="149">
        <v>24.411000000000001</v>
      </c>
      <c r="G21" s="10" t="s">
        <v>427</v>
      </c>
      <c r="H21" s="10" t="s">
        <v>141</v>
      </c>
      <c r="I21" s="20" t="s">
        <v>141</v>
      </c>
      <c r="J21" s="112">
        <v>3</v>
      </c>
      <c r="K21" s="10"/>
    </row>
    <row r="22" spans="1:11" ht="17" customHeight="1" thickBot="1" x14ac:dyDescent="0.25">
      <c r="A22" s="156">
        <v>7</v>
      </c>
      <c r="B22" s="156" t="s">
        <v>47</v>
      </c>
      <c r="C22" s="156" t="s">
        <v>36</v>
      </c>
      <c r="D22" s="193">
        <v>28.257999999999999</v>
      </c>
      <c r="E22" s="194">
        <v>35.948999999999998</v>
      </c>
      <c r="F22" s="195">
        <v>24.286000000000001</v>
      </c>
      <c r="G22" s="157" t="s">
        <v>428</v>
      </c>
      <c r="H22" s="157" t="s">
        <v>141</v>
      </c>
      <c r="I22" s="158" t="s">
        <v>141</v>
      </c>
      <c r="J22" s="159">
        <v>1</v>
      </c>
      <c r="K22" s="157"/>
    </row>
  </sheetData>
  <autoFilter ref="A2:K22" xr:uid="{00000000-0009-0000-0000-00000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2"/>
  <sheetViews>
    <sheetView zoomScaleNormal="100" workbookViewId="0">
      <selection activeCell="E22" sqref="E22"/>
    </sheetView>
  </sheetViews>
  <sheetFormatPr baseColWidth="10" defaultRowHeight="16" x14ac:dyDescent="0.2"/>
  <cols>
    <col min="9" max="9" width="32" style="231" customWidth="1"/>
  </cols>
  <sheetData>
    <row r="1" spans="1:10" ht="17" customHeight="1" thickBot="1" x14ac:dyDescent="0.25"/>
    <row r="2" spans="1:10" ht="17" customHeight="1" thickBot="1" x14ac:dyDescent="0.25">
      <c r="A2" s="412" t="s">
        <v>101</v>
      </c>
      <c r="B2" s="412" t="s">
        <v>155</v>
      </c>
      <c r="C2" s="412" t="s">
        <v>1</v>
      </c>
      <c r="D2" s="412" t="s">
        <v>0</v>
      </c>
      <c r="E2" s="412" t="s">
        <v>156</v>
      </c>
      <c r="F2" s="412" t="s">
        <v>157</v>
      </c>
      <c r="G2" s="412" t="s">
        <v>108</v>
      </c>
      <c r="H2" s="412" t="s">
        <v>158</v>
      </c>
      <c r="I2" s="242" t="s">
        <v>109</v>
      </c>
    </row>
    <row r="3" spans="1:10" x14ac:dyDescent="0.2">
      <c r="A3" s="223">
        <v>33</v>
      </c>
      <c r="B3" s="223">
        <v>1</v>
      </c>
      <c r="C3" s="223" t="s">
        <v>25</v>
      </c>
      <c r="D3" s="223" t="s">
        <v>24</v>
      </c>
      <c r="E3" s="224" t="s">
        <v>429</v>
      </c>
      <c r="F3" s="226">
        <v>52</v>
      </c>
      <c r="G3" s="226">
        <v>35</v>
      </c>
      <c r="H3" s="226">
        <v>25</v>
      </c>
      <c r="I3" s="226"/>
    </row>
    <row r="4" spans="1:10" x14ac:dyDescent="0.2">
      <c r="A4" s="48">
        <v>44</v>
      </c>
      <c r="B4" s="48">
        <v>2</v>
      </c>
      <c r="C4" s="48" t="s">
        <v>22</v>
      </c>
      <c r="D4" s="48" t="s">
        <v>21</v>
      </c>
      <c r="E4" s="59" t="s">
        <v>430</v>
      </c>
      <c r="F4" s="115">
        <v>52</v>
      </c>
      <c r="G4" s="115">
        <v>37</v>
      </c>
      <c r="H4" s="115">
        <v>19</v>
      </c>
      <c r="I4" s="115" t="s">
        <v>162</v>
      </c>
      <c r="J4" s="214"/>
    </row>
    <row r="5" spans="1:10" x14ac:dyDescent="0.2">
      <c r="A5" s="48">
        <v>77</v>
      </c>
      <c r="B5" s="48">
        <v>3</v>
      </c>
      <c r="C5" s="48" t="s">
        <v>23</v>
      </c>
      <c r="D5" s="48" t="s">
        <v>21</v>
      </c>
      <c r="E5" s="59" t="s">
        <v>431</v>
      </c>
      <c r="F5" s="115">
        <v>52</v>
      </c>
      <c r="G5" s="115">
        <v>12</v>
      </c>
      <c r="H5" s="115">
        <v>15</v>
      </c>
      <c r="I5" s="115"/>
    </row>
    <row r="6" spans="1:10" x14ac:dyDescent="0.2">
      <c r="A6" s="49">
        <v>16</v>
      </c>
      <c r="B6" s="49">
        <v>4</v>
      </c>
      <c r="C6" s="49" t="s">
        <v>32</v>
      </c>
      <c r="D6" s="49" t="s">
        <v>31</v>
      </c>
      <c r="E6" s="63" t="s">
        <v>432</v>
      </c>
      <c r="F6" s="106">
        <v>52</v>
      </c>
      <c r="G6" s="106">
        <v>24</v>
      </c>
      <c r="H6" s="106">
        <v>12</v>
      </c>
      <c r="I6" s="106"/>
    </row>
    <row r="7" spans="1:10" x14ac:dyDescent="0.2">
      <c r="A7" s="50">
        <v>23</v>
      </c>
      <c r="B7" s="50">
        <v>5</v>
      </c>
      <c r="C7" s="50" t="s">
        <v>37</v>
      </c>
      <c r="D7" s="50" t="s">
        <v>24</v>
      </c>
      <c r="E7" s="60" t="s">
        <v>433</v>
      </c>
      <c r="F7" s="102">
        <v>52</v>
      </c>
      <c r="G7" s="102">
        <v>19</v>
      </c>
      <c r="H7" s="102">
        <v>10</v>
      </c>
      <c r="I7" s="102"/>
    </row>
    <row r="8" spans="1:10" x14ac:dyDescent="0.2">
      <c r="A8" s="52">
        <v>18</v>
      </c>
      <c r="B8" s="52">
        <v>6</v>
      </c>
      <c r="C8" s="52" t="s">
        <v>41</v>
      </c>
      <c r="D8" s="52" t="s">
        <v>27</v>
      </c>
      <c r="E8" s="62" t="s">
        <v>434</v>
      </c>
      <c r="F8" s="104">
        <v>52</v>
      </c>
      <c r="G8" s="104">
        <v>12</v>
      </c>
      <c r="H8" s="104">
        <v>8</v>
      </c>
      <c r="I8" s="104"/>
    </row>
    <row r="9" spans="1:10" x14ac:dyDescent="0.2">
      <c r="A9" s="52">
        <v>11</v>
      </c>
      <c r="B9" s="52">
        <v>7</v>
      </c>
      <c r="C9" s="52" t="s">
        <v>46</v>
      </c>
      <c r="D9" s="52" t="s">
        <v>27</v>
      </c>
      <c r="E9" s="62" t="s">
        <v>435</v>
      </c>
      <c r="F9" s="104">
        <v>52</v>
      </c>
      <c r="G9" s="104">
        <v>-1</v>
      </c>
      <c r="H9" s="104">
        <v>6</v>
      </c>
      <c r="I9" s="104"/>
    </row>
    <row r="10" spans="1:10" x14ac:dyDescent="0.2">
      <c r="A10" s="53">
        <v>31</v>
      </c>
      <c r="B10" s="53">
        <v>8</v>
      </c>
      <c r="C10" s="53" t="s">
        <v>42</v>
      </c>
      <c r="D10" s="53" t="s">
        <v>29</v>
      </c>
      <c r="E10" s="64" t="s">
        <v>436</v>
      </c>
      <c r="F10" s="108">
        <v>52</v>
      </c>
      <c r="G10" s="108">
        <v>18</v>
      </c>
      <c r="H10" s="108">
        <v>4</v>
      </c>
      <c r="I10" s="108"/>
    </row>
    <row r="11" spans="1:10" x14ac:dyDescent="0.2">
      <c r="A11" s="51">
        <v>4</v>
      </c>
      <c r="B11" s="51">
        <v>9</v>
      </c>
      <c r="C11" s="51" t="s">
        <v>35</v>
      </c>
      <c r="D11" s="51" t="s">
        <v>26</v>
      </c>
      <c r="E11" s="61" t="s">
        <v>437</v>
      </c>
      <c r="F11" s="246">
        <v>52</v>
      </c>
      <c r="G11" s="246">
        <v>8</v>
      </c>
      <c r="H11" s="246">
        <v>2</v>
      </c>
      <c r="I11" s="246"/>
    </row>
    <row r="12" spans="1:10" x14ac:dyDescent="0.2">
      <c r="A12" s="77">
        <v>23</v>
      </c>
      <c r="B12" s="77">
        <v>10</v>
      </c>
      <c r="C12" s="77" t="s">
        <v>45</v>
      </c>
      <c r="D12" s="77" t="s">
        <v>34</v>
      </c>
      <c r="E12" s="78" t="s">
        <v>438</v>
      </c>
      <c r="F12" s="110">
        <v>52</v>
      </c>
      <c r="G12" s="110">
        <v>15</v>
      </c>
      <c r="H12" s="110">
        <v>1</v>
      </c>
      <c r="I12" s="110"/>
    </row>
    <row r="13" spans="1:10" x14ac:dyDescent="0.2">
      <c r="A13" s="77">
        <v>10</v>
      </c>
      <c r="B13" s="77">
        <v>11</v>
      </c>
      <c r="C13" s="77" t="s">
        <v>39</v>
      </c>
      <c r="D13" s="77" t="s">
        <v>34</v>
      </c>
      <c r="E13" s="78" t="s">
        <v>439</v>
      </c>
      <c r="F13" s="110">
        <v>52</v>
      </c>
      <c r="G13" s="110">
        <v>-7</v>
      </c>
      <c r="H13" s="110">
        <v>0</v>
      </c>
      <c r="I13" s="110"/>
    </row>
    <row r="14" spans="1:10" x14ac:dyDescent="0.2">
      <c r="A14" s="49">
        <v>5</v>
      </c>
      <c r="B14" s="49">
        <v>12</v>
      </c>
      <c r="C14" s="49" t="s">
        <v>43</v>
      </c>
      <c r="D14" s="49" t="s">
        <v>31</v>
      </c>
      <c r="E14" s="63" t="s">
        <v>440</v>
      </c>
      <c r="F14" s="106">
        <v>52</v>
      </c>
      <c r="G14" s="106">
        <v>0</v>
      </c>
      <c r="H14" s="106">
        <v>0</v>
      </c>
      <c r="I14" s="106"/>
    </row>
    <row r="15" spans="1:10" x14ac:dyDescent="0.2">
      <c r="A15" s="51">
        <v>55</v>
      </c>
      <c r="B15" s="51">
        <v>13</v>
      </c>
      <c r="C15" s="51" t="s">
        <v>33</v>
      </c>
      <c r="D15" s="51" t="s">
        <v>26</v>
      </c>
      <c r="E15" s="61" t="s">
        <v>441</v>
      </c>
      <c r="F15" s="246">
        <v>52</v>
      </c>
      <c r="G15" s="246">
        <v>0</v>
      </c>
      <c r="H15" s="246">
        <v>0</v>
      </c>
      <c r="I15" s="246"/>
    </row>
    <row r="16" spans="1:10" x14ac:dyDescent="0.2">
      <c r="A16" s="53">
        <v>3</v>
      </c>
      <c r="B16" s="53">
        <v>14</v>
      </c>
      <c r="C16" s="53" t="s">
        <v>30</v>
      </c>
      <c r="D16" s="53" t="s">
        <v>29</v>
      </c>
      <c r="E16" s="64" t="s">
        <v>442</v>
      </c>
      <c r="F16" s="108">
        <v>51</v>
      </c>
      <c r="G16" s="108">
        <v>-9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47</v>
      </c>
      <c r="D17" s="54" t="s">
        <v>36</v>
      </c>
      <c r="E17" s="67" t="s">
        <v>443</v>
      </c>
      <c r="F17" s="112">
        <v>51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49</v>
      </c>
      <c r="D18" s="55" t="s">
        <v>38</v>
      </c>
      <c r="E18" s="65" t="s">
        <v>444</v>
      </c>
      <c r="F18" s="113">
        <v>51</v>
      </c>
      <c r="G18" s="113">
        <v>1</v>
      </c>
      <c r="H18" s="113">
        <v>0</v>
      </c>
      <c r="I18" s="113"/>
    </row>
    <row r="19" spans="1:9" x14ac:dyDescent="0.2">
      <c r="A19" s="54">
        <v>99</v>
      </c>
      <c r="B19" s="54">
        <v>17</v>
      </c>
      <c r="C19" s="54" t="s">
        <v>48</v>
      </c>
      <c r="D19" s="54" t="s">
        <v>36</v>
      </c>
      <c r="E19" s="67" t="s">
        <v>445</v>
      </c>
      <c r="F19" s="112">
        <v>51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51</v>
      </c>
      <c r="D20" s="56" t="s">
        <v>40</v>
      </c>
      <c r="E20" s="66" t="s">
        <v>446</v>
      </c>
      <c r="F20" s="116">
        <v>51</v>
      </c>
      <c r="G20" s="116">
        <v>1</v>
      </c>
      <c r="H20" s="116">
        <v>0</v>
      </c>
      <c r="I20" s="116"/>
    </row>
    <row r="21" spans="1:9" x14ac:dyDescent="0.2">
      <c r="A21" s="56">
        <v>6</v>
      </c>
      <c r="B21" s="56">
        <v>19</v>
      </c>
      <c r="C21" s="56" t="s">
        <v>52</v>
      </c>
      <c r="D21" s="56" t="s">
        <v>40</v>
      </c>
      <c r="E21" s="66" t="s">
        <v>447</v>
      </c>
      <c r="F21" s="116">
        <v>51</v>
      </c>
      <c r="G21" s="116">
        <v>0</v>
      </c>
      <c r="H21" s="116">
        <v>0</v>
      </c>
      <c r="I21" s="116"/>
    </row>
    <row r="22" spans="1:9" ht="17" customHeight="1" thickBot="1" x14ac:dyDescent="0.25">
      <c r="A22" s="73">
        <v>20</v>
      </c>
      <c r="B22" s="73" t="s">
        <v>177</v>
      </c>
      <c r="C22" s="73" t="s">
        <v>50</v>
      </c>
      <c r="D22" s="73" t="s">
        <v>38</v>
      </c>
      <c r="E22" s="225" t="s">
        <v>448</v>
      </c>
      <c r="F22" s="76">
        <v>43</v>
      </c>
      <c r="G22" s="76">
        <v>-15</v>
      </c>
      <c r="H22" s="76">
        <v>0</v>
      </c>
      <c r="I22" s="76" t="s">
        <v>449</v>
      </c>
    </row>
  </sheetData>
  <autoFilter ref="A2:I22" xr:uid="{00000000-0009-0000-0000-00000C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2"/>
  <sheetViews>
    <sheetView zoomScale="130" zoomScaleNormal="130" workbookViewId="0">
      <selection activeCell="J24" sqref="J24"/>
    </sheetView>
  </sheetViews>
  <sheetFormatPr baseColWidth="10" defaultRowHeight="16" x14ac:dyDescent="0.2"/>
  <cols>
    <col min="4" max="6" width="10.83203125" style="231" customWidth="1"/>
  </cols>
  <sheetData>
    <row r="1" spans="1:11" ht="17" customHeight="1" thickBot="1" x14ac:dyDescent="0.25"/>
    <row r="2" spans="1:11" ht="17" customHeight="1" thickBot="1" x14ac:dyDescent="0.25">
      <c r="A2" s="412" t="s">
        <v>101</v>
      </c>
      <c r="B2" s="412" t="s">
        <v>1</v>
      </c>
      <c r="C2" s="412" t="s">
        <v>0</v>
      </c>
      <c r="D2" s="24" t="s">
        <v>102</v>
      </c>
      <c r="E2" s="25" t="s">
        <v>103</v>
      </c>
      <c r="F2" s="26" t="s">
        <v>104</v>
      </c>
      <c r="G2" s="412" t="s">
        <v>105</v>
      </c>
      <c r="H2" s="412" t="s">
        <v>106</v>
      </c>
      <c r="I2" s="241" t="s">
        <v>107</v>
      </c>
      <c r="J2" s="412" t="s">
        <v>108</v>
      </c>
      <c r="K2" s="412" t="s">
        <v>109</v>
      </c>
    </row>
    <row r="3" spans="1:11" x14ac:dyDescent="0.2">
      <c r="A3" s="47">
        <v>44</v>
      </c>
      <c r="B3" s="47" t="s">
        <v>22</v>
      </c>
      <c r="C3" s="47" t="s">
        <v>21</v>
      </c>
      <c r="D3" s="117">
        <v>21.393000000000001</v>
      </c>
      <c r="E3" s="118">
        <v>27.959</v>
      </c>
      <c r="F3" s="119">
        <v>26.231999999999999</v>
      </c>
      <c r="G3" s="22" t="s">
        <v>450</v>
      </c>
      <c r="H3" s="22" t="s">
        <v>451</v>
      </c>
      <c r="I3" s="23" t="s">
        <v>452</v>
      </c>
      <c r="J3" s="236">
        <v>15</v>
      </c>
      <c r="K3" s="22"/>
    </row>
    <row r="4" spans="1:11" x14ac:dyDescent="0.2">
      <c r="A4" s="48">
        <v>77</v>
      </c>
      <c r="B4" s="48" t="s">
        <v>23</v>
      </c>
      <c r="C4" s="48" t="s">
        <v>21</v>
      </c>
      <c r="D4" s="120">
        <v>21.303000000000001</v>
      </c>
      <c r="E4" s="121">
        <v>27.91</v>
      </c>
      <c r="F4" s="122">
        <v>26.372</v>
      </c>
      <c r="G4" s="2" t="s">
        <v>453</v>
      </c>
      <c r="H4" s="2" t="s">
        <v>283</v>
      </c>
      <c r="I4" s="12" t="s">
        <v>454</v>
      </c>
      <c r="J4" s="115">
        <v>12</v>
      </c>
      <c r="K4" s="2"/>
    </row>
    <row r="5" spans="1:11" x14ac:dyDescent="0.2">
      <c r="A5" s="50">
        <v>33</v>
      </c>
      <c r="B5" s="50" t="s">
        <v>25</v>
      </c>
      <c r="C5" s="50" t="s">
        <v>24</v>
      </c>
      <c r="D5" s="123">
        <v>21.565000000000001</v>
      </c>
      <c r="E5" s="124">
        <v>28.295000000000002</v>
      </c>
      <c r="F5" s="125">
        <v>26.414000000000001</v>
      </c>
      <c r="G5" s="3" t="s">
        <v>455</v>
      </c>
      <c r="H5" s="3" t="s">
        <v>456</v>
      </c>
      <c r="I5" s="13" t="s">
        <v>457</v>
      </c>
      <c r="J5" s="102">
        <v>13</v>
      </c>
      <c r="K5" s="3"/>
    </row>
    <row r="6" spans="1:11" x14ac:dyDescent="0.2">
      <c r="A6" s="52">
        <v>11</v>
      </c>
      <c r="B6" s="52" t="s">
        <v>28</v>
      </c>
      <c r="C6" s="52" t="s">
        <v>27</v>
      </c>
      <c r="D6" s="129">
        <v>21.387</v>
      </c>
      <c r="E6" s="130">
        <v>28.334</v>
      </c>
      <c r="F6" s="131">
        <v>26.712</v>
      </c>
      <c r="G6" s="5" t="s">
        <v>458</v>
      </c>
      <c r="H6" s="5" t="s">
        <v>459</v>
      </c>
      <c r="I6" s="15" t="s">
        <v>460</v>
      </c>
      <c r="J6" s="104">
        <v>12</v>
      </c>
      <c r="K6" s="5"/>
    </row>
    <row r="7" spans="1:11" x14ac:dyDescent="0.2">
      <c r="A7" s="52">
        <v>18</v>
      </c>
      <c r="B7" s="52" t="s">
        <v>41</v>
      </c>
      <c r="C7" s="52" t="s">
        <v>27</v>
      </c>
      <c r="D7" s="129">
        <v>21.398</v>
      </c>
      <c r="E7" s="130">
        <v>28.341000000000001</v>
      </c>
      <c r="F7" s="131">
        <v>26.702999999999999</v>
      </c>
      <c r="G7" s="5" t="s">
        <v>461</v>
      </c>
      <c r="H7" s="5" t="s">
        <v>462</v>
      </c>
      <c r="I7" s="15" t="s">
        <v>463</v>
      </c>
      <c r="J7" s="104">
        <v>9</v>
      </c>
      <c r="K7" s="5"/>
    </row>
    <row r="8" spans="1:11" x14ac:dyDescent="0.2">
      <c r="A8" s="50">
        <v>23</v>
      </c>
      <c r="B8" s="50" t="s">
        <v>37</v>
      </c>
      <c r="C8" s="50" t="s">
        <v>24</v>
      </c>
      <c r="D8" s="123">
        <v>21.675000000000001</v>
      </c>
      <c r="E8" s="124">
        <v>28.484999999999999</v>
      </c>
      <c r="F8" s="125">
        <v>26.821999999999999</v>
      </c>
      <c r="G8" s="3" t="s">
        <v>464</v>
      </c>
      <c r="H8" s="3" t="s">
        <v>465</v>
      </c>
      <c r="I8" s="13" t="s">
        <v>466</v>
      </c>
      <c r="J8" s="102">
        <v>8</v>
      </c>
      <c r="K8" s="3"/>
    </row>
    <row r="9" spans="1:11" x14ac:dyDescent="0.2">
      <c r="A9" s="51">
        <v>55</v>
      </c>
      <c r="B9" s="51" t="s">
        <v>33</v>
      </c>
      <c r="C9" s="51" t="s">
        <v>26</v>
      </c>
      <c r="D9" s="126">
        <v>21.442</v>
      </c>
      <c r="E9" s="127">
        <v>28.504999999999999</v>
      </c>
      <c r="F9" s="128">
        <v>26.856000000000002</v>
      </c>
      <c r="G9" s="4" t="s">
        <v>467</v>
      </c>
      <c r="H9" s="4" t="s">
        <v>468</v>
      </c>
      <c r="I9" s="14" t="s">
        <v>469</v>
      </c>
      <c r="J9" s="246">
        <v>9</v>
      </c>
      <c r="K9" s="4"/>
    </row>
    <row r="10" spans="1:11" x14ac:dyDescent="0.2">
      <c r="A10" s="51">
        <v>4</v>
      </c>
      <c r="B10" s="51" t="s">
        <v>35</v>
      </c>
      <c r="C10" s="51" t="s">
        <v>26</v>
      </c>
      <c r="D10" s="126">
        <v>21.582000000000001</v>
      </c>
      <c r="E10" s="127">
        <v>28.577999999999999</v>
      </c>
      <c r="F10" s="128">
        <v>26.802</v>
      </c>
      <c r="G10" s="4" t="s">
        <v>470</v>
      </c>
      <c r="H10" s="4" t="s">
        <v>471</v>
      </c>
      <c r="I10" s="14" t="s">
        <v>472</v>
      </c>
      <c r="J10" s="246">
        <v>6</v>
      </c>
      <c r="K10" s="4"/>
    </row>
    <row r="11" spans="1:11" x14ac:dyDescent="0.2">
      <c r="A11" s="49">
        <v>16</v>
      </c>
      <c r="B11" s="49" t="s">
        <v>32</v>
      </c>
      <c r="C11" s="49" t="s">
        <v>31</v>
      </c>
      <c r="D11" s="132">
        <v>21.777999999999999</v>
      </c>
      <c r="E11" s="133">
        <v>28.366</v>
      </c>
      <c r="F11" s="134">
        <v>26.675999999999998</v>
      </c>
      <c r="G11" s="6" t="s">
        <v>473</v>
      </c>
      <c r="H11" s="6" t="s">
        <v>474</v>
      </c>
      <c r="I11" s="16" t="s">
        <v>475</v>
      </c>
      <c r="J11" s="106">
        <v>7</v>
      </c>
      <c r="K11" s="6"/>
    </row>
    <row r="12" spans="1:11" x14ac:dyDescent="0.2">
      <c r="A12" s="77">
        <v>10</v>
      </c>
      <c r="B12" s="77" t="s">
        <v>39</v>
      </c>
      <c r="C12" s="77" t="s">
        <v>34</v>
      </c>
      <c r="D12" s="138">
        <v>21.556999999999999</v>
      </c>
      <c r="E12" s="139">
        <v>28.5</v>
      </c>
      <c r="F12" s="140">
        <v>26.742999999999999</v>
      </c>
      <c r="G12" s="79" t="s">
        <v>476</v>
      </c>
      <c r="H12" s="79" t="s">
        <v>477</v>
      </c>
      <c r="I12" s="80" t="s">
        <v>478</v>
      </c>
      <c r="J12" s="110">
        <v>6</v>
      </c>
      <c r="K12" s="79"/>
    </row>
    <row r="13" spans="1:11" x14ac:dyDescent="0.2">
      <c r="A13" s="49">
        <v>5</v>
      </c>
      <c r="B13" s="49" t="s">
        <v>43</v>
      </c>
      <c r="C13" s="49" t="s">
        <v>31</v>
      </c>
      <c r="D13" s="132">
        <v>21.646000000000001</v>
      </c>
      <c r="E13" s="133">
        <v>28.77</v>
      </c>
      <c r="F13" s="134">
        <v>26.741</v>
      </c>
      <c r="G13" s="6" t="s">
        <v>479</v>
      </c>
      <c r="H13" s="6" t="s">
        <v>480</v>
      </c>
      <c r="I13" s="16" t="s">
        <v>141</v>
      </c>
      <c r="J13" s="106">
        <v>2</v>
      </c>
      <c r="K13" s="6"/>
    </row>
    <row r="14" spans="1:11" x14ac:dyDescent="0.2">
      <c r="A14" s="77">
        <v>23</v>
      </c>
      <c r="B14" s="77" t="s">
        <v>45</v>
      </c>
      <c r="C14" s="77" t="s">
        <v>34</v>
      </c>
      <c r="D14" s="138">
        <v>21.594000000000001</v>
      </c>
      <c r="E14" s="139">
        <v>28.802</v>
      </c>
      <c r="F14" s="140">
        <v>26.795999999999999</v>
      </c>
      <c r="G14" s="79" t="s">
        <v>481</v>
      </c>
      <c r="H14" s="79" t="s">
        <v>482</v>
      </c>
      <c r="I14" s="80" t="s">
        <v>141</v>
      </c>
      <c r="J14" s="110">
        <v>2</v>
      </c>
      <c r="K14" s="79"/>
    </row>
    <row r="15" spans="1:11" x14ac:dyDescent="0.2">
      <c r="A15" s="53">
        <v>3</v>
      </c>
      <c r="B15" s="53" t="s">
        <v>30</v>
      </c>
      <c r="C15" s="53" t="s">
        <v>29</v>
      </c>
      <c r="D15" s="135">
        <v>21.696999999999999</v>
      </c>
      <c r="E15" s="136">
        <v>28.751000000000001</v>
      </c>
      <c r="F15" s="137">
        <v>26.646999999999998</v>
      </c>
      <c r="G15" s="7" t="s">
        <v>483</v>
      </c>
      <c r="H15" s="7" t="s">
        <v>484</v>
      </c>
      <c r="I15" s="17" t="s">
        <v>141</v>
      </c>
      <c r="J15" s="108">
        <v>4</v>
      </c>
      <c r="K15" s="7"/>
    </row>
    <row r="16" spans="1:11" x14ac:dyDescent="0.2">
      <c r="A16" s="54">
        <v>7</v>
      </c>
      <c r="B16" s="54" t="s">
        <v>47</v>
      </c>
      <c r="C16" s="54" t="s">
        <v>36</v>
      </c>
      <c r="D16" s="147">
        <v>21.745999999999999</v>
      </c>
      <c r="E16" s="148">
        <v>28.766999999999999</v>
      </c>
      <c r="F16" s="149">
        <v>26.873000000000001</v>
      </c>
      <c r="G16" s="10" t="s">
        <v>485</v>
      </c>
      <c r="H16" s="10" t="s">
        <v>486</v>
      </c>
      <c r="I16" s="20" t="s">
        <v>141</v>
      </c>
      <c r="J16" s="112">
        <v>4</v>
      </c>
      <c r="K16" s="10"/>
    </row>
    <row r="17" spans="1:11" x14ac:dyDescent="0.2">
      <c r="A17" s="53">
        <v>31</v>
      </c>
      <c r="B17" s="53" t="s">
        <v>42</v>
      </c>
      <c r="C17" s="53" t="s">
        <v>29</v>
      </c>
      <c r="D17" s="135">
        <v>21.852</v>
      </c>
      <c r="E17" s="136">
        <v>28.887</v>
      </c>
      <c r="F17" s="137">
        <v>26.747</v>
      </c>
      <c r="G17" s="7" t="s">
        <v>487</v>
      </c>
      <c r="H17" s="7" t="s">
        <v>488</v>
      </c>
      <c r="I17" s="17" t="s">
        <v>141</v>
      </c>
      <c r="J17" s="108">
        <v>2</v>
      </c>
      <c r="K17" s="7"/>
    </row>
    <row r="18" spans="1:11" x14ac:dyDescent="0.2">
      <c r="A18" s="55">
        <v>20</v>
      </c>
      <c r="B18" s="55" t="s">
        <v>50</v>
      </c>
      <c r="C18" s="55" t="s">
        <v>38</v>
      </c>
      <c r="D18" s="141">
        <v>21.809000000000001</v>
      </c>
      <c r="E18" s="142">
        <v>28.917999999999999</v>
      </c>
      <c r="F18" s="143">
        <v>27.181000000000001</v>
      </c>
      <c r="G18" s="8" t="s">
        <v>489</v>
      </c>
      <c r="H18" s="8" t="s">
        <v>141</v>
      </c>
      <c r="I18" s="18" t="s">
        <v>141</v>
      </c>
      <c r="J18" s="113">
        <v>3</v>
      </c>
      <c r="K18" s="8"/>
    </row>
    <row r="19" spans="1:11" x14ac:dyDescent="0.2">
      <c r="A19" s="55">
        <v>8</v>
      </c>
      <c r="B19" s="55" t="s">
        <v>49</v>
      </c>
      <c r="C19" s="55" t="s">
        <v>38</v>
      </c>
      <c r="D19" s="141">
        <v>21.826000000000001</v>
      </c>
      <c r="E19" s="142">
        <v>28.914000000000001</v>
      </c>
      <c r="F19" s="143">
        <v>27.146999999999998</v>
      </c>
      <c r="G19" s="8" t="s">
        <v>490</v>
      </c>
      <c r="H19" s="8" t="s">
        <v>141</v>
      </c>
      <c r="I19" s="18" t="s">
        <v>141</v>
      </c>
      <c r="J19" s="113">
        <v>1</v>
      </c>
      <c r="K19" s="8"/>
    </row>
    <row r="20" spans="1:11" x14ac:dyDescent="0.2">
      <c r="A20" s="56">
        <v>63</v>
      </c>
      <c r="B20" s="56" t="s">
        <v>51</v>
      </c>
      <c r="C20" s="56" t="s">
        <v>40</v>
      </c>
      <c r="D20" s="144">
        <v>21.783999999999999</v>
      </c>
      <c r="E20" s="145">
        <v>28.97</v>
      </c>
      <c r="F20" s="146">
        <v>27.286999999999999</v>
      </c>
      <c r="G20" s="9" t="s">
        <v>491</v>
      </c>
      <c r="H20" s="9" t="s">
        <v>141</v>
      </c>
      <c r="I20" s="19" t="s">
        <v>141</v>
      </c>
      <c r="J20" s="116">
        <v>3</v>
      </c>
      <c r="K20" s="9"/>
    </row>
    <row r="21" spans="1:11" x14ac:dyDescent="0.2">
      <c r="A21" s="56">
        <v>6</v>
      </c>
      <c r="B21" s="56" t="s">
        <v>52</v>
      </c>
      <c r="C21" s="56" t="s">
        <v>40</v>
      </c>
      <c r="D21" s="144">
        <v>21.881</v>
      </c>
      <c r="E21" s="145">
        <v>28.97</v>
      </c>
      <c r="F21" s="146">
        <v>27.286999999999999</v>
      </c>
      <c r="G21" s="9" t="s">
        <v>492</v>
      </c>
      <c r="H21" s="9" t="s">
        <v>141</v>
      </c>
      <c r="I21" s="19" t="s">
        <v>141</v>
      </c>
      <c r="J21" s="116">
        <v>1</v>
      </c>
      <c r="K21" s="9"/>
    </row>
    <row r="22" spans="1:11" ht="17" customHeight="1" thickBot="1" x14ac:dyDescent="0.25">
      <c r="A22" s="156">
        <v>99</v>
      </c>
      <c r="B22" s="156" t="s">
        <v>48</v>
      </c>
      <c r="C22" s="156" t="s">
        <v>36</v>
      </c>
      <c r="D22" s="193">
        <v>21.937999999999999</v>
      </c>
      <c r="E22" s="194">
        <v>29.053999999999998</v>
      </c>
      <c r="F22" s="195">
        <v>27.53</v>
      </c>
      <c r="G22" s="157" t="s">
        <v>493</v>
      </c>
      <c r="H22" s="157" t="s">
        <v>141</v>
      </c>
      <c r="I22" s="158" t="s">
        <v>141</v>
      </c>
      <c r="J22" s="159">
        <v>1</v>
      </c>
      <c r="K22" s="157"/>
    </row>
  </sheetData>
  <autoFilter ref="A2:K22" xr:uid="{00000000-0009-0000-0000-00000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2"/>
  <sheetViews>
    <sheetView zoomScaleNormal="100" workbookViewId="0">
      <selection activeCell="M31" sqref="M31"/>
    </sheetView>
  </sheetViews>
  <sheetFormatPr baseColWidth="10" defaultRowHeight="16" x14ac:dyDescent="0.2"/>
  <cols>
    <col min="9" max="9" width="27.1640625" style="231" customWidth="1"/>
  </cols>
  <sheetData>
    <row r="1" spans="1:9" ht="17" customHeight="1" thickBot="1" x14ac:dyDescent="0.25"/>
    <row r="2" spans="1:9" ht="17" customHeight="1" thickBot="1" x14ac:dyDescent="0.25">
      <c r="A2" s="412" t="s">
        <v>101</v>
      </c>
      <c r="B2" s="412" t="s">
        <v>155</v>
      </c>
      <c r="C2" s="412" t="s">
        <v>1</v>
      </c>
      <c r="D2" s="412" t="s">
        <v>0</v>
      </c>
      <c r="E2" s="412" t="s">
        <v>156</v>
      </c>
      <c r="F2" s="412" t="s">
        <v>157</v>
      </c>
      <c r="G2" s="412" t="s">
        <v>108</v>
      </c>
      <c r="H2" s="412" t="s">
        <v>158</v>
      </c>
      <c r="I2" s="242" t="s">
        <v>109</v>
      </c>
    </row>
    <row r="3" spans="1:9" x14ac:dyDescent="0.2">
      <c r="A3" s="47">
        <v>44</v>
      </c>
      <c r="B3" s="47">
        <v>1</v>
      </c>
      <c r="C3" s="47" t="s">
        <v>22</v>
      </c>
      <c r="D3" s="47" t="s">
        <v>21</v>
      </c>
      <c r="E3" s="58" t="s">
        <v>494</v>
      </c>
      <c r="F3" s="236">
        <v>66</v>
      </c>
      <c r="G3" s="236">
        <v>29</v>
      </c>
      <c r="H3" s="236">
        <v>25</v>
      </c>
      <c r="I3" s="236"/>
    </row>
    <row r="4" spans="1:9" x14ac:dyDescent="0.2">
      <c r="A4" s="50">
        <v>33</v>
      </c>
      <c r="B4" s="50">
        <v>2</v>
      </c>
      <c r="C4" s="50" t="s">
        <v>25</v>
      </c>
      <c r="D4" s="50" t="s">
        <v>24</v>
      </c>
      <c r="E4" s="60" t="s">
        <v>495</v>
      </c>
      <c r="F4" s="102">
        <v>66</v>
      </c>
      <c r="G4" s="102">
        <v>34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23</v>
      </c>
      <c r="D5" s="48" t="s">
        <v>21</v>
      </c>
      <c r="E5" s="59" t="s">
        <v>496</v>
      </c>
      <c r="F5" s="115">
        <v>66</v>
      </c>
      <c r="G5" s="115">
        <v>19</v>
      </c>
      <c r="H5" s="115">
        <v>16</v>
      </c>
      <c r="I5" s="115"/>
    </row>
    <row r="6" spans="1:9" x14ac:dyDescent="0.2">
      <c r="A6" s="52">
        <v>18</v>
      </c>
      <c r="B6" s="52">
        <v>4</v>
      </c>
      <c r="C6" s="52" t="s">
        <v>41</v>
      </c>
      <c r="D6" s="52" t="s">
        <v>27</v>
      </c>
      <c r="E6" s="62" t="s">
        <v>497</v>
      </c>
      <c r="F6" s="104">
        <v>65</v>
      </c>
      <c r="G6" s="104">
        <v>28</v>
      </c>
      <c r="H6" s="104">
        <v>12</v>
      </c>
      <c r="I6" s="104" t="s">
        <v>498</v>
      </c>
    </row>
    <row r="7" spans="1:9" x14ac:dyDescent="0.2">
      <c r="A7" s="52">
        <v>11</v>
      </c>
      <c r="B7" s="52">
        <v>5</v>
      </c>
      <c r="C7" s="52" t="s">
        <v>28</v>
      </c>
      <c r="D7" s="52" t="s">
        <v>27</v>
      </c>
      <c r="E7" s="62" t="s">
        <v>499</v>
      </c>
      <c r="F7" s="104">
        <v>65</v>
      </c>
      <c r="G7" s="104">
        <v>9</v>
      </c>
      <c r="H7" s="104">
        <v>10</v>
      </c>
      <c r="I7" s="104"/>
    </row>
    <row r="8" spans="1:9" x14ac:dyDescent="0.2">
      <c r="A8" s="51">
        <v>55</v>
      </c>
      <c r="B8" s="51">
        <v>6</v>
      </c>
      <c r="C8" s="51" t="s">
        <v>33</v>
      </c>
      <c r="D8" s="51" t="s">
        <v>26</v>
      </c>
      <c r="E8" s="61" t="s">
        <v>500</v>
      </c>
      <c r="F8" s="246">
        <v>65</v>
      </c>
      <c r="G8" s="246">
        <v>14</v>
      </c>
      <c r="H8" s="246">
        <v>8</v>
      </c>
      <c r="I8" s="246"/>
    </row>
    <row r="9" spans="1:9" x14ac:dyDescent="0.2">
      <c r="A9" s="49">
        <v>5</v>
      </c>
      <c r="B9" s="49">
        <v>7</v>
      </c>
      <c r="C9" s="49" t="s">
        <v>43</v>
      </c>
      <c r="D9" s="49" t="s">
        <v>31</v>
      </c>
      <c r="E9" s="63" t="s">
        <v>501</v>
      </c>
      <c r="F9" s="106">
        <v>65</v>
      </c>
      <c r="G9" s="106">
        <v>18</v>
      </c>
      <c r="H9" s="106">
        <v>6</v>
      </c>
      <c r="I9" s="106"/>
    </row>
    <row r="10" spans="1:9" x14ac:dyDescent="0.2">
      <c r="A10" s="50">
        <v>23</v>
      </c>
      <c r="B10" s="50">
        <v>8</v>
      </c>
      <c r="C10" s="50" t="s">
        <v>37</v>
      </c>
      <c r="D10" s="50" t="s">
        <v>24</v>
      </c>
      <c r="E10" s="60" t="s">
        <v>502</v>
      </c>
      <c r="F10" s="102">
        <v>65</v>
      </c>
      <c r="G10" s="102">
        <v>11</v>
      </c>
      <c r="H10" s="102">
        <v>4</v>
      </c>
      <c r="I10" s="102"/>
    </row>
    <row r="11" spans="1:9" x14ac:dyDescent="0.2">
      <c r="A11" s="77">
        <v>10</v>
      </c>
      <c r="B11" s="77">
        <v>9</v>
      </c>
      <c r="C11" s="77" t="s">
        <v>39</v>
      </c>
      <c r="D11" s="77" t="s">
        <v>34</v>
      </c>
      <c r="E11" s="78" t="s">
        <v>503</v>
      </c>
      <c r="F11" s="110">
        <v>65</v>
      </c>
      <c r="G11" s="110">
        <v>8</v>
      </c>
      <c r="H11" s="110">
        <v>2</v>
      </c>
      <c r="I11" s="110"/>
    </row>
    <row r="12" spans="1:9" x14ac:dyDescent="0.2">
      <c r="A12" s="51">
        <v>4</v>
      </c>
      <c r="B12" s="51">
        <v>10</v>
      </c>
      <c r="C12" s="51" t="s">
        <v>35</v>
      </c>
      <c r="D12" s="51" t="s">
        <v>26</v>
      </c>
      <c r="E12" s="61" t="s">
        <v>504</v>
      </c>
      <c r="F12" s="246">
        <v>65</v>
      </c>
      <c r="G12" s="246">
        <v>-2</v>
      </c>
      <c r="H12" s="246">
        <v>1</v>
      </c>
      <c r="I12" s="246"/>
    </row>
    <row r="13" spans="1:9" x14ac:dyDescent="0.2">
      <c r="A13" s="53">
        <v>3</v>
      </c>
      <c r="B13" s="53">
        <v>11</v>
      </c>
      <c r="C13" s="53" t="s">
        <v>30</v>
      </c>
      <c r="D13" s="53" t="s">
        <v>29</v>
      </c>
      <c r="E13" s="64" t="s">
        <v>505</v>
      </c>
      <c r="F13" s="108">
        <v>65</v>
      </c>
      <c r="G13" s="108">
        <v>8</v>
      </c>
      <c r="H13" s="108">
        <v>0</v>
      </c>
      <c r="I13" s="108"/>
    </row>
    <row r="14" spans="1:9" x14ac:dyDescent="0.2">
      <c r="A14" s="77">
        <v>23</v>
      </c>
      <c r="B14" s="77">
        <v>12</v>
      </c>
      <c r="C14" s="77" t="s">
        <v>45</v>
      </c>
      <c r="D14" s="77" t="s">
        <v>34</v>
      </c>
      <c r="E14" s="78" t="s">
        <v>506</v>
      </c>
      <c r="F14" s="110">
        <v>65</v>
      </c>
      <c r="G14" s="110">
        <v>1</v>
      </c>
      <c r="H14" s="110">
        <v>0</v>
      </c>
      <c r="I14" s="110" t="s">
        <v>498</v>
      </c>
    </row>
    <row r="15" spans="1:9" x14ac:dyDescent="0.2">
      <c r="A15" s="53">
        <v>31</v>
      </c>
      <c r="B15" s="53">
        <v>13</v>
      </c>
      <c r="C15" s="53" t="s">
        <v>42</v>
      </c>
      <c r="D15" s="53" t="s">
        <v>29</v>
      </c>
      <c r="E15" s="64" t="s">
        <v>507</v>
      </c>
      <c r="F15" s="108">
        <v>65</v>
      </c>
      <c r="G15" s="108">
        <v>5</v>
      </c>
      <c r="H15" s="108">
        <v>0</v>
      </c>
      <c r="I15" s="108"/>
    </row>
    <row r="16" spans="1:9" x14ac:dyDescent="0.2">
      <c r="A16" s="54">
        <v>7</v>
      </c>
      <c r="B16" s="54">
        <v>14</v>
      </c>
      <c r="C16" s="54" t="s">
        <v>47</v>
      </c>
      <c r="D16" s="54" t="s">
        <v>36</v>
      </c>
      <c r="E16" s="67" t="s">
        <v>508</v>
      </c>
      <c r="F16" s="112">
        <v>65</v>
      </c>
      <c r="G16" s="112">
        <v>4</v>
      </c>
      <c r="H16" s="112">
        <v>0</v>
      </c>
      <c r="I16" s="112"/>
    </row>
    <row r="17" spans="1:9" x14ac:dyDescent="0.2">
      <c r="A17" s="55">
        <v>20</v>
      </c>
      <c r="B17" s="55">
        <v>15</v>
      </c>
      <c r="C17" s="55" t="s">
        <v>50</v>
      </c>
      <c r="D17" s="55" t="s">
        <v>38</v>
      </c>
      <c r="E17" s="65" t="s">
        <v>509</v>
      </c>
      <c r="F17" s="113">
        <v>65</v>
      </c>
      <c r="G17" s="113">
        <v>6</v>
      </c>
      <c r="H17" s="113">
        <v>0</v>
      </c>
      <c r="I17" s="113"/>
    </row>
    <row r="18" spans="1:9" x14ac:dyDescent="0.2">
      <c r="A18" s="54">
        <v>99</v>
      </c>
      <c r="B18" s="54">
        <v>16</v>
      </c>
      <c r="C18" s="54" t="s">
        <v>48</v>
      </c>
      <c r="D18" s="54" t="s">
        <v>36</v>
      </c>
      <c r="E18" s="67" t="s">
        <v>510</v>
      </c>
      <c r="F18" s="112">
        <v>65</v>
      </c>
      <c r="G18" s="112">
        <v>9</v>
      </c>
      <c r="H18" s="112">
        <v>0</v>
      </c>
      <c r="I18" s="112"/>
    </row>
    <row r="19" spans="1:9" x14ac:dyDescent="0.2">
      <c r="A19" s="56">
        <v>63</v>
      </c>
      <c r="B19" s="56">
        <v>17</v>
      </c>
      <c r="C19" s="56" t="s">
        <v>51</v>
      </c>
      <c r="D19" s="56" t="s">
        <v>40</v>
      </c>
      <c r="E19" s="66" t="s">
        <v>511</v>
      </c>
      <c r="F19" s="116">
        <v>65</v>
      </c>
      <c r="G19" s="116">
        <v>6</v>
      </c>
      <c r="H19" s="116">
        <v>0</v>
      </c>
      <c r="I19" s="116"/>
    </row>
    <row r="20" spans="1:9" x14ac:dyDescent="0.2">
      <c r="A20" s="56">
        <v>6</v>
      </c>
      <c r="B20" s="56">
        <v>18</v>
      </c>
      <c r="C20" s="56" t="s">
        <v>52</v>
      </c>
      <c r="D20" s="56" t="s">
        <v>40</v>
      </c>
      <c r="E20" s="66" t="s">
        <v>512</v>
      </c>
      <c r="F20" s="116">
        <v>64</v>
      </c>
      <c r="G20" s="116">
        <v>3</v>
      </c>
      <c r="H20" s="116">
        <v>0</v>
      </c>
      <c r="I20" s="116"/>
    </row>
    <row r="21" spans="1:9" x14ac:dyDescent="0.2">
      <c r="A21" s="55">
        <v>8</v>
      </c>
      <c r="B21" s="55">
        <v>19</v>
      </c>
      <c r="C21" s="55" t="s">
        <v>49</v>
      </c>
      <c r="D21" s="55" t="s">
        <v>38</v>
      </c>
      <c r="E21" s="65" t="s">
        <v>513</v>
      </c>
      <c r="F21" s="113">
        <v>64</v>
      </c>
      <c r="G21" s="113">
        <v>-1</v>
      </c>
      <c r="H21" s="113">
        <v>0</v>
      </c>
      <c r="I21" s="113"/>
    </row>
    <row r="22" spans="1:9" ht="17" customHeight="1" thickBot="1" x14ac:dyDescent="0.25">
      <c r="A22" s="161">
        <v>16</v>
      </c>
      <c r="B22" s="161" t="s">
        <v>177</v>
      </c>
      <c r="C22" s="161" t="s">
        <v>32</v>
      </c>
      <c r="D22" s="161" t="s">
        <v>31</v>
      </c>
      <c r="E22" s="162" t="s">
        <v>514</v>
      </c>
      <c r="F22" s="163">
        <v>38</v>
      </c>
      <c r="G22" s="163">
        <v>-15</v>
      </c>
      <c r="H22" s="163">
        <v>0</v>
      </c>
      <c r="I22" s="163" t="s">
        <v>186</v>
      </c>
    </row>
  </sheetData>
  <autoFilter ref="A2:I22" xr:uid="{00000000-0009-0000-0000-00000E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2"/>
  <sheetViews>
    <sheetView zoomScale="140" zoomScaleNormal="140" workbookViewId="0">
      <selection activeCell="J8" sqref="J8"/>
    </sheetView>
  </sheetViews>
  <sheetFormatPr baseColWidth="10" defaultRowHeight="16" x14ac:dyDescent="0.2"/>
  <cols>
    <col min="4" max="6" width="13" style="231" customWidth="1"/>
  </cols>
  <sheetData>
    <row r="1" spans="1:11" ht="17" customHeight="1" thickBot="1" x14ac:dyDescent="0.25"/>
    <row r="2" spans="1:11" ht="17" customHeight="1" thickBot="1" x14ac:dyDescent="0.25">
      <c r="A2" s="412" t="s">
        <v>101</v>
      </c>
      <c r="B2" s="412" t="s">
        <v>1</v>
      </c>
      <c r="C2" s="412" t="s">
        <v>0</v>
      </c>
      <c r="D2" s="24" t="s">
        <v>102</v>
      </c>
      <c r="E2" s="25" t="s">
        <v>103</v>
      </c>
      <c r="F2" s="26" t="s">
        <v>104</v>
      </c>
      <c r="G2" s="412" t="s">
        <v>105</v>
      </c>
      <c r="H2" s="412" t="s">
        <v>106</v>
      </c>
      <c r="I2" s="241" t="s">
        <v>107</v>
      </c>
      <c r="J2" s="412" t="s">
        <v>108</v>
      </c>
      <c r="K2" s="412" t="s">
        <v>109</v>
      </c>
    </row>
    <row r="3" spans="1:11" x14ac:dyDescent="0.2">
      <c r="A3" s="47">
        <v>44</v>
      </c>
      <c r="B3" s="47" t="s">
        <v>22</v>
      </c>
      <c r="C3" s="47" t="s">
        <v>21</v>
      </c>
      <c r="D3" s="117">
        <v>30.337</v>
      </c>
      <c r="E3" s="118">
        <v>42.466000000000001</v>
      </c>
      <c r="F3" s="119">
        <v>28.364999999999998</v>
      </c>
      <c r="G3" s="22" t="s">
        <v>515</v>
      </c>
      <c r="H3" s="22" t="s">
        <v>516</v>
      </c>
      <c r="I3" s="23" t="s">
        <v>517</v>
      </c>
      <c r="J3" s="236">
        <v>15</v>
      </c>
      <c r="K3" s="22"/>
    </row>
    <row r="4" spans="1:11" x14ac:dyDescent="0.2">
      <c r="A4" s="48">
        <v>77</v>
      </c>
      <c r="B4" s="48" t="s">
        <v>23</v>
      </c>
      <c r="C4" s="48" t="s">
        <v>21</v>
      </c>
      <c r="D4" s="120">
        <v>30.427</v>
      </c>
      <c r="E4" s="121">
        <v>42.692</v>
      </c>
      <c r="F4" s="122">
        <v>28.300999999999998</v>
      </c>
      <c r="G4" s="2" t="s">
        <v>518</v>
      </c>
      <c r="H4" s="2" t="s">
        <v>519</v>
      </c>
      <c r="I4" s="12" t="s">
        <v>520</v>
      </c>
      <c r="J4" s="115">
        <v>12</v>
      </c>
      <c r="K4" s="2"/>
    </row>
    <row r="5" spans="1:11" x14ac:dyDescent="0.2">
      <c r="A5" s="50">
        <v>33</v>
      </c>
      <c r="B5" s="50" t="s">
        <v>25</v>
      </c>
      <c r="C5" s="50" t="s">
        <v>24</v>
      </c>
      <c r="D5" s="123">
        <v>30.419</v>
      </c>
      <c r="E5" s="124">
        <v>43.042000000000002</v>
      </c>
      <c r="F5" s="125">
        <v>28.286000000000001</v>
      </c>
      <c r="G5" s="3" t="s">
        <v>521</v>
      </c>
      <c r="H5" s="3" t="s">
        <v>522</v>
      </c>
      <c r="I5" s="13" t="s">
        <v>523</v>
      </c>
      <c r="J5" s="102">
        <v>13</v>
      </c>
      <c r="K5" s="3"/>
    </row>
    <row r="6" spans="1:11" x14ac:dyDescent="0.2">
      <c r="A6" s="53">
        <v>3</v>
      </c>
      <c r="B6" s="53" t="s">
        <v>30</v>
      </c>
      <c r="C6" s="53" t="s">
        <v>29</v>
      </c>
      <c r="D6" s="135">
        <v>30.251999999999999</v>
      </c>
      <c r="E6" s="136">
        <v>43.594000000000001</v>
      </c>
      <c r="F6" s="137">
        <v>28.158000000000001</v>
      </c>
      <c r="G6" s="7" t="s">
        <v>524</v>
      </c>
      <c r="H6" s="7" t="s">
        <v>525</v>
      </c>
      <c r="I6" s="17" t="s">
        <v>526</v>
      </c>
      <c r="J6" s="108">
        <v>12</v>
      </c>
      <c r="K6" s="7"/>
    </row>
    <row r="7" spans="1:11" x14ac:dyDescent="0.2">
      <c r="A7" s="50">
        <v>23</v>
      </c>
      <c r="B7" s="50" t="s">
        <v>37</v>
      </c>
      <c r="C7" s="50" t="s">
        <v>24</v>
      </c>
      <c r="D7" s="123">
        <v>30.312999999999999</v>
      </c>
      <c r="E7" s="124">
        <v>43.243000000000002</v>
      </c>
      <c r="F7" s="125">
        <v>28.332999999999998</v>
      </c>
      <c r="G7" s="3" t="s">
        <v>527</v>
      </c>
      <c r="H7" s="3" t="s">
        <v>528</v>
      </c>
      <c r="I7" s="13" t="s">
        <v>529</v>
      </c>
      <c r="J7" s="102">
        <v>9</v>
      </c>
      <c r="K7" s="3"/>
    </row>
    <row r="8" spans="1:11" x14ac:dyDescent="0.2">
      <c r="A8" s="53">
        <v>31</v>
      </c>
      <c r="B8" s="53" t="s">
        <v>42</v>
      </c>
      <c r="C8" s="53" t="s">
        <v>29</v>
      </c>
      <c r="D8" s="135">
        <v>30.161999999999999</v>
      </c>
      <c r="E8" s="136">
        <v>43.808</v>
      </c>
      <c r="F8" s="137">
        <v>28.257000000000001</v>
      </c>
      <c r="G8" s="7" t="s">
        <v>530</v>
      </c>
      <c r="H8" s="7" t="s">
        <v>518</v>
      </c>
      <c r="I8" s="17" t="s">
        <v>531</v>
      </c>
      <c r="J8" s="108">
        <v>8</v>
      </c>
      <c r="K8" s="7"/>
    </row>
    <row r="9" spans="1:11" x14ac:dyDescent="0.2">
      <c r="A9" s="51">
        <v>55</v>
      </c>
      <c r="B9" s="51" t="s">
        <v>33</v>
      </c>
      <c r="C9" s="51" t="s">
        <v>26</v>
      </c>
      <c r="D9" s="126">
        <v>30.181999999999999</v>
      </c>
      <c r="E9" s="127">
        <v>43.718000000000004</v>
      </c>
      <c r="F9" s="128">
        <v>28.338999999999999</v>
      </c>
      <c r="G9" s="4" t="s">
        <v>532</v>
      </c>
      <c r="H9" s="4" t="s">
        <v>533</v>
      </c>
      <c r="I9" s="14" t="s">
        <v>534</v>
      </c>
      <c r="J9" s="246">
        <v>9</v>
      </c>
      <c r="K9" s="4"/>
    </row>
    <row r="10" spans="1:11" x14ac:dyDescent="0.2">
      <c r="A10" s="52">
        <v>11</v>
      </c>
      <c r="B10" s="52" t="s">
        <v>28</v>
      </c>
      <c r="C10" s="52" t="s">
        <v>27</v>
      </c>
      <c r="D10" s="129">
        <v>30.248999999999999</v>
      </c>
      <c r="E10" s="130">
        <v>43.774000000000001</v>
      </c>
      <c r="F10" s="131">
        <v>28.396999999999998</v>
      </c>
      <c r="G10" s="5" t="s">
        <v>535</v>
      </c>
      <c r="H10" s="5" t="s">
        <v>536</v>
      </c>
      <c r="I10" s="15" t="s">
        <v>537</v>
      </c>
      <c r="J10" s="104">
        <v>8</v>
      </c>
      <c r="K10" s="5"/>
    </row>
    <row r="11" spans="1:11" x14ac:dyDescent="0.2">
      <c r="A11" s="52">
        <v>18</v>
      </c>
      <c r="B11" s="52" t="s">
        <v>41</v>
      </c>
      <c r="C11" s="52" t="s">
        <v>27</v>
      </c>
      <c r="D11" s="129">
        <v>30.111999999999998</v>
      </c>
      <c r="E11" s="130">
        <v>43.805999999999997</v>
      </c>
      <c r="F11" s="131">
        <v>28.34</v>
      </c>
      <c r="G11" s="5" t="s">
        <v>538</v>
      </c>
      <c r="H11" s="5" t="s">
        <v>539</v>
      </c>
      <c r="I11" s="15" t="s">
        <v>540</v>
      </c>
      <c r="J11" s="104">
        <v>10</v>
      </c>
      <c r="K11" s="5"/>
    </row>
    <row r="12" spans="1:11" x14ac:dyDescent="0.2">
      <c r="A12" s="51">
        <v>4</v>
      </c>
      <c r="B12" s="51" t="s">
        <v>35</v>
      </c>
      <c r="C12" s="51" t="s">
        <v>26</v>
      </c>
      <c r="D12" s="126">
        <v>30.309000000000001</v>
      </c>
      <c r="E12" s="127">
        <v>43.488999999999997</v>
      </c>
      <c r="F12" s="128">
        <v>28.462</v>
      </c>
      <c r="G12" s="4" t="s">
        <v>541</v>
      </c>
      <c r="H12" s="4" t="s">
        <v>542</v>
      </c>
      <c r="I12" s="14" t="s">
        <v>543</v>
      </c>
      <c r="J12" s="246">
        <v>4</v>
      </c>
      <c r="K12" s="4"/>
    </row>
    <row r="13" spans="1:11" x14ac:dyDescent="0.2">
      <c r="A13" s="77">
        <v>23</v>
      </c>
      <c r="B13" s="77" t="s">
        <v>45</v>
      </c>
      <c r="C13" s="77" t="s">
        <v>34</v>
      </c>
      <c r="D13" s="138">
        <v>30.140999999999998</v>
      </c>
      <c r="E13" s="139">
        <v>44.103999999999999</v>
      </c>
      <c r="F13" s="140">
        <v>28.439</v>
      </c>
      <c r="G13" s="79" t="s">
        <v>544</v>
      </c>
      <c r="H13" s="79" t="s">
        <v>545</v>
      </c>
      <c r="I13" s="80" t="s">
        <v>141</v>
      </c>
      <c r="J13" s="110">
        <v>4</v>
      </c>
      <c r="K13" s="79"/>
    </row>
    <row r="14" spans="1:11" x14ac:dyDescent="0.2">
      <c r="A14" s="77">
        <v>10</v>
      </c>
      <c r="B14" s="77" t="s">
        <v>39</v>
      </c>
      <c r="C14" s="77" t="s">
        <v>34</v>
      </c>
      <c r="D14" s="138">
        <v>30.135000000000002</v>
      </c>
      <c r="E14" s="139">
        <v>44.055999999999997</v>
      </c>
      <c r="F14" s="140">
        <v>28.48</v>
      </c>
      <c r="G14" s="79" t="s">
        <v>546</v>
      </c>
      <c r="H14" s="79" t="s">
        <v>547</v>
      </c>
      <c r="I14" s="80" t="s">
        <v>141</v>
      </c>
      <c r="J14" s="110">
        <v>2</v>
      </c>
      <c r="K14" s="79"/>
    </row>
    <row r="15" spans="1:11" x14ac:dyDescent="0.2">
      <c r="A15" s="49">
        <v>16</v>
      </c>
      <c r="B15" s="49" t="s">
        <v>32</v>
      </c>
      <c r="C15" s="49" t="s">
        <v>31</v>
      </c>
      <c r="D15" s="132">
        <v>30.45</v>
      </c>
      <c r="E15" s="133">
        <v>43.924999999999997</v>
      </c>
      <c r="F15" s="134">
        <v>28.620999999999999</v>
      </c>
      <c r="G15" s="6" t="s">
        <v>548</v>
      </c>
      <c r="H15" s="6" t="s">
        <v>549</v>
      </c>
      <c r="I15" s="16" t="s">
        <v>141</v>
      </c>
      <c r="J15" s="106">
        <v>4</v>
      </c>
      <c r="K15" s="6"/>
    </row>
    <row r="16" spans="1:11" x14ac:dyDescent="0.2">
      <c r="A16" s="49">
        <v>5</v>
      </c>
      <c r="B16" s="49" t="s">
        <v>43</v>
      </c>
      <c r="C16" s="49" t="s">
        <v>31</v>
      </c>
      <c r="D16" s="132">
        <v>30.533000000000001</v>
      </c>
      <c r="E16" s="133">
        <v>44.008000000000003</v>
      </c>
      <c r="F16" s="134">
        <v>28.72</v>
      </c>
      <c r="G16" s="6" t="s">
        <v>550</v>
      </c>
      <c r="H16" s="6" t="s">
        <v>551</v>
      </c>
      <c r="I16" s="16" t="s">
        <v>141</v>
      </c>
      <c r="J16" s="106">
        <v>2</v>
      </c>
      <c r="K16" s="6"/>
    </row>
    <row r="17" spans="1:11" x14ac:dyDescent="0.2">
      <c r="A17" s="56">
        <v>63</v>
      </c>
      <c r="B17" s="56" t="s">
        <v>51</v>
      </c>
      <c r="C17" s="56" t="s">
        <v>40</v>
      </c>
      <c r="D17" s="144">
        <v>30.562000000000001</v>
      </c>
      <c r="E17" s="145">
        <v>44.101999999999997</v>
      </c>
      <c r="F17" s="146">
        <v>28.713000000000001</v>
      </c>
      <c r="G17" s="9" t="s">
        <v>552</v>
      </c>
      <c r="H17" s="9" t="s">
        <v>553</v>
      </c>
      <c r="I17" s="19" t="s">
        <v>141</v>
      </c>
      <c r="J17" s="116">
        <v>4</v>
      </c>
      <c r="K17" s="9"/>
    </row>
    <row r="18" spans="1:11" x14ac:dyDescent="0.2">
      <c r="A18" s="54">
        <v>7</v>
      </c>
      <c r="B18" s="54" t="s">
        <v>47</v>
      </c>
      <c r="C18" s="54" t="s">
        <v>36</v>
      </c>
      <c r="D18" s="147">
        <v>30.638000000000002</v>
      </c>
      <c r="E18" s="148">
        <v>44.081000000000003</v>
      </c>
      <c r="F18" s="149">
        <v>28.788</v>
      </c>
      <c r="G18" s="10" t="s">
        <v>554</v>
      </c>
      <c r="H18" s="10" t="s">
        <v>141</v>
      </c>
      <c r="I18" s="20" t="s">
        <v>141</v>
      </c>
      <c r="J18" s="112">
        <v>3</v>
      </c>
      <c r="K18" s="10"/>
    </row>
    <row r="19" spans="1:11" x14ac:dyDescent="0.2">
      <c r="A19" s="55">
        <v>8</v>
      </c>
      <c r="B19" s="55" t="s">
        <v>49</v>
      </c>
      <c r="C19" s="55" t="s">
        <v>38</v>
      </c>
      <c r="D19" s="141">
        <v>30.731999999999999</v>
      </c>
      <c r="E19" s="142">
        <v>44.231999999999999</v>
      </c>
      <c r="F19" s="143">
        <v>28.873999999999999</v>
      </c>
      <c r="G19" s="8" t="s">
        <v>555</v>
      </c>
      <c r="H19" s="8" t="s">
        <v>141</v>
      </c>
      <c r="I19" s="18" t="s">
        <v>141</v>
      </c>
      <c r="J19" s="113">
        <v>3</v>
      </c>
      <c r="K19" s="8"/>
    </row>
    <row r="20" spans="1:11" x14ac:dyDescent="0.2">
      <c r="A20" s="54">
        <v>99</v>
      </c>
      <c r="B20" s="54" t="s">
        <v>48</v>
      </c>
      <c r="C20" s="54" t="s">
        <v>36</v>
      </c>
      <c r="D20" s="147">
        <v>30.802</v>
      </c>
      <c r="E20" s="148">
        <v>44.366</v>
      </c>
      <c r="F20" s="149">
        <v>28.751999999999999</v>
      </c>
      <c r="G20" s="10" t="s">
        <v>556</v>
      </c>
      <c r="H20" s="10" t="s">
        <v>141</v>
      </c>
      <c r="I20" s="20" t="s">
        <v>141</v>
      </c>
      <c r="J20" s="112">
        <v>1</v>
      </c>
      <c r="K20" s="10"/>
    </row>
    <row r="21" spans="1:11" x14ac:dyDescent="0.2">
      <c r="A21" s="56">
        <v>6</v>
      </c>
      <c r="B21" s="56" t="s">
        <v>52</v>
      </c>
      <c r="C21" s="56" t="s">
        <v>40</v>
      </c>
      <c r="D21" s="144">
        <v>30.763000000000002</v>
      </c>
      <c r="E21" s="145">
        <v>44.566000000000003</v>
      </c>
      <c r="F21" s="146">
        <v>28.722999999999999</v>
      </c>
      <c r="G21" s="9" t="s">
        <v>557</v>
      </c>
      <c r="H21" s="9" t="s">
        <v>141</v>
      </c>
      <c r="I21" s="19" t="s">
        <v>141</v>
      </c>
      <c r="J21" s="116">
        <v>1</v>
      </c>
      <c r="K21" s="9"/>
    </row>
    <row r="22" spans="1:11" ht="17" customHeight="1" thickBot="1" x14ac:dyDescent="0.25">
      <c r="A22" s="73">
        <v>20</v>
      </c>
      <c r="B22" s="73" t="s">
        <v>50</v>
      </c>
      <c r="C22" s="73" t="s">
        <v>38</v>
      </c>
      <c r="D22" s="153">
        <v>30.666</v>
      </c>
      <c r="E22" s="154">
        <v>44.33</v>
      </c>
      <c r="F22" s="155">
        <v>28.914000000000001</v>
      </c>
      <c r="G22" s="74" t="s">
        <v>558</v>
      </c>
      <c r="H22" s="74" t="s">
        <v>141</v>
      </c>
      <c r="I22" s="75" t="s">
        <v>141</v>
      </c>
      <c r="J22" s="76">
        <v>1</v>
      </c>
      <c r="K22" s="74"/>
    </row>
  </sheetData>
  <autoFilter ref="A2:K22" xr:uid="{00000000-0009-0000-0000-00000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zoomScaleNormal="100" workbookViewId="0">
      <selection activeCell="G9" sqref="G9"/>
    </sheetView>
  </sheetViews>
  <sheetFormatPr baseColWidth="10" defaultRowHeight="16" x14ac:dyDescent="0.2"/>
  <cols>
    <col min="9" max="9" width="27.1640625" style="231" customWidth="1"/>
  </cols>
  <sheetData>
    <row r="1" spans="1:9" ht="17" customHeight="1" thickBot="1" x14ac:dyDescent="0.25"/>
    <row r="2" spans="1:9" ht="17" customHeight="1" thickBot="1" x14ac:dyDescent="0.25">
      <c r="A2" s="412" t="s">
        <v>101</v>
      </c>
      <c r="B2" s="412" t="s">
        <v>155</v>
      </c>
      <c r="C2" s="412" t="s">
        <v>1</v>
      </c>
      <c r="D2" s="412" t="s">
        <v>0</v>
      </c>
      <c r="E2" s="412" t="s">
        <v>156</v>
      </c>
      <c r="F2" s="412" t="s">
        <v>157</v>
      </c>
      <c r="G2" s="412" t="s">
        <v>108</v>
      </c>
      <c r="H2" s="412" t="s">
        <v>158</v>
      </c>
      <c r="I2" s="242" t="s">
        <v>109</v>
      </c>
    </row>
    <row r="3" spans="1:9" x14ac:dyDescent="0.2">
      <c r="A3" s="47">
        <v>44</v>
      </c>
      <c r="B3" s="47">
        <v>1</v>
      </c>
      <c r="C3" s="47" t="s">
        <v>22</v>
      </c>
      <c r="D3" s="47" t="s">
        <v>21</v>
      </c>
      <c r="E3" s="58" t="s">
        <v>559</v>
      </c>
      <c r="F3" s="236">
        <v>44</v>
      </c>
      <c r="G3" s="236">
        <v>29</v>
      </c>
      <c r="H3" s="236">
        <v>25</v>
      </c>
      <c r="I3" s="236"/>
    </row>
    <row r="4" spans="1:9" x14ac:dyDescent="0.2">
      <c r="A4" s="48">
        <v>77</v>
      </c>
      <c r="B4" s="48">
        <v>2</v>
      </c>
      <c r="C4" s="48" t="s">
        <v>23</v>
      </c>
      <c r="D4" s="48" t="s">
        <v>21</v>
      </c>
      <c r="E4" s="59" t="s">
        <v>560</v>
      </c>
      <c r="F4" s="115">
        <v>44</v>
      </c>
      <c r="G4" s="115">
        <v>19</v>
      </c>
      <c r="H4" s="115">
        <v>18</v>
      </c>
      <c r="I4" s="115"/>
    </row>
    <row r="5" spans="1:9" x14ac:dyDescent="0.2">
      <c r="A5" s="50">
        <v>33</v>
      </c>
      <c r="B5" s="50">
        <v>3</v>
      </c>
      <c r="C5" s="50" t="s">
        <v>25</v>
      </c>
      <c r="D5" s="50" t="s">
        <v>24</v>
      </c>
      <c r="E5" s="60" t="s">
        <v>561</v>
      </c>
      <c r="F5" s="102">
        <v>44</v>
      </c>
      <c r="G5" s="102">
        <v>19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30</v>
      </c>
      <c r="D6" s="53" t="s">
        <v>29</v>
      </c>
      <c r="E6" s="64" t="s">
        <v>562</v>
      </c>
      <c r="F6" s="108">
        <v>44</v>
      </c>
      <c r="G6" s="108">
        <v>21</v>
      </c>
      <c r="H6" s="108">
        <v>13</v>
      </c>
      <c r="I6" s="108"/>
    </row>
    <row r="7" spans="1:9" x14ac:dyDescent="0.2">
      <c r="A7" s="53">
        <v>31</v>
      </c>
      <c r="B7" s="53">
        <v>5</v>
      </c>
      <c r="C7" s="53" t="s">
        <v>42</v>
      </c>
      <c r="D7" s="53" t="s">
        <v>29</v>
      </c>
      <c r="E7" s="64" t="s">
        <v>563</v>
      </c>
      <c r="F7" s="108">
        <v>44</v>
      </c>
      <c r="G7" s="108">
        <v>13</v>
      </c>
      <c r="H7" s="108">
        <v>10</v>
      </c>
      <c r="I7" s="108"/>
    </row>
    <row r="8" spans="1:9" x14ac:dyDescent="0.2">
      <c r="A8" s="50">
        <v>23</v>
      </c>
      <c r="B8" s="50">
        <v>6</v>
      </c>
      <c r="C8" s="50" t="s">
        <v>37</v>
      </c>
      <c r="D8" s="50" t="s">
        <v>24</v>
      </c>
      <c r="E8" s="60" t="s">
        <v>564</v>
      </c>
      <c r="F8" s="102">
        <v>44</v>
      </c>
      <c r="G8" s="102">
        <v>7</v>
      </c>
      <c r="H8" s="102">
        <v>8</v>
      </c>
      <c r="I8" s="102"/>
    </row>
    <row r="9" spans="1:9" x14ac:dyDescent="0.2">
      <c r="A9" s="51">
        <v>4</v>
      </c>
      <c r="B9" s="51">
        <v>7</v>
      </c>
      <c r="C9" s="51" t="s">
        <v>35</v>
      </c>
      <c r="D9" s="51" t="s">
        <v>26</v>
      </c>
      <c r="E9" s="61" t="s">
        <v>565</v>
      </c>
      <c r="F9" s="246">
        <v>44</v>
      </c>
      <c r="G9" s="246">
        <v>16</v>
      </c>
      <c r="H9" s="246">
        <v>6</v>
      </c>
      <c r="I9" s="246"/>
    </row>
    <row r="10" spans="1:9" x14ac:dyDescent="0.2">
      <c r="A10" s="77">
        <v>10</v>
      </c>
      <c r="B10" s="77">
        <v>8</v>
      </c>
      <c r="C10" s="77" t="s">
        <v>39</v>
      </c>
      <c r="D10" s="77" t="s">
        <v>34</v>
      </c>
      <c r="E10" s="78" t="s">
        <v>566</v>
      </c>
      <c r="F10" s="110">
        <v>44</v>
      </c>
      <c r="G10" s="110">
        <v>16</v>
      </c>
      <c r="H10" s="110">
        <v>4</v>
      </c>
      <c r="I10" s="110"/>
    </row>
    <row r="11" spans="1:9" x14ac:dyDescent="0.2">
      <c r="A11" s="52">
        <v>18</v>
      </c>
      <c r="B11" s="52">
        <v>9</v>
      </c>
      <c r="C11" s="52" t="s">
        <v>41</v>
      </c>
      <c r="D11" s="52" t="s">
        <v>27</v>
      </c>
      <c r="E11" s="62" t="s">
        <v>567</v>
      </c>
      <c r="F11" s="104">
        <v>44</v>
      </c>
      <c r="G11" s="104">
        <v>6</v>
      </c>
      <c r="H11" s="104">
        <v>2</v>
      </c>
      <c r="I11" s="104"/>
    </row>
    <row r="12" spans="1:9" x14ac:dyDescent="0.2">
      <c r="A12" s="52">
        <v>11</v>
      </c>
      <c r="B12" s="52">
        <v>10</v>
      </c>
      <c r="C12" s="52" t="s">
        <v>28</v>
      </c>
      <c r="D12" s="52" t="s">
        <v>27</v>
      </c>
      <c r="E12" s="62" t="s">
        <v>568</v>
      </c>
      <c r="F12" s="104">
        <v>44</v>
      </c>
      <c r="G12" s="104">
        <v>-2</v>
      </c>
      <c r="H12" s="104">
        <v>1</v>
      </c>
      <c r="I12" s="104"/>
    </row>
    <row r="13" spans="1:9" x14ac:dyDescent="0.2">
      <c r="A13" s="77">
        <v>23</v>
      </c>
      <c r="B13" s="77">
        <v>11</v>
      </c>
      <c r="C13" s="77" t="s">
        <v>45</v>
      </c>
      <c r="D13" s="77" t="s">
        <v>34</v>
      </c>
      <c r="E13" s="78" t="s">
        <v>569</v>
      </c>
      <c r="F13" s="110">
        <v>44</v>
      </c>
      <c r="G13" s="110">
        <v>1</v>
      </c>
      <c r="H13" s="110">
        <v>0</v>
      </c>
      <c r="I13" s="110"/>
    </row>
    <row r="14" spans="1:9" x14ac:dyDescent="0.2">
      <c r="A14" s="54">
        <v>7</v>
      </c>
      <c r="B14" s="54">
        <v>12</v>
      </c>
      <c r="C14" s="54" t="s">
        <v>47</v>
      </c>
      <c r="D14" s="54" t="s">
        <v>36</v>
      </c>
      <c r="E14" s="67" t="s">
        <v>570</v>
      </c>
      <c r="F14" s="112">
        <v>44</v>
      </c>
      <c r="G14" s="112">
        <v>12</v>
      </c>
      <c r="H14" s="112">
        <v>0</v>
      </c>
      <c r="I14" s="112"/>
    </row>
    <row r="15" spans="1:9" x14ac:dyDescent="0.2">
      <c r="A15" s="49">
        <v>5</v>
      </c>
      <c r="B15" s="49">
        <v>13</v>
      </c>
      <c r="C15" s="49" t="s">
        <v>43</v>
      </c>
      <c r="D15" s="49" t="s">
        <v>31</v>
      </c>
      <c r="E15" s="63" t="s">
        <v>571</v>
      </c>
      <c r="F15" s="106">
        <v>44</v>
      </c>
      <c r="G15" s="106">
        <v>6</v>
      </c>
      <c r="H15" s="106">
        <v>0</v>
      </c>
      <c r="I15" s="106"/>
    </row>
    <row r="16" spans="1:9" x14ac:dyDescent="0.2">
      <c r="A16" s="49">
        <v>16</v>
      </c>
      <c r="B16" s="49">
        <v>14</v>
      </c>
      <c r="C16" s="49" t="s">
        <v>32</v>
      </c>
      <c r="D16" s="49" t="s">
        <v>31</v>
      </c>
      <c r="E16" s="63" t="s">
        <v>572</v>
      </c>
      <c r="F16" s="106">
        <v>44</v>
      </c>
      <c r="G16" s="106">
        <v>0</v>
      </c>
      <c r="H16" s="106">
        <v>0</v>
      </c>
      <c r="I16" s="106"/>
    </row>
    <row r="17" spans="1:9" x14ac:dyDescent="0.2">
      <c r="A17" s="55">
        <v>8</v>
      </c>
      <c r="B17" s="55">
        <v>15</v>
      </c>
      <c r="C17" s="55" t="s">
        <v>49</v>
      </c>
      <c r="D17" s="55" t="s">
        <v>38</v>
      </c>
      <c r="E17" s="65" t="s">
        <v>573</v>
      </c>
      <c r="F17" s="113">
        <v>44</v>
      </c>
      <c r="G17" s="113">
        <v>8</v>
      </c>
      <c r="H17" s="113">
        <v>0</v>
      </c>
      <c r="I17" s="113"/>
    </row>
    <row r="18" spans="1:9" x14ac:dyDescent="0.2">
      <c r="A18" s="56">
        <v>6</v>
      </c>
      <c r="B18" s="56">
        <v>16</v>
      </c>
      <c r="C18" s="56" t="s">
        <v>52</v>
      </c>
      <c r="D18" s="56" t="s">
        <v>40</v>
      </c>
      <c r="E18" s="66" t="s">
        <v>574</v>
      </c>
      <c r="F18" s="116">
        <v>44</v>
      </c>
      <c r="G18" s="116">
        <v>10</v>
      </c>
      <c r="H18" s="116">
        <v>0</v>
      </c>
      <c r="I18" s="116"/>
    </row>
    <row r="19" spans="1:9" x14ac:dyDescent="0.2">
      <c r="A19" s="55">
        <v>20</v>
      </c>
      <c r="B19" s="55">
        <v>17</v>
      </c>
      <c r="C19" s="55" t="s">
        <v>50</v>
      </c>
      <c r="D19" s="55" t="s">
        <v>38</v>
      </c>
      <c r="E19" s="65" t="s">
        <v>575</v>
      </c>
      <c r="F19" s="113">
        <v>44</v>
      </c>
      <c r="G19" s="113">
        <v>7</v>
      </c>
      <c r="H19" s="113">
        <v>0</v>
      </c>
      <c r="I19" s="113"/>
    </row>
    <row r="20" spans="1:9" x14ac:dyDescent="0.2">
      <c r="A20" s="56">
        <v>63</v>
      </c>
      <c r="B20" s="56" t="s">
        <v>177</v>
      </c>
      <c r="C20" s="56" t="s">
        <v>51</v>
      </c>
      <c r="D20" s="56" t="s">
        <v>40</v>
      </c>
      <c r="E20" s="66" t="s">
        <v>576</v>
      </c>
      <c r="F20" s="116">
        <v>9</v>
      </c>
      <c r="G20" s="116">
        <v>-15</v>
      </c>
      <c r="H20" s="116">
        <v>0</v>
      </c>
      <c r="I20" s="116" t="s">
        <v>577</v>
      </c>
    </row>
    <row r="21" spans="1:9" x14ac:dyDescent="0.2">
      <c r="A21" s="54">
        <v>99</v>
      </c>
      <c r="B21" s="54" t="s">
        <v>177</v>
      </c>
      <c r="C21" s="54" t="s">
        <v>48</v>
      </c>
      <c r="D21" s="54" t="s">
        <v>36</v>
      </c>
      <c r="E21" s="67" t="s">
        <v>578</v>
      </c>
      <c r="F21" s="112">
        <v>9</v>
      </c>
      <c r="G21" s="112">
        <v>-15</v>
      </c>
      <c r="H21" s="112">
        <v>0</v>
      </c>
      <c r="I21" s="112" t="s">
        <v>177</v>
      </c>
    </row>
    <row r="22" spans="1:9" ht="17" customHeight="1" thickBot="1" x14ac:dyDescent="0.25">
      <c r="A22" s="232">
        <v>55</v>
      </c>
      <c r="B22" s="232" t="s">
        <v>382</v>
      </c>
      <c r="C22" s="232" t="s">
        <v>33</v>
      </c>
      <c r="D22" s="232" t="s">
        <v>26</v>
      </c>
      <c r="E22" s="233"/>
      <c r="F22" s="234"/>
      <c r="G22" s="234">
        <v>-15</v>
      </c>
      <c r="H22" s="234">
        <v>0</v>
      </c>
      <c r="I22" s="234" t="s">
        <v>579</v>
      </c>
    </row>
  </sheetData>
  <autoFilter ref="A2:I22" xr:uid="{00000000-0009-0000-0000-000010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zoomScale="120" zoomScaleNormal="120" workbookViewId="0">
      <selection activeCell="K31" sqref="K31"/>
    </sheetView>
  </sheetViews>
  <sheetFormatPr baseColWidth="10" defaultRowHeight="16" x14ac:dyDescent="0.2"/>
  <cols>
    <col min="4" max="6" width="13" style="231" hidden="1" customWidth="1"/>
  </cols>
  <sheetData>
    <row r="1" spans="1:11" ht="17" customHeight="1" thickBot="1" x14ac:dyDescent="0.25"/>
    <row r="2" spans="1:11" ht="17" customHeight="1" thickBot="1" x14ac:dyDescent="0.25">
      <c r="A2" s="412" t="s">
        <v>101</v>
      </c>
      <c r="B2" s="412" t="s">
        <v>1</v>
      </c>
      <c r="C2" s="412" t="s">
        <v>0</v>
      </c>
      <c r="D2" s="24" t="s">
        <v>102</v>
      </c>
      <c r="E2" s="25" t="s">
        <v>103</v>
      </c>
      <c r="F2" s="26" t="s">
        <v>104</v>
      </c>
      <c r="G2" s="412" t="s">
        <v>105</v>
      </c>
      <c r="H2" s="412" t="s">
        <v>106</v>
      </c>
      <c r="I2" s="241" t="s">
        <v>107</v>
      </c>
      <c r="J2" s="412" t="s">
        <v>108</v>
      </c>
      <c r="K2" s="412" t="s">
        <v>109</v>
      </c>
    </row>
    <row r="3" spans="1:11" x14ac:dyDescent="0.2">
      <c r="A3" s="47">
        <v>44</v>
      </c>
      <c r="B3" s="47" t="s">
        <v>22</v>
      </c>
      <c r="C3" s="47" t="s">
        <v>21</v>
      </c>
      <c r="D3" s="117">
        <v>27.163</v>
      </c>
      <c r="E3" s="118">
        <v>27.834</v>
      </c>
      <c r="F3" s="119">
        <v>27.396000000000001</v>
      </c>
      <c r="G3" s="22" t="s">
        <v>580</v>
      </c>
      <c r="H3" s="22" t="s">
        <v>581</v>
      </c>
      <c r="I3" s="23" t="s">
        <v>582</v>
      </c>
      <c r="J3" s="236">
        <v>15</v>
      </c>
      <c r="K3" s="22"/>
    </row>
    <row r="4" spans="1:11" x14ac:dyDescent="0.2">
      <c r="A4" s="48">
        <v>77</v>
      </c>
      <c r="B4" s="48" t="s">
        <v>23</v>
      </c>
      <c r="C4" s="48" t="s">
        <v>21</v>
      </c>
      <c r="D4" s="120">
        <v>27.552</v>
      </c>
      <c r="E4" s="121">
        <v>28.366</v>
      </c>
      <c r="F4" s="122">
        <v>27.649000000000001</v>
      </c>
      <c r="G4" s="2" t="s">
        <v>583</v>
      </c>
      <c r="H4" s="2" t="s">
        <v>584</v>
      </c>
      <c r="I4" s="12" t="s">
        <v>585</v>
      </c>
      <c r="J4" s="115">
        <v>12</v>
      </c>
      <c r="K4" s="2"/>
    </row>
    <row r="5" spans="1:11" x14ac:dyDescent="0.2">
      <c r="A5" s="51">
        <v>55</v>
      </c>
      <c r="B5" s="51" t="s">
        <v>33</v>
      </c>
      <c r="C5" s="51" t="s">
        <v>26</v>
      </c>
      <c r="D5" s="126">
        <v>27.548999999999999</v>
      </c>
      <c r="E5" s="127">
        <v>28.347999999999999</v>
      </c>
      <c r="F5" s="128">
        <v>27.747</v>
      </c>
      <c r="G5" s="4" t="s">
        <v>586</v>
      </c>
      <c r="H5" s="4" t="s">
        <v>587</v>
      </c>
      <c r="I5" s="14" t="s">
        <v>588</v>
      </c>
      <c r="J5" s="246">
        <v>13</v>
      </c>
      <c r="K5" s="4"/>
    </row>
    <row r="6" spans="1:11" x14ac:dyDescent="0.2">
      <c r="A6" s="52">
        <v>11</v>
      </c>
      <c r="B6" s="52" t="s">
        <v>28</v>
      </c>
      <c r="C6" s="52" t="s">
        <v>27</v>
      </c>
      <c r="D6" s="129">
        <v>27.483000000000001</v>
      </c>
      <c r="E6" s="130">
        <v>28.568999999999999</v>
      </c>
      <c r="F6" s="131">
        <v>27.952999999999999</v>
      </c>
      <c r="G6" s="5" t="s">
        <v>589</v>
      </c>
      <c r="H6" s="5" t="s">
        <v>590</v>
      </c>
      <c r="I6" s="15" t="s">
        <v>591</v>
      </c>
      <c r="J6" s="104">
        <v>12</v>
      </c>
      <c r="K6" s="5"/>
    </row>
    <row r="7" spans="1:11" x14ac:dyDescent="0.2">
      <c r="A7" s="50">
        <v>33</v>
      </c>
      <c r="B7" s="50" t="s">
        <v>25</v>
      </c>
      <c r="C7" s="50" t="s">
        <v>24</v>
      </c>
      <c r="D7" s="123">
        <v>27.614000000000001</v>
      </c>
      <c r="E7" s="124">
        <v>29.21</v>
      </c>
      <c r="F7" s="125">
        <v>28.317</v>
      </c>
      <c r="G7" s="3" t="s">
        <v>592</v>
      </c>
      <c r="H7" s="3" t="s">
        <v>593</v>
      </c>
      <c r="I7" s="13" t="s">
        <v>594</v>
      </c>
      <c r="J7" s="102">
        <v>11</v>
      </c>
      <c r="K7" s="3"/>
    </row>
    <row r="8" spans="1:11" x14ac:dyDescent="0.2">
      <c r="A8" s="51">
        <v>4</v>
      </c>
      <c r="B8" s="51" t="s">
        <v>35</v>
      </c>
      <c r="C8" s="51" t="s">
        <v>26</v>
      </c>
      <c r="D8" s="126">
        <v>27.555</v>
      </c>
      <c r="E8" s="127">
        <v>28.356999999999999</v>
      </c>
      <c r="F8" s="128">
        <v>27.661000000000001</v>
      </c>
      <c r="G8" s="4" t="s">
        <v>595</v>
      </c>
      <c r="H8" s="4" t="s">
        <v>596</v>
      </c>
      <c r="I8" s="14" t="s">
        <v>597</v>
      </c>
      <c r="J8" s="246">
        <v>8</v>
      </c>
      <c r="K8" s="4"/>
    </row>
    <row r="9" spans="1:11" x14ac:dyDescent="0.2">
      <c r="A9" s="53">
        <v>3</v>
      </c>
      <c r="B9" s="53" t="s">
        <v>30</v>
      </c>
      <c r="C9" s="53" t="s">
        <v>29</v>
      </c>
      <c r="D9" s="135">
        <v>27.375</v>
      </c>
      <c r="E9" s="136">
        <v>28.318999999999999</v>
      </c>
      <c r="F9" s="137">
        <v>27.981000000000002</v>
      </c>
      <c r="G9" s="7" t="s">
        <v>598</v>
      </c>
      <c r="H9" s="7" t="s">
        <v>599</v>
      </c>
      <c r="I9" s="17" t="s">
        <v>600</v>
      </c>
      <c r="J9" s="108">
        <v>9</v>
      </c>
      <c r="K9" s="7"/>
    </row>
    <row r="10" spans="1:11" x14ac:dyDescent="0.2">
      <c r="A10" s="52">
        <v>18</v>
      </c>
      <c r="B10" s="52" t="s">
        <v>41</v>
      </c>
      <c r="C10" s="52" t="s">
        <v>27</v>
      </c>
      <c r="D10" s="129">
        <v>27.553999999999998</v>
      </c>
      <c r="E10" s="130">
        <v>28.216999999999999</v>
      </c>
      <c r="F10" s="131">
        <v>27.853999999999999</v>
      </c>
      <c r="G10" s="5" t="s">
        <v>601</v>
      </c>
      <c r="H10" s="5" t="s">
        <v>602</v>
      </c>
      <c r="I10" s="15" t="s">
        <v>603</v>
      </c>
      <c r="J10" s="104">
        <v>6</v>
      </c>
      <c r="K10" s="5"/>
    </row>
    <row r="11" spans="1:11" x14ac:dyDescent="0.2">
      <c r="A11" s="50">
        <v>23</v>
      </c>
      <c r="B11" s="50" t="s">
        <v>37</v>
      </c>
      <c r="C11" s="50" t="s">
        <v>24</v>
      </c>
      <c r="D11" s="123">
        <v>27.515999999999998</v>
      </c>
      <c r="E11" s="124">
        <v>28.757000000000001</v>
      </c>
      <c r="F11" s="125">
        <v>28.119</v>
      </c>
      <c r="G11" s="3" t="s">
        <v>604</v>
      </c>
      <c r="H11" s="3" t="s">
        <v>605</v>
      </c>
      <c r="I11" s="13" t="s">
        <v>606</v>
      </c>
      <c r="J11" s="102">
        <v>5</v>
      </c>
      <c r="K11" s="3"/>
    </row>
    <row r="12" spans="1:11" x14ac:dyDescent="0.2">
      <c r="A12" s="77">
        <v>10</v>
      </c>
      <c r="B12" s="77" t="s">
        <v>39</v>
      </c>
      <c r="C12" s="77" t="s">
        <v>34</v>
      </c>
      <c r="D12" s="138">
        <v>27.87</v>
      </c>
      <c r="E12" s="139">
        <v>28.164000000000001</v>
      </c>
      <c r="F12" s="140">
        <v>27.742000000000001</v>
      </c>
      <c r="G12" s="79" t="s">
        <v>607</v>
      </c>
      <c r="H12" s="79" t="s">
        <v>608</v>
      </c>
      <c r="I12" s="80" t="s">
        <v>609</v>
      </c>
      <c r="J12" s="110">
        <v>6</v>
      </c>
      <c r="K12" s="79"/>
    </row>
    <row r="13" spans="1:11" x14ac:dyDescent="0.2">
      <c r="A13" s="77">
        <v>23</v>
      </c>
      <c r="B13" s="77" t="s">
        <v>45</v>
      </c>
      <c r="C13" s="77" t="s">
        <v>34</v>
      </c>
      <c r="D13" s="138">
        <v>27.49</v>
      </c>
      <c r="E13" s="139">
        <v>28.597999999999999</v>
      </c>
      <c r="F13" s="140">
        <v>27.931999999999999</v>
      </c>
      <c r="G13" s="79" t="s">
        <v>610</v>
      </c>
      <c r="H13" s="79" t="s">
        <v>611</v>
      </c>
      <c r="I13" s="80" t="s">
        <v>141</v>
      </c>
      <c r="J13" s="110">
        <v>2</v>
      </c>
      <c r="K13" s="79"/>
    </row>
    <row r="14" spans="1:11" x14ac:dyDescent="0.2">
      <c r="A14" s="53">
        <v>31</v>
      </c>
      <c r="B14" s="53" t="s">
        <v>42</v>
      </c>
      <c r="C14" s="53" t="s">
        <v>29</v>
      </c>
      <c r="D14" s="135">
        <v>27.619</v>
      </c>
      <c r="E14" s="136">
        <v>28.492000000000001</v>
      </c>
      <c r="F14" s="137">
        <v>27.85</v>
      </c>
      <c r="G14" s="7" t="s">
        <v>612</v>
      </c>
      <c r="H14" s="7" t="s">
        <v>613</v>
      </c>
      <c r="I14" s="17" t="s">
        <v>141</v>
      </c>
      <c r="J14" s="108">
        <v>2</v>
      </c>
      <c r="K14" s="7"/>
    </row>
    <row r="15" spans="1:11" x14ac:dyDescent="0.2">
      <c r="A15" s="49">
        <v>16</v>
      </c>
      <c r="B15" s="49" t="s">
        <v>32</v>
      </c>
      <c r="C15" s="49" t="s">
        <v>31</v>
      </c>
      <c r="D15" s="132">
        <v>27.925999999999998</v>
      </c>
      <c r="E15" s="133">
        <v>28.95</v>
      </c>
      <c r="F15" s="134">
        <v>28.471</v>
      </c>
      <c r="G15" s="6" t="s">
        <v>614</v>
      </c>
      <c r="H15" s="6" t="s">
        <v>615</v>
      </c>
      <c r="I15" s="16" t="s">
        <v>141</v>
      </c>
      <c r="J15" s="106">
        <v>4</v>
      </c>
      <c r="K15" s="6"/>
    </row>
    <row r="16" spans="1:11" x14ac:dyDescent="0.2">
      <c r="A16" s="54">
        <v>7</v>
      </c>
      <c r="B16" s="54" t="s">
        <v>47</v>
      </c>
      <c r="C16" s="54" t="s">
        <v>36</v>
      </c>
      <c r="D16" s="147">
        <v>27.824999999999999</v>
      </c>
      <c r="E16" s="148">
        <v>28.725000000000001</v>
      </c>
      <c r="F16" s="149">
        <v>28.015999999999998</v>
      </c>
      <c r="G16" s="10" t="s">
        <v>616</v>
      </c>
      <c r="H16" s="10" t="s">
        <v>617</v>
      </c>
      <c r="I16" s="20" t="s">
        <v>141</v>
      </c>
      <c r="J16" s="112">
        <v>4</v>
      </c>
      <c r="K16" s="10"/>
    </row>
    <row r="17" spans="1:11" x14ac:dyDescent="0.2">
      <c r="A17" s="55">
        <v>20</v>
      </c>
      <c r="B17" s="55" t="s">
        <v>50</v>
      </c>
      <c r="C17" s="55" t="s">
        <v>38</v>
      </c>
      <c r="D17" s="141">
        <v>28.262</v>
      </c>
      <c r="E17" s="142">
        <v>28.821999999999999</v>
      </c>
      <c r="F17" s="143">
        <v>28.637</v>
      </c>
      <c r="G17" s="8" t="s">
        <v>618</v>
      </c>
      <c r="H17" s="8" t="s">
        <v>619</v>
      </c>
      <c r="I17" s="18" t="s">
        <v>141</v>
      </c>
      <c r="J17" s="113">
        <v>4</v>
      </c>
      <c r="K17" s="8"/>
    </row>
    <row r="18" spans="1:11" x14ac:dyDescent="0.2">
      <c r="A18" s="55">
        <v>8</v>
      </c>
      <c r="B18" s="55" t="s">
        <v>49</v>
      </c>
      <c r="C18" s="55" t="s">
        <v>38</v>
      </c>
      <c r="D18" s="141">
        <v>27.791</v>
      </c>
      <c r="E18" s="142">
        <v>28.696999999999999</v>
      </c>
      <c r="F18" s="143">
        <v>28.218</v>
      </c>
      <c r="G18" s="8" t="s">
        <v>620</v>
      </c>
      <c r="H18" s="8" t="s">
        <v>141</v>
      </c>
      <c r="I18" s="18" t="s">
        <v>141</v>
      </c>
      <c r="J18" s="113">
        <v>1</v>
      </c>
      <c r="K18" s="8"/>
    </row>
    <row r="19" spans="1:11" x14ac:dyDescent="0.2">
      <c r="A19" s="49">
        <v>5</v>
      </c>
      <c r="B19" s="49" t="s">
        <v>43</v>
      </c>
      <c r="C19" s="49" t="s">
        <v>31</v>
      </c>
      <c r="D19" s="132">
        <v>28.189</v>
      </c>
      <c r="E19" s="133">
        <v>29.581</v>
      </c>
      <c r="F19" s="134">
        <v>29.195</v>
      </c>
      <c r="G19" s="6" t="s">
        <v>621</v>
      </c>
      <c r="H19" s="6" t="s">
        <v>141</v>
      </c>
      <c r="I19" s="16" t="s">
        <v>141</v>
      </c>
      <c r="J19" s="106">
        <v>1</v>
      </c>
      <c r="K19" s="6"/>
    </row>
    <row r="20" spans="1:11" x14ac:dyDescent="0.2">
      <c r="A20" s="54">
        <v>99</v>
      </c>
      <c r="B20" s="54" t="s">
        <v>48</v>
      </c>
      <c r="C20" s="54" t="s">
        <v>36</v>
      </c>
      <c r="D20" s="147">
        <v>27.911000000000001</v>
      </c>
      <c r="E20" s="148">
        <v>28.402999999999999</v>
      </c>
      <c r="F20" s="149">
        <v>28.385000000000002</v>
      </c>
      <c r="G20" s="10" t="s">
        <v>622</v>
      </c>
      <c r="H20" s="10" t="s">
        <v>141</v>
      </c>
      <c r="I20" s="20" t="s">
        <v>141</v>
      </c>
      <c r="J20" s="112">
        <v>1</v>
      </c>
      <c r="K20" s="10"/>
    </row>
    <row r="21" spans="1:11" x14ac:dyDescent="0.2">
      <c r="A21" s="56">
        <v>63</v>
      </c>
      <c r="B21" s="56" t="s">
        <v>51</v>
      </c>
      <c r="C21" s="56" t="s">
        <v>40</v>
      </c>
      <c r="D21" s="144">
        <v>27.890999999999998</v>
      </c>
      <c r="E21" s="145">
        <v>28.635000000000002</v>
      </c>
      <c r="F21" s="146">
        <v>27.826000000000001</v>
      </c>
      <c r="G21" s="9" t="s">
        <v>623</v>
      </c>
      <c r="H21" s="9" t="s">
        <v>141</v>
      </c>
      <c r="I21" s="19" t="s">
        <v>141</v>
      </c>
      <c r="J21" s="116">
        <v>3</v>
      </c>
      <c r="K21" s="9"/>
    </row>
    <row r="22" spans="1:11" ht="17" customHeight="1" thickBot="1" x14ac:dyDescent="0.25">
      <c r="A22" s="57">
        <v>6</v>
      </c>
      <c r="B22" s="57" t="s">
        <v>52</v>
      </c>
      <c r="C22" s="57" t="s">
        <v>40</v>
      </c>
      <c r="D22" s="150">
        <v>27.928000000000001</v>
      </c>
      <c r="E22" s="151">
        <v>28.652000000000001</v>
      </c>
      <c r="F22" s="152">
        <v>28.062000000000001</v>
      </c>
      <c r="G22" s="11" t="s">
        <v>624</v>
      </c>
      <c r="H22" s="11" t="s">
        <v>141</v>
      </c>
      <c r="I22" s="21" t="s">
        <v>141</v>
      </c>
      <c r="J22" s="114">
        <v>1</v>
      </c>
      <c r="K22" s="11"/>
    </row>
  </sheetData>
  <autoFilter ref="A2:K22" xr:uid="{00000000-0009-0000-0000-000011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8"/>
  <sheetViews>
    <sheetView zoomScaleNormal="100" workbookViewId="0">
      <selection activeCell="O32" sqref="O32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412" t="s">
        <v>101</v>
      </c>
      <c r="B2" s="412" t="s">
        <v>155</v>
      </c>
      <c r="C2" s="412" t="s">
        <v>1</v>
      </c>
      <c r="D2" s="412" t="s">
        <v>0</v>
      </c>
      <c r="E2" s="412" t="s">
        <v>156</v>
      </c>
      <c r="F2" s="412" t="s">
        <v>157</v>
      </c>
      <c r="G2" s="412" t="s">
        <v>108</v>
      </c>
      <c r="H2" s="412" t="s">
        <v>158</v>
      </c>
      <c r="I2" s="242" t="s">
        <v>109</v>
      </c>
    </row>
    <row r="3" spans="1:9" x14ac:dyDescent="0.2">
      <c r="A3" s="243">
        <v>10</v>
      </c>
      <c r="B3" s="243">
        <v>1</v>
      </c>
      <c r="C3" s="243" t="s">
        <v>39</v>
      </c>
      <c r="D3" s="243" t="s">
        <v>34</v>
      </c>
      <c r="E3" s="244" t="s">
        <v>625</v>
      </c>
      <c r="F3" s="245">
        <v>53</v>
      </c>
      <c r="G3" s="245">
        <v>39</v>
      </c>
      <c r="H3" s="245">
        <v>25</v>
      </c>
      <c r="I3" s="245"/>
    </row>
    <row r="4" spans="1:9" x14ac:dyDescent="0.2">
      <c r="A4" s="51">
        <v>55</v>
      </c>
      <c r="B4" s="51">
        <v>2</v>
      </c>
      <c r="C4" s="51" t="s">
        <v>33</v>
      </c>
      <c r="D4" s="51" t="s">
        <v>26</v>
      </c>
      <c r="E4" s="61" t="s">
        <v>626</v>
      </c>
      <c r="F4" s="246">
        <v>53</v>
      </c>
      <c r="G4" s="246">
        <v>24</v>
      </c>
      <c r="H4" s="246">
        <v>18</v>
      </c>
      <c r="I4" s="246"/>
    </row>
    <row r="5" spans="1:9" x14ac:dyDescent="0.2">
      <c r="A5" s="52">
        <v>18</v>
      </c>
      <c r="B5" s="52">
        <v>3</v>
      </c>
      <c r="C5" s="52" t="s">
        <v>41</v>
      </c>
      <c r="D5" s="52" t="s">
        <v>27</v>
      </c>
      <c r="E5" s="62" t="s">
        <v>627</v>
      </c>
      <c r="F5" s="104">
        <v>53</v>
      </c>
      <c r="G5" s="104">
        <v>29</v>
      </c>
      <c r="H5" s="104">
        <v>15</v>
      </c>
      <c r="I5" s="104"/>
    </row>
    <row r="6" spans="1:9" x14ac:dyDescent="0.2">
      <c r="A6" s="51">
        <v>4</v>
      </c>
      <c r="B6" s="51">
        <v>4</v>
      </c>
      <c r="C6" s="51" t="s">
        <v>35</v>
      </c>
      <c r="D6" s="51" t="s">
        <v>26</v>
      </c>
      <c r="E6" s="61" t="s">
        <v>628</v>
      </c>
      <c r="F6" s="246">
        <v>53</v>
      </c>
      <c r="G6" s="246">
        <v>27</v>
      </c>
      <c r="H6" s="246">
        <v>12</v>
      </c>
      <c r="I6" s="246"/>
    </row>
    <row r="7" spans="1:9" x14ac:dyDescent="0.2">
      <c r="A7" s="48">
        <v>77</v>
      </c>
      <c r="B7" s="48">
        <v>5</v>
      </c>
      <c r="C7" s="48" t="s">
        <v>23</v>
      </c>
      <c r="D7" s="48" t="s">
        <v>21</v>
      </c>
      <c r="E7" s="59" t="s">
        <v>629</v>
      </c>
      <c r="F7" s="115">
        <v>53</v>
      </c>
      <c r="G7" s="115">
        <v>8</v>
      </c>
      <c r="H7" s="115">
        <v>10</v>
      </c>
      <c r="I7" s="115"/>
    </row>
    <row r="8" spans="1:9" x14ac:dyDescent="0.2">
      <c r="A8" s="53">
        <v>3</v>
      </c>
      <c r="B8" s="53">
        <v>6</v>
      </c>
      <c r="C8" s="53" t="s">
        <v>30</v>
      </c>
      <c r="D8" s="53" t="s">
        <v>29</v>
      </c>
      <c r="E8" s="64" t="s">
        <v>630</v>
      </c>
      <c r="F8" s="108">
        <v>53</v>
      </c>
      <c r="G8" s="108">
        <v>14</v>
      </c>
      <c r="H8" s="108">
        <v>8</v>
      </c>
      <c r="I8" s="108"/>
    </row>
    <row r="9" spans="1:9" x14ac:dyDescent="0.2">
      <c r="A9" s="48">
        <v>44</v>
      </c>
      <c r="B9" s="48">
        <v>7</v>
      </c>
      <c r="C9" s="48" t="s">
        <v>22</v>
      </c>
      <c r="D9" s="48" t="s">
        <v>21</v>
      </c>
      <c r="E9" s="59" t="s">
        <v>631</v>
      </c>
      <c r="F9" s="115">
        <v>53</v>
      </c>
      <c r="G9" s="115">
        <v>2</v>
      </c>
      <c r="H9" s="115">
        <v>7</v>
      </c>
      <c r="I9" s="115"/>
    </row>
    <row r="10" spans="1:9" x14ac:dyDescent="0.2">
      <c r="A10" s="53">
        <v>31</v>
      </c>
      <c r="B10" s="53">
        <v>8</v>
      </c>
      <c r="C10" s="53" t="s">
        <v>42</v>
      </c>
      <c r="D10" s="53" t="s">
        <v>29</v>
      </c>
      <c r="E10" s="64" t="s">
        <v>632</v>
      </c>
      <c r="F10" s="108">
        <v>53</v>
      </c>
      <c r="G10" s="108">
        <v>13</v>
      </c>
      <c r="H10" s="108">
        <v>4</v>
      </c>
      <c r="I10" s="108"/>
    </row>
    <row r="11" spans="1:9" x14ac:dyDescent="0.2">
      <c r="A11" s="77">
        <v>23</v>
      </c>
      <c r="B11" s="77">
        <v>9</v>
      </c>
      <c r="C11" s="77" t="s">
        <v>45</v>
      </c>
      <c r="D11" s="77" t="s">
        <v>34</v>
      </c>
      <c r="E11" s="78" t="s">
        <v>633</v>
      </c>
      <c r="F11" s="110">
        <v>53</v>
      </c>
      <c r="G11" s="110">
        <v>7</v>
      </c>
      <c r="H11" s="110">
        <v>2</v>
      </c>
      <c r="I11" s="110"/>
    </row>
    <row r="12" spans="1:9" x14ac:dyDescent="0.2">
      <c r="A12" s="52">
        <v>11</v>
      </c>
      <c r="B12" s="52">
        <v>10</v>
      </c>
      <c r="C12" s="52" t="s">
        <v>28</v>
      </c>
      <c r="D12" s="52" t="s">
        <v>27</v>
      </c>
      <c r="E12" s="62" t="s">
        <v>634</v>
      </c>
      <c r="F12" s="104">
        <v>53</v>
      </c>
      <c r="G12" s="104">
        <v>-8</v>
      </c>
      <c r="H12" s="104">
        <v>1</v>
      </c>
      <c r="I12" s="104"/>
    </row>
    <row r="13" spans="1:9" x14ac:dyDescent="0.2">
      <c r="A13" s="56">
        <v>6</v>
      </c>
      <c r="B13" s="56">
        <v>11</v>
      </c>
      <c r="C13" s="56" t="s">
        <v>52</v>
      </c>
      <c r="D13" s="56" t="s">
        <v>40</v>
      </c>
      <c r="E13" s="66" t="s">
        <v>635</v>
      </c>
      <c r="F13" s="116">
        <v>53</v>
      </c>
      <c r="G13" s="116">
        <v>14</v>
      </c>
      <c r="H13" s="116">
        <v>0</v>
      </c>
      <c r="I13" s="116"/>
    </row>
    <row r="14" spans="1:9" x14ac:dyDescent="0.2">
      <c r="A14" s="55">
        <v>8</v>
      </c>
      <c r="B14" s="55">
        <v>12</v>
      </c>
      <c r="C14" s="55" t="s">
        <v>49</v>
      </c>
      <c r="D14" s="55" t="s">
        <v>38</v>
      </c>
      <c r="E14" s="65" t="s">
        <v>636</v>
      </c>
      <c r="F14" s="113">
        <v>53</v>
      </c>
      <c r="G14" s="113">
        <v>12</v>
      </c>
      <c r="H14" s="113">
        <v>0</v>
      </c>
      <c r="I14" s="113"/>
    </row>
    <row r="15" spans="1:9" x14ac:dyDescent="0.2">
      <c r="A15" s="54">
        <v>7</v>
      </c>
      <c r="B15" s="54">
        <v>13</v>
      </c>
      <c r="C15" s="54" t="s">
        <v>47</v>
      </c>
      <c r="D15" s="54" t="s">
        <v>36</v>
      </c>
      <c r="E15" s="67" t="s">
        <v>637</v>
      </c>
      <c r="F15" s="112">
        <v>53</v>
      </c>
      <c r="G15" s="112">
        <v>6</v>
      </c>
      <c r="H15" s="112">
        <v>0</v>
      </c>
      <c r="I15" s="112"/>
    </row>
    <row r="16" spans="1:9" x14ac:dyDescent="0.2">
      <c r="A16" s="56">
        <v>63</v>
      </c>
      <c r="B16" s="56">
        <v>14</v>
      </c>
      <c r="C16" s="56" t="s">
        <v>51</v>
      </c>
      <c r="D16" s="56" t="s">
        <v>40</v>
      </c>
      <c r="E16" s="66" t="s">
        <v>638</v>
      </c>
      <c r="F16" s="116">
        <v>53</v>
      </c>
      <c r="G16" s="116">
        <v>11</v>
      </c>
      <c r="H16" s="116">
        <v>0</v>
      </c>
      <c r="I16" s="116"/>
    </row>
    <row r="17" spans="1:9" x14ac:dyDescent="0.2">
      <c r="A17" s="50">
        <v>23</v>
      </c>
      <c r="B17" s="50">
        <v>15</v>
      </c>
      <c r="C17" s="50" t="s">
        <v>37</v>
      </c>
      <c r="D17" s="50" t="s">
        <v>24</v>
      </c>
      <c r="E17" s="60" t="s">
        <v>639</v>
      </c>
      <c r="F17" s="102">
        <v>53</v>
      </c>
      <c r="G17" s="102">
        <v>-6</v>
      </c>
      <c r="H17" s="102">
        <v>0</v>
      </c>
      <c r="I17" s="102"/>
    </row>
    <row r="18" spans="1:9" x14ac:dyDescent="0.2">
      <c r="A18" s="54">
        <v>99</v>
      </c>
      <c r="B18" s="54">
        <v>16</v>
      </c>
      <c r="C18" s="54" t="s">
        <v>48</v>
      </c>
      <c r="D18" s="54" t="s">
        <v>36</v>
      </c>
      <c r="E18" s="67" t="s">
        <v>640</v>
      </c>
      <c r="F18" s="112">
        <v>53</v>
      </c>
      <c r="G18" s="112">
        <v>5</v>
      </c>
      <c r="H18" s="112">
        <v>0</v>
      </c>
      <c r="I18" s="112"/>
    </row>
    <row r="19" spans="1:9" x14ac:dyDescent="0.2">
      <c r="A19" s="50">
        <v>33</v>
      </c>
      <c r="B19" s="50" t="s">
        <v>177</v>
      </c>
      <c r="C19" s="50" t="s">
        <v>25</v>
      </c>
      <c r="D19" s="50" t="s">
        <v>24</v>
      </c>
      <c r="E19" s="60" t="s">
        <v>641</v>
      </c>
      <c r="F19" s="102">
        <v>30</v>
      </c>
      <c r="G19" s="102">
        <v>-15</v>
      </c>
      <c r="H19" s="102">
        <v>0</v>
      </c>
      <c r="I19" s="102"/>
    </row>
    <row r="20" spans="1:9" x14ac:dyDescent="0.2">
      <c r="A20" s="49">
        <v>16</v>
      </c>
      <c r="B20" s="49" t="s">
        <v>177</v>
      </c>
      <c r="C20" s="49" t="s">
        <v>32</v>
      </c>
      <c r="D20" s="49" t="s">
        <v>31</v>
      </c>
      <c r="E20" s="63" t="s">
        <v>642</v>
      </c>
      <c r="F20" s="106">
        <v>23</v>
      </c>
      <c r="G20" s="106">
        <v>-15</v>
      </c>
      <c r="H20" s="106">
        <v>0</v>
      </c>
      <c r="I20" s="106"/>
    </row>
    <row r="21" spans="1:9" x14ac:dyDescent="0.2">
      <c r="A21" s="55">
        <v>20</v>
      </c>
      <c r="B21" s="55" t="s">
        <v>177</v>
      </c>
      <c r="C21" s="55" t="s">
        <v>50</v>
      </c>
      <c r="D21" s="55" t="s">
        <v>38</v>
      </c>
      <c r="E21" s="65" t="s">
        <v>643</v>
      </c>
      <c r="F21" s="113">
        <v>17</v>
      </c>
      <c r="G21" s="113">
        <v>-15</v>
      </c>
      <c r="H21" s="113">
        <v>0</v>
      </c>
      <c r="I21" s="113"/>
    </row>
    <row r="22" spans="1:9" ht="17" customHeight="1" thickBot="1" x14ac:dyDescent="0.25">
      <c r="A22" s="161">
        <v>5</v>
      </c>
      <c r="B22" s="161" t="s">
        <v>177</v>
      </c>
      <c r="C22" s="161" t="s">
        <v>43</v>
      </c>
      <c r="D22" s="161" t="s">
        <v>31</v>
      </c>
      <c r="E22" s="162" t="s">
        <v>644</v>
      </c>
      <c r="F22" s="163">
        <v>6</v>
      </c>
      <c r="G22" s="163">
        <v>-15</v>
      </c>
      <c r="H22" s="163">
        <v>0</v>
      </c>
      <c r="I22" s="163"/>
    </row>
    <row r="28" spans="1:9" x14ac:dyDescent="0.2">
      <c r="C28" s="239"/>
    </row>
  </sheetData>
  <autoFilter ref="A2:I22" xr:uid="{00000000-0009-0000-0000-000012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R69"/>
  <sheetViews>
    <sheetView zoomScale="110" zoomScaleNormal="110" workbookViewId="0">
      <selection activeCell="W21" sqref="W21"/>
    </sheetView>
  </sheetViews>
  <sheetFormatPr baseColWidth="10" defaultRowHeight="16" x14ac:dyDescent="0.2"/>
  <cols>
    <col min="3" max="3" width="11" style="231" customWidth="1"/>
    <col min="4" max="11" width="10.83203125" style="231" hidden="1" customWidth="1"/>
    <col min="12" max="12" width="11" style="231" hidden="1" customWidth="1"/>
    <col min="13" max="15" width="13" style="231" hidden="1" customWidth="1"/>
    <col min="16" max="21" width="13" style="231" customWidth="1"/>
    <col min="22" max="22" width="10.83203125" style="231" customWidth="1"/>
    <col min="25" max="29" width="13" style="231" hidden="1" customWidth="1"/>
    <col min="30" max="31" width="10.83203125" style="231" hidden="1" customWidth="1"/>
    <col min="32" max="36" width="13" style="231" hidden="1" customWidth="1"/>
    <col min="37" max="42" width="13" style="231" customWidth="1"/>
  </cols>
  <sheetData>
    <row r="1" spans="2:44" ht="17" customHeight="1" thickBot="1" x14ac:dyDescent="0.25"/>
    <row r="2" spans="2:44" ht="17" customHeight="1" thickBot="1" x14ac:dyDescent="0.25">
      <c r="B2" s="432" t="s">
        <v>53</v>
      </c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  <c r="T2" s="433"/>
      <c r="U2" s="433"/>
      <c r="V2" s="434"/>
    </row>
    <row r="3" spans="2:44" ht="17" customHeight="1" thickBot="1" x14ac:dyDescent="0.25">
      <c r="B3" s="247" t="s">
        <v>0</v>
      </c>
      <c r="C3" s="228" t="s">
        <v>1</v>
      </c>
      <c r="D3" s="229" t="s">
        <v>54</v>
      </c>
      <c r="E3" s="229" t="s">
        <v>55</v>
      </c>
      <c r="F3" s="229" t="s">
        <v>56</v>
      </c>
      <c r="G3" s="229" t="s">
        <v>57</v>
      </c>
      <c r="H3" s="229" t="s">
        <v>58</v>
      </c>
      <c r="I3" s="229" t="s">
        <v>59</v>
      </c>
      <c r="J3" s="229" t="s">
        <v>60</v>
      </c>
      <c r="K3" s="229" t="s">
        <v>61</v>
      </c>
      <c r="L3" s="229" t="s">
        <v>62</v>
      </c>
      <c r="M3" s="229" t="s">
        <v>63</v>
      </c>
      <c r="N3" s="229" t="s">
        <v>64</v>
      </c>
      <c r="O3" s="229" t="s">
        <v>65</v>
      </c>
      <c r="P3" s="229" t="s">
        <v>66</v>
      </c>
      <c r="Q3" s="229" t="s">
        <v>67</v>
      </c>
      <c r="R3" s="229" t="s">
        <v>68</v>
      </c>
      <c r="S3" s="229" t="s">
        <v>69</v>
      </c>
      <c r="T3" s="229" t="s">
        <v>70</v>
      </c>
      <c r="U3" s="229" t="s">
        <v>71</v>
      </c>
      <c r="V3" s="229" t="s">
        <v>19</v>
      </c>
      <c r="X3" s="412" t="s">
        <v>0</v>
      </c>
      <c r="Y3" s="242" t="s">
        <v>54</v>
      </c>
      <c r="Z3" s="242" t="s">
        <v>55</v>
      </c>
      <c r="AA3" s="242" t="s">
        <v>56</v>
      </c>
      <c r="AB3" s="242" t="s">
        <v>57</v>
      </c>
      <c r="AC3" s="242" t="s">
        <v>58</v>
      </c>
      <c r="AD3" s="242" t="s">
        <v>59</v>
      </c>
      <c r="AE3" s="242" t="s">
        <v>60</v>
      </c>
      <c r="AF3" s="242" t="s">
        <v>61</v>
      </c>
      <c r="AG3" s="242" t="s">
        <v>62</v>
      </c>
      <c r="AH3" s="242" t="s">
        <v>63</v>
      </c>
      <c r="AI3" s="242" t="s">
        <v>64</v>
      </c>
      <c r="AJ3" s="242" t="s">
        <v>65</v>
      </c>
      <c r="AK3" s="221" t="s">
        <v>66</v>
      </c>
      <c r="AL3" s="220" t="s">
        <v>67</v>
      </c>
      <c r="AM3" s="221" t="s">
        <v>68</v>
      </c>
      <c r="AN3" s="221" t="s">
        <v>69</v>
      </c>
      <c r="AO3" s="221" t="s">
        <v>70</v>
      </c>
      <c r="AP3" s="221" t="s">
        <v>71</v>
      </c>
      <c r="AQ3" s="242" t="s">
        <v>19</v>
      </c>
      <c r="AR3" s="242" t="s">
        <v>72</v>
      </c>
    </row>
    <row r="4" spans="2:44" x14ac:dyDescent="0.2">
      <c r="B4" s="84" t="s">
        <v>21</v>
      </c>
      <c r="C4" s="47" t="s">
        <v>22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>
        <f>+VLOOKUP($C4,'R8'!$C$3:$H$22,5,)+VLOOKUP($C4,'Q8'!$B$3:$J$22,9,)</f>
        <v>17</v>
      </c>
      <c r="L4" s="37">
        <f>+VLOOKUP($C4,'R9'!$C$3:$H$22,5,)+VLOOKUP($C4,'Q9'!$B$3:$J$22,9,)</f>
        <v>49</v>
      </c>
      <c r="M4" s="37">
        <f>+VLOOKUP($C4,'R10'!$C$3:$H$22,5,)+VLOOKUP($C4,'Q10'!$B$3:$J$22,9,)</f>
        <v>42</v>
      </c>
      <c r="N4" s="37">
        <f>+VLOOKUP($C4,'R11'!$C$3:$H$22,5,)+VLOOKUP($C4,'Q11'!$B$3:$J$22,9,)</f>
        <v>43</v>
      </c>
      <c r="O4" s="37">
        <f>+VLOOKUP($C4,'R12'!$C$3:$H$22,5,)+VLOOKUP($C4,'Q12'!$B$3:$J$22,9,)</f>
        <v>49</v>
      </c>
      <c r="P4" s="37">
        <f>+VLOOKUP($C4,'R13'!$C$3:$H$22,5,)+VLOOKUP($C4,'Q13'!$B$3:$J$22,9,)</f>
        <v>48</v>
      </c>
      <c r="Q4" s="37">
        <f>+VLOOKUP($C4,'R14'!$C$3:$H$22,5,)+VLOOKUP($C4,'Q14'!$B$3:$J$22,9,)</f>
        <v>49</v>
      </c>
      <c r="R4" s="37">
        <f>+VLOOKUP($C4,'R15'!$C$3:$H$22,5,)+VLOOKUP($C4,'Q15'!$B$3:$J$22,9,)</f>
        <v>59</v>
      </c>
      <c r="S4" s="37"/>
      <c r="T4" s="37"/>
      <c r="U4" s="370">
        <f>AVERAGE(L4:T4)</f>
        <v>48.428571428571431</v>
      </c>
      <c r="V4" s="37">
        <f>SUM(D4:T4)</f>
        <v>662</v>
      </c>
      <c r="X4" s="38" t="s">
        <v>21</v>
      </c>
      <c r="Y4" s="98">
        <v>66</v>
      </c>
      <c r="Z4" s="98">
        <v>72</v>
      </c>
      <c r="AA4" s="98">
        <v>80</v>
      </c>
      <c r="AB4" s="98">
        <v>42</v>
      </c>
      <c r="AC4" s="98">
        <v>56</v>
      </c>
      <c r="AD4" s="98">
        <v>70</v>
      </c>
      <c r="AE4" s="98">
        <v>80</v>
      </c>
      <c r="AF4" s="98">
        <v>27</v>
      </c>
      <c r="AG4" s="98">
        <v>75</v>
      </c>
      <c r="AH4" s="98">
        <v>76</v>
      </c>
      <c r="AI4" s="98">
        <v>53</v>
      </c>
      <c r="AJ4" s="98">
        <v>75</v>
      </c>
      <c r="AK4" s="98">
        <v>70</v>
      </c>
      <c r="AL4" s="98">
        <v>40</v>
      </c>
      <c r="AM4" s="98">
        <v>51</v>
      </c>
      <c r="AN4" s="98"/>
      <c r="AO4" s="98"/>
      <c r="AP4" s="383">
        <f>AVERAGE(AH4:AO4)</f>
        <v>60.833333333333336</v>
      </c>
      <c r="AQ4" s="99">
        <f>SUM(Y4:AO4)</f>
        <v>933</v>
      </c>
      <c r="AR4" s="201">
        <f>AQ4/COUNT(Y4:AK4)</f>
        <v>71.769230769230774</v>
      </c>
    </row>
    <row r="5" spans="2:44" x14ac:dyDescent="0.2">
      <c r="B5" s="87" t="s">
        <v>27</v>
      </c>
      <c r="C5" s="52" t="s">
        <v>28</v>
      </c>
      <c r="D5" s="31">
        <f>+VLOOKUP($C5,'R1'!$C$3:$H$22,5,)+VLOOKUP($C5,'Q1'!$B$3:$J$22,9,)</f>
        <v>22</v>
      </c>
      <c r="E5" s="31">
        <f>+VLOOKUP($C5,'R2'!$C$3:$H$22,5,)+VLOOKUP($C5,'Q2'!$B$3:$J$22,9,)</f>
        <v>23</v>
      </c>
      <c r="F5" s="31">
        <f>+VLOOKUP($C5,'R3'!$C$3:$H$22,5,)+VLOOKUP($C5,'Q3'!$B$3:$J$22,9,)</f>
        <v>11</v>
      </c>
      <c r="G5" s="31"/>
      <c r="H5" s="31"/>
      <c r="I5" s="31">
        <f>+VLOOKUP($C5,'R6'!$C$3:$H$22,5,)+VLOOKUP($C5,'Q6'!$B$3:$J$22,9,)</f>
        <v>21</v>
      </c>
      <c r="J5" s="31">
        <f>+VLOOKUP($C5,'R7'!$C$3:$H$22,5,)+VLOOKUP($C5,'Q7'!$B$3:$J$22,9,)</f>
        <v>6</v>
      </c>
      <c r="K5" s="31">
        <f>+VLOOKUP($C5,'R8'!$C$3:$H$22,5,)+VLOOKUP($C5,'Q8'!$B$3:$J$22,9,)</f>
        <v>4</v>
      </c>
      <c r="L5" s="31">
        <f>+VLOOKUP($C5,'R9'!$C$3:$H$22,5,)+VLOOKUP($C5,'Q9'!$B$3:$J$22,9,)</f>
        <v>43</v>
      </c>
      <c r="M5" s="31">
        <f>+VLOOKUP($C5,'R10'!$C$3:$H$22,5,)+VLOOKUP($C5,'Q10'!$B$3:$J$22,9,)</f>
        <v>28</v>
      </c>
      <c r="N5" s="31">
        <f>+VLOOKUP($C5,'R11'!$C$3:$H$22,5,)+VLOOKUP($C5,'Q11'!$B$3:$J$22,9,)</f>
        <v>33</v>
      </c>
      <c r="O5" s="31">
        <f>+VLOOKUP($C5,'R12'!$C$3:$H$22,5,)+VLOOKUP($C5,'Q12'!$B$3:$J$22,9,)</f>
        <v>17</v>
      </c>
      <c r="P5" s="31">
        <f>+VLOOKUP($C5,'R13'!$C$3:$H$22,5,)+VLOOKUP($C5,'Q13'!$B$3:$J$22,9,)</f>
        <v>26</v>
      </c>
      <c r="Q5" s="31">
        <f>+VLOOKUP($C5,'R14'!$C$3:$H$22,5,)+VLOOKUP($C5,'Q14'!$B$3:$J$22,9,)</f>
        <v>45</v>
      </c>
      <c r="R5" s="31">
        <f>+VLOOKUP($C5,'R15'!$C$3:$H$22,5,)+VLOOKUP($C5,'Q15'!$B$3:$J$22,9,)</f>
        <v>5</v>
      </c>
      <c r="S5" s="31">
        <f>+VLOOKUP($C5,'R16'!$C$3:$H$22,5,)+VLOOKUP($C5,'Q16'!$B$3:$J$22,9,)</f>
        <v>11</v>
      </c>
      <c r="T5" s="31"/>
      <c r="U5" s="375">
        <f>AVERAGE(L5:T5)</f>
        <v>26</v>
      </c>
      <c r="V5" s="31">
        <f>SUM(D5:T5)</f>
        <v>295</v>
      </c>
      <c r="X5" s="44" t="s">
        <v>24</v>
      </c>
      <c r="Y5" s="101">
        <v>11</v>
      </c>
      <c r="Z5" s="101">
        <v>50</v>
      </c>
      <c r="AA5" s="101">
        <v>59</v>
      </c>
      <c r="AB5" s="101">
        <v>57</v>
      </c>
      <c r="AC5" s="101">
        <v>66</v>
      </c>
      <c r="AD5" s="101">
        <v>41</v>
      </c>
      <c r="AE5" s="101">
        <v>58</v>
      </c>
      <c r="AF5" s="101">
        <v>5</v>
      </c>
      <c r="AG5" s="101">
        <v>39</v>
      </c>
      <c r="AH5" s="101">
        <v>52</v>
      </c>
      <c r="AI5" s="101">
        <v>41</v>
      </c>
      <c r="AJ5" s="101">
        <v>26</v>
      </c>
      <c r="AK5" s="101">
        <v>15</v>
      </c>
      <c r="AL5" s="101">
        <v>24</v>
      </c>
      <c r="AM5" s="101">
        <v>60</v>
      </c>
      <c r="AN5" s="101"/>
      <c r="AO5" s="101"/>
      <c r="AP5" s="384">
        <f>AVERAGE(AH5:AO5)</f>
        <v>36.333333333333336</v>
      </c>
      <c r="AQ5" s="102">
        <f>SUM(Y5:AO5)</f>
        <v>604</v>
      </c>
      <c r="AR5" s="203">
        <f>AQ5/COUNT(Y5:AK5)</f>
        <v>46.46153846153846</v>
      </c>
    </row>
    <row r="6" spans="2:44" x14ac:dyDescent="0.2">
      <c r="B6" s="91" t="s">
        <v>24</v>
      </c>
      <c r="C6" s="50" t="s">
        <v>25</v>
      </c>
      <c r="D6" s="29">
        <f>+VLOOKUP($C6,'R1'!$C$3:$H$22,5,)+VLOOKUP($C6,'Q1'!$B$3:$J$22,9,)</f>
        <v>-2</v>
      </c>
      <c r="E6" s="29">
        <f>+VLOOKUP($C6,'R2'!$C$3:$H$22,5,)+VLOOKUP($C6,'Q2'!$B$3:$J$22,9,)</f>
        <v>31</v>
      </c>
      <c r="F6" s="29">
        <f>+VLOOKUP($C6,'R3'!$C$3:$H$22,5,)+VLOOKUP($C6,'Q3'!$B$3:$J$22,9,)</f>
        <v>41</v>
      </c>
      <c r="G6" s="29">
        <f>+VLOOKUP($C6,'R4'!$C$3:$H$22,5,)+VLOOKUP($C6,'Q4'!$B$3:$J$22,9,)</f>
        <v>42</v>
      </c>
      <c r="H6" s="29">
        <f>+VLOOKUP($C6,'R5'!$C$3:$H$22,5,)+VLOOKUP($C6,'Q5'!$B$3:$J$22,9,)</f>
        <v>52</v>
      </c>
      <c r="I6" s="29">
        <f>+VLOOKUP($C6,'R6'!$C$3:$H$22,5,)+VLOOKUP($C6,'Q6'!$B$3:$J$22,9,)</f>
        <v>47</v>
      </c>
      <c r="J6" s="29">
        <f>+VLOOKUP($C6,'R7'!$C$3:$H$22,5,)+VLOOKUP($C6,'Q7'!$B$3:$J$22,9,)</f>
        <v>32</v>
      </c>
      <c r="K6" s="29">
        <f>+VLOOKUP($C6,'R8'!$C$3:$H$22,5,)+VLOOKUP($C6,'Q8'!$B$3:$J$22,9,)</f>
        <v>-4</v>
      </c>
      <c r="L6" s="29">
        <f>+VLOOKUP($C6,'R9'!$C$3:$H$22,5,)+VLOOKUP($C6,'Q9'!$B$3:$J$22,9,)</f>
        <v>-2</v>
      </c>
      <c r="M6" s="29">
        <f>+VLOOKUP($C6,'R10'!$C$3:$H$22,5,)+VLOOKUP($C6,'Q10'!$B$3:$J$22,9,)</f>
        <v>41</v>
      </c>
      <c r="N6" s="29">
        <f>+VLOOKUP($C6,'R11'!$C$3:$H$22,5,)+VLOOKUP($C6,'Q11'!$B$3:$J$22,9,)</f>
        <v>42</v>
      </c>
      <c r="O6" s="29">
        <f>+VLOOKUP($C6,'R12'!$C$3:$H$22,5,)+VLOOKUP($C6,'Q12'!$B$3:$J$22,9,)</f>
        <v>32</v>
      </c>
      <c r="P6" s="29">
        <f>+VLOOKUP($C6,'R13'!$C$3:$H$22,5,)+VLOOKUP($C6,'Q13'!$B$3:$J$22,9,)</f>
        <v>1</v>
      </c>
      <c r="Q6" s="29">
        <f>+VLOOKUP($C6,'R14'!$C$3:$H$22,5,)+VLOOKUP($C6,'Q14'!$B$3:$J$22,9,)</f>
        <v>22</v>
      </c>
      <c r="R6" s="29">
        <f>+VLOOKUP($C6,'R15'!$C$3:$H$22,5,)+VLOOKUP($C6,'Q15'!$B$3:$J$22,9,)</f>
        <v>42</v>
      </c>
      <c r="S6" s="29">
        <f>+VLOOKUP($C6,'R16'!$C$3:$H$22,5,)+VLOOKUP($C6,'Q16'!$B$3:$J$22,9,)</f>
        <v>13</v>
      </c>
      <c r="T6" s="29"/>
      <c r="U6" s="372">
        <f>AVERAGE(L6:T6)</f>
        <v>23.875</v>
      </c>
      <c r="V6" s="29">
        <f>SUM(D6:T6)</f>
        <v>430</v>
      </c>
      <c r="X6" s="40" t="s">
        <v>31</v>
      </c>
      <c r="Y6" s="105">
        <v>42</v>
      </c>
      <c r="Z6" s="105">
        <v>6</v>
      </c>
      <c r="AA6" s="105">
        <v>15</v>
      </c>
      <c r="AB6" s="105">
        <v>34</v>
      </c>
      <c r="AC6" s="105">
        <v>29</v>
      </c>
      <c r="AD6" s="105">
        <v>22</v>
      </c>
      <c r="AE6" s="105">
        <v>7</v>
      </c>
      <c r="AF6" s="105">
        <v>3</v>
      </c>
      <c r="AG6" s="105">
        <v>20</v>
      </c>
      <c r="AH6" s="105">
        <v>24</v>
      </c>
      <c r="AI6" s="105">
        <v>14</v>
      </c>
      <c r="AJ6" s="105">
        <v>37</v>
      </c>
      <c r="AK6" s="105">
        <v>29</v>
      </c>
      <c r="AL6" s="105">
        <v>53</v>
      </c>
      <c r="AM6" s="105">
        <v>9</v>
      </c>
      <c r="AN6" s="105"/>
      <c r="AO6" s="105"/>
      <c r="AP6" s="388">
        <f>AVERAGE(AH6:AO6)</f>
        <v>27.666666666666668</v>
      </c>
      <c r="AQ6" s="106">
        <f>SUM(Y6:AO6)</f>
        <v>344</v>
      </c>
      <c r="AR6" s="205">
        <f>AQ6/COUNT(Y6:AK6)</f>
        <v>26.46153846153846</v>
      </c>
    </row>
    <row r="7" spans="2:44" x14ac:dyDescent="0.2">
      <c r="B7" s="89" t="s">
        <v>29</v>
      </c>
      <c r="C7" s="53" t="s">
        <v>30</v>
      </c>
      <c r="D7" s="32">
        <f>+VLOOKUP($C7,'R1'!$C$3:$H$22,5,)+VLOOKUP($C7,'Q1'!$B$3:$J$22,9,)</f>
        <v>-9</v>
      </c>
      <c r="E7" s="32">
        <f>+VLOOKUP($C7,'R2'!$C$3:$H$22,5,)+VLOOKUP($C7,'Q2'!$B$3:$J$22,9,)</f>
        <v>13</v>
      </c>
      <c r="F7" s="32">
        <f>+VLOOKUP($C7,'R3'!$C$3:$H$22,5,)+VLOOKUP($C7,'Q3'!$B$3:$J$22,9,)</f>
        <v>18</v>
      </c>
      <c r="G7" s="32">
        <f>+VLOOKUP($C7,'R4'!$C$3:$H$22,5,)+VLOOKUP($C7,'Q4'!$B$3:$J$22,9,)</f>
        <v>32</v>
      </c>
      <c r="H7" s="32">
        <f>+VLOOKUP($C7,'R5'!$C$3:$H$22,5,)+VLOOKUP($C7,'Q5'!$B$3:$J$22,9,)</f>
        <v>2</v>
      </c>
      <c r="I7" s="32">
        <f>+VLOOKUP($C7,'R6'!$C$3:$H$22,5,)+VLOOKUP($C7,'Q6'!$B$3:$J$22,9,)</f>
        <v>12</v>
      </c>
      <c r="J7" s="32">
        <f>+VLOOKUP($C7,'R7'!$C$3:$H$22,5,)+VLOOKUP($C7,'Q7'!$B$3:$J$22,9,)</f>
        <v>33</v>
      </c>
      <c r="K7" s="32">
        <f>+VLOOKUP($C7,'R8'!$C$3:$H$22,5,)+VLOOKUP($C7,'Q8'!$B$3:$J$22,9,)</f>
        <v>23</v>
      </c>
      <c r="L7" s="32">
        <f>+VLOOKUP($C7,'R9'!$C$3:$H$22,5,)+VLOOKUP($C7,'Q9'!$B$3:$J$22,9,)</f>
        <v>32</v>
      </c>
      <c r="M7" s="32">
        <f>+VLOOKUP($C7,'R10'!$C$3:$H$22,5,)+VLOOKUP($C7,'Q10'!$B$3:$J$22,9,)</f>
        <v>25</v>
      </c>
      <c r="N7" s="32">
        <f>+VLOOKUP($C7,'R11'!$C$3:$H$22,5,)+VLOOKUP($C7,'Q11'!$B$3:$J$22,9,)</f>
        <v>50</v>
      </c>
      <c r="O7" s="32">
        <f>+VLOOKUP($C7,'R12'!$C$3:$H$22,5,)+VLOOKUP($C7,'Q12'!$B$3:$J$22,9,)</f>
        <v>11</v>
      </c>
      <c r="P7" s="32">
        <f>+VLOOKUP($C7,'R13'!$C$3:$H$22,5,)+VLOOKUP($C7,'Q13'!$B$3:$J$22,9,)</f>
        <v>34</v>
      </c>
      <c r="Q7" s="32">
        <f>+VLOOKUP($C7,'R14'!$C$3:$H$22,5,)+VLOOKUP($C7,'Q14'!$B$3:$J$22,9,)</f>
        <v>6</v>
      </c>
      <c r="R7" s="32">
        <f>+VLOOKUP($C7,'R15'!$C$3:$H$22,5,)+VLOOKUP($C7,'Q15'!$B$3:$J$22,9,)</f>
        <v>18</v>
      </c>
      <c r="S7" s="32">
        <f>+VLOOKUP($C7,'R16'!$C$3:$H$22,5,)+VLOOKUP($C7,'Q16'!$B$3:$J$22,9,)</f>
        <v>9</v>
      </c>
      <c r="T7" s="32"/>
      <c r="U7" s="374">
        <f>AVERAGE(L7:T7)</f>
        <v>23.125</v>
      </c>
      <c r="V7" s="32">
        <f>SUM(D7:T7)</f>
        <v>309</v>
      </c>
      <c r="X7" s="41" t="s">
        <v>27</v>
      </c>
      <c r="Y7" s="103">
        <v>22</v>
      </c>
      <c r="Z7" s="103">
        <v>39</v>
      </c>
      <c r="AA7" s="103">
        <v>33</v>
      </c>
      <c r="AB7" s="103">
        <v>7</v>
      </c>
      <c r="AC7" s="103">
        <v>27</v>
      </c>
      <c r="AD7" s="103">
        <v>43</v>
      </c>
      <c r="AE7" s="103">
        <v>27</v>
      </c>
      <c r="AF7" s="103">
        <v>34</v>
      </c>
      <c r="AG7" s="103">
        <v>30</v>
      </c>
      <c r="AH7" s="103">
        <v>25</v>
      </c>
      <c r="AI7" s="103">
        <v>44</v>
      </c>
      <c r="AJ7" s="103">
        <v>14</v>
      </c>
      <c r="AK7" s="103">
        <v>28</v>
      </c>
      <c r="AL7" s="103">
        <v>38</v>
      </c>
      <c r="AM7" s="103">
        <v>2</v>
      </c>
      <c r="AN7" s="103"/>
      <c r="AO7" s="103"/>
      <c r="AP7" s="385">
        <f>AVERAGE(AH7:AO7)</f>
        <v>25.166666666666668</v>
      </c>
      <c r="AQ7" s="104">
        <f>SUM(Y7:AO7)</f>
        <v>413</v>
      </c>
      <c r="AR7" s="204">
        <f>AQ7/COUNT(Y7:AK7)</f>
        <v>31.76923076923077</v>
      </c>
    </row>
    <row r="8" spans="2:44" x14ac:dyDescent="0.2">
      <c r="B8" s="85" t="s">
        <v>31</v>
      </c>
      <c r="C8" s="49" t="s">
        <v>32</v>
      </c>
      <c r="D8" s="28">
        <f>+VLOOKUP($C8,'R1'!$C$3:$H$22,5,)+VLOOKUP($C8,'Q1'!$B$3:$J$22,9,)</f>
        <v>41</v>
      </c>
      <c r="E8" s="28">
        <f>+VLOOKUP($C8,'R2'!$C$3:$H$22,5,)+VLOOKUP($C8,'Q2'!$B$3:$J$22,9,)</f>
        <v>-13</v>
      </c>
      <c r="F8" s="28">
        <f>+VLOOKUP($C8,'R3'!$C$3:$H$22,5,)+VLOOKUP($C8,'Q3'!$B$3:$J$22,9,)</f>
        <v>-1</v>
      </c>
      <c r="G8" s="28">
        <f>+VLOOKUP($C8,'R4'!$C$3:$H$22,5,)+VLOOKUP($C8,'Q4'!$B$3:$J$22,9,)</f>
        <v>33</v>
      </c>
      <c r="H8" s="28">
        <f>+VLOOKUP($C8,'R5'!$C$3:$H$22,5,)+VLOOKUP($C8,'Q5'!$B$3:$J$22,9,)</f>
        <v>32</v>
      </c>
      <c r="I8" s="28">
        <f>+VLOOKUP($C8,'R6'!$C$3:$H$22,5,)+VLOOKUP($C8,'Q6'!$B$3:$J$22,9,)</f>
        <v>-8</v>
      </c>
      <c r="J8" s="28">
        <f>+VLOOKUP($C8,'R7'!$C$3:$H$22,5,)+VLOOKUP($C8,'Q7'!$B$3:$J$22,9,)</f>
        <v>4</v>
      </c>
      <c r="K8" s="28">
        <f>+VLOOKUP($C8,'R8'!$C$3:$H$22,5,)+VLOOKUP($C8,'Q8'!$B$3:$J$22,9,)</f>
        <v>-11</v>
      </c>
      <c r="L8" s="28">
        <f>+VLOOKUP($C8,'R9'!$C$3:$H$22,5,)+VLOOKUP($C8,'Q9'!$B$3:$J$22,9,)</f>
        <v>13</v>
      </c>
      <c r="M8" s="28">
        <f>+VLOOKUP($C8,'R10'!$C$3:$H$22,5,)+VLOOKUP($C8,'Q10'!$B$3:$J$22,9,)</f>
        <v>26</v>
      </c>
      <c r="N8" s="28">
        <f>+VLOOKUP($C8,'R11'!$C$3:$H$22,5,)+VLOOKUP($C8,'Q11'!$B$3:$J$22,9,)</f>
        <v>16</v>
      </c>
      <c r="O8" s="28">
        <f>+VLOOKUP($C8,'R12'!$C$3:$H$22,5,)+VLOOKUP($C8,'Q12'!$B$3:$J$22,9,)</f>
        <v>28</v>
      </c>
      <c r="P8" s="28">
        <f>+VLOOKUP($C8,'R13'!$C$3:$H$22,5,)+VLOOKUP($C8,'Q13'!$B$3:$J$22,9,)</f>
        <v>37</v>
      </c>
      <c r="Q8" s="28">
        <f>+VLOOKUP($C8,'R14'!$C$3:$H$22,5,)+VLOOKUP($C8,'Q14'!$B$3:$J$22,9,)</f>
        <v>35</v>
      </c>
      <c r="R8" s="28">
        <f>+VLOOKUP($C8,'R15'!$C$3:$H$22,5,)+VLOOKUP($C8,'Q15'!$B$3:$J$22,9,)</f>
        <v>11</v>
      </c>
      <c r="S8" s="28">
        <f>+VLOOKUP($C8,'R16'!$C$3:$H$22,5,)+VLOOKUP($C8,'Q16'!$B$3:$J$22,9,)</f>
        <v>12</v>
      </c>
      <c r="T8" s="28"/>
      <c r="U8" s="376">
        <f>AVERAGE(L8:T8)</f>
        <v>22.25</v>
      </c>
      <c r="V8" s="28">
        <f>SUM(D8:T8)</f>
        <v>255</v>
      </c>
      <c r="X8" s="42" t="s">
        <v>29</v>
      </c>
      <c r="Y8" s="107">
        <v>21</v>
      </c>
      <c r="Z8" s="107">
        <v>19</v>
      </c>
      <c r="AA8" s="107">
        <v>16</v>
      </c>
      <c r="AB8" s="107">
        <v>47</v>
      </c>
      <c r="AC8" s="107">
        <v>17</v>
      </c>
      <c r="AD8" s="107">
        <v>14</v>
      </c>
      <c r="AE8" s="107">
        <v>44</v>
      </c>
      <c r="AF8" s="107">
        <v>33</v>
      </c>
      <c r="AG8" s="107">
        <v>27</v>
      </c>
      <c r="AH8" s="107">
        <v>34</v>
      </c>
      <c r="AI8" s="107">
        <v>42</v>
      </c>
      <c r="AJ8" s="107">
        <v>22</v>
      </c>
      <c r="AK8" s="107">
        <v>35</v>
      </c>
      <c r="AL8" s="107">
        <v>1</v>
      </c>
      <c r="AM8" s="107">
        <v>19</v>
      </c>
      <c r="AN8" s="107"/>
      <c r="AO8" s="107"/>
      <c r="AP8" s="386">
        <f>AVERAGE(AH8:AO8)</f>
        <v>25.5</v>
      </c>
      <c r="AQ8" s="108">
        <f>SUM(Y8:AO8)</f>
        <v>391</v>
      </c>
      <c r="AR8" s="206">
        <f>AQ8/COUNT(Y8:AK8)</f>
        <v>30.076923076923077</v>
      </c>
    </row>
    <row r="9" spans="2:44" x14ac:dyDescent="0.2">
      <c r="B9" s="84" t="s">
        <v>21</v>
      </c>
      <c r="C9" s="48" t="s">
        <v>23</v>
      </c>
      <c r="D9" s="27">
        <f>+VLOOKUP($C9,'R1'!$C$3:$H$22,5,)+VLOOKUP($C9,'Q1'!$B$3:$J$22,9,)</f>
        <v>44</v>
      </c>
      <c r="E9" s="27">
        <f>+VLOOKUP($C9,'R2'!$C$3:$H$22,5,)+VLOOKUP($C9,'Q2'!$B$3:$J$22,9,)</f>
        <v>33</v>
      </c>
      <c r="F9" s="27">
        <f>+VLOOKUP($C9,'R3'!$C$3:$H$22,5,)+VLOOKUP($C9,'Q3'!$B$3:$J$22,9,)</f>
        <v>26</v>
      </c>
      <c r="G9" s="27">
        <f>+VLOOKUP($C9,'R4'!$C$3:$H$22,5,)+VLOOKUP($C9,'Q4'!$B$3:$J$22,9,)</f>
        <v>3</v>
      </c>
      <c r="H9" s="27">
        <f>+VLOOKUP($C9,'R5'!$C$3:$H$22,5,)+VLOOKUP($C9,'Q5'!$B$3:$J$22,9,)</f>
        <v>32</v>
      </c>
      <c r="I9" s="27">
        <f>+VLOOKUP($C9,'R6'!$C$3:$H$22,5,)+VLOOKUP($C9,'Q6'!$B$3:$J$22,9,)</f>
        <v>31</v>
      </c>
      <c r="J9" s="27">
        <f>+VLOOKUP($C9,'R7'!$C$3:$H$22,5,)+VLOOKUP($C9,'Q7'!$B$3:$J$22,9,)</f>
        <v>31</v>
      </c>
      <c r="K9" s="27">
        <f>+VLOOKUP($C9,'R8'!$C$3:$H$22,5,)+VLOOKUP($C9,'Q8'!$B$3:$J$22,9,)</f>
        <v>20</v>
      </c>
      <c r="L9" s="27">
        <f>+VLOOKUP($C9,'R9'!$C$3:$H$22,5,)+VLOOKUP($C9,'Q9'!$B$3:$J$22,9,)</f>
        <v>41</v>
      </c>
      <c r="M9" s="27">
        <f>+VLOOKUP($C9,'R10'!$C$3:$H$22,5,)+VLOOKUP($C9,'Q10'!$B$3:$J$22,9,)</f>
        <v>54</v>
      </c>
      <c r="N9" s="27">
        <f>+VLOOKUP($C9,'R11'!$C$3:$H$22,5,)+VLOOKUP($C9,'Q11'!$B$3:$J$22,9,)</f>
        <v>0</v>
      </c>
      <c r="O9" s="27">
        <f>+VLOOKUP($C9,'R12'!$C$3:$H$22,5,)+VLOOKUP($C9,'Q12'!$B$3:$J$22,9,)</f>
        <v>31</v>
      </c>
      <c r="P9" s="27">
        <f>+VLOOKUP($C9,'R13'!$C$3:$H$22,5,)+VLOOKUP($C9,'Q13'!$B$3:$J$22,9,)</f>
        <v>32</v>
      </c>
      <c r="Q9" s="27">
        <f>+VLOOKUP($C9,'R14'!$C$3:$H$22,5,)+VLOOKUP($C9,'Q14'!$B$3:$J$22,9,)</f>
        <v>-4</v>
      </c>
      <c r="R9" s="27">
        <f>+VLOOKUP($C9,'R15'!$C$3:$H$22,5,)+VLOOKUP($C9,'Q15'!$B$3:$J$22,9,)</f>
        <v>5</v>
      </c>
      <c r="S9" s="27">
        <f>+VLOOKUP($C9,'R16'!$C$3:$H$22,5,)+VLOOKUP($C9,'Q16'!$B$3:$J$22,9,)</f>
        <v>15</v>
      </c>
      <c r="T9" s="27"/>
      <c r="U9" s="371">
        <f>AVERAGE(L9:T9)</f>
        <v>21.75</v>
      </c>
      <c r="V9" s="27">
        <f>SUM(D9:T9)</f>
        <v>394</v>
      </c>
      <c r="X9" s="81" t="s">
        <v>34</v>
      </c>
      <c r="Y9" s="109">
        <v>24</v>
      </c>
      <c r="Z9" s="109">
        <v>7</v>
      </c>
      <c r="AA9" s="109">
        <v>16</v>
      </c>
      <c r="AB9" s="109">
        <v>19</v>
      </c>
      <c r="AC9" s="109">
        <v>13</v>
      </c>
      <c r="AD9" s="109">
        <v>12</v>
      </c>
      <c r="AE9" s="109">
        <v>18</v>
      </c>
      <c r="AF9" s="109">
        <v>49</v>
      </c>
      <c r="AG9" s="109">
        <v>20</v>
      </c>
      <c r="AH9" s="109">
        <v>21</v>
      </c>
      <c r="AI9" s="109">
        <v>22</v>
      </c>
      <c r="AJ9" s="109">
        <v>22</v>
      </c>
      <c r="AK9" s="109">
        <v>37</v>
      </c>
      <c r="AL9" s="109">
        <v>23</v>
      </c>
      <c r="AM9" s="109">
        <v>22</v>
      </c>
      <c r="AN9" s="109"/>
      <c r="AO9" s="109"/>
      <c r="AP9" s="389">
        <f>AVERAGE(AH9:AO9)</f>
        <v>24.5</v>
      </c>
      <c r="AQ9" s="110">
        <f>SUM(Y9:AO9)</f>
        <v>325</v>
      </c>
      <c r="AR9" s="207">
        <f>AQ9/COUNT(Y9:AK9)</f>
        <v>25</v>
      </c>
    </row>
    <row r="10" spans="2:44" x14ac:dyDescent="0.2">
      <c r="B10" s="86" t="s">
        <v>26</v>
      </c>
      <c r="C10" s="51" t="s">
        <v>33</v>
      </c>
      <c r="D10" s="30">
        <f>+VLOOKUP($C10,'R1'!$C$3:$H$22,5,)+VLOOKUP($C10,'Q1'!$B$3:$J$22,9,)</f>
        <v>23</v>
      </c>
      <c r="E10" s="30">
        <f>+VLOOKUP($C10,'R2'!$C$3:$H$22,5,)+VLOOKUP($C10,'Q2'!$B$3:$J$22,9,)</f>
        <v>11</v>
      </c>
      <c r="F10" s="30">
        <f>+VLOOKUP($C10,'R3'!$C$3:$H$22,5,)+VLOOKUP($C10,'Q3'!$B$3:$J$22,9,)</f>
        <v>11</v>
      </c>
      <c r="G10" s="30">
        <f>+VLOOKUP($C10,'R4'!$C$3:$H$22,5,)+VLOOKUP($C10,'Q4'!$B$3:$J$22,9,)</f>
        <v>-2</v>
      </c>
      <c r="H10" s="30">
        <f>+VLOOKUP($C10,'R5'!$C$3:$H$22,5,)+VLOOKUP($C10,'Q5'!$B$3:$J$22,9,)</f>
        <v>2</v>
      </c>
      <c r="I10" s="30">
        <f>+VLOOKUP($C10,'R6'!$C$3:$H$22,5,)+VLOOKUP($C10,'Q6'!$B$3:$J$22,9,)</f>
        <v>23</v>
      </c>
      <c r="J10" s="30">
        <f>+VLOOKUP($C10,'R7'!$C$3:$H$22,5,)+VLOOKUP($C10,'Q7'!$B$3:$J$22,9,)</f>
        <v>-6</v>
      </c>
      <c r="K10" s="30">
        <f>+VLOOKUP($C10,'R8'!$C$3:$H$22,5,)+VLOOKUP($C10,'Q8'!$B$3:$J$22,9,)</f>
        <v>37</v>
      </c>
      <c r="L10" s="30">
        <f>+VLOOKUP($C10,'R9'!$C$3:$H$22,5,)+VLOOKUP($C10,'Q9'!$B$3:$J$22,9,)</f>
        <v>-8</v>
      </c>
      <c r="M10" s="30">
        <f>+VLOOKUP($C10,'R10'!$C$3:$H$22,5,)+VLOOKUP($C10,'Q10'!$B$3:$J$22,9,)</f>
        <v>0</v>
      </c>
      <c r="N10" s="30">
        <f>+VLOOKUP($C10,'R11'!$C$3:$H$22,5,)+VLOOKUP($C10,'Q11'!$B$3:$J$22,9,)</f>
        <v>28</v>
      </c>
      <c r="O10" s="30">
        <f>+VLOOKUP($C10,'R12'!$C$3:$H$22,5,)+VLOOKUP($C10,'Q12'!$B$3:$J$22,9,)</f>
        <v>23</v>
      </c>
      <c r="P10" s="30">
        <f>+VLOOKUP($C10,'R13'!$C$3:$H$22,5,)+VLOOKUP($C10,'Q13'!$B$3:$J$22,9,)</f>
        <v>20</v>
      </c>
      <c r="Q10" s="30">
        <f>+VLOOKUP($C10,'R14'!$C$3:$H$22,5,)+VLOOKUP($C10,'Q14'!$B$3:$J$22,9,)</f>
        <v>26</v>
      </c>
      <c r="R10" s="30">
        <f>+VLOOKUP($C10,'R15'!$C$3:$H$22,5,)+VLOOKUP($C10,'Q15'!$B$3:$J$22,9,)</f>
        <v>33</v>
      </c>
      <c r="S10" s="30">
        <f>+VLOOKUP($C10,'R16'!$C$3:$H$22,5,)+VLOOKUP($C10,'Q16'!$B$3:$J$22,9,)</f>
        <v>8</v>
      </c>
      <c r="T10" s="30"/>
      <c r="U10" s="373">
        <f>AVERAGE(L10:T10)</f>
        <v>16.25</v>
      </c>
      <c r="V10" s="30">
        <f>SUM(D10:T10)</f>
        <v>229</v>
      </c>
      <c r="X10" s="39" t="s">
        <v>26</v>
      </c>
      <c r="Y10" s="100">
        <v>49</v>
      </c>
      <c r="Z10" s="100">
        <v>31</v>
      </c>
      <c r="AA10" s="100">
        <v>10</v>
      </c>
      <c r="AB10" s="100">
        <v>18</v>
      </c>
      <c r="AC10" s="100">
        <v>11</v>
      </c>
      <c r="AD10" s="100">
        <v>22</v>
      </c>
      <c r="AE10" s="100">
        <v>24</v>
      </c>
      <c r="AF10" s="100">
        <v>62</v>
      </c>
      <c r="AG10" s="100">
        <v>26</v>
      </c>
      <c r="AH10" s="100">
        <v>5</v>
      </c>
      <c r="AI10" s="100">
        <v>31</v>
      </c>
      <c r="AJ10" s="100">
        <v>20</v>
      </c>
      <c r="AK10" s="100">
        <v>29</v>
      </c>
      <c r="AL10" s="100">
        <v>40</v>
      </c>
      <c r="AM10" s="100">
        <v>61</v>
      </c>
      <c r="AN10" s="100"/>
      <c r="AO10" s="100"/>
      <c r="AP10" s="387">
        <f>AVERAGE(AH10:AO10)</f>
        <v>31</v>
      </c>
      <c r="AQ10" s="246">
        <f>SUM(Y10:AO10)</f>
        <v>439</v>
      </c>
      <c r="AR10" s="202">
        <f>AQ10/COUNT(Y10:AK10)</f>
        <v>33.769230769230766</v>
      </c>
    </row>
    <row r="11" spans="2:44" x14ac:dyDescent="0.2">
      <c r="B11" s="88" t="s">
        <v>34</v>
      </c>
      <c r="C11" s="77" t="s">
        <v>45</v>
      </c>
      <c r="D11" s="82">
        <f>+VLOOKUP($C11,'R1'!$C$3:$H$22,5,)+VLOOKUP($C11,'Q1'!$B$3:$J$22,9,)</f>
        <v>5</v>
      </c>
      <c r="E11" s="82">
        <f>+VLOOKUP($C11,'R2'!$C$3:$H$22,5,)+VLOOKUP($C11,'Q2'!$B$3:$J$22,9,)</f>
        <v>13</v>
      </c>
      <c r="F11" s="82">
        <f>+VLOOKUP($C11,'R3'!$C$3:$H$22,5,)+VLOOKUP($C11,'Q3'!$B$3:$J$22,9,)</f>
        <v>15</v>
      </c>
      <c r="G11" s="82">
        <f>+VLOOKUP($C11,'R4'!$C$3:$H$22,5,)+VLOOKUP($C11,'Q4'!$B$3:$J$22,9,)</f>
        <v>-13</v>
      </c>
      <c r="H11" s="82">
        <f>+VLOOKUP($C11,'R5'!$C$3:$H$22,5,)+VLOOKUP($C11,'Q5'!$B$3:$J$22,9,)</f>
        <v>16</v>
      </c>
      <c r="I11" s="82">
        <f>+VLOOKUP($C11,'R6'!$C$3:$H$22,5,)+VLOOKUP($C11,'Q6'!$B$3:$J$22,9,)</f>
        <v>3</v>
      </c>
      <c r="J11" s="82">
        <f>+VLOOKUP($C11,'R7'!$C$3:$H$22,5,)+VLOOKUP($C11,'Q7'!$B$3:$J$22,9,)</f>
        <v>5</v>
      </c>
      <c r="K11" s="82">
        <f>+VLOOKUP($C11,'R8'!$C$3:$H$22,5,)+VLOOKUP($C11,'Q8'!$B$3:$J$22,9,)</f>
        <v>9</v>
      </c>
      <c r="L11" s="82">
        <f>+VLOOKUP($C11,'R9'!$C$3:$H$22,5,)+VLOOKUP($C11,'Q9'!$B$3:$J$22,9,)</f>
        <v>24</v>
      </c>
      <c r="M11" s="82">
        <f>+VLOOKUP($C11,'R10'!$C$3:$H$22,5,)+VLOOKUP($C11,'Q10'!$B$3:$J$22,9,)</f>
        <v>18</v>
      </c>
      <c r="N11" s="82">
        <f>+VLOOKUP($C11,'R11'!$C$3:$H$22,5,)+VLOOKUP($C11,'Q11'!$B$3:$J$22,9,)</f>
        <v>1</v>
      </c>
      <c r="O11" s="82">
        <f>+VLOOKUP($C11,'R12'!$C$3:$H$22,5,)+VLOOKUP($C11,'Q12'!$B$3:$J$22,9,)</f>
        <v>-2</v>
      </c>
      <c r="P11" s="82">
        <f>+VLOOKUP($C11,'R13'!$C$3:$H$22,5,)+VLOOKUP($C11,'Q13'!$B$3:$J$22,9,)</f>
        <v>30</v>
      </c>
      <c r="Q11" s="82">
        <f>+VLOOKUP($C11,'R14'!$C$3:$H$22,5,)+VLOOKUP($C11,'Q14'!$B$3:$J$22,9,)</f>
        <v>15</v>
      </c>
      <c r="R11" s="82">
        <f>+VLOOKUP($C11,'R15'!$C$3:$H$22,5,)+VLOOKUP($C11,'Q15'!$B$3:$J$22,9,)</f>
        <v>4</v>
      </c>
      <c r="S11" s="82">
        <f>+VLOOKUP($C11,'R16'!$C$3:$H$22,5,)+VLOOKUP($C11,'Q16'!$B$3:$J$22,9,)</f>
        <v>10</v>
      </c>
      <c r="T11" s="82"/>
      <c r="U11" s="377">
        <f>AVERAGE(L11:T11)</f>
        <v>12.5</v>
      </c>
      <c r="V11" s="82">
        <f>SUM(D11:T11)</f>
        <v>153</v>
      </c>
      <c r="X11" s="43" t="s">
        <v>36</v>
      </c>
      <c r="Y11" s="111">
        <v>15</v>
      </c>
      <c r="Z11" s="111">
        <v>24</v>
      </c>
      <c r="AA11" s="111">
        <v>18</v>
      </c>
      <c r="AB11" s="111">
        <v>5</v>
      </c>
      <c r="AC11" s="111">
        <v>18</v>
      </c>
      <c r="AD11" s="111">
        <v>13</v>
      </c>
      <c r="AE11" s="111">
        <v>11</v>
      </c>
      <c r="AF11" s="111">
        <v>11</v>
      </c>
      <c r="AG11" s="111">
        <v>14</v>
      </c>
      <c r="AH11" s="111">
        <v>24</v>
      </c>
      <c r="AI11" s="111">
        <v>24</v>
      </c>
      <c r="AJ11" s="111">
        <v>18</v>
      </c>
      <c r="AK11" s="111">
        <v>27</v>
      </c>
      <c r="AL11" s="111">
        <v>1</v>
      </c>
      <c r="AM11" s="111">
        <v>8</v>
      </c>
      <c r="AN11" s="111"/>
      <c r="AO11" s="111"/>
      <c r="AP11" s="390">
        <f>AVERAGE(AH11:AO11)</f>
        <v>17</v>
      </c>
      <c r="AQ11" s="112">
        <f>SUM(Y11:AO11)</f>
        <v>231</v>
      </c>
      <c r="AR11" s="208">
        <f>AQ11/COUNT(Y11:AK11)</f>
        <v>17.76923076923077</v>
      </c>
    </row>
    <row r="12" spans="2:44" x14ac:dyDescent="0.2">
      <c r="B12" s="90" t="s">
        <v>36</v>
      </c>
      <c r="C12" s="54" t="s">
        <v>47</v>
      </c>
      <c r="D12" s="33">
        <f>+VLOOKUP($C12,'R1'!$C$3:$H$22,5,)+VLOOKUP($C12,'Q1'!$B$3:$J$22,9,)</f>
        <v>-14</v>
      </c>
      <c r="E12" s="33">
        <f>+VLOOKUP($C12,'R2'!$C$3:$H$22,5,)+VLOOKUP($C12,'Q2'!$B$3:$J$22,9,)</f>
        <v>17</v>
      </c>
      <c r="F12" s="33">
        <f>+VLOOKUP($C12,'R3'!$C$3:$H$22,5,)+VLOOKUP($C12,'Q3'!$B$3:$J$22,9,)</f>
        <v>15</v>
      </c>
      <c r="G12" s="33">
        <f>+VLOOKUP($C12,'R4'!$C$3:$H$22,5,)+VLOOKUP($C12,'Q4'!$B$3:$J$22,9,)</f>
        <v>1</v>
      </c>
      <c r="H12" s="33">
        <f>+VLOOKUP($C12,'R5'!$C$3:$H$22,5,)+VLOOKUP($C12,'Q5'!$B$3:$J$22,9,)</f>
        <v>15</v>
      </c>
      <c r="I12" s="33">
        <f>+VLOOKUP($C12,'R6'!$C$3:$H$22,5,)+VLOOKUP($C12,'Q6'!$B$3:$J$22,9,)</f>
        <v>8</v>
      </c>
      <c r="J12" s="33">
        <f>+VLOOKUP($C12,'R7'!$C$3:$H$22,5,)+VLOOKUP($C12,'Q7'!$B$3:$J$22,9,)</f>
        <v>15</v>
      </c>
      <c r="K12" s="33">
        <f>+VLOOKUP($C12,'R8'!$C$3:$H$22,5,)+VLOOKUP($C12,'Q8'!$B$3:$J$22,9,)</f>
        <v>10</v>
      </c>
      <c r="L12" s="33">
        <f>+VLOOKUP($C12,'R9'!$C$3:$H$22,5,)+VLOOKUP($C12,'Q9'!$B$3:$J$22,9,)</f>
        <v>18</v>
      </c>
      <c r="M12" s="33">
        <f>+VLOOKUP($C12,'R10'!$C$3:$H$22,5,)+VLOOKUP($C12,'Q10'!$B$3:$J$22,9,)</f>
        <v>12</v>
      </c>
      <c r="N12" s="33">
        <f>+VLOOKUP($C12,'R11'!$C$3:$H$22,5,)+VLOOKUP($C12,'Q11'!$B$3:$J$22,9,)</f>
        <v>12</v>
      </c>
      <c r="O12" s="33">
        <f>+VLOOKUP($C12,'R12'!$C$3:$H$22,5,)+VLOOKUP($C12,'Q12'!$B$3:$J$22,9,)</f>
        <v>17</v>
      </c>
      <c r="P12" s="33">
        <f>+VLOOKUP($C12,'R13'!$C$3:$H$22,5,)+VLOOKUP($C12,'Q13'!$B$3:$J$22,9,)</f>
        <v>19</v>
      </c>
      <c r="Q12" s="33">
        <f>+VLOOKUP($C12,'R14'!$C$3:$H$22,5,)+VLOOKUP($C12,'Q14'!$B$3:$J$22,9,)</f>
        <v>2</v>
      </c>
      <c r="R12" s="33">
        <f>+VLOOKUP($C12,'R15'!$C$3:$H$22,5,)+VLOOKUP($C12,'Q15'!$B$3:$J$22,9,)</f>
        <v>9</v>
      </c>
      <c r="S12" s="33">
        <f>+VLOOKUP($C12,'R16'!$C$3:$H$22,5,)+VLOOKUP($C12,'Q16'!$B$3:$J$22,9,)</f>
        <v>1</v>
      </c>
      <c r="T12" s="33"/>
      <c r="U12" s="378">
        <f>AVERAGE(L12:T12)</f>
        <v>11.25</v>
      </c>
      <c r="V12" s="33">
        <f>SUM(D12:T12)</f>
        <v>157</v>
      </c>
      <c r="X12" s="400" t="s">
        <v>40</v>
      </c>
      <c r="Y12" s="402">
        <v>13</v>
      </c>
      <c r="Z12" s="402">
        <v>2</v>
      </c>
      <c r="AA12" s="402">
        <v>-3</v>
      </c>
      <c r="AB12" s="402">
        <v>21</v>
      </c>
      <c r="AC12" s="402">
        <v>1</v>
      </c>
      <c r="AD12" s="402">
        <v>8</v>
      </c>
      <c r="AE12" s="402">
        <v>10</v>
      </c>
      <c r="AF12" s="402">
        <v>24</v>
      </c>
      <c r="AG12" s="402">
        <v>13</v>
      </c>
      <c r="AH12" s="402">
        <v>8</v>
      </c>
      <c r="AI12" s="402">
        <v>11</v>
      </c>
      <c r="AJ12" s="402">
        <v>9</v>
      </c>
      <c r="AK12" s="402">
        <v>14</v>
      </c>
      <c r="AL12" s="402">
        <v>11</v>
      </c>
      <c r="AM12" s="402">
        <v>19</v>
      </c>
      <c r="AN12" s="402"/>
      <c r="AO12" s="402"/>
      <c r="AP12" s="404">
        <f>AVERAGE(AH12:AO12)</f>
        <v>12</v>
      </c>
      <c r="AQ12" s="116">
        <f>SUM(Y12:AO12)</f>
        <v>161</v>
      </c>
      <c r="AR12" s="406">
        <f>AQ12/COUNT(Y12:AK12)</f>
        <v>12.384615384615385</v>
      </c>
    </row>
    <row r="13" spans="2:44" ht="17" customHeight="1" thickBot="1" x14ac:dyDescent="0.25">
      <c r="B13" s="88" t="s">
        <v>34</v>
      </c>
      <c r="C13" s="77" t="s">
        <v>39</v>
      </c>
      <c r="D13" s="82">
        <f>+VLOOKUP($C13,'R1'!$C$3:$H$22,5,)+VLOOKUP($C13,'Q1'!$B$3:$J$22,9,)</f>
        <v>24</v>
      </c>
      <c r="E13" s="82">
        <f>+VLOOKUP($C13,'R2'!$C$3:$H$22,5,)+VLOOKUP($C13,'Q2'!$B$3:$J$22,9,)</f>
        <v>-1</v>
      </c>
      <c r="F13" s="82">
        <f>+VLOOKUP($C13,'R3'!$C$3:$H$22,5,)+VLOOKUP($C13,'Q3'!$B$3:$J$22,9,)</f>
        <v>-9</v>
      </c>
      <c r="G13" s="82">
        <f>+VLOOKUP($C13,'R4'!$C$3:$H$22,5,)+VLOOKUP($C13,'Q4'!$B$3:$J$22,9,)</f>
        <v>22</v>
      </c>
      <c r="H13" s="82">
        <f>+VLOOKUP($C13,'R5'!$C$3:$H$22,5,)+VLOOKUP($C13,'Q5'!$B$3:$J$22,9,)</f>
        <v>2</v>
      </c>
      <c r="I13" s="82">
        <f>+VLOOKUP($C13,'R6'!$C$3:$H$22,5,)+VLOOKUP($C13,'Q6'!$B$3:$J$22,9,)</f>
        <v>14</v>
      </c>
      <c r="J13" s="82">
        <f>+VLOOKUP($C13,'R7'!$C$3:$H$22,5,)+VLOOKUP($C13,'Q7'!$B$3:$J$22,9,)</f>
        <v>18</v>
      </c>
      <c r="K13" s="82">
        <f>+VLOOKUP($C13,'R8'!$C$3:$H$22,5,)+VLOOKUP($C13,'Q8'!$B$3:$J$22,9,)</f>
        <v>45</v>
      </c>
      <c r="L13" s="82">
        <f>+VLOOKUP($C13,'R9'!$C$3:$H$22,5,)+VLOOKUP($C13,'Q9'!$B$3:$J$22,9,)</f>
        <v>-14</v>
      </c>
      <c r="M13" s="82">
        <f>+VLOOKUP($C13,'R10'!$C$3:$H$22,5,)+VLOOKUP($C13,'Q10'!$B$3:$J$22,9,)</f>
        <v>10</v>
      </c>
      <c r="N13" s="82">
        <f>+VLOOKUP($C13,'R11'!$C$3:$H$22,5,)+VLOOKUP($C13,'Q11'!$B$3:$J$22,9,)</f>
        <v>26</v>
      </c>
      <c r="O13" s="82">
        <f>+VLOOKUP($C13,'R12'!$C$3:$H$22,5,)+VLOOKUP($C13,'Q12'!$B$3:$J$22,9,)</f>
        <v>29</v>
      </c>
      <c r="P13" s="82">
        <f>+VLOOKUP($C13,'R13'!$C$3:$H$22,5,)+VLOOKUP($C13,'Q13'!$B$3:$J$22,9,)</f>
        <v>-3</v>
      </c>
      <c r="Q13" s="82">
        <f>+VLOOKUP($C13,'R14'!$C$3:$H$22,5,)+VLOOKUP($C13,'Q14'!$B$3:$J$22,9,)</f>
        <v>9</v>
      </c>
      <c r="R13" s="82">
        <f>+VLOOKUP($C13,'R15'!$C$3:$H$22,5,)+VLOOKUP($C13,'Q15'!$B$3:$J$22,9,)</f>
        <v>24</v>
      </c>
      <c r="S13" s="82">
        <f>+VLOOKUP($C13,'R16'!$C$3:$H$22,5,)+VLOOKUP($C13,'Q16'!$B$3:$J$22,9,)</f>
        <v>5</v>
      </c>
      <c r="T13" s="82"/>
      <c r="U13" s="377">
        <f>AVERAGE(L13:T13)</f>
        <v>10.75</v>
      </c>
      <c r="V13" s="82">
        <f>SUM(D13:T13)</f>
        <v>201</v>
      </c>
      <c r="X13" s="401" t="s">
        <v>38</v>
      </c>
      <c r="Y13" s="403">
        <v>3</v>
      </c>
      <c r="Z13" s="403">
        <v>21</v>
      </c>
      <c r="AA13" s="403">
        <v>19</v>
      </c>
      <c r="AB13" s="403">
        <v>5</v>
      </c>
      <c r="AC13" s="403">
        <v>1</v>
      </c>
      <c r="AD13" s="403">
        <v>3</v>
      </c>
      <c r="AE13" s="403">
        <v>14</v>
      </c>
      <c r="AF13" s="403">
        <v>12</v>
      </c>
      <c r="AG13" s="403">
        <v>10</v>
      </c>
      <c r="AH13" s="403">
        <v>13</v>
      </c>
      <c r="AI13" s="403">
        <v>12</v>
      </c>
      <c r="AJ13" s="403">
        <v>21</v>
      </c>
      <c r="AK13" s="403">
        <v>7</v>
      </c>
      <c r="AL13" s="403">
        <v>-1</v>
      </c>
      <c r="AM13" s="403">
        <v>5</v>
      </c>
      <c r="AN13" s="403"/>
      <c r="AO13" s="403"/>
      <c r="AP13" s="405">
        <f>AVERAGE(AH13:AO13)</f>
        <v>9.5</v>
      </c>
      <c r="AQ13" s="76">
        <f>SUM(Y13:AO13)</f>
        <v>145</v>
      </c>
      <c r="AR13" s="407">
        <f>AQ13/COUNT(Y13:AK13)</f>
        <v>11.153846153846153</v>
      </c>
    </row>
    <row r="14" spans="2:44" ht="17" customHeight="1" thickBot="1" x14ac:dyDescent="0.25">
      <c r="B14" s="86" t="s">
        <v>26</v>
      </c>
      <c r="C14" s="51" t="s">
        <v>35</v>
      </c>
      <c r="D14" s="30">
        <f>+VLOOKUP($C14,'R1'!$C$3:$H$22,5,)+VLOOKUP($C14,'Q1'!$B$3:$J$22,9,)</f>
        <v>36</v>
      </c>
      <c r="E14" s="30">
        <f>+VLOOKUP($C14,'R2'!$C$3:$H$22,5,)+VLOOKUP($C14,'Q2'!$B$3:$J$22,9,)</f>
        <v>30</v>
      </c>
      <c r="F14" s="30">
        <f>+VLOOKUP($C14,'R3'!$C$3:$H$22,5,)+VLOOKUP($C14,'Q3'!$B$3:$J$22,9,)</f>
        <v>-1</v>
      </c>
      <c r="G14" s="30">
        <f>+VLOOKUP($C14,'R4'!$C$3:$H$22,5,)+VLOOKUP($C14,'Q4'!$B$3:$J$22,9,)</f>
        <v>25</v>
      </c>
      <c r="H14" s="30">
        <f>+VLOOKUP($C14,'R5'!$C$3:$H$22,5,)+VLOOKUP($C14,'Q5'!$B$3:$J$22,9,)</f>
        <v>19</v>
      </c>
      <c r="I14" s="30">
        <f>+VLOOKUP($C14,'R6'!$C$3:$H$22,5,)+VLOOKUP($C14,'Q6'!$B$3:$J$22,9,)</f>
        <v>4</v>
      </c>
      <c r="J14" s="30">
        <f>+VLOOKUP($C14,'R7'!$C$3:$H$22,5,)+VLOOKUP($C14,'Q7'!$B$3:$J$22,9,)</f>
        <v>20</v>
      </c>
      <c r="K14" s="30">
        <f>+VLOOKUP($C14,'R8'!$C$3:$H$22,5,)+VLOOKUP($C14,'Q8'!$B$3:$J$22,9,)</f>
        <v>35</v>
      </c>
      <c r="L14" s="30">
        <f>+VLOOKUP($C14,'R9'!$C$3:$H$22,5,)+VLOOKUP($C14,'Q9'!$B$3:$J$22,9,)</f>
        <v>24</v>
      </c>
      <c r="M14" s="30">
        <v>0</v>
      </c>
      <c r="N14" s="30">
        <f>+VLOOKUP($C14,'R11'!$C$3:$H$22,5,)+VLOOKUP($C14,'Q11'!$B$3:$J$22,9,)</f>
        <v>-7</v>
      </c>
      <c r="O14" s="30">
        <f>+VLOOKUP($C14,'R12'!$C$3:$H$22,5,)+VLOOKUP($C14,'Q12'!$B$3:$J$22,9,)</f>
        <v>-3</v>
      </c>
      <c r="P14" s="30">
        <f>+VLOOKUP($C14,'R13'!$C$3:$H$22,5,)+VLOOKUP($C14,'Q13'!$B$3:$J$22,9,)</f>
        <v>14</v>
      </c>
      <c r="Q14" s="30">
        <f>+VLOOKUP($C14,'R14'!$C$3:$H$22,5,)+VLOOKUP($C14,'Q14'!$B$3:$J$22,9,)</f>
        <v>20</v>
      </c>
      <c r="R14" s="30">
        <f>+VLOOKUP($C14,'R15'!$C$3:$H$22,5,)+VLOOKUP($C14,'Q15'!$B$3:$J$22,9,)</f>
        <v>33</v>
      </c>
      <c r="S14" s="30">
        <f>+VLOOKUP($C14,'R16'!$C$3:$H$22,5,)+VLOOKUP($C14,'Q16'!$B$3:$J$22,9,)</f>
        <v>2</v>
      </c>
      <c r="T14" s="30"/>
      <c r="U14" s="373">
        <f>AVERAGE(L14:T14)</f>
        <v>10.375</v>
      </c>
      <c r="V14" s="30">
        <f>SUM(D14:T14)</f>
        <v>251</v>
      </c>
    </row>
    <row r="15" spans="2:44" ht="17" customHeight="1" thickBot="1" x14ac:dyDescent="0.25">
      <c r="B15" s="85" t="s">
        <v>31</v>
      </c>
      <c r="C15" s="49" t="s">
        <v>43</v>
      </c>
      <c r="D15" s="28">
        <f>+VLOOKUP($C15,'R1'!$C$3:$H$22,5,)+VLOOKUP($C15,'Q1'!$B$3:$J$22,9,)</f>
        <v>6</v>
      </c>
      <c r="E15" s="28">
        <f>+VLOOKUP($C15,'R2'!$C$3:$H$22,5,)+VLOOKUP($C15,'Q2'!$B$3:$J$22,9,)</f>
        <v>-9</v>
      </c>
      <c r="F15" s="28">
        <f>+VLOOKUP($C15,'R3'!$C$3:$H$22,5,)+VLOOKUP($C15,'Q3'!$B$3:$J$22,9,)</f>
        <v>21</v>
      </c>
      <c r="G15" s="28">
        <f>+VLOOKUP($C15,'R4'!$C$3:$H$22,5,)+VLOOKUP($C15,'Q4'!$B$3:$J$22,9,)</f>
        <v>6</v>
      </c>
      <c r="H15" s="28">
        <f>+VLOOKUP($C15,'R5'!$C$3:$H$22,5,)+VLOOKUP($C15,'Q5'!$B$3:$J$22,9,)</f>
        <v>2</v>
      </c>
      <c r="I15" s="28">
        <f>+VLOOKUP($C15,'R6'!$C$3:$H$22,5,)+VLOOKUP($C15,'Q6'!$B$3:$J$22,9,)</f>
        <v>20</v>
      </c>
      <c r="J15" s="28">
        <f>+VLOOKUP($C15,'R7'!$C$3:$H$22,5,)+VLOOKUP($C15,'Q7'!$B$3:$J$22,9,)</f>
        <v>8</v>
      </c>
      <c r="K15" s="28">
        <f>+VLOOKUP($C15,'R8'!$C$3:$H$22,5,)+VLOOKUP($C15,'Q8'!$B$3:$J$22,9,)</f>
        <v>-14</v>
      </c>
      <c r="L15" s="28">
        <f>+VLOOKUP($C15,'R9'!$C$3:$H$22,5,)+VLOOKUP($C15,'Q9'!$B$3:$J$22,9,)</f>
        <v>12</v>
      </c>
      <c r="M15" s="28">
        <f>+VLOOKUP($C15,'R10'!$C$3:$H$22,5,)+VLOOKUP($C15,'Q10'!$B$3:$J$22,9,)</f>
        <v>7</v>
      </c>
      <c r="N15" s="28">
        <f>+VLOOKUP($C15,'R11'!$C$3:$H$22,5,)+VLOOKUP($C15,'Q11'!$B$3:$J$22,9,)</f>
        <v>3</v>
      </c>
      <c r="O15" s="28">
        <f>+VLOOKUP($C15,'R12'!$C$3:$H$22,5,)+VLOOKUP($C15,'Q12'!$B$3:$J$22,9,)</f>
        <v>14</v>
      </c>
      <c r="P15" s="28">
        <f>+VLOOKUP($C15,'R13'!$C$3:$H$22,5,)+VLOOKUP($C15,'Q13'!$B$3:$J$22,9,)</f>
        <v>7</v>
      </c>
      <c r="Q15" s="28">
        <f>+VLOOKUP($C15,'R14'!$C$3:$H$22,5,)+VLOOKUP($C15,'Q14'!$B$3:$J$22,9,)</f>
        <v>33</v>
      </c>
      <c r="R15" s="28">
        <f>+VLOOKUP($C15,'R15'!$C$3:$H$22,5,)+VLOOKUP($C15,'Q15'!$B$3:$J$22,9,)</f>
        <v>3</v>
      </c>
      <c r="S15" s="28">
        <f>+VLOOKUP($C15,'R16'!$C$3:$H$22,5,)+VLOOKUP($C15,'Q16'!$B$3:$J$22,9,)</f>
        <v>2</v>
      </c>
      <c r="T15" s="28"/>
      <c r="U15" s="376">
        <f>AVERAGE(L15:T15)</f>
        <v>10.125</v>
      </c>
      <c r="V15" s="28">
        <f>SUM(D15:T15)</f>
        <v>121</v>
      </c>
      <c r="X15" s="220" t="s">
        <v>1</v>
      </c>
      <c r="AB15" s="220" t="s">
        <v>57</v>
      </c>
      <c r="AC15" s="221" t="s">
        <v>58</v>
      </c>
      <c r="AI15" s="220" t="s">
        <v>64</v>
      </c>
      <c r="AN15" s="220" t="s">
        <v>69</v>
      </c>
      <c r="AQ15" s="220" t="s">
        <v>44</v>
      </c>
    </row>
    <row r="16" spans="2:44" ht="17" customHeight="1" thickBot="1" x14ac:dyDescent="0.25">
      <c r="B16" s="91" t="s">
        <v>24</v>
      </c>
      <c r="C16" s="50" t="s">
        <v>37</v>
      </c>
      <c r="D16" s="29">
        <f>+VLOOKUP($C16,'R1'!$C$3:$H$22,5,)+VLOOKUP($C16,'Q1'!$B$3:$J$22,9,)</f>
        <v>3</v>
      </c>
      <c r="E16" s="29">
        <f>+VLOOKUP($C16,'R2'!$C$3:$H$22,5,)+VLOOKUP($C16,'Q2'!$B$3:$J$22,9,)</f>
        <v>24</v>
      </c>
      <c r="F16" s="29">
        <f>+VLOOKUP($C16,'R3'!$C$3:$H$22,5,)+VLOOKUP($C16,'Q3'!$B$3:$J$22,9,)</f>
        <v>23</v>
      </c>
      <c r="G16" s="29">
        <f>+VLOOKUP($C16,'R4'!$C$3:$H$22,5,)+VLOOKUP($C16,'Q4'!$B$3:$J$22,9,)</f>
        <v>15</v>
      </c>
      <c r="H16" s="29">
        <f>+VLOOKUP($C16,'R5'!$C$3:$H$22,5,)+VLOOKUP($C16,'Q5'!$B$3:$J$22,9,)</f>
        <v>24</v>
      </c>
      <c r="I16" s="29">
        <f>+VLOOKUP($C16,'R6'!$C$3:$H$22,5,)+VLOOKUP($C16,'Q6'!$B$3:$J$22,9,)</f>
        <v>19</v>
      </c>
      <c r="J16" s="29">
        <f>+VLOOKUP($C16,'R7'!$C$3:$H$22,5,)+VLOOKUP($C16,'Q7'!$B$3:$J$22,9,)</f>
        <v>16</v>
      </c>
      <c r="K16" s="29">
        <f>+VLOOKUP($C16,'R8'!$C$3:$H$22,5,)+VLOOKUP($C16,'Q8'!$B$3:$J$22,9,)</f>
        <v>-1</v>
      </c>
      <c r="L16" s="29">
        <f>+VLOOKUP($C16,'R9'!$C$3:$H$22,5,)+VLOOKUP($C16,'Q9'!$B$3:$J$22,9,)</f>
        <v>36</v>
      </c>
      <c r="M16" s="29">
        <f>+VLOOKUP($C16,'R10'!$C$3:$H$22,5,)+VLOOKUP($C16,'Q10'!$B$3:$J$22,9,)</f>
        <v>6</v>
      </c>
      <c r="N16" s="29">
        <f>+VLOOKUP($C16,'R11'!$C$3:$H$22,5,)+VLOOKUP($C16,'Q11'!$B$3:$J$22,9,)</f>
        <v>-6</v>
      </c>
      <c r="O16" s="29">
        <f>+VLOOKUP($C16,'R12'!$C$3:$H$22,5,)+VLOOKUP($C16,'Q12'!$B$3:$J$22,9,)</f>
        <v>-1</v>
      </c>
      <c r="P16" s="29">
        <f>+VLOOKUP($C16,'R13'!$C$3:$H$22,5,)+VLOOKUP($C16,'Q13'!$B$3:$J$22,9,)</f>
        <v>2</v>
      </c>
      <c r="Q16" s="29">
        <f>+VLOOKUP($C16,'R14'!$C$3:$H$22,5,)+VLOOKUP($C16,'Q14'!$B$3:$J$22,9,)</f>
        <v>11</v>
      </c>
      <c r="R16" s="29">
        <f>+VLOOKUP($C16,'R15'!$C$3:$H$22,5,)+VLOOKUP($C16,'Q15'!$B$3:$J$22,9,)</f>
        <v>28</v>
      </c>
      <c r="S16" s="29">
        <f>+VLOOKUP($C16,'R16'!$C$3:$H$22,5,)+VLOOKUP($C16,'Q16'!$B$3:$J$22,9,)</f>
        <v>2</v>
      </c>
      <c r="T16" s="29"/>
      <c r="U16" s="372">
        <f>AVERAGE(L16:T16)</f>
        <v>9.75</v>
      </c>
      <c r="V16" s="29">
        <f>SUM(D16:T16)</f>
        <v>201</v>
      </c>
      <c r="X16" s="354" t="s">
        <v>46</v>
      </c>
      <c r="AB16" s="352">
        <v>-13</v>
      </c>
      <c r="AC16" s="353">
        <v>12</v>
      </c>
      <c r="AI16" s="352">
        <f>+VLOOKUP($X16,'R11'!$C$3:$H$22,5,)+VLOOKUP($X16,'Q11'!$B$3:$J$22,9,)</f>
        <v>16</v>
      </c>
      <c r="AQ16" s="352">
        <f>SUM(Y16:AO16)</f>
        <v>15</v>
      </c>
    </row>
    <row r="17" spans="2:43" ht="17" thickBot="1" x14ac:dyDescent="0.25">
      <c r="B17" s="90" t="s">
        <v>36</v>
      </c>
      <c r="C17" s="54" t="s">
        <v>48</v>
      </c>
      <c r="D17" s="33">
        <f>+VLOOKUP($C17,'R1'!$C$3:$H$22,5,)+VLOOKUP($C17,'Q1'!$B$3:$J$22,9,)</f>
        <v>19</v>
      </c>
      <c r="E17" s="33">
        <f>+VLOOKUP($C17,'R2'!$C$3:$H$22,5,)+VLOOKUP($C17,'Q2'!$B$3:$J$22,9,)</f>
        <v>12</v>
      </c>
      <c r="F17" s="33">
        <f>+VLOOKUP($C17,'R3'!$C$3:$H$22,5,)+VLOOKUP($C17,'Q3'!$B$3:$J$22,9,)</f>
        <v>8</v>
      </c>
      <c r="G17" s="33">
        <f>+VLOOKUP($C17,'R4'!$C$3:$H$22,5,)+VLOOKUP($C17,'Q4'!$B$3:$J$22,9,)</f>
        <v>9</v>
      </c>
      <c r="H17" s="33">
        <f>+VLOOKUP($C17,'R5'!$C$3:$H$22,5,)+VLOOKUP($C17,'Q5'!$B$3:$J$22,9,)</f>
        <v>8</v>
      </c>
      <c r="I17" s="33">
        <f>+VLOOKUP($C17,'R6'!$C$3:$H$22,5,)+VLOOKUP($C17,'Q6'!$B$3:$J$22,9,)</f>
        <v>10</v>
      </c>
      <c r="J17" s="33">
        <f>+VLOOKUP($C17,'R7'!$C$3:$H$22,5,)+VLOOKUP($C17,'Q7'!$B$3:$J$22,9,)</f>
        <v>-14</v>
      </c>
      <c r="K17" s="33">
        <f>+VLOOKUP($C17,'R8'!$C$3:$H$22,5,)+VLOOKUP($C17,'Q8'!$B$3:$J$22,9,)</f>
        <v>6</v>
      </c>
      <c r="L17" s="33">
        <f>+VLOOKUP($C17,'R9'!$C$3:$H$22,5,)+VLOOKUP($C17,'Q9'!$B$3:$J$22,9,)</f>
        <v>-14</v>
      </c>
      <c r="M17" s="33">
        <f>+VLOOKUP($C17,'R10'!$C$3:$H$22,5,)+VLOOKUP($C17,'Q10'!$B$3:$J$22,9,)</f>
        <v>17</v>
      </c>
      <c r="N17" s="33">
        <f>+VLOOKUP($C17,'R11'!$C$3:$H$22,5,)+VLOOKUP($C17,'Q11'!$B$3:$J$22,9,)</f>
        <v>18</v>
      </c>
      <c r="O17" s="33">
        <f>+VLOOKUP($C17,'R12'!$C$3:$H$22,5,)+VLOOKUP($C17,'Q12'!$B$3:$J$22,9,)</f>
        <v>6</v>
      </c>
      <c r="P17" s="33">
        <f>+VLOOKUP($C17,'R13'!$C$3:$H$22,5,)+VLOOKUP($C17,'Q13'!$B$3:$J$22,9,)</f>
        <v>13</v>
      </c>
      <c r="Q17" s="33">
        <f>+VLOOKUP($C17,'R14'!$C$3:$H$22,5,)+VLOOKUP($C17,'Q14'!$B$3:$J$22,9,)</f>
        <v>-11</v>
      </c>
      <c r="R17" s="33">
        <f>+VLOOKUP($C17,'R15'!$C$3:$H$22,5,)+VLOOKUP($C17,'Q15'!$B$3:$J$22,9,)</f>
        <v>4</v>
      </c>
      <c r="S17" s="33">
        <f>+VLOOKUP($C17,'R16'!$C$3:$H$22,5,)+VLOOKUP($C17,'Q16'!$B$3:$J$22,9,)</f>
        <v>4</v>
      </c>
      <c r="T17" s="33"/>
      <c r="U17" s="378">
        <f>AVERAGE(L17:T17)</f>
        <v>4.625</v>
      </c>
      <c r="V17" s="33">
        <f>SUM(D17:T17)</f>
        <v>95</v>
      </c>
      <c r="X17" s="461" t="s">
        <v>51</v>
      </c>
      <c r="AN17" s="464">
        <f>+VLOOKUP($X17,'R16'!$C$3:$H$22,5,)+VLOOKUP($X17,'Q16'!$B$3:$J$22,9,)</f>
        <v>12</v>
      </c>
      <c r="AQ17" s="464">
        <f t="shared" ref="AQ17:AQ19" si="0">SUM(Y17:AO17)</f>
        <v>12</v>
      </c>
    </row>
    <row r="18" spans="2:43" ht="17" thickBot="1" x14ac:dyDescent="0.25">
      <c r="B18" s="93" t="s">
        <v>40</v>
      </c>
      <c r="C18" s="56" t="s">
        <v>52</v>
      </c>
      <c r="D18" s="35">
        <f>+VLOOKUP($C18,'R1'!$C$3:$H$22,5,)+VLOOKUP($C18,'Q1'!$B$3:$J$22,9,)</f>
        <v>15</v>
      </c>
      <c r="E18" s="35">
        <f>+VLOOKUP($C18,'R2'!$C$3:$H$22,5,)+VLOOKUP($C18,'Q2'!$B$3:$J$22,9,)</f>
        <v>4</v>
      </c>
      <c r="F18" s="35">
        <f>+VLOOKUP($C18,'R3'!$C$3:$H$22,5,)+VLOOKUP($C18,'Q3'!$B$3:$J$22,9,)</f>
        <v>-1</v>
      </c>
      <c r="G18" s="35">
        <f>+VLOOKUP($C18,'R4'!$C$3:$H$22,5,)+VLOOKUP($C18,'Q4'!$B$3:$J$22,9,)</f>
        <v>8</v>
      </c>
      <c r="H18" s="35">
        <f>+VLOOKUP($C18,'R5'!$C$3:$H$22,5,)+VLOOKUP($C18,'Q5'!$B$3:$J$22,9,)</f>
        <v>1</v>
      </c>
      <c r="I18" s="35">
        <f>+VLOOKUP($C18,'R6'!$C$3:$H$22,5,)+VLOOKUP($C18,'Q6'!$B$3:$J$22,9,)</f>
        <v>4</v>
      </c>
      <c r="J18" s="35">
        <f>+VLOOKUP($C18,'R7'!$C$3:$H$22,5,)+VLOOKUP($C18,'Q7'!$B$3:$J$22,9,)</f>
        <v>11</v>
      </c>
      <c r="K18" s="35">
        <f>+VLOOKUP($C18,'R8'!$C$3:$H$22,5,)+VLOOKUP($C18,'Q8'!$B$3:$J$22,9,)</f>
        <v>15</v>
      </c>
      <c r="L18" s="35">
        <f>+VLOOKUP($C18,'R9'!$C$3:$H$22,5,)+VLOOKUP($C18,'Q9'!$B$3:$J$22,9,)</f>
        <v>-14</v>
      </c>
      <c r="M18" s="35">
        <f>+VLOOKUP($C18,'R10'!$C$3:$H$22,5,)+VLOOKUP($C18,'Q10'!$B$3:$J$22,9,)</f>
        <v>11</v>
      </c>
      <c r="N18" s="35">
        <f>+VLOOKUP($C18,'R11'!$C$3:$H$22,5,)+VLOOKUP($C18,'Q11'!$B$3:$J$22,9,)</f>
        <v>13</v>
      </c>
      <c r="O18" s="35">
        <f>+VLOOKUP($C18,'R12'!$C$3:$H$22,5,)+VLOOKUP($C18,'Q12'!$B$3:$J$22,9,)</f>
        <v>2</v>
      </c>
      <c r="P18" s="35">
        <f>+VLOOKUP($C18,'R13'!$C$3:$H$22,5,)+VLOOKUP($C18,'Q13'!$B$3:$J$22,9,)</f>
        <v>15</v>
      </c>
      <c r="Q18" s="35">
        <f>+VLOOKUP($C18,'R14'!$C$3:$H$22,5,)+VLOOKUP($C18,'Q14'!$B$3:$J$22,9,)</f>
        <v>-11</v>
      </c>
      <c r="R18" s="35">
        <f>+VLOOKUP($C18,'R15'!$C$3:$H$22,5,)+VLOOKUP($C18,'Q15'!$B$3:$J$22,9,)</f>
        <v>15</v>
      </c>
      <c r="S18" s="35">
        <f>+VLOOKUP($C18,'R16'!$C$3:$H$22,5,)+VLOOKUP($C18,'Q16'!$B$3:$J$22,9,)</f>
        <v>3</v>
      </c>
      <c r="T18" s="35"/>
      <c r="U18" s="380">
        <f>AVERAGE(L18:T18)</f>
        <v>4.25</v>
      </c>
      <c r="V18" s="35">
        <f>SUM(D18:T18)</f>
        <v>91</v>
      </c>
      <c r="X18" s="462" t="s">
        <v>1102</v>
      </c>
      <c r="AN18" s="465">
        <f>+VLOOKUP($X18,'R16'!$C$3:$H$22,5,)+VLOOKUP($X18,'Q16'!$B$3:$J$22,9,)</f>
        <v>1</v>
      </c>
      <c r="AQ18" s="465">
        <f t="shared" si="0"/>
        <v>1</v>
      </c>
    </row>
    <row r="19" spans="2:43" ht="17" thickBot="1" x14ac:dyDescent="0.25">
      <c r="B19" s="93" t="s">
        <v>40</v>
      </c>
      <c r="C19" s="56" t="s">
        <v>51</v>
      </c>
      <c r="D19" s="35">
        <f>+VLOOKUP($C19,'R1'!$C$3:$H$22,5,)+VLOOKUP($C19,'Q1'!$B$3:$J$22,9,)</f>
        <v>-12</v>
      </c>
      <c r="E19" s="35">
        <f>+VLOOKUP($C19,'R2'!$C$3:$H$22,5,)+VLOOKUP($C19,'Q2'!$B$3:$J$22,9,)</f>
        <v>3</v>
      </c>
      <c r="F19" s="35">
        <f>+VLOOKUP($C19,'R3'!$C$3:$H$22,5,)+VLOOKUP($C19,'Q3'!$B$3:$J$22,9,)</f>
        <v>3</v>
      </c>
      <c r="G19" s="35">
        <f>+VLOOKUP($C19,'R4'!$C$3:$H$22,5,)+VLOOKUP($C19,'Q4'!$B$3:$J$22,9,)</f>
        <v>18</v>
      </c>
      <c r="H19" s="35">
        <f>+VLOOKUP($C19,'R5'!$C$3:$H$22,5,)+VLOOKUP($C19,'Q5'!$B$3:$J$22,9,)</f>
        <v>5</v>
      </c>
      <c r="I19" s="35">
        <f>+VLOOKUP($C19,'R6'!$C$3:$H$22,5,)+VLOOKUP($C19,'Q6'!$B$3:$J$22,9,)</f>
        <v>9</v>
      </c>
      <c r="J19" s="35">
        <f>+VLOOKUP($C19,'R7'!$C$3:$H$22,5,)+VLOOKUP($C19,'Q7'!$B$3:$J$22,9,)</f>
        <v>-11</v>
      </c>
      <c r="K19" s="35">
        <f>+VLOOKUP($C19,'R8'!$C$3:$H$22,5,)+VLOOKUP($C19,'Q8'!$B$3:$J$22,9,)</f>
        <v>14</v>
      </c>
      <c r="L19" s="35">
        <f>+VLOOKUP($C19,'R9'!$C$3:$H$22,5,)+VLOOKUP($C19,'Q9'!$B$3:$J$22,9,)</f>
        <v>17</v>
      </c>
      <c r="M19" s="35">
        <f>+VLOOKUP($C19,'R10'!$C$3:$H$22,5,)+VLOOKUP($C19,'Q10'!$B$3:$J$22,9,)</f>
        <v>0</v>
      </c>
      <c r="N19" s="35">
        <f>+VLOOKUP($C19,'R11'!$C$3:$H$22,5,)+VLOOKUP($C19,'Q11'!$B$3:$J$22,9,)</f>
        <v>-12</v>
      </c>
      <c r="O19" s="35">
        <f>+VLOOKUP($C19,'R12'!$C$3:$H$22,5,)+VLOOKUP($C19,'Q12'!$B$3:$J$22,9,)</f>
        <v>8</v>
      </c>
      <c r="P19" s="35">
        <f>+VLOOKUP($C19,'R13'!$C$3:$H$22,5,)+VLOOKUP($C19,'Q13'!$B$3:$J$22,9,)</f>
        <v>-11</v>
      </c>
      <c r="Q19" s="35">
        <f>+VLOOKUP($C19,'R14'!$C$3:$H$22,5,)+VLOOKUP($C19,'Q14'!$B$3:$J$22,9,)</f>
        <v>15</v>
      </c>
      <c r="R19" s="35">
        <f>+VLOOKUP($C19,'R15'!$C$3:$H$22,5,)+VLOOKUP($C19,'Q15'!$B$3:$J$22,9,)</f>
        <v>12</v>
      </c>
      <c r="S19" s="35"/>
      <c r="T19" s="35"/>
      <c r="U19" s="380">
        <f>AVERAGE(L19:T19)</f>
        <v>4.1428571428571432</v>
      </c>
      <c r="V19" s="35">
        <f>SUM(D19:T19)</f>
        <v>58</v>
      </c>
      <c r="X19" s="463" t="s">
        <v>1101</v>
      </c>
      <c r="AN19" s="466">
        <f>+VLOOKUP($X19,'R16'!$C$3:$H$22,5,)+VLOOKUP($X19,'Q16'!$B$3:$J$22,9,)</f>
        <v>1</v>
      </c>
      <c r="AQ19" s="466">
        <f t="shared" si="0"/>
        <v>1</v>
      </c>
    </row>
    <row r="20" spans="2:43" x14ac:dyDescent="0.2">
      <c r="B20" s="92" t="s">
        <v>38</v>
      </c>
      <c r="C20" s="55" t="s">
        <v>49</v>
      </c>
      <c r="D20" s="34">
        <f>+VLOOKUP($C20,'R1'!$C$3:$H$22,5,)+VLOOKUP($C20,'Q1'!$B$3:$J$22,9,)</f>
        <v>-11</v>
      </c>
      <c r="E20" s="34">
        <f>+VLOOKUP($C20,'R2'!$C$3:$H$22,5,)+VLOOKUP($C20,'Q2'!$B$3:$J$22,9,)</f>
        <v>6</v>
      </c>
      <c r="F20" s="34">
        <f>+VLOOKUP($C20,'R3'!$C$3:$H$22,5,)+VLOOKUP($C20,'Q3'!$B$3:$J$22,9,)</f>
        <v>6</v>
      </c>
      <c r="G20" s="34">
        <f>+VLOOKUP($C20,'R4'!$C$3:$H$22,5,)+VLOOKUP($C20,'Q4'!$B$3:$J$22,9,)</f>
        <v>7</v>
      </c>
      <c r="H20" s="34">
        <f>+VLOOKUP($C20,'R5'!$C$3:$H$22,5,)+VLOOKUP($C20,'Q5'!$B$3:$J$22,9,)</f>
        <v>5</v>
      </c>
      <c r="I20" s="34">
        <f>+VLOOKUP($C20,'R6'!$C$3:$H$22,5,)+VLOOKUP($C20,'Q6'!$B$3:$J$22,9,)</f>
        <v>0</v>
      </c>
      <c r="J20" s="34">
        <f>+VLOOKUP($C20,'R7'!$C$3:$H$22,5,)+VLOOKUP($C20,'Q7'!$B$3:$J$22,9,)</f>
        <v>11</v>
      </c>
      <c r="K20" s="34">
        <f>+VLOOKUP($C20,'R8'!$C$3:$H$22,5,)+VLOOKUP($C20,'Q8'!$B$3:$J$22,9,)</f>
        <v>13</v>
      </c>
      <c r="L20" s="34">
        <f>+VLOOKUP($C20,'R9'!$C$3:$H$22,5,)+VLOOKUP($C20,'Q9'!$B$3:$J$22,9,)</f>
        <v>14</v>
      </c>
      <c r="M20" s="34">
        <f>+VLOOKUP($C20,'R10'!$C$3:$H$22,5,)+VLOOKUP($C20,'Q10'!$B$3:$J$22,9,)</f>
        <v>3</v>
      </c>
      <c r="N20" s="34">
        <f>+VLOOKUP($C20,'R11'!$C$3:$H$22,5,)+VLOOKUP($C20,'Q11'!$B$3:$J$22,9,)</f>
        <v>17</v>
      </c>
      <c r="O20" s="34">
        <f>+VLOOKUP($C20,'R12'!$C$3:$H$22,5,)+VLOOKUP($C20,'Q12'!$B$3:$J$22,9,)</f>
        <v>6</v>
      </c>
      <c r="P20" s="34">
        <f>+VLOOKUP($C20,'R13'!$C$3:$H$22,5,)+VLOOKUP($C20,'Q13'!$B$3:$J$22,9,)</f>
        <v>11</v>
      </c>
      <c r="Q20" s="34">
        <f>+VLOOKUP($C20,'R14'!$C$3:$H$22,5,)+VLOOKUP($C20,'Q14'!$B$3:$J$22,9,)</f>
        <v>-14</v>
      </c>
      <c r="R20" s="34">
        <f>+VLOOKUP($C20,'R15'!$C$3:$H$22,5,)+VLOOKUP($C20,'Q15'!$B$3:$J$22,9,)</f>
        <v>-14</v>
      </c>
      <c r="S20" s="34"/>
      <c r="T20" s="34"/>
      <c r="U20" s="379">
        <f>AVERAGE(L20:T20)</f>
        <v>3.2857142857142856</v>
      </c>
      <c r="V20" s="34">
        <f>SUM(D20:T20)</f>
        <v>60</v>
      </c>
    </row>
    <row r="21" spans="2:43" x14ac:dyDescent="0.2">
      <c r="B21" s="92" t="s">
        <v>38</v>
      </c>
      <c r="C21" s="55" t="s">
        <v>50</v>
      </c>
      <c r="D21" s="34">
        <f>+VLOOKUP($C21,'R1'!$C$3:$H$22,5,)+VLOOKUP($C21,'Q1'!$B$3:$J$22,9,)</f>
        <v>-14</v>
      </c>
      <c r="E21" s="34">
        <f>+VLOOKUP($C21,'R2'!$C$3:$H$22,5,)+VLOOKUP($C21,'Q2'!$B$3:$J$22,9,)</f>
        <v>14</v>
      </c>
      <c r="F21" s="34">
        <f>+VLOOKUP($C21,'R3'!$C$3:$H$22,5,)+VLOOKUP($C21,'Q3'!$B$3:$J$22,9,)</f>
        <v>18</v>
      </c>
      <c r="G21" s="34">
        <f>+VLOOKUP($C21,'R4'!$C$3:$H$22,5,)+VLOOKUP($C21,'Q4'!$B$3:$J$22,9,)</f>
        <v>-12</v>
      </c>
      <c r="H21" s="34">
        <f>+VLOOKUP($C21,'R5'!$C$3:$H$22,5,)+VLOOKUP($C21,'Q5'!$B$3:$J$22,9,)</f>
        <v>-14</v>
      </c>
      <c r="I21" s="34">
        <f>+VLOOKUP($C21,'R6'!$C$3:$H$22,5,)+VLOOKUP($C21,'Q6'!$B$3:$J$22,9,)</f>
        <v>9</v>
      </c>
      <c r="J21" s="34">
        <f>+VLOOKUP($C21,'R7'!$C$3:$H$22,5,)+VLOOKUP($C21,'Q7'!$B$3:$J$22,9,)</f>
        <v>8</v>
      </c>
      <c r="K21" s="34">
        <f>+VLOOKUP($C21,'R8'!$C$3:$H$22,5,)+VLOOKUP($C21,'Q8'!$B$3:$J$22,9,)</f>
        <v>-11</v>
      </c>
      <c r="L21" s="34">
        <f>+VLOOKUP($C21,'R9'!$C$3:$H$22,5,)+VLOOKUP($C21,'Q9'!$B$3:$J$22,9,)</f>
        <v>-14</v>
      </c>
      <c r="M21" s="34">
        <f>+VLOOKUP($C21,'R10'!$C$3:$H$22,5,)+VLOOKUP($C21,'Q10'!$B$3:$J$22,9,)</f>
        <v>15</v>
      </c>
      <c r="N21" s="34">
        <f>+VLOOKUP($C21,'R11'!$C$3:$H$22,5,)+VLOOKUP($C21,'Q11'!$B$3:$J$22,9,)</f>
        <v>7</v>
      </c>
      <c r="O21" s="34">
        <f>+VLOOKUP($C21,'R12'!$C$3:$H$22,5,)+VLOOKUP($C21,'Q12'!$B$3:$J$22,9,)</f>
        <v>11</v>
      </c>
      <c r="P21" s="34">
        <f>+VLOOKUP($C21,'R13'!$C$3:$H$22,5,)+VLOOKUP($C21,'Q13'!$B$3:$J$22,9,)</f>
        <v>-14</v>
      </c>
      <c r="Q21" s="34">
        <f>+VLOOKUP($C21,'R14'!$C$3:$H$22,5,)+VLOOKUP($C21,'Q14'!$B$3:$J$22,9,)</f>
        <v>6</v>
      </c>
      <c r="R21" s="34">
        <f>+VLOOKUP($C21,'R15'!$C$3:$H$22,5,)+VLOOKUP($C21,'Q15'!$B$3:$J$22,9,)</f>
        <v>9</v>
      </c>
      <c r="S21" s="34">
        <f>+VLOOKUP($C21,'R16'!$C$3:$H$22,5,)+VLOOKUP($C21,'Q16'!$B$3:$J$22,9,)</f>
        <v>3</v>
      </c>
      <c r="T21" s="34"/>
      <c r="U21" s="379">
        <f>AVERAGE(L21:T21)</f>
        <v>2.875</v>
      </c>
      <c r="V21" s="34">
        <f>SUM(D21:T21)</f>
        <v>21</v>
      </c>
    </row>
    <row r="22" spans="2:43" x14ac:dyDescent="0.2">
      <c r="B22" s="89" t="s">
        <v>29</v>
      </c>
      <c r="C22" s="53" t="s">
        <v>42</v>
      </c>
      <c r="D22" s="32">
        <f>+VLOOKUP($C22,'R1'!$C$3:$H$22,5,)+VLOOKUP($C22,'Q1'!$B$3:$J$22,9,)</f>
        <v>20</v>
      </c>
      <c r="E22" s="32">
        <f>+VLOOKUP($C22,'R2'!$C$3:$H$22,5,)+VLOOKUP($C22,'Q2'!$B$3:$J$22,9,)</f>
        <v>-4</v>
      </c>
      <c r="F22" s="32">
        <f>+VLOOKUP($C22,'R3'!$C$3:$H$22,5,)+VLOOKUP($C22,'Q3'!$B$3:$J$22,9,)</f>
        <v>3</v>
      </c>
      <c r="G22" s="32">
        <f>+VLOOKUP($C22,'R4'!$C$3:$H$22,5,)+VLOOKUP($C22,'Q4'!$B$3:$J$22,9,)</f>
        <v>20</v>
      </c>
      <c r="H22" s="32">
        <f>+VLOOKUP($C22,'R5'!$C$3:$H$22,5,)+VLOOKUP($C22,'Q5'!$B$3:$J$22,9,)</f>
        <v>20</v>
      </c>
      <c r="I22" s="32">
        <f>+VLOOKUP($C22,'R6'!$C$3:$H$22,5,)+VLOOKUP($C22,'Q6'!$B$3:$J$22,9,)</f>
        <v>7</v>
      </c>
      <c r="J22" s="32">
        <f>+VLOOKUP($C22,'R7'!$C$3:$H$22,5,)+VLOOKUP($C22,'Q7'!$B$3:$J$22,9,)</f>
        <v>21</v>
      </c>
      <c r="K22" s="32">
        <f>+VLOOKUP($C22,'R8'!$C$3:$H$22,5,)+VLOOKUP($C22,'Q8'!$B$3:$J$22,9,)</f>
        <v>15</v>
      </c>
      <c r="L22" s="32">
        <f>+VLOOKUP($C22,'R9'!$C$3:$H$22,5,)+VLOOKUP($C22,'Q9'!$B$3:$J$22,9,)</f>
        <v>-11</v>
      </c>
      <c r="M22" s="32">
        <f>+VLOOKUP($C22,'R10'!$C$3:$H$22,5,)+VLOOKUP($C22,'Q10'!$B$3:$J$22,9,)</f>
        <v>14</v>
      </c>
      <c r="N22" s="32">
        <f>+VLOOKUP($C22,'R11'!$C$3:$H$22,5,)+VLOOKUP($C22,'Q11'!$B$3:$J$22,9,)</f>
        <v>-8</v>
      </c>
      <c r="O22" s="32">
        <f>+VLOOKUP($C22,'R12'!$C$3:$H$22,5,)+VLOOKUP($C22,'Q12'!$B$3:$J$22,9,)</f>
        <v>16</v>
      </c>
      <c r="P22" s="32">
        <f>+VLOOKUP($C22,'R13'!$C$3:$H$22,5,)+VLOOKUP($C22,'Q13'!$B$3:$J$22,9,)</f>
        <v>-13</v>
      </c>
      <c r="Q22" s="32">
        <f>+VLOOKUP($C22,'R14'!$C$3:$H$22,5,)+VLOOKUP($C22,'Q14'!$B$3:$J$22,9,)</f>
        <v>6</v>
      </c>
      <c r="R22" s="32">
        <f>+VLOOKUP($C22,'R15'!$C$3:$H$22,5,)+VLOOKUP($C22,'Q15'!$B$3:$J$22,9,)</f>
        <v>9</v>
      </c>
      <c r="S22" s="32">
        <f>+VLOOKUP($C22,'R16'!$C$3:$H$22,5,)+VLOOKUP($C22,'Q16'!$B$3:$J$22,9,)</f>
        <v>2</v>
      </c>
      <c r="T22" s="32"/>
      <c r="U22" s="374">
        <f>AVERAGE(L22:T22)</f>
        <v>1.875</v>
      </c>
      <c r="V22" s="32">
        <f>SUM(D22:T22)</f>
        <v>117</v>
      </c>
    </row>
    <row r="23" spans="2:43" ht="17" customHeight="1" thickBot="1" x14ac:dyDescent="0.25">
      <c r="B23" s="367" t="s">
        <v>27</v>
      </c>
      <c r="C23" s="217" t="s">
        <v>41</v>
      </c>
      <c r="D23" s="368">
        <f>+VLOOKUP($C23,'R1'!$C$3:$H$22,5,)+VLOOKUP($C23,'Q1'!$B$3:$J$22,9,)</f>
        <v>-10</v>
      </c>
      <c r="E23" s="368">
        <f>+VLOOKUP($C23,'R2'!$C$3:$H$22,5,)+VLOOKUP($C23,'Q2'!$B$3:$J$22,9,)</f>
        <v>21</v>
      </c>
      <c r="F23" s="368">
        <f>+VLOOKUP($C23,'R3'!$C$3:$H$22,5,)+VLOOKUP($C23,'Q3'!$B$3:$J$22,9,)</f>
        <v>27</v>
      </c>
      <c r="G23" s="368">
        <f>+VLOOKUP($C23,'R4'!$C$3:$H$22,5,)+VLOOKUP($C23,'Q4'!$B$3:$J$22,9,)</f>
        <v>10</v>
      </c>
      <c r="H23" s="368">
        <f>+VLOOKUP($C23,'R5'!$C$3:$H$22,5,)+VLOOKUP($C23,'Q5'!$B$3:$J$22,9,)</f>
        <v>20</v>
      </c>
      <c r="I23" s="368">
        <f>+VLOOKUP($C23,'R6'!$C$3:$H$22,5,)+VLOOKUP($C23,'Q6'!$B$3:$J$22,9,)</f>
        <v>37</v>
      </c>
      <c r="J23" s="368">
        <f>+VLOOKUP($C23,'R7'!$C$3:$H$22,5,)+VLOOKUP($C23,'Q7'!$B$3:$J$22,9,)</f>
        <v>16</v>
      </c>
      <c r="K23" s="368">
        <f>+VLOOKUP($C23,'R8'!$C$3:$H$22,5,)+VLOOKUP($C23,'Q8'!$B$3:$J$22,9,)</f>
        <v>35</v>
      </c>
      <c r="L23" s="368">
        <f>+VLOOKUP($C23,'R9'!$C$3:$H$22,5,)+VLOOKUP($C23,'Q9'!$B$3:$J$22,9,)</f>
        <v>-8</v>
      </c>
      <c r="M23" s="368">
        <f>+VLOOKUP($C23,'R10'!$C$3:$H$22,5,)+VLOOKUP($C23,'Q10'!$B$3:$J$22,9,)</f>
        <v>-13</v>
      </c>
      <c r="N23" s="368"/>
      <c r="O23" s="368">
        <f>+VLOOKUP($C23,'R12'!$C$3:$H$22,5,)+VLOOKUP($C23,'Q12'!$B$3:$J$22,9,)</f>
        <v>-13</v>
      </c>
      <c r="P23" s="368">
        <f>+VLOOKUP($C23,'R13'!$C$3:$H$22,5,)+VLOOKUP($C23,'Q13'!$B$3:$J$22,9,)</f>
        <v>7</v>
      </c>
      <c r="Q23" s="368">
        <f>+VLOOKUP($C23,'R14'!$C$3:$H$22,5,)+VLOOKUP($C23,'Q14'!$B$3:$J$22,9,)</f>
        <v>8</v>
      </c>
      <c r="R23" s="368">
        <f>+VLOOKUP($C23,'R15'!$C$3:$H$22,5,)+VLOOKUP($C23,'Q15'!$B$3:$J$22,9,)</f>
        <v>-13</v>
      </c>
      <c r="S23" s="368">
        <f>+VLOOKUP($C23,'R16'!$C$3:$H$22,5,)+VLOOKUP($C23,'Q16'!$B$3:$J$22,9,)</f>
        <v>4</v>
      </c>
      <c r="T23" s="368"/>
      <c r="U23" s="382">
        <f>AVERAGE(L23:T23)</f>
        <v>-4</v>
      </c>
      <c r="V23" s="368">
        <f>SUM(D23:T23)</f>
        <v>128</v>
      </c>
    </row>
    <row r="24" spans="2:43" ht="17" customHeight="1" thickBot="1" x14ac:dyDescent="0.25"/>
    <row r="25" spans="2:43" ht="17" customHeight="1" thickBot="1" x14ac:dyDescent="0.25">
      <c r="B25" s="432" t="s">
        <v>73</v>
      </c>
      <c r="C25" s="433"/>
      <c r="D25" s="433"/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  <c r="V25" s="434"/>
    </row>
    <row r="26" spans="2:43" ht="17" customHeight="1" thickBot="1" x14ac:dyDescent="0.25">
      <c r="B26" s="97" t="s">
        <v>0</v>
      </c>
      <c r="C26" s="412" t="s">
        <v>1</v>
      </c>
      <c r="D26" s="242" t="s">
        <v>54</v>
      </c>
      <c r="E26" s="242" t="s">
        <v>55</v>
      </c>
      <c r="F26" s="242" t="s">
        <v>56</v>
      </c>
      <c r="G26" s="242" t="s">
        <v>57</v>
      </c>
      <c r="H26" s="242" t="s">
        <v>58</v>
      </c>
      <c r="I26" s="242" t="s">
        <v>59</v>
      </c>
      <c r="J26" s="242" t="s">
        <v>60</v>
      </c>
      <c r="K26" s="242" t="s">
        <v>61</v>
      </c>
      <c r="L26" s="242" t="s">
        <v>62</v>
      </c>
      <c r="M26" s="242" t="s">
        <v>63</v>
      </c>
      <c r="N26" s="242" t="s">
        <v>64</v>
      </c>
      <c r="O26" s="242" t="s">
        <v>65</v>
      </c>
      <c r="P26" s="242" t="s">
        <v>66</v>
      </c>
      <c r="Q26" s="229" t="s">
        <v>67</v>
      </c>
      <c r="R26" s="229" t="s">
        <v>68</v>
      </c>
      <c r="S26" s="229"/>
      <c r="T26" s="229"/>
      <c r="U26" s="242" t="s">
        <v>71</v>
      </c>
      <c r="V26" s="242" t="s">
        <v>19</v>
      </c>
    </row>
    <row r="27" spans="2:43" x14ac:dyDescent="0.2">
      <c r="B27" s="91" t="s">
        <v>24</v>
      </c>
      <c r="C27" s="223" t="s">
        <v>25</v>
      </c>
      <c r="D27" s="398">
        <f>+VLOOKUP($C27,'Q1'!$B$3:$J$22,9,)</f>
        <v>13</v>
      </c>
      <c r="E27" s="398">
        <f>+VLOOKUP($C27,'Q2'!$B$3:$J$22,9,)</f>
        <v>14</v>
      </c>
      <c r="F27" s="398">
        <f>+VLOOKUP($C27,'Q3'!$B$3:$J$22,9,)</f>
        <v>9</v>
      </c>
      <c r="G27" s="398">
        <f>+VLOOKUP($C27,'Q4'!$B$3:$J$22,9,)</f>
        <v>13</v>
      </c>
      <c r="H27" s="398">
        <f>+VLOOKUP($C27,'Q5'!$B$3:$J$22,9,)</f>
        <v>17</v>
      </c>
      <c r="I27" s="398">
        <f>+VLOOKUP($C27,'Q6'!$B$3:$J$22,9,)</f>
        <v>13</v>
      </c>
      <c r="J27" s="398">
        <f>+VLOOKUP($C27,'Q7'!$B$3:$J$22,9,)</f>
        <v>13</v>
      </c>
      <c r="K27" s="398">
        <f>+VLOOKUP($C27,'Q8'!$B$3:$J$22,9,)</f>
        <v>11</v>
      </c>
      <c r="L27" s="398">
        <f>+VLOOKUP($C27,'Q9'!$B$3:$J$22,9,)</f>
        <v>13</v>
      </c>
      <c r="M27" s="398">
        <f>+VLOOKUP($C27,'Q10'!$B$3:$J$22,9,)</f>
        <v>14</v>
      </c>
      <c r="N27" s="398">
        <f>+VLOOKUP($C27,'Q11'!$B$3:$J$22,9,)</f>
        <v>13</v>
      </c>
      <c r="O27" s="398">
        <f>+VLOOKUP($C27,'Q12'!$B$3:$J$22,9,)</f>
        <v>13</v>
      </c>
      <c r="P27" s="398">
        <f>+VLOOKUP($C27,'Q13'!$B$3:$J$22,9,)</f>
        <v>13</v>
      </c>
      <c r="Q27" s="398">
        <f>+VLOOKUP($C27,'Q14'!$B$3:$J$22,9,)</f>
        <v>14</v>
      </c>
      <c r="R27" s="398">
        <f>+VLOOKUP($C27,'Q15'!$B$3:$J$22,9,)</f>
        <v>13</v>
      </c>
      <c r="S27" s="398">
        <f>+VLOOKUP($C27,'Q16'!$B$3:$J$22,9,)</f>
        <v>13</v>
      </c>
      <c r="T27" s="398"/>
      <c r="U27" s="399">
        <f>AVERAGE(M27:T27)</f>
        <v>13.285714285714286</v>
      </c>
      <c r="V27" s="398">
        <f>SUM(D27:T27)</f>
        <v>209</v>
      </c>
    </row>
    <row r="28" spans="2:43" x14ac:dyDescent="0.2">
      <c r="B28" s="84" t="s">
        <v>21</v>
      </c>
      <c r="C28" s="48" t="s">
        <v>22</v>
      </c>
      <c r="D28" s="27">
        <f>+VLOOKUP($C28,'Q1'!$B$3:$J$22,9,)</f>
        <v>12</v>
      </c>
      <c r="E28" s="27">
        <f>+VLOOKUP($C28,'Q2'!$B$3:$J$22,9,)</f>
        <v>15</v>
      </c>
      <c r="F28" s="27">
        <f>+VLOOKUP($C28,'Q3'!$B$3:$J$22,9,)</f>
        <v>15</v>
      </c>
      <c r="G28" s="27">
        <f>+VLOOKUP($C28,'Q4'!$B$3:$J$22,9,)</f>
        <v>15</v>
      </c>
      <c r="H28" s="27">
        <f>+VLOOKUP($C28,'Q5'!$B$3:$J$22,9,)</f>
        <v>17</v>
      </c>
      <c r="I28" s="27">
        <f>+VLOOKUP($C28,'Q6'!$B$3:$J$22,9,)</f>
        <v>15</v>
      </c>
      <c r="J28" s="27">
        <f>+VLOOKUP($C28,'Q7'!$B$3:$J$22,9,)</f>
        <v>15</v>
      </c>
      <c r="K28" s="27">
        <f>+VLOOKUP($C28,'Q8'!$B$3:$J$22,9,)</f>
        <v>15</v>
      </c>
      <c r="L28" s="27">
        <f>+VLOOKUP($C28,'Q9'!$B$3:$J$22,9,)</f>
        <v>15</v>
      </c>
      <c r="M28" s="27">
        <f>+VLOOKUP($C28,'Q10'!$B$3:$J$22,9,)</f>
        <v>15</v>
      </c>
      <c r="N28" s="27">
        <f>+VLOOKUP($C28,'Q11'!$B$3:$J$22,9,)</f>
        <v>12</v>
      </c>
      <c r="O28" s="27">
        <f>+VLOOKUP($C28,'Q12'!$B$3:$J$22,9,)</f>
        <v>15</v>
      </c>
      <c r="P28" s="27">
        <f>+VLOOKUP($C28,'Q13'!$B$3:$J$22,9,)</f>
        <v>12</v>
      </c>
      <c r="Q28" s="27">
        <f>+VLOOKUP($C28,'Q14'!$B$3:$J$22,9,)</f>
        <v>10</v>
      </c>
      <c r="R28" s="27">
        <f>+VLOOKUP($C28,'Q15'!$B$3:$J$22,9,)</f>
        <v>15</v>
      </c>
      <c r="S28" s="27"/>
      <c r="T28" s="27"/>
      <c r="U28" s="371">
        <f>AVERAGE(M28:T28)</f>
        <v>13.166666666666666</v>
      </c>
      <c r="V28" s="27">
        <f>SUM(D28:T28)</f>
        <v>213</v>
      </c>
    </row>
    <row r="29" spans="2:43" x14ac:dyDescent="0.2">
      <c r="B29" s="84" t="s">
        <v>21</v>
      </c>
      <c r="C29" s="48" t="s">
        <v>23</v>
      </c>
      <c r="D29" s="27">
        <f>+VLOOKUP($C29,'Q1'!$B$3:$J$22,9,)</f>
        <v>15</v>
      </c>
      <c r="E29" s="27">
        <f>+VLOOKUP($C29,'Q2'!$B$3:$J$22,9,)</f>
        <v>10</v>
      </c>
      <c r="F29" s="27">
        <f>+VLOOKUP($C29,'Q3'!$B$3:$J$22,9,)</f>
        <v>12</v>
      </c>
      <c r="G29" s="27">
        <f>+VLOOKUP($C29,'Q4'!$B$3:$J$22,9,)</f>
        <v>12</v>
      </c>
      <c r="H29" s="27">
        <f>+VLOOKUP($C29,'Q5'!$B$3:$J$22,9,)</f>
        <v>20</v>
      </c>
      <c r="I29" s="27">
        <f>+VLOOKUP($C29,'Q6'!$B$3:$J$22,9,)</f>
        <v>12</v>
      </c>
      <c r="J29" s="27">
        <f>+VLOOKUP($C29,'Q7'!$B$3:$J$22,9,)</f>
        <v>12</v>
      </c>
      <c r="K29" s="27">
        <f>+VLOOKUP($C29,'Q8'!$B$3:$J$22,9,)</f>
        <v>12</v>
      </c>
      <c r="L29" s="27">
        <f>+VLOOKUP($C29,'Q9'!$B$3:$J$22,9,)</f>
        <v>12</v>
      </c>
      <c r="M29" s="27">
        <f>+VLOOKUP($C29,'Q10'!$B$3:$J$22,9,)</f>
        <v>11</v>
      </c>
      <c r="N29" s="27">
        <f>+VLOOKUP($C29,'Q11'!$B$3:$J$22,9,)</f>
        <v>15</v>
      </c>
      <c r="O29" s="27">
        <f>+VLOOKUP($C29,'Q12'!$B$3:$J$22,9,)</f>
        <v>12</v>
      </c>
      <c r="P29" s="27">
        <f>+VLOOKUP($C29,'Q13'!$B$3:$J$22,9,)</f>
        <v>15</v>
      </c>
      <c r="Q29" s="27">
        <f>+VLOOKUP($C29,'Q14'!$B$3:$J$22,9,)</f>
        <v>5</v>
      </c>
      <c r="R29" s="27">
        <f>+VLOOKUP($C29,'Q15'!$B$3:$J$22,9,)</f>
        <v>12</v>
      </c>
      <c r="S29" s="27">
        <f>+VLOOKUP($C29,'Q16'!$B$3:$J$22,9,)</f>
        <v>15</v>
      </c>
      <c r="T29" s="27"/>
      <c r="U29" s="371">
        <f>AVERAGE(M29:T29)</f>
        <v>12.142857142857142</v>
      </c>
      <c r="V29" s="27">
        <f>SUM(D29:T29)</f>
        <v>202</v>
      </c>
    </row>
    <row r="30" spans="2:43" x14ac:dyDescent="0.2">
      <c r="B30" s="89" t="s">
        <v>29</v>
      </c>
      <c r="C30" s="53" t="s">
        <v>30</v>
      </c>
      <c r="D30" s="32">
        <f>+VLOOKUP($C30,'Q1'!$B$3:$J$22,9,)</f>
        <v>6</v>
      </c>
      <c r="E30" s="32">
        <f>+VLOOKUP($C30,'Q2'!$B$3:$J$22,9,)</f>
        <v>5</v>
      </c>
      <c r="F30" s="32">
        <f>+VLOOKUP($C30,'Q3'!$B$3:$J$22,9,)</f>
        <v>4</v>
      </c>
      <c r="G30" s="32">
        <f>+VLOOKUP($C30,'Q4'!$B$3:$J$22,9,)</f>
        <v>8</v>
      </c>
      <c r="H30" s="32">
        <f>+VLOOKUP($C30,'Q5'!$B$3:$J$22,9,)</f>
        <v>11</v>
      </c>
      <c r="I30" s="32">
        <f>+VLOOKUP($C30,'Q6'!$B$3:$J$22,9,)</f>
        <v>4</v>
      </c>
      <c r="J30" s="32">
        <f>+VLOOKUP($C30,'Q7'!$B$3:$J$22,9,)</f>
        <v>12</v>
      </c>
      <c r="K30" s="32">
        <f>+VLOOKUP($C30,'Q8'!$B$3:$J$22,9,)</f>
        <v>9</v>
      </c>
      <c r="L30" s="32">
        <f>+VLOOKUP($C30,'Q9'!$B$3:$J$22,9,)</f>
        <v>8</v>
      </c>
      <c r="M30" s="32">
        <f>+VLOOKUP($C30,'Q10'!$B$3:$J$22,9,)</f>
        <v>11</v>
      </c>
      <c r="N30" s="32">
        <f>+VLOOKUP($C30,'Q11'!$B$3:$J$22,9,)</f>
        <v>10</v>
      </c>
      <c r="O30" s="32">
        <f>+VLOOKUP($C30,'Q12'!$B$3:$J$22,9,)</f>
        <v>6</v>
      </c>
      <c r="P30" s="32">
        <f>+VLOOKUP($C30,'Q13'!$B$3:$J$22,9,)</f>
        <v>11</v>
      </c>
      <c r="Q30" s="32">
        <f>+VLOOKUP($C30,'Q14'!$B$3:$J$22,9,)</f>
        <v>11</v>
      </c>
      <c r="R30" s="32">
        <f>+VLOOKUP($C30,'Q15'!$B$3:$J$22,9,)</f>
        <v>10</v>
      </c>
      <c r="S30" s="32">
        <f>+VLOOKUP($C30,'Q16'!$B$3:$J$22,9,)</f>
        <v>9</v>
      </c>
      <c r="T30" s="32"/>
      <c r="U30" s="374">
        <f>AVERAGE(M30:T30)</f>
        <v>9.7142857142857135</v>
      </c>
      <c r="V30" s="32">
        <f>SUM(D30:T30)</f>
        <v>135</v>
      </c>
    </row>
    <row r="31" spans="2:43" x14ac:dyDescent="0.2">
      <c r="B31" s="87" t="s">
        <v>27</v>
      </c>
      <c r="C31" s="52" t="s">
        <v>28</v>
      </c>
      <c r="D31" s="31">
        <f>+VLOOKUP($C31,'Q1'!$B$3:$J$22,9,)</f>
        <v>10</v>
      </c>
      <c r="E31" s="31">
        <f>+VLOOKUP($C31,'Q2'!$B$3:$J$22,9,)</f>
        <v>1</v>
      </c>
      <c r="F31" s="31">
        <f>+VLOOKUP($C31,'Q3'!$B$3:$J$22,9,)</f>
        <v>10</v>
      </c>
      <c r="G31" s="31"/>
      <c r="H31" s="31"/>
      <c r="I31" s="31">
        <f>+VLOOKUP($C31,'Q6'!$B$3:$J$22,9,)</f>
        <v>12</v>
      </c>
      <c r="J31" s="31">
        <f>+VLOOKUP($C31,'Q7'!$B$3:$J$22,9,)</f>
        <v>8</v>
      </c>
      <c r="K31" s="31">
        <f>+VLOOKUP($C31,'Q8'!$B$3:$J$22,9,)</f>
        <v>12</v>
      </c>
      <c r="L31" s="31">
        <f>+VLOOKUP($C31,'Q9'!$B$3:$J$22,9,)</f>
        <v>10</v>
      </c>
      <c r="M31" s="31">
        <f>+VLOOKUP($C31,'Q10'!$B$3:$J$22,9,)</f>
        <v>12</v>
      </c>
      <c r="N31" s="31">
        <f>+VLOOKUP($C31,'Q11'!$B$3:$J$22,9,)</f>
        <v>7</v>
      </c>
      <c r="O31" s="31">
        <f>+VLOOKUP($C31,'Q12'!$B$3:$J$22,9,)</f>
        <v>11</v>
      </c>
      <c r="P31" s="31">
        <f>+VLOOKUP($C31,'Q13'!$B$3:$J$22,9,)</f>
        <v>4</v>
      </c>
      <c r="Q31" s="31">
        <f>+VLOOKUP($C31,'Q14'!$B$3:$J$22,9,)</f>
        <v>11</v>
      </c>
      <c r="R31" s="31">
        <f>+VLOOKUP($C31,'Q15'!$B$3:$J$22,9,)</f>
        <v>11</v>
      </c>
      <c r="S31" s="31">
        <f>+VLOOKUP($C31,'Q16'!$B$3:$J$22,9,)</f>
        <v>11</v>
      </c>
      <c r="T31" s="31"/>
      <c r="U31" s="375">
        <f>AVERAGE(M31:T31)</f>
        <v>9.5714285714285712</v>
      </c>
      <c r="V31" s="31">
        <f>SUM(D31:T31)</f>
        <v>130</v>
      </c>
    </row>
    <row r="32" spans="2:43" x14ac:dyDescent="0.2">
      <c r="B32" s="85" t="s">
        <v>31</v>
      </c>
      <c r="C32" s="49" t="s">
        <v>32</v>
      </c>
      <c r="D32" s="28">
        <f>+VLOOKUP($C32,'Q1'!$B$3:$J$22,9,)</f>
        <v>9</v>
      </c>
      <c r="E32" s="28">
        <f>+VLOOKUP($C32,'Q2'!$B$3:$J$22,9,)</f>
        <v>2</v>
      </c>
      <c r="F32" s="28">
        <f>+VLOOKUP($C32,'Q3'!$B$3:$J$22,9,)</f>
        <v>8</v>
      </c>
      <c r="G32" s="28">
        <f>+VLOOKUP($C32,'Q4'!$B$3:$J$22,9,)</f>
        <v>12</v>
      </c>
      <c r="H32" s="28">
        <f>+VLOOKUP($C32,'Q5'!$B$3:$J$22,9,)</f>
        <v>8</v>
      </c>
      <c r="I32" s="28">
        <f>+VLOOKUP($C32,'Q6'!$B$3:$J$22,9,)</f>
        <v>7</v>
      </c>
      <c r="J32" s="28">
        <f>+VLOOKUP($C32,'Q7'!$B$3:$J$22,9,)</f>
        <v>4</v>
      </c>
      <c r="K32" s="28">
        <f>+VLOOKUP($C32,'Q8'!$B$3:$J$22,9,)</f>
        <v>4</v>
      </c>
      <c r="L32" s="28">
        <f>+VLOOKUP($C32,'Q9'!$B$3:$J$22,9,)</f>
        <v>11</v>
      </c>
      <c r="M32" s="28">
        <f>+VLOOKUP($C32,'Q10'!$B$3:$J$22,9,)</f>
        <v>4</v>
      </c>
      <c r="N32" s="28">
        <f>+VLOOKUP($C32,'Q11'!$B$3:$J$22,9,)</f>
        <v>12</v>
      </c>
      <c r="O32" s="28">
        <f>+VLOOKUP($C32,'Q12'!$B$3:$J$22,9,)</f>
        <v>12</v>
      </c>
      <c r="P32" s="28">
        <f>+VLOOKUP($C32,'Q13'!$B$3:$J$22,9,)</f>
        <v>9</v>
      </c>
      <c r="Q32" s="28">
        <f>+VLOOKUP($C32,'Q14'!$B$3:$J$22,9,)</f>
        <v>2</v>
      </c>
      <c r="R32" s="28">
        <f>+VLOOKUP($C32,'Q15'!$B$3:$J$22,9,)</f>
        <v>2</v>
      </c>
      <c r="S32" s="28">
        <f>+VLOOKUP($C32,'Q16'!$B$3:$J$22,9,)</f>
        <v>12</v>
      </c>
      <c r="T32" s="28"/>
      <c r="U32" s="376">
        <f>AVERAGE(M32:T32)</f>
        <v>7.5714285714285712</v>
      </c>
      <c r="V32" s="28">
        <f>SUM(D32:T32)</f>
        <v>118</v>
      </c>
    </row>
    <row r="33" spans="2:22" x14ac:dyDescent="0.2">
      <c r="B33" s="91" t="s">
        <v>24</v>
      </c>
      <c r="C33" s="50" t="s">
        <v>37</v>
      </c>
      <c r="D33" s="29">
        <f>+VLOOKUP($C33,'Q1'!$B$3:$J$22,9,)</f>
        <v>9</v>
      </c>
      <c r="E33" s="29">
        <f>+VLOOKUP($C33,'Q2'!$B$3:$J$22,9,)</f>
        <v>7</v>
      </c>
      <c r="F33" s="29">
        <f>+VLOOKUP($C33,'Q3'!$B$3:$J$22,9,)</f>
        <v>2</v>
      </c>
      <c r="G33" s="29">
        <f>+VLOOKUP($C33,'Q4'!$B$3:$J$22,9,)</f>
        <v>2</v>
      </c>
      <c r="H33" s="29">
        <f>+VLOOKUP($C33,'Q5'!$B$3:$J$22,9,)</f>
        <v>5</v>
      </c>
      <c r="I33" s="29">
        <f>+VLOOKUP($C33,'Q6'!$B$3:$J$22,9,)</f>
        <v>8</v>
      </c>
      <c r="J33" s="29">
        <f>+VLOOKUP($C33,'Q7'!$B$3:$J$22,9,)</f>
        <v>9</v>
      </c>
      <c r="K33" s="29">
        <f>+VLOOKUP($C33,'Q8'!$B$3:$J$22,9,)</f>
        <v>5</v>
      </c>
      <c r="L33" s="29">
        <f>+VLOOKUP($C33,'Q9'!$B$3:$J$22,9,)</f>
        <v>10</v>
      </c>
      <c r="M33" s="29">
        <f>+VLOOKUP($C33,'Q10'!$B$3:$J$22,9,)</f>
        <v>4</v>
      </c>
      <c r="N33" s="29">
        <f>+VLOOKUP($C33,'Q11'!$B$3:$J$22,9,)</f>
        <v>9</v>
      </c>
      <c r="O33" s="29">
        <f>+VLOOKUP($C33,'Q12'!$B$3:$J$22,9,)</f>
        <v>8</v>
      </c>
      <c r="P33" s="29">
        <f>+VLOOKUP($C33,'Q13'!$B$3:$J$22,9,)</f>
        <v>8</v>
      </c>
      <c r="Q33" s="29">
        <f>+VLOOKUP($C33,'Q14'!$B$3:$J$22,9,)</f>
        <v>10</v>
      </c>
      <c r="R33" s="29">
        <f>+VLOOKUP($C33,'Q15'!$B$3:$J$22,9,)</f>
        <v>10</v>
      </c>
      <c r="S33" s="29">
        <f>+VLOOKUP($C33,'Q16'!$B$3:$J$22,9,)</f>
        <v>2</v>
      </c>
      <c r="T33" s="29"/>
      <c r="U33" s="372">
        <f>AVERAGE(M33:T33)</f>
        <v>7.2857142857142856</v>
      </c>
      <c r="V33" s="29">
        <f>SUM(D33:T33)</f>
        <v>108</v>
      </c>
    </row>
    <row r="34" spans="2:22" x14ac:dyDescent="0.2">
      <c r="B34" s="88" t="s">
        <v>34</v>
      </c>
      <c r="C34" s="77" t="s">
        <v>39</v>
      </c>
      <c r="D34" s="82">
        <f>+VLOOKUP($C34,'Q1'!$B$3:$J$22,9,)</f>
        <v>4</v>
      </c>
      <c r="E34" s="82">
        <f>+VLOOKUP($C34,'Q2'!$B$3:$J$22,9,)</f>
        <v>8</v>
      </c>
      <c r="F34" s="82">
        <f>+VLOOKUP($C34,'Q3'!$B$3:$J$22,9,)</f>
        <v>6</v>
      </c>
      <c r="G34" s="82">
        <f>+VLOOKUP($C34,'Q4'!$B$3:$J$22,9,)</f>
        <v>4</v>
      </c>
      <c r="H34" s="82">
        <f>+VLOOKUP($C34,'Q5'!$B$3:$J$22,9,)</f>
        <v>9</v>
      </c>
      <c r="I34" s="82">
        <f>+VLOOKUP($C34,'Q6'!$B$3:$J$22,9,)</f>
        <v>6</v>
      </c>
      <c r="J34" s="82">
        <f>+VLOOKUP($C34,'Q7'!$B$3:$J$22,9,)</f>
        <v>2</v>
      </c>
      <c r="K34" s="82">
        <f>+VLOOKUP($C34,'Q8'!$B$3:$J$22,9,)</f>
        <v>6</v>
      </c>
      <c r="L34" s="82">
        <f>+VLOOKUP($C34,'Q9'!$B$3:$J$22,9,)</f>
        <v>1</v>
      </c>
      <c r="M34" s="82">
        <f>+VLOOKUP($C34,'Q10'!$B$3:$J$22,9,)</f>
        <v>7</v>
      </c>
      <c r="N34" s="82">
        <f>+VLOOKUP($C34,'Q11'!$B$3:$J$22,9,)</f>
        <v>4</v>
      </c>
      <c r="O34" s="82">
        <f>+VLOOKUP($C34,'Q12'!$B$3:$J$22,9,)</f>
        <v>7</v>
      </c>
      <c r="P34" s="82">
        <f>+VLOOKUP($C34,'Q13'!$B$3:$J$22,9,)</f>
        <v>12</v>
      </c>
      <c r="Q34" s="82">
        <f>+VLOOKUP($C34,'Q14'!$B$3:$J$22,9,)</f>
        <v>4</v>
      </c>
      <c r="R34" s="82">
        <f>+VLOOKUP($C34,'Q15'!$B$3:$J$22,9,)</f>
        <v>8</v>
      </c>
      <c r="S34" s="82">
        <f>+VLOOKUP($C34,'Q16'!$B$3:$J$22,9,)</f>
        <v>5</v>
      </c>
      <c r="T34" s="82"/>
      <c r="U34" s="377">
        <f>AVERAGE(M34:T34)</f>
        <v>6.7142857142857144</v>
      </c>
      <c r="V34" s="82">
        <f>SUM(D34:T34)</f>
        <v>93</v>
      </c>
    </row>
    <row r="35" spans="2:22" x14ac:dyDescent="0.2">
      <c r="B35" s="86" t="s">
        <v>26</v>
      </c>
      <c r="C35" s="51" t="s">
        <v>35</v>
      </c>
      <c r="D35" s="30">
        <f>+VLOOKUP($C35,'Q1'!$B$3:$J$22,9,)</f>
        <v>12</v>
      </c>
      <c r="E35" s="30">
        <f>+VLOOKUP($C35,'Q2'!$B$3:$J$22,9,)</f>
        <v>8</v>
      </c>
      <c r="F35" s="30">
        <f>+VLOOKUP($C35,'Q3'!$B$3:$J$22,9,)</f>
        <v>8</v>
      </c>
      <c r="G35" s="30">
        <f>+VLOOKUP($C35,'Q4'!$B$3:$J$22,9,)</f>
        <v>11</v>
      </c>
      <c r="H35" s="30">
        <f>+VLOOKUP($C35,'Q5'!$B$3:$J$22,9,)</f>
        <v>11</v>
      </c>
      <c r="I35" s="30">
        <f>+VLOOKUP($C35,'Q6'!$B$3:$J$22,9,)</f>
        <v>6</v>
      </c>
      <c r="J35" s="30">
        <f>+VLOOKUP($C35,'Q7'!$B$3:$J$22,9,)</f>
        <v>4</v>
      </c>
      <c r="K35" s="30">
        <f>+VLOOKUP($C35,'Q8'!$B$3:$J$22,9,)</f>
        <v>8</v>
      </c>
      <c r="L35" s="30">
        <f>+VLOOKUP($C35,'Q9'!$B$3:$J$22,9,)</f>
        <v>2</v>
      </c>
      <c r="M35" s="30">
        <f>+VLOOKUP($C35,'Q10'!$B$3:$J$22,9,)</f>
        <v>6</v>
      </c>
      <c r="N35" s="30">
        <f>+VLOOKUP($C35,'Q11'!$B$3:$J$22,9,)</f>
        <v>8</v>
      </c>
      <c r="O35" s="30">
        <f>+VLOOKUP($C35,'Q12'!$B$3:$J$22,9,)</f>
        <v>6</v>
      </c>
      <c r="P35" s="30">
        <f>+VLOOKUP($C35,'Q13'!$B$3:$J$22,9,)</f>
        <v>7</v>
      </c>
      <c r="Q35" s="30">
        <f>+VLOOKUP($C35,'Q14'!$B$3:$J$22,9,)</f>
        <v>4</v>
      </c>
      <c r="R35" s="30">
        <f>+VLOOKUP($C35,'Q15'!$B$3:$J$22,9,)</f>
        <v>7</v>
      </c>
      <c r="S35" s="30">
        <f>+VLOOKUP($C35,'Q16'!$B$3:$J$22,9,)</f>
        <v>2</v>
      </c>
      <c r="T35" s="30"/>
      <c r="U35" s="373">
        <f>AVERAGE(M35:T35)</f>
        <v>5.7142857142857144</v>
      </c>
      <c r="V35" s="30">
        <f>SUM(D35:T35)</f>
        <v>110</v>
      </c>
    </row>
    <row r="36" spans="2:22" ht="17" customHeight="1" x14ac:dyDescent="0.2">
      <c r="B36" s="86" t="s">
        <v>26</v>
      </c>
      <c r="C36" s="51" t="s">
        <v>33</v>
      </c>
      <c r="D36" s="30">
        <f>+VLOOKUP($C36,'Q1'!$B$3:$J$22,9,)</f>
        <v>6</v>
      </c>
      <c r="E36" s="30">
        <f>+VLOOKUP($C36,'Q2'!$B$3:$J$22,9,)</f>
        <v>13</v>
      </c>
      <c r="F36" s="30">
        <f>+VLOOKUP($C36,'Q3'!$B$3:$J$22,9,)</f>
        <v>5</v>
      </c>
      <c r="G36" s="30">
        <f>+VLOOKUP($C36,'Q4'!$B$3:$J$22,9,)</f>
        <v>7</v>
      </c>
      <c r="H36" s="30">
        <f>+VLOOKUP($C36,'Q5'!$B$3:$J$22,9,)</f>
        <v>2</v>
      </c>
      <c r="I36" s="30">
        <f>+VLOOKUP($C36,'Q6'!$B$3:$J$22,9,)</f>
        <v>9</v>
      </c>
      <c r="J36" s="30">
        <f>+VLOOKUP($C36,'Q7'!$B$3:$J$22,9,)</f>
        <v>9</v>
      </c>
      <c r="K36" s="30">
        <f>+VLOOKUP($C36,'Q8'!$B$3:$J$22,9,)</f>
        <v>13</v>
      </c>
      <c r="L36" s="30">
        <f>+VLOOKUP($C36,'Q9'!$B$3:$J$22,9,)</f>
        <v>7</v>
      </c>
      <c r="M36" s="30">
        <f>+VLOOKUP($C36,'Q10'!$B$3:$J$22,9,)</f>
        <v>10</v>
      </c>
      <c r="N36" s="30">
        <f>+VLOOKUP($C36,'Q11'!$B$3:$J$22,9,)</f>
        <v>4</v>
      </c>
      <c r="O36" s="30">
        <f>+VLOOKUP($C36,'Q12'!$B$3:$J$22,9,)</f>
        <v>9</v>
      </c>
      <c r="P36" s="30">
        <f>+VLOOKUP($C36,'Q13'!$B$3:$J$22,9,)</f>
        <v>4</v>
      </c>
      <c r="Q36" s="30">
        <f>+VLOOKUP($C36,'Q14'!$B$3:$J$22,9,)</f>
        <v>2</v>
      </c>
      <c r="R36" s="30">
        <f>+VLOOKUP($C36,'Q15'!$B$3:$J$22,9,)</f>
        <v>2</v>
      </c>
      <c r="S36" s="30">
        <f>+VLOOKUP($C36,'Q16'!$B$3:$J$22,9,)</f>
        <v>8</v>
      </c>
      <c r="T36" s="30"/>
      <c r="U36" s="373">
        <f>AVERAGE(M36:T36)</f>
        <v>5.5714285714285712</v>
      </c>
      <c r="V36" s="30">
        <f>SUM(D36:T36)</f>
        <v>110</v>
      </c>
    </row>
    <row r="37" spans="2:22" x14ac:dyDescent="0.2">
      <c r="B37" s="87" t="s">
        <v>27</v>
      </c>
      <c r="C37" s="52" t="s">
        <v>41</v>
      </c>
      <c r="D37" s="31">
        <f>+VLOOKUP($C37,'Q1'!$B$3:$J$22,9,)</f>
        <v>5</v>
      </c>
      <c r="E37" s="31">
        <f>+VLOOKUP($C37,'Q2'!$B$3:$J$22,9,)</f>
        <v>4</v>
      </c>
      <c r="F37" s="31">
        <f>+VLOOKUP($C37,'Q3'!$B$3:$J$22,9,)</f>
        <v>13</v>
      </c>
      <c r="G37" s="31">
        <f>+VLOOKUP($C37,'Q4'!$B$3:$J$22,9,)</f>
        <v>10</v>
      </c>
      <c r="H37" s="31">
        <f>+VLOOKUP($C37,'Q5'!$B$3:$J$22,9,)</f>
        <v>8</v>
      </c>
      <c r="I37" s="31">
        <f>+VLOOKUP($C37,'Q6'!$B$3:$J$22,9,)</f>
        <v>9</v>
      </c>
      <c r="J37" s="31">
        <f>+VLOOKUP($C37,'Q7'!$B$3:$J$22,9,)</f>
        <v>10</v>
      </c>
      <c r="K37" s="31">
        <f>+VLOOKUP($C37,'Q8'!$B$3:$J$22,9,)</f>
        <v>6</v>
      </c>
      <c r="L37" s="31">
        <f>+VLOOKUP($C37,'Q9'!$B$3:$J$22,9,)</f>
        <v>7</v>
      </c>
      <c r="M37" s="31">
        <f>+VLOOKUP($C37,'Q10'!$B$3:$J$22,9,)</f>
        <v>2</v>
      </c>
      <c r="N37" s="31"/>
      <c r="O37" s="31">
        <f>+VLOOKUP($C37,'Q12'!$B$3:$J$22,9,)</f>
        <v>2</v>
      </c>
      <c r="P37" s="31">
        <f>+VLOOKUP($C37,'Q13'!$B$3:$J$22,9,)</f>
        <v>2</v>
      </c>
      <c r="Q37" s="31">
        <f>+VLOOKUP($C37,'Q14'!$B$3:$J$22,9,)</f>
        <v>15</v>
      </c>
      <c r="R37" s="31">
        <f>+VLOOKUP($C37,'Q15'!$B$3:$J$22,9,)</f>
        <v>2</v>
      </c>
      <c r="S37" s="31">
        <f>+VLOOKUP($C37,'Q16'!$B$3:$J$22,9,)</f>
        <v>4</v>
      </c>
      <c r="T37" s="31"/>
      <c r="U37" s="375">
        <f>AVERAGE(M37:T37)</f>
        <v>4.5</v>
      </c>
      <c r="V37" s="31">
        <f>SUM(D37:T37)</f>
        <v>99</v>
      </c>
    </row>
    <row r="38" spans="2:22" x14ac:dyDescent="0.2">
      <c r="B38" s="89" t="s">
        <v>29</v>
      </c>
      <c r="C38" s="53" t="s">
        <v>42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8</v>
      </c>
      <c r="K38" s="32">
        <f>+VLOOKUP($C38,'Q8'!$B$3:$J$22,9,)</f>
        <v>2</v>
      </c>
      <c r="L38" s="32">
        <f>+VLOOKUP($C38,'Q9'!$B$3:$J$22,9,)</f>
        <v>4</v>
      </c>
      <c r="M38" s="32">
        <f>+VLOOKUP($C38,'Q10'!$B$3:$J$22,9,)</f>
        <v>7</v>
      </c>
      <c r="N38" s="32">
        <f>+VLOOKUP($C38,'Q11'!$B$3:$J$22,9,)</f>
        <v>7</v>
      </c>
      <c r="O38" s="32">
        <f>+VLOOKUP($C38,'Q12'!$B$3:$J$22,9,)</f>
        <v>2</v>
      </c>
      <c r="P38" s="32">
        <f>+VLOOKUP($C38,'Q13'!$B$3:$J$22,9,)</f>
        <v>2</v>
      </c>
      <c r="Q38" s="32">
        <f>+VLOOKUP($C38,'Q14'!$B$3:$J$22,9,)</f>
        <v>6</v>
      </c>
      <c r="R38" s="32">
        <f>+VLOOKUP($C38,'Q15'!$B$3:$J$22,9,)</f>
        <v>7</v>
      </c>
      <c r="S38" s="32">
        <f>+VLOOKUP($C38,'Q16'!$B$3:$J$22,9,)</f>
        <v>2</v>
      </c>
      <c r="T38" s="32"/>
      <c r="U38" s="374">
        <f>AVERAGE(M38:T38)</f>
        <v>4.7142857142857144</v>
      </c>
      <c r="V38" s="32">
        <f>SUM(D38:T38)</f>
        <v>71</v>
      </c>
    </row>
    <row r="39" spans="2:22" x14ac:dyDescent="0.2">
      <c r="B39" s="93" t="s">
        <v>40</v>
      </c>
      <c r="C39" s="56" t="s">
        <v>51</v>
      </c>
      <c r="D39" s="35">
        <f>+VLOOKUP($C39,'Q1'!$B$3:$J$22,9,)</f>
        <v>3</v>
      </c>
      <c r="E39" s="35">
        <f>+VLOOKUP($C39,'Q2'!$B$3:$J$22,9,)</f>
        <v>4</v>
      </c>
      <c r="F39" s="35">
        <f>+VLOOKUP($C39,'Q3'!$B$3:$J$22,9,)</f>
        <v>4</v>
      </c>
      <c r="G39" s="35">
        <f>+VLOOKUP($C39,'Q4'!$B$3:$J$22,9,)</f>
        <v>4</v>
      </c>
      <c r="H39" s="35">
        <f>+VLOOKUP($C39,'Q5'!$B$3:$J$22,9,)</f>
        <v>4</v>
      </c>
      <c r="I39" s="35">
        <f>+VLOOKUP($C39,'Q6'!$B$3:$J$22,9,)</f>
        <v>3</v>
      </c>
      <c r="J39" s="35">
        <f>+VLOOKUP($C39,'Q7'!$B$3:$J$22,9,)</f>
        <v>4</v>
      </c>
      <c r="K39" s="35">
        <f>+VLOOKUP($C39,'Q8'!$B$3:$J$22,9,)</f>
        <v>3</v>
      </c>
      <c r="L39" s="35">
        <f>+VLOOKUP($C39,'Q9'!$B$3:$J$22,9,)</f>
        <v>3</v>
      </c>
      <c r="M39" s="35">
        <f>+VLOOKUP($C39,'Q10'!$B$3:$J$22,9,)</f>
        <v>4</v>
      </c>
      <c r="N39" s="35">
        <f>+VLOOKUP($C39,'Q11'!$B$3:$J$22,9,)</f>
        <v>3</v>
      </c>
      <c r="O39" s="35">
        <f>+VLOOKUP($C39,'Q12'!$B$3:$J$22,9,)</f>
        <v>4</v>
      </c>
      <c r="P39" s="35">
        <f>+VLOOKUP($C39,'Q13'!$B$3:$J$22,9,)</f>
        <v>4</v>
      </c>
      <c r="Q39" s="35">
        <f>+VLOOKUP($C39,'Q14'!$B$3:$J$22,9,)</f>
        <v>3</v>
      </c>
      <c r="R39" s="35">
        <f>+VLOOKUP($C39,'Q15'!$B$3:$J$22,9,)</f>
        <v>4</v>
      </c>
      <c r="S39" s="35"/>
      <c r="T39" s="35"/>
      <c r="U39" s="380">
        <f>AVERAGE(M39:T39)</f>
        <v>3.6666666666666665</v>
      </c>
      <c r="V39" s="35">
        <f>SUM(D39:T39)</f>
        <v>54</v>
      </c>
    </row>
    <row r="40" spans="2:22" x14ac:dyDescent="0.2">
      <c r="B40" s="90" t="s">
        <v>36</v>
      </c>
      <c r="C40" s="54" t="s">
        <v>47</v>
      </c>
      <c r="D40" s="33">
        <f>+VLOOKUP($C40,'Q1'!$B$3:$J$22,9,)</f>
        <v>1</v>
      </c>
      <c r="E40" s="33">
        <f>+VLOOKUP($C40,'Q2'!$B$3:$J$22,9,)</f>
        <v>3</v>
      </c>
      <c r="F40" s="33">
        <f>+VLOOKUP($C40,'Q3'!$B$3:$J$22,9,)</f>
        <v>1</v>
      </c>
      <c r="G40" s="33">
        <f>+VLOOKUP($C40,'Q4'!$B$3:$J$22,9,)</f>
        <v>1</v>
      </c>
      <c r="H40" s="33">
        <f>+VLOOKUP($C40,'Q5'!$B$3:$J$22,9,)</f>
        <v>1</v>
      </c>
      <c r="I40" s="33">
        <f>+VLOOKUP($C40,'Q6'!$B$3:$J$22,9,)</f>
        <v>4</v>
      </c>
      <c r="J40" s="33">
        <f>+VLOOKUP($C40,'Q7'!$B$3:$J$22,9,)</f>
        <v>3</v>
      </c>
      <c r="K40" s="33">
        <f>+VLOOKUP($C40,'Q8'!$B$3:$J$22,9,)</f>
        <v>4</v>
      </c>
      <c r="L40" s="33">
        <f>+VLOOKUP($C40,'Q9'!$B$3:$J$22,9,)</f>
        <v>4</v>
      </c>
      <c r="M40" s="33">
        <f>+VLOOKUP($C40,'Q10'!$B$3:$J$22,9,)</f>
        <v>1</v>
      </c>
      <c r="N40" s="33">
        <f>+VLOOKUP($C40,'Q11'!$B$3:$J$22,9,)</f>
        <v>1</v>
      </c>
      <c r="O40" s="33">
        <f>+VLOOKUP($C40,'Q12'!$B$3:$J$22,9,)</f>
        <v>3</v>
      </c>
      <c r="P40" s="33">
        <f>+VLOOKUP($C40,'Q13'!$B$3:$J$22,9,)</f>
        <v>3</v>
      </c>
      <c r="Q40" s="33">
        <f>+VLOOKUP($C40,'Q14'!$B$3:$J$22,9,)</f>
        <v>8</v>
      </c>
      <c r="R40" s="33">
        <f>+VLOOKUP($C40,'Q15'!$B$3:$J$22,9,)</f>
        <v>1</v>
      </c>
      <c r="S40" s="33">
        <f>+VLOOKUP($C40,'Q16'!$B$3:$J$22,9,)</f>
        <v>1</v>
      </c>
      <c r="T40" s="33"/>
      <c r="U40" s="378">
        <f>AVERAGE(M40:T40)</f>
        <v>2.5714285714285716</v>
      </c>
      <c r="V40" s="33">
        <f>SUM(D40:T40)</f>
        <v>40</v>
      </c>
    </row>
    <row r="41" spans="2:22" x14ac:dyDescent="0.2">
      <c r="B41" s="88" t="s">
        <v>34</v>
      </c>
      <c r="C41" s="77" t="s">
        <v>45</v>
      </c>
      <c r="D41" s="82">
        <f>+VLOOKUP($C41,'Q1'!$B$3:$J$22,9,)</f>
        <v>2</v>
      </c>
      <c r="E41" s="82">
        <f>+VLOOKUP($C41,'Q2'!$B$3:$J$22,9,)</f>
        <v>2</v>
      </c>
      <c r="F41" s="82">
        <f>+VLOOKUP($C41,'Q3'!$B$3:$J$22,9,)</f>
        <v>1</v>
      </c>
      <c r="G41" s="82">
        <f>+VLOOKUP($C41,'Q4'!$B$3:$J$22,9,)</f>
        <v>2</v>
      </c>
      <c r="H41" s="82">
        <f>+VLOOKUP($C41,'Q5'!$B$3:$J$22,9,)</f>
        <v>1</v>
      </c>
      <c r="I41" s="82">
        <f>+VLOOKUP($C41,'Q6'!$B$3:$J$22,9,)</f>
        <v>2</v>
      </c>
      <c r="J41" s="82">
        <f>+VLOOKUP($C41,'Q7'!$B$3:$J$22,9,)</f>
        <v>4</v>
      </c>
      <c r="K41" s="82">
        <f>+VLOOKUP($C41,'Q8'!$B$3:$J$22,9,)</f>
        <v>2</v>
      </c>
      <c r="L41" s="82">
        <f>+VLOOKUP($C41,'Q9'!$B$3:$J$22,9,)</f>
        <v>4</v>
      </c>
      <c r="M41" s="82">
        <f>+VLOOKUP($C41,'Q10'!$B$3:$J$22,9,)</f>
        <v>2</v>
      </c>
      <c r="N41" s="82">
        <f>+VLOOKUP($C41,'Q11'!$B$3:$J$22,9,)</f>
        <v>2</v>
      </c>
      <c r="O41" s="82">
        <f>+VLOOKUP($C41,'Q12'!$B$3:$J$22,9,)</f>
        <v>2</v>
      </c>
      <c r="P41" s="82">
        <f>+VLOOKUP($C41,'Q13'!$B$3:$J$22,9,)</f>
        <v>6</v>
      </c>
      <c r="Q41" s="82">
        <f>+VLOOKUP($C41,'Q14'!$B$3:$J$22,9,)</f>
        <v>1</v>
      </c>
      <c r="R41" s="82">
        <f>+VLOOKUP($C41,'Q15'!$B$3:$J$22,9,)</f>
        <v>4</v>
      </c>
      <c r="S41" s="82">
        <f>+VLOOKUP($C41,'Q16'!$B$3:$J$22,9,)</f>
        <v>10</v>
      </c>
      <c r="T41" s="82"/>
      <c r="U41" s="377">
        <f>AVERAGE(M41:T41)</f>
        <v>3.8571428571428572</v>
      </c>
      <c r="V41" s="82">
        <f>SUM(D41:T41)</f>
        <v>47</v>
      </c>
    </row>
    <row r="42" spans="2:22" x14ac:dyDescent="0.2">
      <c r="B42" s="85" t="s">
        <v>31</v>
      </c>
      <c r="C42" s="49" t="s">
        <v>43</v>
      </c>
      <c r="D42" s="28">
        <f>+VLOOKUP($C42,'Q1'!$B$3:$J$22,9,)</f>
        <v>2</v>
      </c>
      <c r="E42" s="28">
        <f>+VLOOKUP($C42,'Q2'!$B$3:$J$22,9,)</f>
        <v>6</v>
      </c>
      <c r="F42" s="28">
        <f>+VLOOKUP($C42,'Q3'!$B$3:$J$22,9,)</f>
        <v>11</v>
      </c>
      <c r="G42" s="28">
        <f>+VLOOKUP($C42,'Q4'!$B$3:$J$22,9,)</f>
        <v>4</v>
      </c>
      <c r="H42" s="28">
        <f>+VLOOKUP($C42,'Q5'!$B$3:$J$22,9,)</f>
        <v>2</v>
      </c>
      <c r="I42" s="28">
        <f>+VLOOKUP($C42,'Q6'!$B$3:$J$22,9,)</f>
        <v>2</v>
      </c>
      <c r="J42" s="28">
        <f>+VLOOKUP($C42,'Q7'!$B$3:$J$22,9,)</f>
        <v>2</v>
      </c>
      <c r="K42" s="28">
        <f>+VLOOKUP($C42,'Q8'!$B$3:$J$22,9,)</f>
        <v>1</v>
      </c>
      <c r="L42" s="28">
        <f>+VLOOKUP($C42,'Q9'!$B$3:$J$22,9,)</f>
        <v>2</v>
      </c>
      <c r="M42" s="28">
        <f>+VLOOKUP($C42,'Q10'!$B$3:$J$22,9,)</f>
        <v>2</v>
      </c>
      <c r="N42" s="28">
        <f>+VLOOKUP($C42,'Q11'!$B$3:$J$22,9,)</f>
        <v>2</v>
      </c>
      <c r="O42" s="28">
        <f>+VLOOKUP($C42,'Q12'!$B$3:$J$22,9,)</f>
        <v>2</v>
      </c>
      <c r="P42" s="28">
        <f>+VLOOKUP($C42,'Q13'!$B$3:$J$22,9,)</f>
        <v>2</v>
      </c>
      <c r="Q42" s="28">
        <f>+VLOOKUP($C42,'Q14'!$B$3:$J$22,9,)</f>
        <v>4</v>
      </c>
      <c r="R42" s="28">
        <f>+VLOOKUP($C42,'Q15'!$B$3:$J$22,9,)</f>
        <v>4</v>
      </c>
      <c r="S42" s="28">
        <f>+VLOOKUP($C42,'Q16'!$B$3:$J$22,9,)</f>
        <v>2</v>
      </c>
      <c r="T42" s="28"/>
      <c r="U42" s="376">
        <f>AVERAGE(M42:T42)</f>
        <v>2.5714285714285716</v>
      </c>
      <c r="V42" s="28">
        <f>SUM(D42:T42)</f>
        <v>50</v>
      </c>
    </row>
    <row r="43" spans="2:22" x14ac:dyDescent="0.2">
      <c r="B43" s="90" t="s">
        <v>36</v>
      </c>
      <c r="C43" s="54" t="s">
        <v>48</v>
      </c>
      <c r="D43" s="33">
        <f>+VLOOKUP($C43,'Q1'!$B$3:$J$22,9,)</f>
        <v>3</v>
      </c>
      <c r="E43" s="33">
        <f>+VLOOKUP($C43,'Q2'!$B$3:$J$22,9,)</f>
        <v>1</v>
      </c>
      <c r="F43" s="33">
        <f>+VLOOKUP($C43,'Q3'!$B$3:$J$22,9,)</f>
        <v>3</v>
      </c>
      <c r="G43" s="33">
        <f>+VLOOKUP($C43,'Q4'!$B$3:$J$22,9,)</f>
        <v>3</v>
      </c>
      <c r="H43" s="33">
        <f>+VLOOKUP($C43,'Q5'!$B$3:$J$22,9,)</f>
        <v>3</v>
      </c>
      <c r="I43" s="33">
        <f>+VLOOKUP($C43,'Q6'!$B$3:$J$22,9,)</f>
        <v>1</v>
      </c>
      <c r="J43" s="33">
        <f>+VLOOKUP($C43,'Q7'!$B$3:$J$22,9,)</f>
        <v>1</v>
      </c>
      <c r="K43" s="33">
        <f>+VLOOKUP($C43,'Q8'!$B$3:$J$22,9,)</f>
        <v>1</v>
      </c>
      <c r="L43" s="33">
        <f>+VLOOKUP($C43,'Q9'!$B$3:$J$22,9,)</f>
        <v>1</v>
      </c>
      <c r="M43" s="33">
        <f>+VLOOKUP($C43,'Q10'!$B$3:$J$22,9,)</f>
        <v>3</v>
      </c>
      <c r="N43" s="33">
        <f>+VLOOKUP($C43,'Q11'!$B$3:$J$22,9,)</f>
        <v>3</v>
      </c>
      <c r="O43" s="33">
        <f>+VLOOKUP($C43,'Q12'!$B$3:$J$22,9,)</f>
        <v>1</v>
      </c>
      <c r="P43" s="33">
        <f>+VLOOKUP($C43,'Q13'!$B$3:$J$22,9,)</f>
        <v>1</v>
      </c>
      <c r="Q43" s="33">
        <f>+VLOOKUP($C43,'Q14'!$B$3:$J$22,9,)</f>
        <v>4</v>
      </c>
      <c r="R43" s="33">
        <f>+VLOOKUP($C43,'Q15'!$B$3:$J$22,9,)</f>
        <v>3</v>
      </c>
      <c r="S43" s="33">
        <f>+VLOOKUP($C43,'Q16'!$B$3:$J$22,9,)</f>
        <v>4</v>
      </c>
      <c r="T43" s="33"/>
      <c r="U43" s="378">
        <f>AVERAGE(M43:T43)</f>
        <v>2.7142857142857144</v>
      </c>
      <c r="V43" s="33">
        <f>SUM(D43:T43)</f>
        <v>36</v>
      </c>
    </row>
    <row r="44" spans="2:22" x14ac:dyDescent="0.2">
      <c r="B44" s="92" t="s">
        <v>38</v>
      </c>
      <c r="C44" s="55" t="s">
        <v>49</v>
      </c>
      <c r="D44" s="34">
        <f>+VLOOKUP($C44,'Q1'!$B$3:$J$22,9,)</f>
        <v>4</v>
      </c>
      <c r="E44" s="34">
        <f>+VLOOKUP($C44,'Q2'!$B$3:$J$22,9,)</f>
        <v>-5</v>
      </c>
      <c r="F44" s="34">
        <f>+VLOOKUP($C44,'Q3'!$B$3:$J$22,9,)</f>
        <v>1</v>
      </c>
      <c r="G44" s="34">
        <f>+VLOOKUP($C44,'Q4'!$B$3:$J$22,9,)</f>
        <v>1</v>
      </c>
      <c r="H44" s="34">
        <f>+VLOOKUP($C44,'Q5'!$B$3:$J$22,9,)</f>
        <v>4</v>
      </c>
      <c r="I44" s="34">
        <f>+VLOOKUP($C44,'Q6'!$B$3:$J$22,9,)</f>
        <v>1</v>
      </c>
      <c r="J44" s="34">
        <f>+VLOOKUP($C44,'Q7'!$B$3:$J$22,9,)</f>
        <v>3</v>
      </c>
      <c r="K44" s="34">
        <f>+VLOOKUP($C44,'Q8'!$B$3:$J$22,9,)</f>
        <v>1</v>
      </c>
      <c r="L44" s="34">
        <f>+VLOOKUP($C44,'Q9'!$B$3:$J$22,9,)</f>
        <v>4</v>
      </c>
      <c r="M44" s="34">
        <f>+VLOOKUP($C44,'Q10'!$B$3:$J$22,9,)</f>
        <v>3</v>
      </c>
      <c r="N44" s="34">
        <f>+VLOOKUP($C44,'Q11'!$B$3:$J$22,9,)</f>
        <v>1</v>
      </c>
      <c r="O44" s="34">
        <f>+VLOOKUP($C44,'Q12'!$B$3:$J$22,9,)</f>
        <v>3</v>
      </c>
      <c r="P44" s="34">
        <f>+VLOOKUP($C44,'Q13'!$B$3:$J$22,9,)</f>
        <v>3</v>
      </c>
      <c r="Q44" s="34">
        <f>+VLOOKUP($C44,'Q14'!$B$3:$J$22,9,)</f>
        <v>1</v>
      </c>
      <c r="R44" s="34">
        <f>+VLOOKUP($C44,'Q15'!$B$3:$J$22,9,)</f>
        <v>1</v>
      </c>
      <c r="S44" s="34"/>
      <c r="T44" s="34"/>
      <c r="U44" s="379">
        <f>AVERAGE(M44:T44)</f>
        <v>2</v>
      </c>
      <c r="V44" s="34">
        <f>SUM(D44:T44)</f>
        <v>26</v>
      </c>
    </row>
    <row r="45" spans="2:22" x14ac:dyDescent="0.2">
      <c r="B45" s="92" t="s">
        <v>38</v>
      </c>
      <c r="C45" s="55" t="s">
        <v>50</v>
      </c>
      <c r="D45" s="34">
        <f>+VLOOKUP($C45,'Q1'!$B$3:$J$22,9,)</f>
        <v>1</v>
      </c>
      <c r="E45" s="34">
        <f>+VLOOKUP($C45,'Q2'!$B$3:$J$22,9,)</f>
        <v>4</v>
      </c>
      <c r="F45" s="34">
        <f>+VLOOKUP($C45,'Q3'!$B$3:$J$22,9,)</f>
        <v>3</v>
      </c>
      <c r="G45" s="34">
        <f>+VLOOKUP($C45,'Q4'!$B$3:$J$22,9,)</f>
        <v>3</v>
      </c>
      <c r="H45" s="34">
        <f>+VLOOKUP($C45,'Q5'!$B$3:$J$22,9,)</f>
        <v>1</v>
      </c>
      <c r="I45" s="34">
        <f>+VLOOKUP($C45,'Q6'!$B$3:$J$22,9,)</f>
        <v>3</v>
      </c>
      <c r="J45" s="34">
        <f>+VLOOKUP($C45,'Q7'!$B$3:$J$22,9,)</f>
        <v>1</v>
      </c>
      <c r="K45" s="34">
        <f>+VLOOKUP($C45,'Q8'!$B$3:$J$22,9,)</f>
        <v>4</v>
      </c>
      <c r="L45" s="34">
        <f>+VLOOKUP($C45,'Q9'!$B$3:$J$22,9,)</f>
        <v>1</v>
      </c>
      <c r="M45" s="34">
        <f>+VLOOKUP($C45,'Q10'!$B$3:$J$22,9,)</f>
        <v>1</v>
      </c>
      <c r="N45" s="34">
        <f>+VLOOKUP($C45,'Q11'!$B$3:$J$22,9,)</f>
        <v>4</v>
      </c>
      <c r="O45" s="34">
        <f>+VLOOKUP($C45,'Q12'!$B$3:$J$22,9,)</f>
        <v>1</v>
      </c>
      <c r="P45" s="34">
        <f>+VLOOKUP($C45,'Q13'!$B$3:$J$22,9,)</f>
        <v>1</v>
      </c>
      <c r="Q45" s="34">
        <f>+VLOOKUP($C45,'Q14'!$B$3:$J$22,9,)</f>
        <v>3</v>
      </c>
      <c r="R45" s="34">
        <f>+VLOOKUP($C45,'Q15'!$B$3:$J$22,9,)</f>
        <v>3</v>
      </c>
      <c r="S45" s="34">
        <f>+VLOOKUP($C45,'Q16'!$B$3:$J$22,9,)</f>
        <v>3</v>
      </c>
      <c r="T45" s="34"/>
      <c r="U45" s="379">
        <f>AVERAGE(M45:T45)</f>
        <v>2.2857142857142856</v>
      </c>
      <c r="V45" s="34">
        <f>SUM(D45:T45)</f>
        <v>37</v>
      </c>
    </row>
    <row r="46" spans="2:22" ht="17" customHeight="1" thickBot="1" x14ac:dyDescent="0.25">
      <c r="B46" s="94" t="s">
        <v>40</v>
      </c>
      <c r="C46" s="57" t="s">
        <v>52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>
        <f>+VLOOKUP($C46,'Q9'!$B$3:$J$22,9,)</f>
        <v>1</v>
      </c>
      <c r="M46" s="36">
        <f>+VLOOKUP($C46,'Q10'!$B$3:$J$22,9,)</f>
        <v>1</v>
      </c>
      <c r="N46" s="36">
        <f>+VLOOKUP($C46,'Q11'!$B$3:$J$22,9,)</f>
        <v>1</v>
      </c>
      <c r="O46" s="36">
        <f>+VLOOKUP($C46,'Q12'!$B$3:$J$22,9,)</f>
        <v>1</v>
      </c>
      <c r="P46" s="36">
        <f>+VLOOKUP($C46,'Q13'!$B$3:$J$22,9,)</f>
        <v>1</v>
      </c>
      <c r="Q46" s="36">
        <f>+VLOOKUP($C46,'Q14'!$B$3:$J$22,9,)</f>
        <v>1</v>
      </c>
      <c r="R46" s="36">
        <f>+VLOOKUP($C46,'Q15'!$B$3:$J$22,9,)</f>
        <v>1</v>
      </c>
      <c r="S46" s="36">
        <f>+VLOOKUP($C46,'Q16'!$B$3:$J$22,9,)</f>
        <v>3</v>
      </c>
      <c r="T46" s="36"/>
      <c r="U46" s="381">
        <f>AVERAGE(M46:T46)</f>
        <v>1.2857142857142858</v>
      </c>
      <c r="V46" s="36">
        <f>SUM(D46:T46)</f>
        <v>19</v>
      </c>
    </row>
    <row r="47" spans="2:22" ht="17" customHeight="1" thickBot="1" x14ac:dyDescent="0.25"/>
    <row r="48" spans="2:22" ht="17" customHeight="1" thickBot="1" x14ac:dyDescent="0.25">
      <c r="B48" s="432" t="s">
        <v>74</v>
      </c>
      <c r="C48" s="433"/>
      <c r="D48" s="433"/>
      <c r="E48" s="433"/>
      <c r="F48" s="433"/>
      <c r="G48" s="433"/>
      <c r="H48" s="433"/>
      <c r="I48" s="433"/>
      <c r="J48" s="433"/>
      <c r="K48" s="433"/>
      <c r="L48" s="433"/>
      <c r="M48" s="433"/>
      <c r="N48" s="433"/>
      <c r="O48" s="433"/>
      <c r="P48" s="433"/>
      <c r="Q48" s="433"/>
      <c r="R48" s="433"/>
      <c r="S48" s="433"/>
      <c r="T48" s="433"/>
      <c r="U48" s="433"/>
      <c r="V48" s="434"/>
    </row>
    <row r="49" spans="2:22" ht="17" customHeight="1" thickBot="1" x14ac:dyDescent="0.25">
      <c r="B49" s="97" t="s">
        <v>0</v>
      </c>
      <c r="C49" s="412" t="s">
        <v>1</v>
      </c>
      <c r="D49" s="242" t="s">
        <v>54</v>
      </c>
      <c r="E49" s="242" t="s">
        <v>55</v>
      </c>
      <c r="F49" s="242" t="s">
        <v>56</v>
      </c>
      <c r="G49" s="242" t="s">
        <v>57</v>
      </c>
      <c r="H49" s="242" t="s">
        <v>58</v>
      </c>
      <c r="I49" s="242" t="s">
        <v>59</v>
      </c>
      <c r="J49" s="242" t="s">
        <v>60</v>
      </c>
      <c r="K49" s="242" t="s">
        <v>61</v>
      </c>
      <c r="L49" s="242" t="s">
        <v>62</v>
      </c>
      <c r="M49" s="242" t="s">
        <v>63</v>
      </c>
      <c r="N49" s="242" t="s">
        <v>64</v>
      </c>
      <c r="O49" s="242" t="s">
        <v>65</v>
      </c>
      <c r="P49" s="242" t="s">
        <v>66</v>
      </c>
      <c r="Q49" s="229" t="s">
        <v>67</v>
      </c>
      <c r="R49" s="229" t="s">
        <v>68</v>
      </c>
      <c r="S49" s="229"/>
      <c r="T49" s="229"/>
      <c r="U49" s="242" t="s">
        <v>71</v>
      </c>
      <c r="V49" s="242" t="s">
        <v>19</v>
      </c>
    </row>
    <row r="50" spans="2:22" x14ac:dyDescent="0.2">
      <c r="B50" s="84" t="s">
        <v>21</v>
      </c>
      <c r="C50" s="47" t="s">
        <v>22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414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>
        <f>+VLOOKUP($C50,'R9'!$C$3:$H$22,5,)</f>
        <v>34</v>
      </c>
      <c r="M50" s="37">
        <f>+VLOOKUP($C50,'R10'!$C$3:$H$22,5,)</f>
        <v>27</v>
      </c>
      <c r="N50" s="37">
        <f>+VLOOKUP($C50,'R11'!$C$3:$H$22,5,)</f>
        <v>31</v>
      </c>
      <c r="O50" s="37">
        <f>+VLOOKUP($C50,'R12'!$C$3:$H$22,5,)</f>
        <v>34</v>
      </c>
      <c r="P50" s="37">
        <f>+VLOOKUP($C50,'R13'!$C$3:$H$22,5,)</f>
        <v>36</v>
      </c>
      <c r="Q50" s="37">
        <f>+VLOOKUP($C50,'R14'!$C$3:$H$22,5,)</f>
        <v>39</v>
      </c>
      <c r="R50" s="37">
        <f>+VLOOKUP($C50,'R15'!$C$3:$H$22,5,)</f>
        <v>44</v>
      </c>
      <c r="S50" s="37"/>
      <c r="T50" s="37"/>
      <c r="U50" s="370">
        <f>AVERAGE(M50:T50)</f>
        <v>35.166666666666664</v>
      </c>
      <c r="V50" s="37">
        <f>SUM(D50:T50)</f>
        <v>449</v>
      </c>
    </row>
    <row r="51" spans="2:22" x14ac:dyDescent="0.2">
      <c r="B51" s="87" t="s">
        <v>27</v>
      </c>
      <c r="C51" s="52" t="s">
        <v>28</v>
      </c>
      <c r="D51" s="31">
        <f>+VLOOKUP($C51,'R1'!$C$3:$H$22,5,)</f>
        <v>12</v>
      </c>
      <c r="E51" s="31">
        <f>+VLOOKUP($C51,'R2'!$C$3:$H$22,5,)</f>
        <v>22</v>
      </c>
      <c r="F51" s="31">
        <f>+VLOOKUP($C51,'R3'!$C$3:$H$22,5,)</f>
        <v>1</v>
      </c>
      <c r="G51" s="31"/>
      <c r="H51" s="31"/>
      <c r="I51" s="31">
        <f>+VLOOKUP($C51,'R6'!$C$3:$H$22,5,)</f>
        <v>9</v>
      </c>
      <c r="J51" s="31">
        <f>+VLOOKUP($C51,'R7'!$C$3:$H$22,5,)</f>
        <v>-2</v>
      </c>
      <c r="K51" s="31">
        <f>+VLOOKUP($C51,'R8'!$C$3:$H$22,5,)</f>
        <v>-8</v>
      </c>
      <c r="L51" s="31">
        <f>+VLOOKUP($C51,'R9'!$C$3:$H$22,5,)</f>
        <v>33</v>
      </c>
      <c r="M51" s="31">
        <f>+VLOOKUP($C51,'R10'!$C$3:$H$22,5,)</f>
        <v>16</v>
      </c>
      <c r="N51" s="31">
        <f>+VLOOKUP($C51,'R11'!$C$3:$H$22,5,)</f>
        <v>26</v>
      </c>
      <c r="O51" s="31">
        <f>+VLOOKUP($C51,'R12'!$C$3:$H$22,5,)</f>
        <v>6</v>
      </c>
      <c r="P51" s="31">
        <f>+VLOOKUP($C51,'R13'!$C$3:$H$22,5,)</f>
        <v>22</v>
      </c>
      <c r="Q51" s="31">
        <f>+VLOOKUP($C51,'R14'!$C$3:$H$22,5,)</f>
        <v>34</v>
      </c>
      <c r="R51" s="31">
        <f>+VLOOKUP($C51,'R15'!$C$3:$H$22,5,)</f>
        <v>-6</v>
      </c>
      <c r="S51" s="31">
        <f>+VLOOKUP($C51,'R16'!$C$3:$H$22,5,)</f>
        <v>0</v>
      </c>
      <c r="T51" s="31"/>
      <c r="U51" s="375">
        <f>AVERAGE(M51:T51)</f>
        <v>14</v>
      </c>
      <c r="V51" s="31">
        <f>SUM(D51:T51)</f>
        <v>165</v>
      </c>
    </row>
    <row r="52" spans="2:22" x14ac:dyDescent="0.2">
      <c r="B52" s="85" t="s">
        <v>31</v>
      </c>
      <c r="C52" s="49" t="s">
        <v>32</v>
      </c>
      <c r="D52" s="28">
        <f>+VLOOKUP($C52,'R1'!$C$3:$H$22,5,)</f>
        <v>32</v>
      </c>
      <c r="E52" s="28">
        <f>+VLOOKUP($C52,'R2'!$C$3:$H$22,5,)</f>
        <v>-15</v>
      </c>
      <c r="F52" s="28">
        <f>+VLOOKUP($C52,'R3'!$C$3:$H$22,5,)</f>
        <v>-9</v>
      </c>
      <c r="G52" s="28">
        <f>+VLOOKUP($C52,'R4'!$C$3:$H$22,5,)</f>
        <v>21</v>
      </c>
      <c r="H52" s="28">
        <f>+VLOOKUP($C52,'R5'!$C$3:$H$22,5,)</f>
        <v>24</v>
      </c>
      <c r="I52" s="28">
        <f>+VLOOKUP($C52,'R6'!$C$3:$H$22,5,)</f>
        <v>-15</v>
      </c>
      <c r="J52" s="28">
        <f>+VLOOKUP($C52,'R7'!$C$3:$H$22,5,)</f>
        <v>0</v>
      </c>
      <c r="K52" s="28">
        <f>+VLOOKUP($C52,'R8'!$C$3:$H$22,5,)</f>
        <v>-15</v>
      </c>
      <c r="L52" s="28">
        <f>+VLOOKUP($C52,'R9'!$C$3:$H$22,5,)</f>
        <v>2</v>
      </c>
      <c r="M52" s="28">
        <f>+VLOOKUP($C52,'R10'!$C$3:$H$22,5,)</f>
        <v>22</v>
      </c>
      <c r="N52" s="28">
        <f>+VLOOKUP($C52,'R11'!$C$3:$H$22,5,)</f>
        <v>4</v>
      </c>
      <c r="O52" s="28">
        <f>+VLOOKUP($C52,'R12'!$C$3:$H$22,5,)</f>
        <v>16</v>
      </c>
      <c r="P52" s="28">
        <f>+VLOOKUP($C52,'R13'!$C$3:$H$22,5,)</f>
        <v>28</v>
      </c>
      <c r="Q52" s="28">
        <f>+VLOOKUP($C52,'R14'!$C$3:$H$22,5,)</f>
        <v>33</v>
      </c>
      <c r="R52" s="28">
        <f>+VLOOKUP($C52,'R15'!$C$3:$H$22,5,)</f>
        <v>9</v>
      </c>
      <c r="S52" s="28">
        <f>+VLOOKUP($C52,'R16'!$C$3:$H$22,5,)</f>
        <v>0</v>
      </c>
      <c r="T52" s="28"/>
      <c r="U52" s="376">
        <f>AVERAGE(M52:T52)</f>
        <v>16</v>
      </c>
      <c r="V52" s="28">
        <f>SUM(D52:T52)</f>
        <v>137</v>
      </c>
    </row>
    <row r="53" spans="2:22" x14ac:dyDescent="0.2">
      <c r="B53" s="89" t="s">
        <v>29</v>
      </c>
      <c r="C53" s="53" t="s">
        <v>30</v>
      </c>
      <c r="D53" s="32">
        <f>+VLOOKUP($C53,'R1'!$C$3:$H$22,5,)</f>
        <v>-15</v>
      </c>
      <c r="E53" s="32">
        <f>+VLOOKUP($C53,'R2'!$C$3:$H$22,5,)</f>
        <v>8</v>
      </c>
      <c r="F53" s="32">
        <f>+VLOOKUP($C53,'R3'!$C$3:$H$22,5,)</f>
        <v>14</v>
      </c>
      <c r="G53" s="32">
        <f>+VLOOKUP($C53,'R4'!$C$3:$H$22,5,)</f>
        <v>24</v>
      </c>
      <c r="H53" s="32">
        <f>+VLOOKUP($C53,'R5'!$C$3:$H$22,5,)</f>
        <v>-9</v>
      </c>
      <c r="I53" s="32">
        <f>+VLOOKUP($C53,'R6'!$C$3:$H$22,5,)</f>
        <v>8</v>
      </c>
      <c r="J53" s="32">
        <f>+VLOOKUP($C53,'R7'!$C$3:$H$22,5,)</f>
        <v>21</v>
      </c>
      <c r="K53" s="32">
        <f>+VLOOKUP($C53,'R8'!$C$3:$H$22,5,)</f>
        <v>14</v>
      </c>
      <c r="L53" s="32">
        <f>+VLOOKUP($C53,'R9'!$C$3:$H$22,5,)</f>
        <v>24</v>
      </c>
      <c r="M53" s="32">
        <f>+VLOOKUP($C53,'R10'!$C$3:$H$22,5,)</f>
        <v>14</v>
      </c>
      <c r="N53" s="32">
        <f>+VLOOKUP($C53,'R11'!$C$3:$H$22,5,)</f>
        <v>40</v>
      </c>
      <c r="O53" s="32">
        <f>+VLOOKUP($C53,'R12'!$C$3:$H$22,5,)</f>
        <v>5</v>
      </c>
      <c r="P53" s="32">
        <f>+VLOOKUP($C53,'R13'!$C$3:$H$22,5,)</f>
        <v>23</v>
      </c>
      <c r="Q53" s="32">
        <f>+VLOOKUP($C53,'R14'!$C$3:$H$22,5,)</f>
        <v>-5</v>
      </c>
      <c r="R53" s="32">
        <f>+VLOOKUP($C53,'R15'!$C$3:$H$22,5,)</f>
        <v>8</v>
      </c>
      <c r="S53" s="32">
        <f>+VLOOKUP($C53,'R16'!$C$3:$H$22,5,)</f>
        <v>0</v>
      </c>
      <c r="T53" s="32"/>
      <c r="U53" s="374">
        <f>AVERAGE(M53:T53)</f>
        <v>12.142857142857142</v>
      </c>
      <c r="V53" s="32">
        <f>SUM(D53:T53)</f>
        <v>174</v>
      </c>
    </row>
    <row r="54" spans="2:22" x14ac:dyDescent="0.2">
      <c r="B54" s="91" t="s">
        <v>24</v>
      </c>
      <c r="C54" s="50" t="s">
        <v>25</v>
      </c>
      <c r="D54" s="29">
        <f>+VLOOKUP($C54,'R1'!$C$3:$H$22,5,)</f>
        <v>-15</v>
      </c>
      <c r="E54" s="29">
        <f>+VLOOKUP($C54,'R2'!$C$3:$H$22,5,)</f>
        <v>17</v>
      </c>
      <c r="F54" s="29">
        <f>+VLOOKUP($C54,'R3'!$C$3:$H$22,5,)</f>
        <v>32</v>
      </c>
      <c r="G54" s="29">
        <f>+VLOOKUP($C54,'R4'!$C$3:$H$22,5,)</f>
        <v>29</v>
      </c>
      <c r="H54" s="29">
        <f>+VLOOKUP($C54,'R5'!$C$3:$H$22,5,)</f>
        <v>35</v>
      </c>
      <c r="I54" s="29">
        <f>+VLOOKUP($C54,'R6'!$C$3:$H$22,5,)</f>
        <v>34</v>
      </c>
      <c r="J54" s="29">
        <f>+VLOOKUP($C54,'R7'!$C$3:$H$22,5,)</f>
        <v>19</v>
      </c>
      <c r="K54" s="29">
        <f>+VLOOKUP($C54,'R8'!$C$3:$H$22,5,)</f>
        <v>-15</v>
      </c>
      <c r="L54" s="29">
        <f>+VLOOKUP($C54,'R9'!$C$3:$H$22,5,)</f>
        <v>-15</v>
      </c>
      <c r="M54" s="29">
        <f>+VLOOKUP($C54,'R10'!$C$3:$H$22,5,)</f>
        <v>27</v>
      </c>
      <c r="N54" s="29">
        <f>+VLOOKUP($C54,'R11'!$C$3:$H$22,5,)</f>
        <v>29</v>
      </c>
      <c r="O54" s="29">
        <f>+VLOOKUP($C54,'R12'!$C$3:$H$22,5,)</f>
        <v>19</v>
      </c>
      <c r="P54" s="29">
        <f>+VLOOKUP($C54,'R13'!$C$3:$H$22,5,)</f>
        <v>-12</v>
      </c>
      <c r="Q54" s="29">
        <f>+VLOOKUP($C54,'R14'!$C$3:$H$22,5,)</f>
        <v>8</v>
      </c>
      <c r="R54" s="29">
        <f>+VLOOKUP($C54,'R15'!$C$3:$H$22,5,)</f>
        <v>29</v>
      </c>
      <c r="S54" s="29">
        <f>+VLOOKUP($C54,'R16'!$C$3:$H$22,5,)</f>
        <v>0</v>
      </c>
      <c r="T54" s="29"/>
      <c r="U54" s="372">
        <f>AVERAGE(M54:T54)</f>
        <v>14.285714285714286</v>
      </c>
      <c r="V54" s="29">
        <f>SUM(D54:T54)</f>
        <v>221</v>
      </c>
    </row>
    <row r="55" spans="2:22" x14ac:dyDescent="0.2">
      <c r="B55" s="86" t="s">
        <v>26</v>
      </c>
      <c r="C55" s="51" t="s">
        <v>33</v>
      </c>
      <c r="D55" s="30">
        <f>+VLOOKUP($C55,'R1'!$C$3:$H$22,5,)</f>
        <v>17</v>
      </c>
      <c r="E55" s="30">
        <f>+VLOOKUP($C55,'R2'!$C$3:$H$22,5,)</f>
        <v>-2</v>
      </c>
      <c r="F55" s="30">
        <f>+VLOOKUP($C55,'R3'!$C$3:$H$22,5,)</f>
        <v>6</v>
      </c>
      <c r="G55" s="30">
        <f>+VLOOKUP($C55,'R4'!$C$3:$H$22,5,)</f>
        <v>-9</v>
      </c>
      <c r="H55" s="30">
        <f>+VLOOKUP($C55,'R5'!$C$3:$H$22,5,)</f>
        <v>0</v>
      </c>
      <c r="I55" s="30">
        <f>+VLOOKUP($C55,'R6'!$C$3:$H$22,5,)</f>
        <v>14</v>
      </c>
      <c r="J55" s="30">
        <f>+VLOOKUP($C55,'R7'!$C$3:$H$22,5,)</f>
        <v>-15</v>
      </c>
      <c r="K55" s="30">
        <f>+VLOOKUP($C55,'R8'!$C$3:$H$22,5,)</f>
        <v>24</v>
      </c>
      <c r="L55" s="30">
        <f>+VLOOKUP($C55,'R9'!$C$3:$H$22,5,)</f>
        <v>-15</v>
      </c>
      <c r="M55" s="30">
        <f>+VLOOKUP($C55,'R10'!$C$3:$H$22,5,)</f>
        <v>-10</v>
      </c>
      <c r="N55" s="30">
        <f>+VLOOKUP($C55,'R11'!$C$3:$H$22,5,)</f>
        <v>24</v>
      </c>
      <c r="O55" s="30">
        <f>+VLOOKUP($C55,'R12'!$C$3:$H$22,5,)</f>
        <v>14</v>
      </c>
      <c r="P55" s="30">
        <f>+VLOOKUP($C55,'R13'!$C$3:$H$22,5,)</f>
        <v>16</v>
      </c>
      <c r="Q55" s="30">
        <f>+VLOOKUP($C55,'R14'!$C$3:$H$22,5,)</f>
        <v>24</v>
      </c>
      <c r="R55" s="30">
        <f>+VLOOKUP($C55,'R15'!$C$3:$H$22,5,)</f>
        <v>31</v>
      </c>
      <c r="S55" s="30">
        <f>+VLOOKUP($C55,'R16'!$C$3:$H$22,5,)</f>
        <v>0</v>
      </c>
      <c r="T55" s="30"/>
      <c r="U55" s="373">
        <f>AVERAGE(M55:T55)</f>
        <v>14.142857142857142</v>
      </c>
      <c r="V55" s="30">
        <f>SUM(D55:T55)</f>
        <v>119</v>
      </c>
    </row>
    <row r="56" spans="2:22" x14ac:dyDescent="0.2">
      <c r="B56" s="84" t="s">
        <v>21</v>
      </c>
      <c r="C56" s="48" t="s">
        <v>23</v>
      </c>
      <c r="D56" s="27">
        <f>+VLOOKUP($C56,'R1'!$C$3:$H$22,5,)</f>
        <v>29</v>
      </c>
      <c r="E56" s="27">
        <f>+VLOOKUP($C56,'R2'!$C$3:$H$22,5,)</f>
        <v>23</v>
      </c>
      <c r="F56" s="27">
        <f>+VLOOKUP($C56,'R3'!$C$3:$H$22,5,)</f>
        <v>14</v>
      </c>
      <c r="G56" s="27">
        <f>+VLOOKUP($C56,'R4'!$C$3:$H$22,5,)</f>
        <v>-9</v>
      </c>
      <c r="H56" s="27">
        <f>+VLOOKUP($C56,'R5'!$C$3:$H$22,5,)</f>
        <v>12</v>
      </c>
      <c r="I56" s="27">
        <f>+VLOOKUP($C56,'R6'!$C$3:$H$22,5,)</f>
        <v>19</v>
      </c>
      <c r="J56" s="27">
        <f>+VLOOKUP($C56,'R7'!$C$3:$H$22,5,)</f>
        <v>19</v>
      </c>
      <c r="K56" s="27">
        <f>+VLOOKUP($C56,'R8'!$C$3:$H$22,5,)</f>
        <v>8</v>
      </c>
      <c r="L56" s="27">
        <f>+VLOOKUP($C56,'R9'!$C$3:$H$22,5,)</f>
        <v>29</v>
      </c>
      <c r="M56" s="27">
        <f>+VLOOKUP($C56,'R10'!$C$3:$H$22,5,)</f>
        <v>43</v>
      </c>
      <c r="N56" s="27">
        <f>+VLOOKUP($C56,'R11'!$C$3:$H$22,5,)</f>
        <v>-15</v>
      </c>
      <c r="O56" s="27">
        <f>+VLOOKUP($C56,'R12'!$C$3:$H$22,5,)</f>
        <v>19</v>
      </c>
      <c r="P56" s="27">
        <f>+VLOOKUP($C56,'R13'!$C$3:$H$22,5,)</f>
        <v>17</v>
      </c>
      <c r="Q56" s="27">
        <f>+VLOOKUP($C56,'R14'!$C$3:$H$22,5,)</f>
        <v>-9</v>
      </c>
      <c r="R56" s="27">
        <f>+VLOOKUP($C56,'R15'!$C$3:$H$22,5,)</f>
        <v>-7</v>
      </c>
      <c r="S56" s="27">
        <f>+VLOOKUP($C56,'R16'!$C$3:$H$22,5,)</f>
        <v>0</v>
      </c>
      <c r="T56" s="27"/>
      <c r="U56" s="371">
        <f>AVERAGE(M56:T56)</f>
        <v>6.8571428571428568</v>
      </c>
      <c r="V56" s="27">
        <f>SUM(D56:T56)</f>
        <v>192</v>
      </c>
    </row>
    <row r="57" spans="2:22" x14ac:dyDescent="0.2">
      <c r="B57" s="85" t="s">
        <v>31</v>
      </c>
      <c r="C57" s="49" t="s">
        <v>43</v>
      </c>
      <c r="D57" s="28">
        <f>+VLOOKUP($C57,'R1'!$C$3:$H$22,5,)</f>
        <v>4</v>
      </c>
      <c r="E57" s="28">
        <f>+VLOOKUP($C57,'R2'!$C$3:$H$22,5,)</f>
        <v>-15</v>
      </c>
      <c r="F57" s="28">
        <f>+VLOOKUP($C57,'R3'!$C$3:$H$22,5,)</f>
        <v>10</v>
      </c>
      <c r="G57" s="28">
        <f>+VLOOKUP($C57,'R4'!$C$3:$H$22,5,)</f>
        <v>2</v>
      </c>
      <c r="H57" s="28">
        <f>+VLOOKUP($C57,'R5'!$C$3:$H$22,5,)</f>
        <v>0</v>
      </c>
      <c r="I57" s="28">
        <f>+VLOOKUP($C57,'R6'!$C$3:$H$22,5,)</f>
        <v>18</v>
      </c>
      <c r="J57" s="28">
        <f>+VLOOKUP($C57,'R7'!$C$3:$H$22,5,)</f>
        <v>6</v>
      </c>
      <c r="K57" s="28">
        <f>+VLOOKUP($C57,'R8'!$C$3:$H$22,5,)</f>
        <v>-15</v>
      </c>
      <c r="L57" s="28">
        <f>+VLOOKUP($C57,'R9'!$C$3:$H$22,5,)</f>
        <v>10</v>
      </c>
      <c r="M57" s="28">
        <f>+VLOOKUP($C57,'R10'!$C$3:$H$22,5,)</f>
        <v>5</v>
      </c>
      <c r="N57" s="28">
        <f>+VLOOKUP($C57,'R11'!$C$3:$H$22,5,)</f>
        <v>1</v>
      </c>
      <c r="O57" s="28">
        <f>+VLOOKUP($C57,'R12'!$C$3:$H$22,5,)</f>
        <v>12</v>
      </c>
      <c r="P57" s="28">
        <f>+VLOOKUP($C57,'R13'!$C$3:$H$22,5,)</f>
        <v>5</v>
      </c>
      <c r="Q57" s="28">
        <f>+VLOOKUP($C57,'R14'!$C$3:$H$22,5,)</f>
        <v>29</v>
      </c>
      <c r="R57" s="28">
        <f>+VLOOKUP($C57,'R15'!$C$3:$H$22,5,)</f>
        <v>-1</v>
      </c>
      <c r="S57" s="28">
        <f>+VLOOKUP($C57,'R16'!$C$3:$H$22,5,)</f>
        <v>0</v>
      </c>
      <c r="T57" s="28"/>
      <c r="U57" s="376">
        <f>AVERAGE(M57:T57)</f>
        <v>7.2857142857142856</v>
      </c>
      <c r="V57" s="28">
        <f>SUM(D57:T57)</f>
        <v>71</v>
      </c>
    </row>
    <row r="58" spans="2:22" x14ac:dyDescent="0.2">
      <c r="B58" s="88" t="s">
        <v>34</v>
      </c>
      <c r="C58" s="77" t="s">
        <v>45</v>
      </c>
      <c r="D58" s="82">
        <f>+VLOOKUP($C58,'R1'!$C$3:$H$22,5,)</f>
        <v>3</v>
      </c>
      <c r="E58" s="82">
        <f>+VLOOKUP($C58,'R2'!$C$3:$H$22,5,)</f>
        <v>11</v>
      </c>
      <c r="F58" s="82">
        <f>+VLOOKUP($C58,'R3'!$C$3:$H$22,5,)</f>
        <v>14</v>
      </c>
      <c r="G58" s="82">
        <f>+VLOOKUP($C58,'R4'!$C$3:$H$22,5,)</f>
        <v>-15</v>
      </c>
      <c r="H58" s="82">
        <f>+VLOOKUP($C58,'R5'!$C$3:$H$22,5,)</f>
        <v>15</v>
      </c>
      <c r="I58" s="82">
        <f>+VLOOKUP($C58,'R6'!$C$3:$H$22,5,)</f>
        <v>1</v>
      </c>
      <c r="J58" s="82">
        <f>+VLOOKUP($C58,'R7'!$C$3:$H$22,5,)</f>
        <v>1</v>
      </c>
      <c r="K58" s="82">
        <f>+VLOOKUP($C58,'R8'!$C$3:$H$22,5,)</f>
        <v>7</v>
      </c>
      <c r="L58" s="82">
        <f>+VLOOKUP($C58,'R9'!$C$3:$H$22,5,)</f>
        <v>20</v>
      </c>
      <c r="M58" s="82">
        <f>+VLOOKUP($C58,'R10'!$C$3:$H$22,5,)</f>
        <v>16</v>
      </c>
      <c r="N58" s="82">
        <f>+VLOOKUP($C58,'R11'!$C$3:$H$22,5,)</f>
        <v>-1</v>
      </c>
      <c r="O58" s="82">
        <f>+VLOOKUP($C58,'R12'!$C$3:$H$22,5,)</f>
        <v>-4</v>
      </c>
      <c r="P58" s="82">
        <f>+VLOOKUP($C58,'R13'!$C$3:$H$22,5,)</f>
        <v>24</v>
      </c>
      <c r="Q58" s="82">
        <f>+VLOOKUP($C58,'R14'!$C$3:$H$22,5,)</f>
        <v>14</v>
      </c>
      <c r="R58" s="82">
        <f>+VLOOKUP($C58,'R15'!$C$3:$H$22,5,)</f>
        <v>0</v>
      </c>
      <c r="S58" s="82">
        <f>+VLOOKUP($C58,'R16'!$C$3:$H$22,5,)</f>
        <v>0</v>
      </c>
      <c r="T58" s="82"/>
      <c r="U58" s="377">
        <f>AVERAGE(M58:T58)</f>
        <v>7</v>
      </c>
      <c r="V58" s="82">
        <f>SUM(D58:T58)</f>
        <v>106</v>
      </c>
    </row>
    <row r="59" spans="2:22" ht="17" customHeight="1" x14ac:dyDescent="0.2">
      <c r="B59" s="90" t="s">
        <v>36</v>
      </c>
      <c r="C59" s="54" t="s">
        <v>47</v>
      </c>
      <c r="D59" s="33">
        <f>+VLOOKUP($C59,'R1'!$C$3:$H$22,5,)</f>
        <v>-15</v>
      </c>
      <c r="E59" s="33">
        <f>+VLOOKUP($C59,'R2'!$C$3:$H$22,5,)</f>
        <v>14</v>
      </c>
      <c r="F59" s="33">
        <f>+VLOOKUP($C59,'R3'!$C$3:$H$22,5,)</f>
        <v>14</v>
      </c>
      <c r="G59" s="33">
        <f>+VLOOKUP($C59,'R4'!$C$3:$H$22,5,)</f>
        <v>0</v>
      </c>
      <c r="H59" s="33">
        <f>+VLOOKUP($C59,'R5'!$C$3:$H$22,5,)</f>
        <v>14</v>
      </c>
      <c r="I59" s="33">
        <f>+VLOOKUP($C59,'R6'!$C$3:$H$22,5,)</f>
        <v>4</v>
      </c>
      <c r="J59" s="33">
        <f>+VLOOKUP($C59,'R7'!$C$3:$H$22,5,)</f>
        <v>12</v>
      </c>
      <c r="K59" s="33">
        <f>+VLOOKUP($C59,'R8'!$C$3:$H$22,5,)</f>
        <v>6</v>
      </c>
      <c r="L59" s="33">
        <f>+VLOOKUP($C59,'R9'!$C$3:$H$22,5,)</f>
        <v>14</v>
      </c>
      <c r="M59" s="33">
        <f>+VLOOKUP($C59,'R10'!$C$3:$H$22,5,)</f>
        <v>11</v>
      </c>
      <c r="N59" s="33">
        <f>+VLOOKUP($C59,'R11'!$C$3:$H$22,5,)</f>
        <v>11</v>
      </c>
      <c r="O59" s="33">
        <f>+VLOOKUP($C59,'R12'!$C$3:$H$22,5,)</f>
        <v>14</v>
      </c>
      <c r="P59" s="33">
        <f>+VLOOKUP($C59,'R13'!$C$3:$H$22,5,)</f>
        <v>16</v>
      </c>
      <c r="Q59" s="33">
        <f>+VLOOKUP($C59,'R14'!$C$3:$H$22,5,)</f>
        <v>-6</v>
      </c>
      <c r="R59" s="33">
        <f>+VLOOKUP($C59,'R15'!$C$3:$H$22,5,)</f>
        <v>8</v>
      </c>
      <c r="S59" s="33">
        <f>+VLOOKUP($C59,'R16'!$C$3:$H$22,5,)</f>
        <v>0</v>
      </c>
      <c r="T59" s="33"/>
      <c r="U59" s="378">
        <f>AVERAGE(M59:T59)</f>
        <v>7.7142857142857144</v>
      </c>
      <c r="V59" s="33">
        <f>SUM(D59:T59)</f>
        <v>117</v>
      </c>
    </row>
    <row r="60" spans="2:22" x14ac:dyDescent="0.2">
      <c r="B60" s="88" t="s">
        <v>34</v>
      </c>
      <c r="C60" s="77" t="s">
        <v>39</v>
      </c>
      <c r="D60" s="82">
        <f>+VLOOKUP($C60,'R1'!$C$3:$H$22,5,)</f>
        <v>20</v>
      </c>
      <c r="E60" s="82">
        <f>+VLOOKUP($C60,'R2'!$C$3:$H$22,5,)</f>
        <v>-9</v>
      </c>
      <c r="F60" s="82">
        <f>+VLOOKUP($C60,'R3'!$C$3:$H$22,5,)</f>
        <v>-15</v>
      </c>
      <c r="G60" s="82">
        <f>+VLOOKUP($C60,'R4'!$C$3:$H$22,5,)</f>
        <v>18</v>
      </c>
      <c r="H60" s="82">
        <f>+VLOOKUP($C60,'R5'!$C$3:$H$22,5,)</f>
        <v>-7</v>
      </c>
      <c r="I60" s="82">
        <f>+VLOOKUP($C60,'R6'!$C$3:$H$22,5,)</f>
        <v>8</v>
      </c>
      <c r="J60" s="82">
        <f>+VLOOKUP($C60,'R7'!$C$3:$H$22,5,)</f>
        <v>16</v>
      </c>
      <c r="K60" s="82">
        <f>+VLOOKUP($C60,'R8'!$C$3:$H$22,5,)</f>
        <v>39</v>
      </c>
      <c r="L60" s="82">
        <f>+VLOOKUP($C60,'R9'!$C$3:$H$22,5,)</f>
        <v>-15</v>
      </c>
      <c r="M60" s="82">
        <f>+VLOOKUP($C60,'R10'!$C$3:$H$22,5,)</f>
        <v>3</v>
      </c>
      <c r="N60" s="82">
        <f>+VLOOKUP($C60,'R11'!$C$3:$H$22,5,)</f>
        <v>22</v>
      </c>
      <c r="O60" s="82">
        <f>+VLOOKUP($C60,'R12'!$C$3:$H$22,5,)</f>
        <v>22</v>
      </c>
      <c r="P60" s="82">
        <f>+VLOOKUP($C60,'R13'!$C$3:$H$22,5,)</f>
        <v>-15</v>
      </c>
      <c r="Q60" s="82">
        <f>+VLOOKUP($C60,'R14'!$C$3:$H$22,5,)</f>
        <v>5</v>
      </c>
      <c r="R60" s="82">
        <f>+VLOOKUP($C60,'R15'!$C$3:$H$22,5,)</f>
        <v>16</v>
      </c>
      <c r="S60" s="82">
        <f>+VLOOKUP($C60,'R16'!$C$3:$H$22,5,)</f>
        <v>0</v>
      </c>
      <c r="T60" s="82"/>
      <c r="U60" s="377">
        <f>AVERAGE(M60:T60)</f>
        <v>7.5714285714285712</v>
      </c>
      <c r="V60" s="82">
        <f>SUM(D60:T60)</f>
        <v>108</v>
      </c>
    </row>
    <row r="61" spans="2:22" x14ac:dyDescent="0.2">
      <c r="B61" s="90" t="s">
        <v>36</v>
      </c>
      <c r="C61" s="54" t="s">
        <v>48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>
        <f>+VLOOKUP($C61,'R8'!$C$3:$H$22,5,)</f>
        <v>5</v>
      </c>
      <c r="L61" s="33">
        <f>+VLOOKUP($C61,'R9'!$C$3:$H$22,5,)</f>
        <v>-15</v>
      </c>
      <c r="M61" s="33">
        <f>+VLOOKUP($C61,'R10'!$C$3:$H$22,5,)</f>
        <v>14</v>
      </c>
      <c r="N61" s="33">
        <f>+VLOOKUP($C61,'R11'!$C$3:$H$22,5,)</f>
        <v>15</v>
      </c>
      <c r="O61" s="33">
        <f>+VLOOKUP($C61,'R12'!$C$3:$H$22,5,)</f>
        <v>5</v>
      </c>
      <c r="P61" s="33">
        <f>+VLOOKUP($C61,'R13'!$C$3:$H$22,5,)</f>
        <v>12</v>
      </c>
      <c r="Q61" s="33">
        <f>+VLOOKUP($C61,'R14'!$C$3:$H$22,5,)</f>
        <v>-15</v>
      </c>
      <c r="R61" s="33">
        <f>+VLOOKUP($C61,'R15'!$C$3:$H$22,5,)</f>
        <v>1</v>
      </c>
      <c r="S61" s="33">
        <f>+VLOOKUP($C61,'R16'!$C$3:$H$22,5,)</f>
        <v>0</v>
      </c>
      <c r="T61" s="33"/>
      <c r="U61" s="378">
        <f>AVERAGE(M61:T61)</f>
        <v>4.5714285714285712</v>
      </c>
      <c r="V61" s="33">
        <f>SUM(D61:T61)</f>
        <v>59</v>
      </c>
    </row>
    <row r="62" spans="2:22" x14ac:dyDescent="0.2">
      <c r="B62" s="93" t="s">
        <v>40</v>
      </c>
      <c r="C62" s="56" t="s">
        <v>52</v>
      </c>
      <c r="D62" s="35">
        <f>+VLOOKUP($C62,'R1'!$C$3:$H$22,5,)</f>
        <v>14</v>
      </c>
      <c r="E62" s="35">
        <f>+VLOOKUP($C62,'R2'!$C$3:$H$22,5,)</f>
        <v>3</v>
      </c>
      <c r="F62" s="35">
        <f>+VLOOKUP($C62,'R3'!$C$3:$H$22,5,)</f>
        <v>-3</v>
      </c>
      <c r="G62" s="35">
        <f>+VLOOKUP($C62,'R4'!$C$3:$H$22,5,)</f>
        <v>7</v>
      </c>
      <c r="H62" s="35">
        <f>+VLOOKUP($C62,'R5'!$C$3:$H$22,5,)</f>
        <v>0</v>
      </c>
      <c r="I62" s="35">
        <f>+VLOOKUP($C62,'R6'!$C$3:$H$22,5,)</f>
        <v>3</v>
      </c>
      <c r="J62" s="35">
        <f>+VLOOKUP($C62,'R7'!$C$3:$H$22,5,)</f>
        <v>10</v>
      </c>
      <c r="K62" s="35">
        <f>+VLOOKUP($C62,'R8'!$C$3:$H$22,5,)</f>
        <v>14</v>
      </c>
      <c r="L62" s="35">
        <f>+VLOOKUP($C62,'R9'!$C$3:$H$22,5,)</f>
        <v>-15</v>
      </c>
      <c r="M62" s="35">
        <f>+VLOOKUP($C62,'R10'!$C$3:$H$22,5,)</f>
        <v>10</v>
      </c>
      <c r="N62" s="35">
        <f>+VLOOKUP($C62,'R11'!$C$3:$H$22,5,)</f>
        <v>12</v>
      </c>
      <c r="O62" s="35">
        <f>+VLOOKUP($C62,'R12'!$C$3:$H$22,5,)</f>
        <v>1</v>
      </c>
      <c r="P62" s="35">
        <f>+VLOOKUP($C62,'R13'!$C$3:$H$22,5,)</f>
        <v>14</v>
      </c>
      <c r="Q62" s="35">
        <f>+VLOOKUP($C62,'R14'!$C$3:$H$22,5,)</f>
        <v>-12</v>
      </c>
      <c r="R62" s="35">
        <f>+VLOOKUP($C62,'R15'!$C$3:$H$22,5,)</f>
        <v>14</v>
      </c>
      <c r="S62" s="35">
        <f>+VLOOKUP($C62,'R16'!$C$3:$H$22,5,)</f>
        <v>0</v>
      </c>
      <c r="T62" s="35"/>
      <c r="U62" s="380">
        <f>AVERAGE(M62:T62)</f>
        <v>5.5714285714285712</v>
      </c>
      <c r="V62" s="35">
        <f>SUM(D62:T62)</f>
        <v>72</v>
      </c>
    </row>
    <row r="63" spans="2:22" x14ac:dyDescent="0.2">
      <c r="B63" s="92" t="s">
        <v>38</v>
      </c>
      <c r="C63" s="55" t="s">
        <v>50</v>
      </c>
      <c r="D63" s="34">
        <f>+VLOOKUP($C63,'R1'!$C$3:$H$22,5,)</f>
        <v>-15</v>
      </c>
      <c r="E63" s="34">
        <f>+VLOOKUP($C63,'R2'!$C$3:$H$22,5,)</f>
        <v>10</v>
      </c>
      <c r="F63" s="34">
        <f>+VLOOKUP($C63,'R3'!$C$3:$H$22,5,)</f>
        <v>15</v>
      </c>
      <c r="G63" s="34">
        <f>+VLOOKUP($C63,'R4'!$C$3:$H$22,5,)</f>
        <v>-15</v>
      </c>
      <c r="H63" s="34">
        <f>+VLOOKUP($C63,'R5'!$C$3:$H$22,5,)</f>
        <v>-15</v>
      </c>
      <c r="I63" s="34">
        <f>+VLOOKUP($C63,'R6'!$C$3:$H$22,5,)</f>
        <v>6</v>
      </c>
      <c r="J63" s="34">
        <f>+VLOOKUP($C63,'R7'!$C$3:$H$22,5,)</f>
        <v>7</v>
      </c>
      <c r="K63" s="34">
        <f>+VLOOKUP($C63,'R8'!$C$3:$H$22,5,)</f>
        <v>-15</v>
      </c>
      <c r="L63" s="34">
        <f>+VLOOKUP($C63,'R9'!$C$3:$H$22,5,)</f>
        <v>-15</v>
      </c>
      <c r="M63" s="34">
        <f>+VLOOKUP($C63,'R10'!$C$3:$H$22,5,)</f>
        <v>14</v>
      </c>
      <c r="N63" s="34">
        <f>+VLOOKUP($C63,'R11'!$C$3:$H$22,5,)</f>
        <v>3</v>
      </c>
      <c r="O63" s="34">
        <f>+VLOOKUP($C63,'R12'!$C$3:$H$22,5,)</f>
        <v>10</v>
      </c>
      <c r="P63" s="34">
        <f>+VLOOKUP($C63,'R13'!$C$3:$H$22,5,)</f>
        <v>-15</v>
      </c>
      <c r="Q63" s="34">
        <f>+VLOOKUP($C63,'R14'!$C$3:$H$22,5,)</f>
        <v>3</v>
      </c>
      <c r="R63" s="34">
        <f>+VLOOKUP($C63,'R15'!$C$3:$H$22,5,)</f>
        <v>6</v>
      </c>
      <c r="S63" s="34">
        <f>+VLOOKUP($C63,'R16'!$C$3:$H$22,5,)</f>
        <v>0</v>
      </c>
      <c r="T63" s="34"/>
      <c r="U63" s="379">
        <f>AVERAGE(M63:T63)</f>
        <v>3</v>
      </c>
      <c r="V63" s="34">
        <f>SUM(D63:T63)</f>
        <v>-16</v>
      </c>
    </row>
    <row r="64" spans="2:22" x14ac:dyDescent="0.2">
      <c r="B64" s="92" t="s">
        <v>38</v>
      </c>
      <c r="C64" s="55" t="s">
        <v>49</v>
      </c>
      <c r="D64" s="34">
        <f>+VLOOKUP($C64,'R1'!$C$3:$H$22,5,)</f>
        <v>-15</v>
      </c>
      <c r="E64" s="34">
        <f>+VLOOKUP($C64,'R2'!$C$3:$H$22,5,)</f>
        <v>11</v>
      </c>
      <c r="F64" s="34">
        <f>+VLOOKUP($C64,'R3'!$C$3:$H$22,5,)</f>
        <v>5</v>
      </c>
      <c r="G64" s="34">
        <f>+VLOOKUP($C64,'R4'!$C$3:$H$22,5,)</f>
        <v>6</v>
      </c>
      <c r="H64" s="34">
        <f>+VLOOKUP($C64,'R5'!$C$3:$H$22,5,)</f>
        <v>1</v>
      </c>
      <c r="I64" s="34">
        <f>+VLOOKUP($C64,'R6'!$C$3:$H$22,5,)</f>
        <v>-1</v>
      </c>
      <c r="J64" s="34">
        <f>+VLOOKUP($C64,'R7'!$C$3:$H$22,5,)</f>
        <v>8</v>
      </c>
      <c r="K64" s="34">
        <f>+VLOOKUP($C64,'R8'!$C$3:$H$22,5,)</f>
        <v>12</v>
      </c>
      <c r="L64" s="34">
        <f>+VLOOKUP($C64,'R9'!$C$3:$H$22,5,)</f>
        <v>10</v>
      </c>
      <c r="M64" s="34">
        <f>+VLOOKUP($C64,'R10'!$C$3:$H$22,5,)</f>
        <v>0</v>
      </c>
      <c r="N64" s="34">
        <f>+VLOOKUP($C64,'R11'!$C$3:$H$22,5,)</f>
        <v>16</v>
      </c>
      <c r="O64" s="34">
        <f>+VLOOKUP($C64,'R12'!$C$3:$H$22,5,)</f>
        <v>3</v>
      </c>
      <c r="P64" s="34">
        <f>+VLOOKUP($C64,'R13'!$C$3:$H$22,5,)</f>
        <v>8</v>
      </c>
      <c r="Q64" s="34">
        <f>+VLOOKUP($C64,'R14'!$C$3:$H$22,5,)</f>
        <v>-15</v>
      </c>
      <c r="R64" s="34">
        <f>+VLOOKUP($C64,'R15'!$C$3:$H$22,5,)</f>
        <v>-15</v>
      </c>
      <c r="S64" s="34"/>
      <c r="T64" s="34"/>
      <c r="U64" s="379">
        <f>AVERAGE(M64:T64)</f>
        <v>-0.5</v>
      </c>
      <c r="V64" s="34">
        <f>SUM(D64:T64)</f>
        <v>34</v>
      </c>
    </row>
    <row r="65" spans="2:22" x14ac:dyDescent="0.2">
      <c r="B65" s="86" t="s">
        <v>26</v>
      </c>
      <c r="C65" s="51" t="s">
        <v>35</v>
      </c>
      <c r="D65" s="30">
        <f>+VLOOKUP($C65,'R1'!$C$3:$H$22,5,)</f>
        <v>24</v>
      </c>
      <c r="E65" s="30">
        <f>+VLOOKUP($C65,'R2'!$C$3:$H$22,5,)</f>
        <v>22</v>
      </c>
      <c r="F65" s="30">
        <f>+VLOOKUP($C65,'R3'!$C$3:$H$22,5,)</f>
        <v>-9</v>
      </c>
      <c r="G65" s="30">
        <f>+VLOOKUP($C65,'R4'!$C$3:$H$22,5,)</f>
        <v>14</v>
      </c>
      <c r="H65" s="30">
        <f>+VLOOKUP($C65,'R5'!$C$3:$H$22,5,)</f>
        <v>8</v>
      </c>
      <c r="I65" s="30">
        <f>+VLOOKUP($C65,'R6'!$C$3:$H$22,5,)</f>
        <v>-2</v>
      </c>
      <c r="J65" s="30">
        <f>+VLOOKUP($C65,'R7'!$C$3:$H$22,5,)</f>
        <v>16</v>
      </c>
      <c r="K65" s="30">
        <f>+VLOOKUP($C65,'R8'!$C$3:$H$22,5,)</f>
        <v>27</v>
      </c>
      <c r="L65" s="30">
        <f>+VLOOKUP($C65,'R9'!$C$3:$H$22,5,)</f>
        <v>22</v>
      </c>
      <c r="M65" s="30">
        <f>+VLOOKUP($C65,'R10'!$C$3:$H$22,5,)</f>
        <v>-6</v>
      </c>
      <c r="N65" s="30">
        <f>+VLOOKUP($C65,'R11'!$C$3:$H$22,5,)</f>
        <v>-15</v>
      </c>
      <c r="O65" s="30">
        <f>+VLOOKUP($C65,'R12'!$C$3:$H$22,5,)</f>
        <v>-9</v>
      </c>
      <c r="P65" s="30">
        <f>+VLOOKUP($C65,'R13'!$C$3:$H$22,5,)</f>
        <v>7</v>
      </c>
      <c r="Q65" s="30">
        <f>+VLOOKUP($C65,'R14'!$C$3:$H$22,5,)</f>
        <v>16</v>
      </c>
      <c r="R65" s="30">
        <f>+VLOOKUP($C65,'R15'!$C$3:$H$22,5,)</f>
        <v>26</v>
      </c>
      <c r="S65" s="30">
        <f>+VLOOKUP($C65,'R16'!$C$3:$H$22,5,)</f>
        <v>0</v>
      </c>
      <c r="T65" s="30"/>
      <c r="U65" s="373">
        <f>AVERAGE(M65:T65)</f>
        <v>2.7142857142857144</v>
      </c>
      <c r="V65" s="30">
        <f>SUM(D65:T65)</f>
        <v>141</v>
      </c>
    </row>
    <row r="66" spans="2:22" x14ac:dyDescent="0.2">
      <c r="B66" s="89" t="s">
        <v>29</v>
      </c>
      <c r="C66" s="53" t="s">
        <v>42</v>
      </c>
      <c r="D66" s="32">
        <f>+VLOOKUP($C66,'R1'!$C$3:$H$22,5,)</f>
        <v>18</v>
      </c>
      <c r="E66" s="32">
        <f>+VLOOKUP($C66,'R2'!$C$3:$H$22,5,)</f>
        <v>-15</v>
      </c>
      <c r="F66" s="32">
        <f>+VLOOKUP($C66,'R3'!$C$3:$H$22,5,)</f>
        <v>1</v>
      </c>
      <c r="G66" s="32">
        <f>+VLOOKUP($C66,'R4'!$C$3:$H$22,5,)</f>
        <v>15</v>
      </c>
      <c r="H66" s="32">
        <f>+VLOOKUP($C66,'R5'!$C$3:$H$22,5,)</f>
        <v>18</v>
      </c>
      <c r="I66" s="32">
        <f>+VLOOKUP($C66,'R6'!$C$3:$H$22,5,)</f>
        <v>5</v>
      </c>
      <c r="J66" s="32">
        <f>+VLOOKUP($C66,'R7'!$C$3:$H$22,5,)</f>
        <v>13</v>
      </c>
      <c r="K66" s="32">
        <f>+VLOOKUP($C66,'R8'!$C$3:$H$22,5,)</f>
        <v>13</v>
      </c>
      <c r="L66" s="32">
        <f>+VLOOKUP($C66,'R9'!$C$3:$H$22,5,)</f>
        <v>-15</v>
      </c>
      <c r="M66" s="32">
        <f>+VLOOKUP($C66,'R10'!$C$3:$H$22,5,)</f>
        <v>7</v>
      </c>
      <c r="N66" s="32">
        <f>+VLOOKUP($C66,'R11'!$C$3:$H$22,5,)</f>
        <v>-15</v>
      </c>
      <c r="O66" s="32">
        <f>+VLOOKUP($C66,'R12'!$C$3:$H$22,5,)</f>
        <v>14</v>
      </c>
      <c r="P66" s="32">
        <f>+VLOOKUP($C66,'R13'!$C$3:$H$22,5,)</f>
        <v>-15</v>
      </c>
      <c r="Q66" s="32">
        <f>+VLOOKUP($C66,'R14'!$C$3:$H$22,5,)</f>
        <v>0</v>
      </c>
      <c r="R66" s="32">
        <f>+VLOOKUP($C66,'R15'!$C$3:$H$22,5,)</f>
        <v>2</v>
      </c>
      <c r="S66" s="32">
        <f>+VLOOKUP($C66,'R16'!$C$3:$H$22,5,)</f>
        <v>0</v>
      </c>
      <c r="T66" s="32"/>
      <c r="U66" s="374">
        <f>AVERAGE(M66:T66)</f>
        <v>-1</v>
      </c>
      <c r="V66" s="32">
        <f>SUM(D66:T66)</f>
        <v>46</v>
      </c>
    </row>
    <row r="67" spans="2:22" x14ac:dyDescent="0.2">
      <c r="B67" s="93" t="s">
        <v>40</v>
      </c>
      <c r="C67" s="56" t="s">
        <v>51</v>
      </c>
      <c r="D67" s="35">
        <f>+VLOOKUP($C67,'R1'!$C$3:$H$22,5,)</f>
        <v>-15</v>
      </c>
      <c r="E67" s="35">
        <f>+VLOOKUP($C67,'R2'!$C$3:$H$22,5,)</f>
        <v>-1</v>
      </c>
      <c r="F67" s="35">
        <f>+VLOOKUP($C67,'R3'!$C$3:$H$22,5,)</f>
        <v>-1</v>
      </c>
      <c r="G67" s="35">
        <f>+VLOOKUP($C67,'R4'!$C$3:$H$22,5,)</f>
        <v>14</v>
      </c>
      <c r="H67" s="35">
        <f>+VLOOKUP($C67,'R5'!$C$3:$H$22,5,)</f>
        <v>1</v>
      </c>
      <c r="I67" s="35">
        <f>+VLOOKUP($C67,'R6'!$C$3:$H$22,5,)</f>
        <v>6</v>
      </c>
      <c r="J67" s="35">
        <f>+VLOOKUP($C67,'R7'!$C$3:$H$22,5,)</f>
        <v>-15</v>
      </c>
      <c r="K67" s="35">
        <f>+VLOOKUP($C67,'R8'!$C$3:$H$22,5,)</f>
        <v>11</v>
      </c>
      <c r="L67" s="35">
        <f>+VLOOKUP($C67,'R9'!$C$3:$H$22,5,)</f>
        <v>14</v>
      </c>
      <c r="M67" s="35">
        <f>+VLOOKUP($C67,'R10'!$C$3:$H$22,5,)</f>
        <v>-4</v>
      </c>
      <c r="N67" s="35">
        <f>+VLOOKUP($C67,'R11'!$C$3:$H$22,5,)</f>
        <v>-15</v>
      </c>
      <c r="O67" s="35">
        <f>+VLOOKUP($C67,'R12'!$C$3:$H$22,5,)</f>
        <v>4</v>
      </c>
      <c r="P67" s="35">
        <f>+VLOOKUP($C67,'R13'!$C$3:$H$22,5,)</f>
        <v>-15</v>
      </c>
      <c r="Q67" s="35">
        <f>+VLOOKUP($C67,'R14'!$C$3:$H$22,5,)</f>
        <v>12</v>
      </c>
      <c r="R67" s="35">
        <f>+VLOOKUP($C67,'R15'!$C$3:$H$22,5,)</f>
        <v>8</v>
      </c>
      <c r="S67" s="35"/>
      <c r="T67" s="35"/>
      <c r="U67" s="380">
        <f>AVERAGE(M67:T67)</f>
        <v>-1.6666666666666667</v>
      </c>
      <c r="V67" s="35">
        <f>SUM(D67:T67)</f>
        <v>4</v>
      </c>
    </row>
    <row r="68" spans="2:22" x14ac:dyDescent="0.2">
      <c r="B68" s="91" t="s">
        <v>24</v>
      </c>
      <c r="C68" s="50" t="s">
        <v>37</v>
      </c>
      <c r="D68" s="29">
        <f>+VLOOKUP($C68,'R1'!$C$3:$H$22,5,)</f>
        <v>-6</v>
      </c>
      <c r="E68" s="29">
        <f>+VLOOKUP($C68,'R2'!$C$3:$H$22,5,)</f>
        <v>17</v>
      </c>
      <c r="F68" s="29">
        <f>+VLOOKUP($C68,'R3'!$C$3:$H$22,5,)</f>
        <v>21</v>
      </c>
      <c r="G68" s="29">
        <f>+VLOOKUP($C68,'R4'!$C$3:$H$22,5,)</f>
        <v>13</v>
      </c>
      <c r="H68" s="29">
        <f>+VLOOKUP($C68,'R5'!$C$3:$H$22,5,)</f>
        <v>19</v>
      </c>
      <c r="I68" s="29">
        <f>+VLOOKUP($C68,'R6'!$C$3:$H$22,5,)</f>
        <v>11</v>
      </c>
      <c r="J68" s="29">
        <f>+VLOOKUP($C68,'R7'!$C$3:$H$22,5,)</f>
        <v>7</v>
      </c>
      <c r="K68" s="29">
        <f>+VLOOKUP($C68,'R8'!$C$3:$H$22,5,)</f>
        <v>-6</v>
      </c>
      <c r="L68" s="29">
        <f>+VLOOKUP($C68,'R9'!$C$3:$H$22,5,)</f>
        <v>26</v>
      </c>
      <c r="M68" s="29">
        <f>+VLOOKUP($C68,'R10'!$C$3:$H$22,5,)</f>
        <v>2</v>
      </c>
      <c r="N68" s="29">
        <f>+VLOOKUP($C68,'R11'!$C$3:$H$22,5,)</f>
        <v>-15</v>
      </c>
      <c r="O68" s="29">
        <f>+VLOOKUP($C68,'R12'!$C$3:$H$22,5,)</f>
        <v>-9</v>
      </c>
      <c r="P68" s="29">
        <f>+VLOOKUP($C68,'R13'!$C$3:$H$22,5,)</f>
        <v>-6</v>
      </c>
      <c r="Q68" s="29">
        <f>+VLOOKUP($C68,'R14'!$C$3:$H$22,5,)</f>
        <v>1</v>
      </c>
      <c r="R68" s="29">
        <f>+VLOOKUP($C68,'R15'!$C$3:$H$22,5,)</f>
        <v>18</v>
      </c>
      <c r="S68" s="29">
        <f>+VLOOKUP($C68,'R16'!$C$3:$H$22,5,)</f>
        <v>0</v>
      </c>
      <c r="T68" s="29"/>
      <c r="U68" s="372">
        <f>AVERAGE(M68:T68)</f>
        <v>-1.2857142857142858</v>
      </c>
      <c r="V68" s="29">
        <f>SUM(D68:T68)</f>
        <v>93</v>
      </c>
    </row>
    <row r="69" spans="2:22" ht="17" customHeight="1" thickBot="1" x14ac:dyDescent="0.25">
      <c r="B69" s="367" t="s">
        <v>27</v>
      </c>
      <c r="C69" s="217" t="s">
        <v>41</v>
      </c>
      <c r="D69" s="368">
        <f>+VLOOKUP($C69,'R1'!$C$3:$H$22,5,)</f>
        <v>-15</v>
      </c>
      <c r="E69" s="368">
        <f>+VLOOKUP($C69,'R2'!$C$3:$H$22,5,)</f>
        <v>17</v>
      </c>
      <c r="F69" s="368">
        <f>+VLOOKUP($C69,'R3'!$C$3:$H$22,5,)</f>
        <v>14</v>
      </c>
      <c r="G69" s="368">
        <f>+VLOOKUP($C69,'R4'!$C$3:$H$22,5,)</f>
        <v>0</v>
      </c>
      <c r="H69" s="368">
        <f>+VLOOKUP($C69,'R5'!$C$3:$H$22,5,)</f>
        <v>12</v>
      </c>
      <c r="I69" s="368">
        <f>+VLOOKUP($C69,'R6'!$C$3:$H$22,5,)</f>
        <v>28</v>
      </c>
      <c r="J69" s="368">
        <f>+VLOOKUP($C69,'R7'!$C$3:$H$22,5,)</f>
        <v>6</v>
      </c>
      <c r="K69" s="368">
        <f>+VLOOKUP($C69,'R8'!$C$3:$H$22,5,)</f>
        <v>29</v>
      </c>
      <c r="L69" s="368">
        <f>+VLOOKUP($C69,'R9'!$C$3:$H$22,5,)</f>
        <v>-15</v>
      </c>
      <c r="M69" s="368">
        <f>+VLOOKUP($C69,'R10'!$C$3:$H$22,5,)</f>
        <v>-15</v>
      </c>
      <c r="N69" s="368"/>
      <c r="O69" s="368">
        <f>+VLOOKUP($C69,'R12'!$C$3:$H$22,5,)</f>
        <v>-15</v>
      </c>
      <c r="P69" s="368">
        <f>+VLOOKUP($C69,'R13'!$C$3:$H$22,5,)</f>
        <v>5</v>
      </c>
      <c r="Q69" s="368">
        <f>+VLOOKUP($C69,'R14'!$C$3:$H$22,5,)</f>
        <v>-7</v>
      </c>
      <c r="R69" s="368">
        <f>+VLOOKUP($C69,'R15'!$C$3:$H$22,5,)</f>
        <v>-15</v>
      </c>
      <c r="S69" s="368">
        <f>+VLOOKUP($C69,'R16'!$C$3:$H$22,5,)</f>
        <v>0</v>
      </c>
      <c r="T69" s="368"/>
      <c r="U69" s="382">
        <f>AVERAGE(M69:T69)</f>
        <v>-7.833333333333333</v>
      </c>
      <c r="V69" s="368">
        <f>SUM(D69:T69)</f>
        <v>29</v>
      </c>
    </row>
  </sheetData>
  <autoFilter ref="B3:V23" xr:uid="{00000000-0009-0000-0000-000001000000}">
    <sortState xmlns:xlrd2="http://schemas.microsoft.com/office/spreadsheetml/2017/richdata2" ref="B4:V23">
      <sortCondition descending="1" ref="U3:U23"/>
    </sortState>
  </autoFilter>
  <mergeCells count="3">
    <mergeCell ref="B2:V2"/>
    <mergeCell ref="B25:V25"/>
    <mergeCell ref="B48:V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zoomScale="120" zoomScaleNormal="120" workbookViewId="0">
      <selection activeCell="J11" sqref="J11"/>
    </sheetView>
  </sheetViews>
  <sheetFormatPr baseColWidth="10" defaultRowHeight="16" x14ac:dyDescent="0.2"/>
  <cols>
    <col min="4" max="6" width="13" style="231" customWidth="1"/>
    <col min="11" max="11" width="28" style="231" customWidth="1"/>
  </cols>
  <sheetData>
    <row r="1" spans="1:11" ht="17" customHeight="1" thickBot="1" x14ac:dyDescent="0.25"/>
    <row r="2" spans="1:11" ht="17" customHeight="1" thickBot="1" x14ac:dyDescent="0.25">
      <c r="A2" s="412" t="s">
        <v>101</v>
      </c>
      <c r="B2" s="412" t="s">
        <v>1</v>
      </c>
      <c r="C2" s="412" t="s">
        <v>0</v>
      </c>
      <c r="D2" s="24" t="s">
        <v>102</v>
      </c>
      <c r="E2" s="25" t="s">
        <v>103</v>
      </c>
      <c r="F2" s="26" t="s">
        <v>104</v>
      </c>
      <c r="G2" s="412" t="s">
        <v>105</v>
      </c>
      <c r="H2" s="412" t="s">
        <v>106</v>
      </c>
      <c r="I2" s="241" t="s">
        <v>107</v>
      </c>
      <c r="J2" s="412" t="s">
        <v>108</v>
      </c>
      <c r="K2" s="412" t="s">
        <v>109</v>
      </c>
    </row>
    <row r="3" spans="1:11" x14ac:dyDescent="0.2">
      <c r="A3" s="47">
        <v>44</v>
      </c>
      <c r="B3" s="47" t="s">
        <v>22</v>
      </c>
      <c r="C3" s="47" t="s">
        <v>21</v>
      </c>
      <c r="D3" s="117">
        <v>26.881</v>
      </c>
      <c r="E3" s="118">
        <v>20.649000000000001</v>
      </c>
      <c r="F3" s="119">
        <v>27.605</v>
      </c>
      <c r="G3" s="22" t="s">
        <v>645</v>
      </c>
      <c r="H3" s="22" t="s">
        <v>646</v>
      </c>
      <c r="I3" s="23" t="s">
        <v>647</v>
      </c>
      <c r="J3" s="236">
        <v>15</v>
      </c>
      <c r="K3" s="22"/>
    </row>
    <row r="4" spans="1:11" x14ac:dyDescent="0.2">
      <c r="A4" s="48">
        <v>77</v>
      </c>
      <c r="B4" s="48" t="s">
        <v>23</v>
      </c>
      <c r="C4" s="48" t="s">
        <v>21</v>
      </c>
      <c r="D4" s="120">
        <v>26.847999999999999</v>
      </c>
      <c r="E4" s="121">
        <v>20.724</v>
      </c>
      <c r="F4" s="122">
        <v>27.584</v>
      </c>
      <c r="G4" s="2" t="s">
        <v>648</v>
      </c>
      <c r="H4" s="2" t="s">
        <v>649</v>
      </c>
      <c r="I4" s="12" t="s">
        <v>650</v>
      </c>
      <c r="J4" s="115">
        <v>12</v>
      </c>
      <c r="K4" s="2"/>
    </row>
    <row r="5" spans="1:11" x14ac:dyDescent="0.2">
      <c r="A5" s="50">
        <v>33</v>
      </c>
      <c r="B5" s="50" t="s">
        <v>25</v>
      </c>
      <c r="C5" s="50" t="s">
        <v>24</v>
      </c>
      <c r="D5" s="123">
        <v>27.036999999999999</v>
      </c>
      <c r="E5" s="124">
        <v>20.843</v>
      </c>
      <c r="F5" s="125">
        <v>27.562000000000001</v>
      </c>
      <c r="G5" s="3" t="s">
        <v>651</v>
      </c>
      <c r="H5" s="3" t="s">
        <v>652</v>
      </c>
      <c r="I5" s="13" t="s">
        <v>653</v>
      </c>
      <c r="J5" s="102">
        <v>13</v>
      </c>
      <c r="K5" s="3"/>
    </row>
    <row r="6" spans="1:11" x14ac:dyDescent="0.2">
      <c r="A6" s="50">
        <v>23</v>
      </c>
      <c r="B6" s="50" t="s">
        <v>37</v>
      </c>
      <c r="C6" s="50" t="s">
        <v>24</v>
      </c>
      <c r="D6" s="123">
        <v>27.225999999999999</v>
      </c>
      <c r="E6" s="124">
        <v>20.957999999999998</v>
      </c>
      <c r="F6" s="125">
        <v>27.719000000000001</v>
      </c>
      <c r="G6" s="3" t="s">
        <v>654</v>
      </c>
      <c r="H6" s="3" t="s">
        <v>655</v>
      </c>
      <c r="I6" s="13" t="s">
        <v>656</v>
      </c>
      <c r="J6" s="102">
        <v>10</v>
      </c>
      <c r="K6" s="3"/>
    </row>
    <row r="7" spans="1:11" x14ac:dyDescent="0.2">
      <c r="A7" s="49">
        <v>16</v>
      </c>
      <c r="B7" s="49" t="s">
        <v>32</v>
      </c>
      <c r="C7" s="49" t="s">
        <v>31</v>
      </c>
      <c r="D7" s="132">
        <v>27.343</v>
      </c>
      <c r="E7" s="133">
        <v>20.931000000000001</v>
      </c>
      <c r="F7" s="134">
        <v>27.858000000000001</v>
      </c>
      <c r="G7" s="6" t="s">
        <v>657</v>
      </c>
      <c r="H7" s="6" t="s">
        <v>658</v>
      </c>
      <c r="I7" s="16" t="s">
        <v>659</v>
      </c>
      <c r="J7" s="106">
        <v>11</v>
      </c>
      <c r="K7" s="6"/>
    </row>
    <row r="8" spans="1:11" x14ac:dyDescent="0.2">
      <c r="A8" s="52">
        <v>11</v>
      </c>
      <c r="B8" s="52" t="s">
        <v>28</v>
      </c>
      <c r="C8" s="52" t="s">
        <v>27</v>
      </c>
      <c r="D8" s="129">
        <v>27.507999999999999</v>
      </c>
      <c r="E8" s="130">
        <v>20.971</v>
      </c>
      <c r="F8" s="131">
        <v>27.748000000000001</v>
      </c>
      <c r="G8" s="5" t="s">
        <v>660</v>
      </c>
      <c r="H8" s="5" t="s">
        <v>661</v>
      </c>
      <c r="I8" s="15" t="s">
        <v>662</v>
      </c>
      <c r="J8" s="104">
        <v>10</v>
      </c>
      <c r="K8" s="5" t="s">
        <v>663</v>
      </c>
    </row>
    <row r="9" spans="1:11" x14ac:dyDescent="0.2">
      <c r="A9" s="52">
        <v>18</v>
      </c>
      <c r="B9" s="52" t="s">
        <v>41</v>
      </c>
      <c r="C9" s="52" t="s">
        <v>27</v>
      </c>
      <c r="D9" s="129">
        <v>27.384</v>
      </c>
      <c r="E9" s="130">
        <v>20.981000000000002</v>
      </c>
      <c r="F9" s="131">
        <v>27.718</v>
      </c>
      <c r="G9" s="5" t="s">
        <v>664</v>
      </c>
      <c r="H9" s="5" t="s">
        <v>665</v>
      </c>
      <c r="I9" s="15" t="s">
        <v>666</v>
      </c>
      <c r="J9" s="104">
        <v>7</v>
      </c>
      <c r="K9" s="5"/>
    </row>
    <row r="10" spans="1:11" x14ac:dyDescent="0.2">
      <c r="A10" s="53">
        <v>3</v>
      </c>
      <c r="B10" s="53" t="s">
        <v>30</v>
      </c>
      <c r="C10" s="53" t="s">
        <v>29</v>
      </c>
      <c r="D10" s="135">
        <v>27.399000000000001</v>
      </c>
      <c r="E10" s="136">
        <v>21.103000000000002</v>
      </c>
      <c r="F10" s="137">
        <v>27.704999999999998</v>
      </c>
      <c r="G10" s="7" t="s">
        <v>667</v>
      </c>
      <c r="H10" s="7" t="s">
        <v>668</v>
      </c>
      <c r="I10" s="17" t="s">
        <v>669</v>
      </c>
      <c r="J10" s="108">
        <v>8</v>
      </c>
      <c r="K10" s="7"/>
    </row>
    <row r="11" spans="1:11" x14ac:dyDescent="0.2">
      <c r="A11" s="51">
        <v>55</v>
      </c>
      <c r="B11" s="51" t="s">
        <v>33</v>
      </c>
      <c r="C11" s="51" t="s">
        <v>26</v>
      </c>
      <c r="D11" s="126">
        <v>27.402000000000001</v>
      </c>
      <c r="E11" s="127">
        <v>21.001000000000001</v>
      </c>
      <c r="F11" s="128">
        <v>28.029</v>
      </c>
      <c r="G11" s="4" t="s">
        <v>670</v>
      </c>
      <c r="H11" s="4" t="s">
        <v>671</v>
      </c>
      <c r="I11" s="14" t="s">
        <v>672</v>
      </c>
      <c r="J11" s="246">
        <v>7</v>
      </c>
      <c r="K11" s="4"/>
    </row>
    <row r="12" spans="1:11" x14ac:dyDescent="0.2">
      <c r="A12" s="53">
        <v>31</v>
      </c>
      <c r="B12" s="53" t="s">
        <v>42</v>
      </c>
      <c r="C12" s="53" t="s">
        <v>29</v>
      </c>
      <c r="D12" s="135">
        <v>27.317</v>
      </c>
      <c r="E12" s="136">
        <v>20.994</v>
      </c>
      <c r="F12" s="137">
        <v>27.942</v>
      </c>
      <c r="G12" s="7" t="s">
        <v>673</v>
      </c>
      <c r="H12" s="7" t="s">
        <v>674</v>
      </c>
      <c r="I12" s="17" t="s">
        <v>177</v>
      </c>
      <c r="J12" s="108">
        <v>4</v>
      </c>
      <c r="K12" s="7" t="s">
        <v>675</v>
      </c>
    </row>
    <row r="13" spans="1:11" x14ac:dyDescent="0.2">
      <c r="A13" s="51">
        <v>4</v>
      </c>
      <c r="B13" s="51" t="s">
        <v>35</v>
      </c>
      <c r="C13" s="51" t="s">
        <v>26</v>
      </c>
      <c r="D13" s="126">
        <v>27.52</v>
      </c>
      <c r="E13" s="127">
        <v>20.974</v>
      </c>
      <c r="F13" s="128">
        <v>28.042000000000002</v>
      </c>
      <c r="G13" s="4" t="s">
        <v>676</v>
      </c>
      <c r="H13" s="4" t="s">
        <v>677</v>
      </c>
      <c r="I13" s="14" t="s">
        <v>141</v>
      </c>
      <c r="J13" s="246">
        <v>2</v>
      </c>
      <c r="K13" s="4"/>
    </row>
    <row r="14" spans="1:11" x14ac:dyDescent="0.2">
      <c r="A14" s="77">
        <v>23</v>
      </c>
      <c r="B14" s="77" t="s">
        <v>45</v>
      </c>
      <c r="C14" s="77" t="s">
        <v>34</v>
      </c>
      <c r="D14" s="138">
        <v>27.553999999999998</v>
      </c>
      <c r="E14" s="139">
        <v>21.14</v>
      </c>
      <c r="F14" s="140">
        <v>28.068999999999999</v>
      </c>
      <c r="G14" s="79" t="s">
        <v>678</v>
      </c>
      <c r="H14" s="79" t="s">
        <v>679</v>
      </c>
      <c r="I14" s="80" t="s">
        <v>141</v>
      </c>
      <c r="J14" s="110">
        <v>4</v>
      </c>
      <c r="K14" s="79"/>
    </row>
    <row r="15" spans="1:11" x14ac:dyDescent="0.2">
      <c r="A15" s="54">
        <v>7</v>
      </c>
      <c r="B15" s="54" t="s">
        <v>47</v>
      </c>
      <c r="C15" s="54" t="s">
        <v>36</v>
      </c>
      <c r="D15" s="147">
        <v>27.45</v>
      </c>
      <c r="E15" s="148">
        <v>21.280999999999999</v>
      </c>
      <c r="F15" s="149">
        <v>28.111999999999998</v>
      </c>
      <c r="G15" s="10" t="s">
        <v>680</v>
      </c>
      <c r="H15" s="10" t="s">
        <v>679</v>
      </c>
      <c r="I15" s="20" t="s">
        <v>141</v>
      </c>
      <c r="J15" s="112">
        <v>4</v>
      </c>
      <c r="K15" s="10"/>
    </row>
    <row r="16" spans="1:11" x14ac:dyDescent="0.2">
      <c r="A16" s="49">
        <v>5</v>
      </c>
      <c r="B16" s="49" t="s">
        <v>43</v>
      </c>
      <c r="C16" s="49" t="s">
        <v>31</v>
      </c>
      <c r="D16" s="132">
        <v>27.574999999999999</v>
      </c>
      <c r="E16" s="133">
        <v>21.082999999999998</v>
      </c>
      <c r="F16" s="134">
        <v>27.984999999999999</v>
      </c>
      <c r="G16" s="6" t="s">
        <v>681</v>
      </c>
      <c r="H16" s="6" t="s">
        <v>682</v>
      </c>
      <c r="I16" s="16" t="s">
        <v>141</v>
      </c>
      <c r="J16" s="106">
        <v>2</v>
      </c>
      <c r="K16" s="6"/>
    </row>
    <row r="17" spans="1:11" x14ac:dyDescent="0.2">
      <c r="A17" s="55">
        <v>8</v>
      </c>
      <c r="B17" s="55" t="s">
        <v>49</v>
      </c>
      <c r="C17" s="55" t="s">
        <v>38</v>
      </c>
      <c r="D17" s="141">
        <v>27.698</v>
      </c>
      <c r="E17" s="142">
        <v>21.268999999999998</v>
      </c>
      <c r="F17" s="143">
        <v>28.085999999999999</v>
      </c>
      <c r="G17" s="8" t="s">
        <v>683</v>
      </c>
      <c r="H17" s="8" t="s">
        <v>684</v>
      </c>
      <c r="I17" s="18" t="s">
        <v>141</v>
      </c>
      <c r="J17" s="113">
        <v>4</v>
      </c>
      <c r="K17" s="8"/>
    </row>
    <row r="18" spans="1:11" x14ac:dyDescent="0.2">
      <c r="A18" s="77">
        <v>10</v>
      </c>
      <c r="B18" s="77" t="s">
        <v>39</v>
      </c>
      <c r="C18" s="77" t="s">
        <v>34</v>
      </c>
      <c r="D18" s="138">
        <v>27.696000000000002</v>
      </c>
      <c r="E18" s="139">
        <v>21.202999999999999</v>
      </c>
      <c r="F18" s="140">
        <v>28.225999999999999</v>
      </c>
      <c r="G18" s="79" t="s">
        <v>685</v>
      </c>
      <c r="H18" s="79" t="s">
        <v>141</v>
      </c>
      <c r="I18" s="80" t="s">
        <v>141</v>
      </c>
      <c r="J18" s="110">
        <v>1</v>
      </c>
      <c r="K18" s="79"/>
    </row>
    <row r="19" spans="1:11" x14ac:dyDescent="0.2">
      <c r="A19" s="54">
        <v>99</v>
      </c>
      <c r="B19" s="54" t="s">
        <v>48</v>
      </c>
      <c r="C19" s="54" t="s">
        <v>36</v>
      </c>
      <c r="D19" s="147">
        <v>27.728999999999999</v>
      </c>
      <c r="E19" s="148">
        <v>21.361000000000001</v>
      </c>
      <c r="F19" s="149">
        <v>28.111999999999998</v>
      </c>
      <c r="G19" s="10" t="s">
        <v>686</v>
      </c>
      <c r="H19" s="10" t="s">
        <v>141</v>
      </c>
      <c r="I19" s="20" t="s">
        <v>141</v>
      </c>
      <c r="J19" s="112">
        <v>1</v>
      </c>
      <c r="K19" s="10"/>
    </row>
    <row r="20" spans="1:11" x14ac:dyDescent="0.2">
      <c r="A20" s="56">
        <v>63</v>
      </c>
      <c r="B20" s="56" t="s">
        <v>51</v>
      </c>
      <c r="C20" s="56" t="s">
        <v>40</v>
      </c>
      <c r="D20" s="144">
        <v>27.591000000000001</v>
      </c>
      <c r="E20" s="145">
        <v>21.349</v>
      </c>
      <c r="F20" s="146">
        <v>28.192</v>
      </c>
      <c r="G20" s="9" t="s">
        <v>687</v>
      </c>
      <c r="H20" s="9" t="s">
        <v>141</v>
      </c>
      <c r="I20" s="19" t="s">
        <v>141</v>
      </c>
      <c r="J20" s="116">
        <v>3</v>
      </c>
      <c r="K20" s="9"/>
    </row>
    <row r="21" spans="1:11" x14ac:dyDescent="0.2">
      <c r="A21" s="56">
        <v>6</v>
      </c>
      <c r="B21" s="56" t="s">
        <v>52</v>
      </c>
      <c r="C21" s="56" t="s">
        <v>40</v>
      </c>
      <c r="D21" s="144">
        <v>27.771999999999998</v>
      </c>
      <c r="E21" s="145">
        <v>21.349</v>
      </c>
      <c r="F21" s="146">
        <v>28.192</v>
      </c>
      <c r="G21" s="9" t="s">
        <v>688</v>
      </c>
      <c r="H21" s="9" t="s">
        <v>141</v>
      </c>
      <c r="I21" s="19" t="s">
        <v>141</v>
      </c>
      <c r="J21" s="116">
        <v>1</v>
      </c>
      <c r="K21" s="9"/>
    </row>
    <row r="22" spans="1:11" ht="17" customHeight="1" thickBot="1" x14ac:dyDescent="0.25">
      <c r="A22" s="73">
        <v>20</v>
      </c>
      <c r="B22" s="73" t="s">
        <v>50</v>
      </c>
      <c r="C22" s="73" t="s">
        <v>38</v>
      </c>
      <c r="D22" s="153">
        <v>27.797000000000001</v>
      </c>
      <c r="E22" s="154">
        <v>21.379000000000001</v>
      </c>
      <c r="F22" s="155">
        <v>28.172000000000001</v>
      </c>
      <c r="G22" s="74" t="s">
        <v>689</v>
      </c>
      <c r="H22" s="74" t="s">
        <v>141</v>
      </c>
      <c r="I22" s="75" t="s">
        <v>141</v>
      </c>
      <c r="J22" s="76">
        <v>1</v>
      </c>
      <c r="K22" s="74"/>
    </row>
  </sheetData>
  <autoFilter ref="A2:K22" xr:uid="{00000000-0009-0000-0000-00001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2"/>
  <sheetViews>
    <sheetView zoomScaleNormal="100" workbookViewId="0">
      <selection activeCell="G6" sqref="G6"/>
    </sheetView>
  </sheetViews>
  <sheetFormatPr baseColWidth="10" defaultRowHeight="16" x14ac:dyDescent="0.2"/>
  <cols>
    <col min="9" max="9" width="27.1640625" style="231" customWidth="1"/>
  </cols>
  <sheetData>
    <row r="1" spans="1:9" ht="17" customHeight="1" thickBot="1" x14ac:dyDescent="0.25"/>
    <row r="2" spans="1:9" ht="17" customHeight="1" thickBot="1" x14ac:dyDescent="0.25">
      <c r="A2" s="412" t="s">
        <v>101</v>
      </c>
      <c r="B2" s="412" t="s">
        <v>155</v>
      </c>
      <c r="C2" s="412" t="s">
        <v>1</v>
      </c>
      <c r="D2" s="412" t="s">
        <v>0</v>
      </c>
      <c r="E2" s="412" t="s">
        <v>156</v>
      </c>
      <c r="F2" s="412" t="s">
        <v>157</v>
      </c>
      <c r="G2" s="412" t="s">
        <v>108</v>
      </c>
      <c r="H2" s="412" t="s">
        <v>158</v>
      </c>
      <c r="I2" s="242" t="s">
        <v>109</v>
      </c>
    </row>
    <row r="3" spans="1:9" x14ac:dyDescent="0.2">
      <c r="A3" s="47">
        <v>44</v>
      </c>
      <c r="B3" s="47">
        <v>1</v>
      </c>
      <c r="C3" s="47" t="s">
        <v>22</v>
      </c>
      <c r="D3" s="47" t="s">
        <v>21</v>
      </c>
      <c r="E3" s="58" t="s">
        <v>690</v>
      </c>
      <c r="F3" s="236">
        <v>59</v>
      </c>
      <c r="G3" s="236">
        <v>34</v>
      </c>
      <c r="H3" s="236">
        <v>26</v>
      </c>
      <c r="I3" s="236"/>
    </row>
    <row r="4" spans="1:9" x14ac:dyDescent="0.2">
      <c r="A4" s="48">
        <v>77</v>
      </c>
      <c r="B4" s="48">
        <v>2</v>
      </c>
      <c r="C4" s="48" t="s">
        <v>23</v>
      </c>
      <c r="D4" s="48" t="s">
        <v>21</v>
      </c>
      <c r="E4" s="59" t="s">
        <v>691</v>
      </c>
      <c r="F4" s="115">
        <v>59</v>
      </c>
      <c r="G4" s="115">
        <v>29</v>
      </c>
      <c r="H4" s="115">
        <v>18</v>
      </c>
      <c r="I4" s="115"/>
    </row>
    <row r="5" spans="1:9" x14ac:dyDescent="0.2">
      <c r="A5" s="50">
        <v>23</v>
      </c>
      <c r="B5" s="50">
        <v>3</v>
      </c>
      <c r="C5" s="50" t="s">
        <v>37</v>
      </c>
      <c r="D5" s="50" t="s">
        <v>24</v>
      </c>
      <c r="E5" s="60" t="s">
        <v>692</v>
      </c>
      <c r="F5" s="102">
        <v>59</v>
      </c>
      <c r="G5" s="102">
        <v>26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30</v>
      </c>
      <c r="D6" s="53" t="s">
        <v>29</v>
      </c>
      <c r="E6" s="64" t="s">
        <v>693</v>
      </c>
      <c r="F6" s="108">
        <v>59</v>
      </c>
      <c r="G6" s="108">
        <v>24</v>
      </c>
      <c r="H6" s="108">
        <v>12</v>
      </c>
      <c r="I6" s="108"/>
    </row>
    <row r="7" spans="1:9" x14ac:dyDescent="0.2">
      <c r="A7" s="52">
        <v>11</v>
      </c>
      <c r="B7" s="52">
        <v>5</v>
      </c>
      <c r="C7" s="52" t="s">
        <v>28</v>
      </c>
      <c r="D7" s="52" t="s">
        <v>27</v>
      </c>
      <c r="E7" s="62" t="s">
        <v>694</v>
      </c>
      <c r="F7" s="104">
        <v>59</v>
      </c>
      <c r="G7" s="104">
        <v>33</v>
      </c>
      <c r="H7" s="104">
        <v>10</v>
      </c>
      <c r="I7" s="104"/>
    </row>
    <row r="8" spans="1:9" x14ac:dyDescent="0.2">
      <c r="A8" s="51">
        <v>4</v>
      </c>
      <c r="B8" s="51">
        <v>6</v>
      </c>
      <c r="C8" s="51" t="s">
        <v>35</v>
      </c>
      <c r="D8" s="51" t="s">
        <v>26</v>
      </c>
      <c r="E8" s="61" t="s">
        <v>695</v>
      </c>
      <c r="F8" s="246">
        <v>59</v>
      </c>
      <c r="G8" s="246">
        <v>22</v>
      </c>
      <c r="H8" s="246">
        <v>8</v>
      </c>
      <c r="I8" s="246"/>
    </row>
    <row r="9" spans="1:9" x14ac:dyDescent="0.2">
      <c r="A9" s="77">
        <v>23</v>
      </c>
      <c r="B9" s="77">
        <v>7</v>
      </c>
      <c r="C9" s="77" t="s">
        <v>45</v>
      </c>
      <c r="D9" s="77" t="s">
        <v>34</v>
      </c>
      <c r="E9" s="78" t="s">
        <v>696</v>
      </c>
      <c r="F9" s="110">
        <v>59</v>
      </c>
      <c r="G9" s="110">
        <v>20</v>
      </c>
      <c r="H9" s="110">
        <v>6</v>
      </c>
      <c r="I9" s="110"/>
    </row>
    <row r="10" spans="1:9" x14ac:dyDescent="0.2">
      <c r="A10" s="54">
        <v>7</v>
      </c>
      <c r="B10" s="54">
        <v>8</v>
      </c>
      <c r="C10" s="54" t="s">
        <v>47</v>
      </c>
      <c r="D10" s="54" t="s">
        <v>36</v>
      </c>
      <c r="E10" s="67" t="s">
        <v>697</v>
      </c>
      <c r="F10" s="112">
        <v>59</v>
      </c>
      <c r="G10" s="112">
        <v>14</v>
      </c>
      <c r="H10" s="112">
        <v>4</v>
      </c>
      <c r="I10" s="112" t="s">
        <v>698</v>
      </c>
    </row>
    <row r="11" spans="1:9" x14ac:dyDescent="0.2">
      <c r="A11" s="49">
        <v>16</v>
      </c>
      <c r="B11" s="49">
        <v>9</v>
      </c>
      <c r="C11" s="49" t="s">
        <v>32</v>
      </c>
      <c r="D11" s="49" t="s">
        <v>31</v>
      </c>
      <c r="E11" s="63" t="s">
        <v>699</v>
      </c>
      <c r="F11" s="106">
        <v>59</v>
      </c>
      <c r="G11" s="106">
        <v>2</v>
      </c>
      <c r="H11" s="106">
        <v>2</v>
      </c>
      <c r="I11" s="106"/>
    </row>
    <row r="12" spans="1:9" x14ac:dyDescent="0.2">
      <c r="A12" s="49">
        <v>5</v>
      </c>
      <c r="B12" s="49">
        <v>10</v>
      </c>
      <c r="C12" s="49" t="s">
        <v>43</v>
      </c>
      <c r="D12" s="49" t="s">
        <v>31</v>
      </c>
      <c r="E12" s="63" t="s">
        <v>700</v>
      </c>
      <c r="F12" s="106">
        <v>59</v>
      </c>
      <c r="G12" s="106">
        <v>10</v>
      </c>
      <c r="H12" s="106">
        <v>1</v>
      </c>
      <c r="I12" s="106"/>
    </row>
    <row r="13" spans="1:9" x14ac:dyDescent="0.2">
      <c r="A13" s="56">
        <v>63</v>
      </c>
      <c r="B13" s="56">
        <v>11</v>
      </c>
      <c r="C13" s="56" t="s">
        <v>51</v>
      </c>
      <c r="D13" s="56" t="s">
        <v>40</v>
      </c>
      <c r="E13" s="66" t="s">
        <v>701</v>
      </c>
      <c r="F13" s="116">
        <v>59</v>
      </c>
      <c r="G13" s="116">
        <v>14</v>
      </c>
      <c r="H13" s="116">
        <v>0</v>
      </c>
      <c r="I13" s="116"/>
    </row>
    <row r="14" spans="1:9" x14ac:dyDescent="0.2">
      <c r="A14" s="55">
        <v>8</v>
      </c>
      <c r="B14" s="55">
        <v>12</v>
      </c>
      <c r="C14" s="55" t="s">
        <v>49</v>
      </c>
      <c r="D14" s="55" t="s">
        <v>38</v>
      </c>
      <c r="E14" s="65" t="s">
        <v>702</v>
      </c>
      <c r="F14" s="113">
        <v>59</v>
      </c>
      <c r="G14" s="113">
        <v>10</v>
      </c>
      <c r="H14" s="113">
        <v>0</v>
      </c>
      <c r="I14" s="113"/>
    </row>
    <row r="15" spans="1:9" x14ac:dyDescent="0.2">
      <c r="A15" s="52">
        <v>18</v>
      </c>
      <c r="B15" s="52" t="s">
        <v>177</v>
      </c>
      <c r="C15" s="52" t="s">
        <v>41</v>
      </c>
      <c r="D15" s="52" t="s">
        <v>27</v>
      </c>
      <c r="E15" s="62" t="s">
        <v>703</v>
      </c>
      <c r="F15" s="104">
        <v>42</v>
      </c>
      <c r="G15" s="104">
        <v>-15</v>
      </c>
      <c r="H15" s="104">
        <v>0</v>
      </c>
      <c r="I15" s="104" t="s">
        <v>704</v>
      </c>
    </row>
    <row r="16" spans="1:9" x14ac:dyDescent="0.2">
      <c r="A16" s="53">
        <v>31</v>
      </c>
      <c r="B16" s="53" t="s">
        <v>177</v>
      </c>
      <c r="C16" s="53" t="s">
        <v>42</v>
      </c>
      <c r="D16" s="53" t="s">
        <v>29</v>
      </c>
      <c r="E16" s="64" t="s">
        <v>705</v>
      </c>
      <c r="F16" s="108">
        <v>7</v>
      </c>
      <c r="G16" s="108">
        <v>-15</v>
      </c>
      <c r="H16" s="108">
        <v>0</v>
      </c>
      <c r="I16" s="108" t="s">
        <v>706</v>
      </c>
    </row>
    <row r="17" spans="1:9" x14ac:dyDescent="0.2">
      <c r="A17" s="56">
        <v>6</v>
      </c>
      <c r="B17" s="56" t="s">
        <v>177</v>
      </c>
      <c r="C17" s="56" t="s">
        <v>52</v>
      </c>
      <c r="D17" s="56" t="s">
        <v>40</v>
      </c>
      <c r="E17" s="66" t="s">
        <v>707</v>
      </c>
      <c r="F17" s="116">
        <v>6</v>
      </c>
      <c r="G17" s="116">
        <v>-15</v>
      </c>
      <c r="H17" s="116">
        <v>0</v>
      </c>
      <c r="I17" s="116" t="s">
        <v>706</v>
      </c>
    </row>
    <row r="18" spans="1:9" x14ac:dyDescent="0.2">
      <c r="A18" s="54">
        <v>99</v>
      </c>
      <c r="B18" s="54" t="s">
        <v>177</v>
      </c>
      <c r="C18" s="54" t="s">
        <v>48</v>
      </c>
      <c r="D18" s="54" t="s">
        <v>36</v>
      </c>
      <c r="E18" s="67" t="s">
        <v>708</v>
      </c>
      <c r="F18" s="112">
        <v>5</v>
      </c>
      <c r="G18" s="112">
        <v>-15</v>
      </c>
      <c r="H18" s="112">
        <v>0</v>
      </c>
      <c r="I18" s="112" t="s">
        <v>706</v>
      </c>
    </row>
    <row r="19" spans="1:9" x14ac:dyDescent="0.2">
      <c r="A19" s="55">
        <v>20</v>
      </c>
      <c r="B19" s="55" t="s">
        <v>177</v>
      </c>
      <c r="C19" s="55" t="s">
        <v>50</v>
      </c>
      <c r="D19" s="55" t="s">
        <v>38</v>
      </c>
      <c r="E19" s="65" t="s">
        <v>709</v>
      </c>
      <c r="F19" s="113">
        <v>5</v>
      </c>
      <c r="G19" s="113">
        <v>-15</v>
      </c>
      <c r="H19" s="113">
        <v>0</v>
      </c>
      <c r="I19" s="113" t="s">
        <v>706</v>
      </c>
    </row>
    <row r="20" spans="1:9" x14ac:dyDescent="0.2">
      <c r="A20" s="51">
        <v>55</v>
      </c>
      <c r="B20" s="51" t="s">
        <v>382</v>
      </c>
      <c r="C20" s="51" t="s">
        <v>33</v>
      </c>
      <c r="D20" s="51" t="s">
        <v>26</v>
      </c>
      <c r="E20" s="61" t="s">
        <v>710</v>
      </c>
      <c r="F20" s="246">
        <v>5</v>
      </c>
      <c r="G20" s="246">
        <v>-15</v>
      </c>
      <c r="H20" s="246">
        <v>0</v>
      </c>
      <c r="I20" s="246" t="s">
        <v>706</v>
      </c>
    </row>
    <row r="21" spans="1:9" x14ac:dyDescent="0.2">
      <c r="A21" s="77">
        <v>10</v>
      </c>
      <c r="B21" s="77" t="s">
        <v>177</v>
      </c>
      <c r="C21" s="77" t="s">
        <v>39</v>
      </c>
      <c r="D21" s="77" t="s">
        <v>34</v>
      </c>
      <c r="E21" s="78"/>
      <c r="F21" s="110"/>
      <c r="G21" s="110">
        <v>-15</v>
      </c>
      <c r="H21" s="110">
        <v>0</v>
      </c>
      <c r="I21" s="110" t="s">
        <v>711</v>
      </c>
    </row>
    <row r="22" spans="1:9" ht="17" customHeight="1" thickBot="1" x14ac:dyDescent="0.25">
      <c r="A22" s="68">
        <v>33</v>
      </c>
      <c r="B22" s="68" t="s">
        <v>177</v>
      </c>
      <c r="C22" s="68" t="s">
        <v>25</v>
      </c>
      <c r="D22" s="68" t="s">
        <v>24</v>
      </c>
      <c r="E22" s="69"/>
      <c r="F22" s="70"/>
      <c r="G22" s="70">
        <v>-15</v>
      </c>
      <c r="H22" s="70">
        <v>0</v>
      </c>
      <c r="I22" s="70" t="s">
        <v>712</v>
      </c>
    </row>
  </sheetData>
  <autoFilter ref="A2:I22" xr:uid="{00000000-0009-0000-0000-000014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2"/>
  <sheetViews>
    <sheetView workbookViewId="0">
      <selection activeCell="W45" sqref="W45"/>
    </sheetView>
  </sheetViews>
  <sheetFormatPr baseColWidth="10" defaultRowHeight="16" x14ac:dyDescent="0.2"/>
  <cols>
    <col min="4" max="6" width="13" style="231" hidden="1" customWidth="1"/>
    <col min="11" max="11" width="24.33203125" style="231" customWidth="1"/>
  </cols>
  <sheetData>
    <row r="1" spans="1:11" ht="17" customHeight="1" thickBot="1" x14ac:dyDescent="0.25"/>
    <row r="2" spans="1:11" ht="17" customHeight="1" thickBot="1" x14ac:dyDescent="0.25">
      <c r="A2" s="220" t="s">
        <v>101</v>
      </c>
      <c r="B2" s="221" t="s">
        <v>1</v>
      </c>
      <c r="C2" s="221" t="s">
        <v>0</v>
      </c>
      <c r="D2" s="248" t="s">
        <v>102</v>
      </c>
      <c r="E2" s="248" t="s">
        <v>103</v>
      </c>
      <c r="F2" s="249" t="s">
        <v>104</v>
      </c>
      <c r="G2" s="220" t="s">
        <v>105</v>
      </c>
      <c r="H2" s="221" t="s">
        <v>106</v>
      </c>
      <c r="I2" s="249" t="s">
        <v>107</v>
      </c>
      <c r="J2" s="220" t="s">
        <v>108</v>
      </c>
      <c r="K2" s="221" t="s">
        <v>109</v>
      </c>
    </row>
    <row r="3" spans="1:11" x14ac:dyDescent="0.2">
      <c r="A3" s="250">
        <v>44</v>
      </c>
      <c r="B3" s="251" t="s">
        <v>22</v>
      </c>
      <c r="C3" s="251" t="s">
        <v>21</v>
      </c>
      <c r="D3" s="252"/>
      <c r="E3" s="252"/>
      <c r="F3" s="253"/>
      <c r="G3" s="254" t="s">
        <v>713</v>
      </c>
      <c r="H3" s="255" t="s">
        <v>714</v>
      </c>
      <c r="I3" s="256" t="s">
        <v>715</v>
      </c>
      <c r="J3" s="413">
        <v>15</v>
      </c>
      <c r="K3" s="255"/>
    </row>
    <row r="4" spans="1:11" x14ac:dyDescent="0.2">
      <c r="A4" s="257">
        <v>33</v>
      </c>
      <c r="B4" s="258" t="s">
        <v>25</v>
      </c>
      <c r="C4" s="258" t="s">
        <v>24</v>
      </c>
      <c r="D4" s="259"/>
      <c r="E4" s="259"/>
      <c r="F4" s="260"/>
      <c r="G4" s="261" t="s">
        <v>716</v>
      </c>
      <c r="H4" s="262" t="s">
        <v>717</v>
      </c>
      <c r="I4" s="263" t="s">
        <v>718</v>
      </c>
      <c r="J4" s="415">
        <v>14</v>
      </c>
      <c r="K4" s="262"/>
    </row>
    <row r="5" spans="1:11" x14ac:dyDescent="0.2">
      <c r="A5" s="250">
        <v>77</v>
      </c>
      <c r="B5" s="251" t="s">
        <v>23</v>
      </c>
      <c r="C5" s="251" t="s">
        <v>21</v>
      </c>
      <c r="D5" s="252"/>
      <c r="E5" s="252"/>
      <c r="F5" s="253"/>
      <c r="G5" s="254" t="s">
        <v>719</v>
      </c>
      <c r="H5" s="255" t="s">
        <v>720</v>
      </c>
      <c r="I5" s="256" t="s">
        <v>721</v>
      </c>
      <c r="J5" s="413">
        <v>11</v>
      </c>
      <c r="K5" s="255"/>
    </row>
    <row r="6" spans="1:11" x14ac:dyDescent="0.2">
      <c r="A6" s="271">
        <v>11</v>
      </c>
      <c r="B6" s="272" t="s">
        <v>28</v>
      </c>
      <c r="C6" s="272" t="s">
        <v>27</v>
      </c>
      <c r="D6" s="273"/>
      <c r="E6" s="273"/>
      <c r="F6" s="274"/>
      <c r="G6" s="275" t="s">
        <v>722</v>
      </c>
      <c r="H6" s="276" t="s">
        <v>723</v>
      </c>
      <c r="I6" s="277" t="s">
        <v>724</v>
      </c>
      <c r="J6" s="419">
        <v>12</v>
      </c>
      <c r="K6" s="276"/>
    </row>
    <row r="7" spans="1:11" x14ac:dyDescent="0.2">
      <c r="A7" s="278">
        <v>3</v>
      </c>
      <c r="B7" s="279" t="s">
        <v>30</v>
      </c>
      <c r="C7" s="279" t="s">
        <v>29</v>
      </c>
      <c r="D7" s="280"/>
      <c r="E7" s="280"/>
      <c r="F7" s="281"/>
      <c r="G7" s="282" t="s">
        <v>725</v>
      </c>
      <c r="H7" s="283" t="s">
        <v>726</v>
      </c>
      <c r="I7" s="284" t="s">
        <v>727</v>
      </c>
      <c r="J7" s="423">
        <v>11</v>
      </c>
      <c r="K7" s="283"/>
    </row>
    <row r="8" spans="1:11" x14ac:dyDescent="0.2">
      <c r="A8" s="285">
        <v>55</v>
      </c>
      <c r="B8" s="286" t="s">
        <v>33</v>
      </c>
      <c r="C8" s="286" t="s">
        <v>26</v>
      </c>
      <c r="D8" s="287"/>
      <c r="E8" s="287"/>
      <c r="F8" s="288"/>
      <c r="G8" s="289" t="s">
        <v>728</v>
      </c>
      <c r="H8" s="290" t="s">
        <v>729</v>
      </c>
      <c r="I8" s="291" t="s">
        <v>730</v>
      </c>
      <c r="J8" s="425">
        <v>10</v>
      </c>
      <c r="K8" s="290"/>
    </row>
    <row r="9" spans="1:11" x14ac:dyDescent="0.2">
      <c r="A9" s="278">
        <v>31</v>
      </c>
      <c r="B9" s="279" t="s">
        <v>42</v>
      </c>
      <c r="C9" s="279" t="s">
        <v>29</v>
      </c>
      <c r="D9" s="280"/>
      <c r="E9" s="280"/>
      <c r="F9" s="281"/>
      <c r="G9" s="282" t="s">
        <v>731</v>
      </c>
      <c r="H9" s="283" t="s">
        <v>732</v>
      </c>
      <c r="I9" s="284" t="s">
        <v>733</v>
      </c>
      <c r="J9" s="423">
        <v>7</v>
      </c>
      <c r="K9" s="283"/>
    </row>
    <row r="10" spans="1:11" x14ac:dyDescent="0.2">
      <c r="A10" s="285">
        <v>4</v>
      </c>
      <c r="B10" s="286" t="s">
        <v>35</v>
      </c>
      <c r="C10" s="286" t="s">
        <v>26</v>
      </c>
      <c r="D10" s="287"/>
      <c r="E10" s="287"/>
      <c r="F10" s="288"/>
      <c r="G10" s="289" t="s">
        <v>734</v>
      </c>
      <c r="H10" s="290" t="s">
        <v>735</v>
      </c>
      <c r="I10" s="291" t="s">
        <v>736</v>
      </c>
      <c r="J10" s="425">
        <v>6</v>
      </c>
      <c r="K10" s="290"/>
    </row>
    <row r="11" spans="1:11" x14ac:dyDescent="0.2">
      <c r="A11" s="292">
        <v>10</v>
      </c>
      <c r="B11" s="293" t="s">
        <v>39</v>
      </c>
      <c r="C11" s="293" t="s">
        <v>34</v>
      </c>
      <c r="D11" s="294"/>
      <c r="E11" s="294"/>
      <c r="F11" s="295"/>
      <c r="G11" s="296" t="s">
        <v>737</v>
      </c>
      <c r="H11" s="297" t="s">
        <v>738</v>
      </c>
      <c r="I11" s="298" t="s">
        <v>739</v>
      </c>
      <c r="J11" s="421">
        <v>7</v>
      </c>
      <c r="K11" s="297"/>
    </row>
    <row r="12" spans="1:11" x14ac:dyDescent="0.2">
      <c r="A12" s="257">
        <v>23</v>
      </c>
      <c r="B12" s="258" t="s">
        <v>37</v>
      </c>
      <c r="C12" s="258" t="s">
        <v>24</v>
      </c>
      <c r="D12" s="259"/>
      <c r="E12" s="259"/>
      <c r="F12" s="260"/>
      <c r="G12" s="261" t="s">
        <v>740</v>
      </c>
      <c r="H12" s="262" t="s">
        <v>741</v>
      </c>
      <c r="I12" s="263" t="s">
        <v>742</v>
      </c>
      <c r="J12" s="415">
        <v>4</v>
      </c>
      <c r="K12" s="262"/>
    </row>
    <row r="13" spans="1:11" x14ac:dyDescent="0.2">
      <c r="A13" s="264">
        <v>16</v>
      </c>
      <c r="B13" s="265" t="s">
        <v>32</v>
      </c>
      <c r="C13" s="265" t="s">
        <v>31</v>
      </c>
      <c r="D13" s="266"/>
      <c r="E13" s="266"/>
      <c r="F13" s="267"/>
      <c r="G13" s="268" t="s">
        <v>743</v>
      </c>
      <c r="H13" s="269" t="s">
        <v>744</v>
      </c>
      <c r="I13" s="270" t="s">
        <v>141</v>
      </c>
      <c r="J13" s="417">
        <v>4</v>
      </c>
      <c r="K13" s="269"/>
    </row>
    <row r="14" spans="1:11" x14ac:dyDescent="0.2">
      <c r="A14" s="292">
        <v>23</v>
      </c>
      <c r="B14" s="293" t="s">
        <v>45</v>
      </c>
      <c r="C14" s="293" t="s">
        <v>34</v>
      </c>
      <c r="D14" s="294"/>
      <c r="E14" s="294"/>
      <c r="F14" s="295"/>
      <c r="G14" s="296" t="s">
        <v>745</v>
      </c>
      <c r="H14" s="297" t="s">
        <v>746</v>
      </c>
      <c r="I14" s="298" t="s">
        <v>141</v>
      </c>
      <c r="J14" s="421">
        <v>2</v>
      </c>
      <c r="K14" s="297"/>
    </row>
    <row r="15" spans="1:11" x14ac:dyDescent="0.2">
      <c r="A15" s="271">
        <v>18</v>
      </c>
      <c r="B15" s="272" t="s">
        <v>41</v>
      </c>
      <c r="C15" s="272" t="s">
        <v>27</v>
      </c>
      <c r="D15" s="273"/>
      <c r="E15" s="273"/>
      <c r="F15" s="274"/>
      <c r="G15" s="275" t="s">
        <v>747</v>
      </c>
      <c r="H15" s="276" t="s">
        <v>748</v>
      </c>
      <c r="I15" s="277" t="s">
        <v>141</v>
      </c>
      <c r="J15" s="419">
        <v>2</v>
      </c>
      <c r="K15" s="276"/>
    </row>
    <row r="16" spans="1:11" x14ac:dyDescent="0.2">
      <c r="A16" s="313">
        <v>63</v>
      </c>
      <c r="B16" s="314" t="s">
        <v>51</v>
      </c>
      <c r="C16" s="314" t="s">
        <v>40</v>
      </c>
      <c r="D16" s="315"/>
      <c r="E16" s="315"/>
      <c r="F16" s="316"/>
      <c r="G16" s="317" t="s">
        <v>749</v>
      </c>
      <c r="H16" s="318" t="s">
        <v>750</v>
      </c>
      <c r="I16" s="319" t="s">
        <v>141</v>
      </c>
      <c r="J16" s="430">
        <v>4</v>
      </c>
      <c r="K16" s="318"/>
    </row>
    <row r="17" spans="1:11" x14ac:dyDescent="0.2">
      <c r="A17" s="264">
        <v>5</v>
      </c>
      <c r="B17" s="265" t="s">
        <v>43</v>
      </c>
      <c r="C17" s="265" t="s">
        <v>31</v>
      </c>
      <c r="D17" s="266"/>
      <c r="E17" s="266"/>
      <c r="F17" s="267"/>
      <c r="G17" s="268" t="s">
        <v>751</v>
      </c>
      <c r="H17" s="269" t="s">
        <v>752</v>
      </c>
      <c r="I17" s="270" t="s">
        <v>141</v>
      </c>
      <c r="J17" s="417">
        <v>2</v>
      </c>
      <c r="K17" s="269"/>
    </row>
    <row r="18" spans="1:11" x14ac:dyDescent="0.2">
      <c r="A18" s="306">
        <v>8</v>
      </c>
      <c r="B18" s="307" t="s">
        <v>49</v>
      </c>
      <c r="C18" s="307" t="s">
        <v>38</v>
      </c>
      <c r="D18" s="308"/>
      <c r="E18" s="308"/>
      <c r="F18" s="309"/>
      <c r="G18" s="310" t="s">
        <v>753</v>
      </c>
      <c r="H18" s="311" t="s">
        <v>141</v>
      </c>
      <c r="I18" s="312" t="s">
        <v>141</v>
      </c>
      <c r="J18" s="429">
        <v>3</v>
      </c>
      <c r="K18" s="311"/>
    </row>
    <row r="19" spans="1:11" x14ac:dyDescent="0.2">
      <c r="A19" s="299">
        <v>99</v>
      </c>
      <c r="B19" s="300" t="s">
        <v>48</v>
      </c>
      <c r="C19" s="300" t="s">
        <v>36</v>
      </c>
      <c r="D19" s="301"/>
      <c r="E19" s="301"/>
      <c r="F19" s="302"/>
      <c r="G19" s="303" t="s">
        <v>754</v>
      </c>
      <c r="H19" s="304" t="s">
        <v>141</v>
      </c>
      <c r="I19" s="305" t="s">
        <v>141</v>
      </c>
      <c r="J19" s="427">
        <v>3</v>
      </c>
      <c r="K19" s="304"/>
    </row>
    <row r="20" spans="1:11" x14ac:dyDescent="0.2">
      <c r="A20" s="306">
        <v>20</v>
      </c>
      <c r="B20" s="307" t="s">
        <v>50</v>
      </c>
      <c r="C20" s="307" t="s">
        <v>38</v>
      </c>
      <c r="D20" s="308"/>
      <c r="E20" s="308"/>
      <c r="F20" s="309"/>
      <c r="G20" s="310" t="s">
        <v>755</v>
      </c>
      <c r="H20" s="311" t="s">
        <v>141</v>
      </c>
      <c r="I20" s="312" t="s">
        <v>141</v>
      </c>
      <c r="J20" s="429">
        <v>1</v>
      </c>
      <c r="K20" s="311"/>
    </row>
    <row r="21" spans="1:11" x14ac:dyDescent="0.2">
      <c r="A21" s="313">
        <v>6</v>
      </c>
      <c r="B21" s="314" t="s">
        <v>52</v>
      </c>
      <c r="C21" s="314" t="s">
        <v>40</v>
      </c>
      <c r="D21" s="315"/>
      <c r="E21" s="315"/>
      <c r="F21" s="316"/>
      <c r="G21" s="317" t="s">
        <v>756</v>
      </c>
      <c r="H21" s="318" t="s">
        <v>141</v>
      </c>
      <c r="I21" s="319" t="s">
        <v>141</v>
      </c>
      <c r="J21" s="430">
        <v>1</v>
      </c>
      <c r="K21" s="318"/>
    </row>
    <row r="22" spans="1:11" ht="17" customHeight="1" thickBot="1" x14ac:dyDescent="0.25">
      <c r="A22" s="332">
        <v>7</v>
      </c>
      <c r="B22" s="333" t="s">
        <v>47</v>
      </c>
      <c r="C22" s="333" t="s">
        <v>36</v>
      </c>
      <c r="D22" s="334"/>
      <c r="E22" s="334"/>
      <c r="F22" s="335"/>
      <c r="G22" s="336" t="s">
        <v>757</v>
      </c>
      <c r="H22" s="337" t="s">
        <v>141</v>
      </c>
      <c r="I22" s="338" t="s">
        <v>141</v>
      </c>
      <c r="J22" s="339">
        <v>1</v>
      </c>
      <c r="K22" s="337"/>
    </row>
  </sheetData>
  <autoFilter ref="A2:K22" xr:uid="{00000000-0009-0000-0000-00001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2"/>
  <sheetViews>
    <sheetView workbookViewId="0">
      <selection activeCell="K28" sqref="K28"/>
    </sheetView>
  </sheetViews>
  <sheetFormatPr baseColWidth="10" defaultRowHeight="16" x14ac:dyDescent="0.2"/>
  <cols>
    <col min="5" max="5" width="11.83203125" style="231" customWidth="1"/>
    <col min="9" max="9" width="28.1640625" style="231" customWidth="1"/>
  </cols>
  <sheetData>
    <row r="1" spans="1:9" ht="17" customHeight="1" thickBot="1" x14ac:dyDescent="0.25"/>
    <row r="2" spans="1:9" ht="17" customHeight="1" thickBot="1" x14ac:dyDescent="0.25">
      <c r="A2" s="220" t="s">
        <v>101</v>
      </c>
      <c r="B2" s="221" t="s">
        <v>155</v>
      </c>
      <c r="C2" s="221" t="s">
        <v>1</v>
      </c>
      <c r="D2" s="221" t="s">
        <v>0</v>
      </c>
      <c r="E2" s="221" t="s">
        <v>156</v>
      </c>
      <c r="F2" s="221" t="s">
        <v>157</v>
      </c>
      <c r="G2" s="221" t="s">
        <v>108</v>
      </c>
      <c r="H2" s="221" t="s">
        <v>158</v>
      </c>
      <c r="I2" s="221" t="s">
        <v>109</v>
      </c>
    </row>
    <row r="3" spans="1:9" x14ac:dyDescent="0.2">
      <c r="A3" s="250">
        <v>77</v>
      </c>
      <c r="B3" s="251">
        <v>1</v>
      </c>
      <c r="C3" s="251" t="s">
        <v>23</v>
      </c>
      <c r="D3" s="251" t="s">
        <v>21</v>
      </c>
      <c r="E3" s="320" t="s">
        <v>758</v>
      </c>
      <c r="F3" s="414">
        <v>53</v>
      </c>
      <c r="G3" s="414">
        <v>43</v>
      </c>
      <c r="H3" s="414">
        <v>26</v>
      </c>
      <c r="I3" s="414"/>
    </row>
    <row r="4" spans="1:9" x14ac:dyDescent="0.2">
      <c r="A4" s="257">
        <v>33</v>
      </c>
      <c r="B4" s="258">
        <v>2</v>
      </c>
      <c r="C4" s="258" t="s">
        <v>25</v>
      </c>
      <c r="D4" s="258" t="s">
        <v>24</v>
      </c>
      <c r="E4" s="321" t="s">
        <v>759</v>
      </c>
      <c r="F4" s="416">
        <v>53</v>
      </c>
      <c r="G4" s="416">
        <v>27</v>
      </c>
      <c r="H4" s="416">
        <v>18</v>
      </c>
      <c r="I4" s="416"/>
    </row>
    <row r="5" spans="1:9" x14ac:dyDescent="0.2">
      <c r="A5" s="250">
        <v>44</v>
      </c>
      <c r="B5" s="251">
        <v>3</v>
      </c>
      <c r="C5" s="251" t="s">
        <v>22</v>
      </c>
      <c r="D5" s="251" t="s">
        <v>21</v>
      </c>
      <c r="E5" s="320" t="s">
        <v>760</v>
      </c>
      <c r="F5" s="414">
        <v>53</v>
      </c>
      <c r="G5" s="414">
        <v>27</v>
      </c>
      <c r="H5" s="414">
        <v>15</v>
      </c>
      <c r="I5" s="414"/>
    </row>
    <row r="6" spans="1:9" x14ac:dyDescent="0.2">
      <c r="A6" s="271">
        <v>11</v>
      </c>
      <c r="B6" s="272">
        <v>4</v>
      </c>
      <c r="C6" s="272" t="s">
        <v>28</v>
      </c>
      <c r="D6" s="272" t="s">
        <v>27</v>
      </c>
      <c r="E6" s="323" t="s">
        <v>761</v>
      </c>
      <c r="F6" s="420">
        <v>53</v>
      </c>
      <c r="G6" s="420">
        <v>16</v>
      </c>
      <c r="H6" s="420">
        <v>12</v>
      </c>
      <c r="I6" s="420"/>
    </row>
    <row r="7" spans="1:9" x14ac:dyDescent="0.2">
      <c r="A7" s="278">
        <v>3</v>
      </c>
      <c r="B7" s="279">
        <v>5</v>
      </c>
      <c r="C7" s="279" t="s">
        <v>30</v>
      </c>
      <c r="D7" s="279" t="s">
        <v>29</v>
      </c>
      <c r="E7" s="322" t="s">
        <v>762</v>
      </c>
      <c r="F7" s="424">
        <v>53</v>
      </c>
      <c r="G7" s="424">
        <v>14</v>
      </c>
      <c r="H7" s="424">
        <v>10</v>
      </c>
      <c r="I7" s="424"/>
    </row>
    <row r="8" spans="1:9" x14ac:dyDescent="0.2">
      <c r="A8" s="264">
        <v>16</v>
      </c>
      <c r="B8" s="265">
        <v>6</v>
      </c>
      <c r="C8" s="265" t="s">
        <v>32</v>
      </c>
      <c r="D8" s="265" t="s">
        <v>31</v>
      </c>
      <c r="E8" s="327" t="s">
        <v>763</v>
      </c>
      <c r="F8" s="418">
        <v>53</v>
      </c>
      <c r="G8" s="418">
        <v>22</v>
      </c>
      <c r="H8" s="418">
        <v>8</v>
      </c>
      <c r="I8" s="418"/>
    </row>
    <row r="9" spans="1:9" x14ac:dyDescent="0.2">
      <c r="A9" s="278">
        <v>31</v>
      </c>
      <c r="B9" s="279">
        <v>7</v>
      </c>
      <c r="C9" s="279" t="s">
        <v>42</v>
      </c>
      <c r="D9" s="279" t="s">
        <v>29</v>
      </c>
      <c r="E9" s="322" t="s">
        <v>764</v>
      </c>
      <c r="F9" s="424">
        <v>53</v>
      </c>
      <c r="G9" s="424">
        <v>7</v>
      </c>
      <c r="H9" s="424">
        <v>6</v>
      </c>
      <c r="I9" s="424"/>
    </row>
    <row r="10" spans="1:9" x14ac:dyDescent="0.2">
      <c r="A10" s="292">
        <v>23</v>
      </c>
      <c r="B10" s="293">
        <v>8</v>
      </c>
      <c r="C10" s="293" t="s">
        <v>45</v>
      </c>
      <c r="D10" s="293" t="s">
        <v>34</v>
      </c>
      <c r="E10" s="325" t="s">
        <v>765</v>
      </c>
      <c r="F10" s="422">
        <v>53</v>
      </c>
      <c r="G10" s="422">
        <v>16</v>
      </c>
      <c r="H10" s="422">
        <v>4</v>
      </c>
      <c r="I10" s="422"/>
    </row>
    <row r="11" spans="1:9" x14ac:dyDescent="0.2">
      <c r="A11" s="292">
        <v>10</v>
      </c>
      <c r="B11" s="293">
        <v>9</v>
      </c>
      <c r="C11" s="293" t="s">
        <v>39</v>
      </c>
      <c r="D11" s="293" t="s">
        <v>34</v>
      </c>
      <c r="E11" s="325" t="s">
        <v>766</v>
      </c>
      <c r="F11" s="422">
        <v>53</v>
      </c>
      <c r="G11" s="422">
        <v>3</v>
      </c>
      <c r="H11" s="422">
        <v>2</v>
      </c>
      <c r="I11" s="422"/>
    </row>
    <row r="12" spans="1:9" x14ac:dyDescent="0.2">
      <c r="A12" s="257">
        <v>23</v>
      </c>
      <c r="B12" s="258">
        <v>10</v>
      </c>
      <c r="C12" s="258" t="s">
        <v>37</v>
      </c>
      <c r="D12" s="258" t="s">
        <v>24</v>
      </c>
      <c r="E12" s="321" t="s">
        <v>767</v>
      </c>
      <c r="F12" s="416">
        <v>53</v>
      </c>
      <c r="G12" s="416">
        <v>2</v>
      </c>
      <c r="H12" s="416">
        <v>1</v>
      </c>
      <c r="I12" s="416"/>
    </row>
    <row r="13" spans="1:9" x14ac:dyDescent="0.2">
      <c r="A13" s="299">
        <v>99</v>
      </c>
      <c r="B13" s="300">
        <v>11</v>
      </c>
      <c r="C13" s="300" t="s">
        <v>48</v>
      </c>
      <c r="D13" s="300" t="s">
        <v>36</v>
      </c>
      <c r="E13" s="326" t="s">
        <v>768</v>
      </c>
      <c r="F13" s="428">
        <v>52</v>
      </c>
      <c r="G13" s="428">
        <v>14</v>
      </c>
      <c r="H13" s="428">
        <v>0</v>
      </c>
      <c r="I13" s="428"/>
    </row>
    <row r="14" spans="1:9" x14ac:dyDescent="0.2">
      <c r="A14" s="306">
        <v>20</v>
      </c>
      <c r="B14" s="307">
        <v>12</v>
      </c>
      <c r="C14" s="307" t="s">
        <v>50</v>
      </c>
      <c r="D14" s="307" t="s">
        <v>38</v>
      </c>
      <c r="E14" s="330" t="s">
        <v>769</v>
      </c>
      <c r="F14" s="331">
        <v>52</v>
      </c>
      <c r="G14" s="331">
        <v>14</v>
      </c>
      <c r="H14" s="331">
        <v>0</v>
      </c>
      <c r="I14" s="331"/>
    </row>
    <row r="15" spans="1:9" x14ac:dyDescent="0.2">
      <c r="A15" s="264">
        <v>5</v>
      </c>
      <c r="B15" s="265">
        <v>13</v>
      </c>
      <c r="C15" s="265" t="s">
        <v>43</v>
      </c>
      <c r="D15" s="265" t="s">
        <v>31</v>
      </c>
      <c r="E15" s="327" t="s">
        <v>770</v>
      </c>
      <c r="F15" s="418">
        <v>52</v>
      </c>
      <c r="G15" s="418">
        <v>5</v>
      </c>
      <c r="H15" s="418">
        <v>0</v>
      </c>
      <c r="I15" s="418"/>
    </row>
    <row r="16" spans="1:9" x14ac:dyDescent="0.2">
      <c r="A16" s="299">
        <v>7</v>
      </c>
      <c r="B16" s="300">
        <v>14</v>
      </c>
      <c r="C16" s="300" t="s">
        <v>47</v>
      </c>
      <c r="D16" s="300" t="s">
        <v>36</v>
      </c>
      <c r="E16" s="326" t="s">
        <v>771</v>
      </c>
      <c r="F16" s="428">
        <v>52</v>
      </c>
      <c r="G16" s="428">
        <v>11</v>
      </c>
      <c r="H16" s="428">
        <v>0</v>
      </c>
      <c r="I16" s="428"/>
    </row>
    <row r="17" spans="1:9" x14ac:dyDescent="0.2">
      <c r="A17" s="285">
        <v>4</v>
      </c>
      <c r="B17" s="286">
        <v>15</v>
      </c>
      <c r="C17" s="286" t="s">
        <v>35</v>
      </c>
      <c r="D17" s="286" t="s">
        <v>26</v>
      </c>
      <c r="E17" s="324" t="s">
        <v>772</v>
      </c>
      <c r="F17" s="426">
        <v>52</v>
      </c>
      <c r="G17" s="426">
        <v>-6</v>
      </c>
      <c r="H17" s="426">
        <v>0</v>
      </c>
      <c r="I17" s="426"/>
    </row>
    <row r="18" spans="1:9" x14ac:dyDescent="0.2">
      <c r="A18" s="313">
        <v>6</v>
      </c>
      <c r="B18" s="314">
        <v>16</v>
      </c>
      <c r="C18" s="314" t="s">
        <v>52</v>
      </c>
      <c r="D18" s="314" t="s">
        <v>40</v>
      </c>
      <c r="E18" s="328" t="s">
        <v>773</v>
      </c>
      <c r="F18" s="329">
        <v>52</v>
      </c>
      <c r="G18" s="329">
        <v>10</v>
      </c>
      <c r="H18" s="329">
        <v>0</v>
      </c>
      <c r="I18" s="329"/>
    </row>
    <row r="19" spans="1:9" x14ac:dyDescent="0.2">
      <c r="A19" s="306">
        <v>8</v>
      </c>
      <c r="B19" s="307">
        <v>17</v>
      </c>
      <c r="C19" s="307" t="s">
        <v>49</v>
      </c>
      <c r="D19" s="307" t="s">
        <v>38</v>
      </c>
      <c r="E19" s="330" t="s">
        <v>774</v>
      </c>
      <c r="F19" s="331">
        <v>52</v>
      </c>
      <c r="G19" s="331">
        <v>0</v>
      </c>
      <c r="H19" s="331">
        <v>0</v>
      </c>
      <c r="I19" s="331"/>
    </row>
    <row r="20" spans="1:9" x14ac:dyDescent="0.2">
      <c r="A20" s="313">
        <v>63</v>
      </c>
      <c r="B20" s="314">
        <v>18</v>
      </c>
      <c r="C20" s="314" t="s">
        <v>51</v>
      </c>
      <c r="D20" s="314" t="s">
        <v>40</v>
      </c>
      <c r="E20" s="328" t="s">
        <v>775</v>
      </c>
      <c r="F20" s="329">
        <v>52</v>
      </c>
      <c r="G20" s="329">
        <v>-4</v>
      </c>
      <c r="H20" s="329">
        <v>0</v>
      </c>
      <c r="I20" s="329"/>
    </row>
    <row r="21" spans="1:9" x14ac:dyDescent="0.2">
      <c r="A21" s="271">
        <v>18</v>
      </c>
      <c r="B21" s="272">
        <v>8</v>
      </c>
      <c r="C21" s="272" t="s">
        <v>41</v>
      </c>
      <c r="D21" s="272" t="s">
        <v>27</v>
      </c>
      <c r="E21" s="323" t="s">
        <v>776</v>
      </c>
      <c r="F21" s="420">
        <v>60</v>
      </c>
      <c r="G21" s="420">
        <v>-15</v>
      </c>
      <c r="H21" s="420">
        <v>0</v>
      </c>
      <c r="I21" s="420"/>
    </row>
    <row r="22" spans="1:9" ht="17" customHeight="1" thickBot="1" x14ac:dyDescent="0.25">
      <c r="A22" s="340">
        <v>55</v>
      </c>
      <c r="B22" s="341">
        <v>5</v>
      </c>
      <c r="C22" s="341" t="s">
        <v>33</v>
      </c>
      <c r="D22" s="341" t="s">
        <v>26</v>
      </c>
      <c r="E22" s="342" t="s">
        <v>777</v>
      </c>
      <c r="F22" s="343">
        <v>60</v>
      </c>
      <c r="G22" s="343">
        <v>-10</v>
      </c>
      <c r="H22" s="343">
        <v>0</v>
      </c>
      <c r="I22" s="343"/>
    </row>
  </sheetData>
  <autoFilter ref="A2:I22" xr:uid="{00000000-0009-0000-0000-00001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2"/>
  <sheetViews>
    <sheetView workbookViewId="0">
      <selection activeCell="L27" sqref="L27"/>
    </sheetView>
  </sheetViews>
  <sheetFormatPr baseColWidth="10" defaultRowHeight="16" x14ac:dyDescent="0.2"/>
  <cols>
    <col min="4" max="6" width="13" style="231" hidden="1" customWidth="1"/>
  </cols>
  <sheetData>
    <row r="1" spans="1:11" ht="17" customHeight="1" thickBot="1" x14ac:dyDescent="0.25"/>
    <row r="2" spans="1:11" ht="17" customHeight="1" thickBot="1" x14ac:dyDescent="0.25">
      <c r="A2" s="220" t="s">
        <v>101</v>
      </c>
      <c r="B2" s="221" t="s">
        <v>1</v>
      </c>
      <c r="C2" s="221" t="s">
        <v>0</v>
      </c>
      <c r="D2" s="248" t="s">
        <v>102</v>
      </c>
      <c r="E2" s="248" t="s">
        <v>103</v>
      </c>
      <c r="F2" s="249" t="s">
        <v>104</v>
      </c>
      <c r="G2" s="220" t="s">
        <v>105</v>
      </c>
      <c r="H2" s="221" t="s">
        <v>106</v>
      </c>
      <c r="I2" s="249" t="s">
        <v>107</v>
      </c>
      <c r="J2" s="220" t="s">
        <v>108</v>
      </c>
      <c r="K2" s="221" t="s">
        <v>109</v>
      </c>
    </row>
    <row r="3" spans="1:11" x14ac:dyDescent="0.2">
      <c r="A3" s="250">
        <v>77</v>
      </c>
      <c r="B3" s="251" t="s">
        <v>23</v>
      </c>
      <c r="C3" s="251" t="s">
        <v>21</v>
      </c>
      <c r="D3" s="252"/>
      <c r="E3" s="252"/>
      <c r="F3" s="253"/>
      <c r="G3" s="254" t="s">
        <v>778</v>
      </c>
      <c r="H3" s="255" t="s">
        <v>779</v>
      </c>
      <c r="I3" s="256" t="s">
        <v>780</v>
      </c>
      <c r="J3" s="413">
        <v>15</v>
      </c>
      <c r="K3" s="255"/>
    </row>
    <row r="4" spans="1:11" x14ac:dyDescent="0.2">
      <c r="A4" s="250">
        <v>44</v>
      </c>
      <c r="B4" s="251" t="s">
        <v>22</v>
      </c>
      <c r="C4" s="251" t="s">
        <v>21</v>
      </c>
      <c r="D4" s="252"/>
      <c r="E4" s="252"/>
      <c r="F4" s="253"/>
      <c r="G4" s="254" t="s">
        <v>781</v>
      </c>
      <c r="H4" s="255" t="s">
        <v>782</v>
      </c>
      <c r="I4" s="256" t="s">
        <v>783</v>
      </c>
      <c r="J4" s="413">
        <v>12</v>
      </c>
      <c r="K4" s="255"/>
    </row>
    <row r="5" spans="1:11" x14ac:dyDescent="0.2">
      <c r="A5" s="257">
        <v>33</v>
      </c>
      <c r="B5" s="258" t="s">
        <v>25</v>
      </c>
      <c r="C5" s="258" t="s">
        <v>24</v>
      </c>
      <c r="D5" s="259"/>
      <c r="E5" s="259"/>
      <c r="F5" s="260"/>
      <c r="G5" s="261" t="s">
        <v>784</v>
      </c>
      <c r="H5" s="262" t="s">
        <v>785</v>
      </c>
      <c r="I5" s="263" t="s">
        <v>786</v>
      </c>
      <c r="J5" s="415">
        <v>13</v>
      </c>
      <c r="K5" s="262"/>
    </row>
    <row r="6" spans="1:11" x14ac:dyDescent="0.2">
      <c r="A6" s="264">
        <v>16</v>
      </c>
      <c r="B6" s="265" t="s">
        <v>32</v>
      </c>
      <c r="C6" s="265" t="s">
        <v>31</v>
      </c>
      <c r="D6" s="266"/>
      <c r="E6" s="266"/>
      <c r="F6" s="267"/>
      <c r="G6" s="268" t="s">
        <v>787</v>
      </c>
      <c r="H6" s="269" t="s">
        <v>788</v>
      </c>
      <c r="I6" s="270" t="s">
        <v>789</v>
      </c>
      <c r="J6" s="417">
        <v>12</v>
      </c>
      <c r="K6" s="269"/>
    </row>
    <row r="7" spans="1:11" x14ac:dyDescent="0.2">
      <c r="A7" s="257">
        <v>23</v>
      </c>
      <c r="B7" s="258" t="s">
        <v>37</v>
      </c>
      <c r="C7" s="258" t="s">
        <v>24</v>
      </c>
      <c r="D7" s="259"/>
      <c r="E7" s="259"/>
      <c r="F7" s="260"/>
      <c r="G7" s="261" t="s">
        <v>790</v>
      </c>
      <c r="H7" s="262" t="s">
        <v>791</v>
      </c>
      <c r="I7" s="263" t="s">
        <v>792</v>
      </c>
      <c r="J7" s="415">
        <v>9</v>
      </c>
      <c r="K7" s="262"/>
    </row>
    <row r="8" spans="1:11" x14ac:dyDescent="0.2">
      <c r="A8" s="278">
        <v>3</v>
      </c>
      <c r="B8" s="279" t="s">
        <v>30</v>
      </c>
      <c r="C8" s="279" t="s">
        <v>29</v>
      </c>
      <c r="D8" s="280"/>
      <c r="E8" s="280"/>
      <c r="F8" s="281"/>
      <c r="G8" s="282" t="s">
        <v>793</v>
      </c>
      <c r="H8" s="283" t="s">
        <v>794</v>
      </c>
      <c r="I8" s="284" t="s">
        <v>795</v>
      </c>
      <c r="J8" s="423">
        <v>10</v>
      </c>
      <c r="K8" s="283"/>
    </row>
    <row r="9" spans="1:11" x14ac:dyDescent="0.2">
      <c r="A9" s="278">
        <v>31</v>
      </c>
      <c r="B9" s="279" t="s">
        <v>42</v>
      </c>
      <c r="C9" s="279" t="s">
        <v>29</v>
      </c>
      <c r="D9" s="280"/>
      <c r="E9" s="280"/>
      <c r="F9" s="281"/>
      <c r="G9" s="282" t="s">
        <v>796</v>
      </c>
      <c r="H9" s="283" t="s">
        <v>797</v>
      </c>
      <c r="I9" s="284" t="s">
        <v>798</v>
      </c>
      <c r="J9" s="423">
        <v>7</v>
      </c>
      <c r="K9" s="283"/>
    </row>
    <row r="10" spans="1:11" x14ac:dyDescent="0.2">
      <c r="A10" s="285">
        <v>4</v>
      </c>
      <c r="B10" s="286" t="s">
        <v>35</v>
      </c>
      <c r="C10" s="286" t="s">
        <v>26</v>
      </c>
      <c r="D10" s="287"/>
      <c r="E10" s="287"/>
      <c r="F10" s="288"/>
      <c r="G10" s="289" t="s">
        <v>799</v>
      </c>
      <c r="H10" s="290" t="s">
        <v>800</v>
      </c>
      <c r="I10" s="291" t="s">
        <v>801</v>
      </c>
      <c r="J10" s="425">
        <v>8</v>
      </c>
      <c r="K10" s="290"/>
    </row>
    <row r="11" spans="1:11" x14ac:dyDescent="0.2">
      <c r="A11" s="271">
        <v>27</v>
      </c>
      <c r="B11" s="272" t="s">
        <v>28</v>
      </c>
      <c r="C11" s="272" t="s">
        <v>27</v>
      </c>
      <c r="D11" s="273"/>
      <c r="E11" s="273"/>
      <c r="F11" s="274"/>
      <c r="G11" s="275" t="s">
        <v>802</v>
      </c>
      <c r="H11" s="276" t="s">
        <v>803</v>
      </c>
      <c r="I11" s="277" t="s">
        <v>804</v>
      </c>
      <c r="J11" s="419">
        <v>7</v>
      </c>
      <c r="K11" s="276"/>
    </row>
    <row r="12" spans="1:11" x14ac:dyDescent="0.2">
      <c r="A12" s="285">
        <v>55</v>
      </c>
      <c r="B12" s="286" t="s">
        <v>33</v>
      </c>
      <c r="C12" s="286" t="s">
        <v>26</v>
      </c>
      <c r="D12" s="287"/>
      <c r="E12" s="287"/>
      <c r="F12" s="288"/>
      <c r="G12" s="289" t="s">
        <v>805</v>
      </c>
      <c r="H12" s="290" t="s">
        <v>806</v>
      </c>
      <c r="I12" s="291" t="s">
        <v>405</v>
      </c>
      <c r="J12" s="425">
        <v>4</v>
      </c>
      <c r="K12" s="290"/>
    </row>
    <row r="13" spans="1:11" x14ac:dyDescent="0.2">
      <c r="A13" s="264">
        <v>5</v>
      </c>
      <c r="B13" s="265" t="s">
        <v>43</v>
      </c>
      <c r="C13" s="265" t="s">
        <v>31</v>
      </c>
      <c r="D13" s="266"/>
      <c r="E13" s="266"/>
      <c r="F13" s="267"/>
      <c r="G13" s="268" t="s">
        <v>807</v>
      </c>
      <c r="H13" s="269" t="s">
        <v>384</v>
      </c>
      <c r="I13" s="270" t="s">
        <v>141</v>
      </c>
      <c r="J13" s="417">
        <v>2</v>
      </c>
      <c r="K13" s="269"/>
    </row>
    <row r="14" spans="1:11" x14ac:dyDescent="0.2">
      <c r="A14" s="292">
        <v>10</v>
      </c>
      <c r="B14" s="293" t="s">
        <v>39</v>
      </c>
      <c r="C14" s="293" t="s">
        <v>34</v>
      </c>
      <c r="D14" s="294"/>
      <c r="E14" s="294"/>
      <c r="F14" s="295"/>
      <c r="G14" s="296" t="s">
        <v>808</v>
      </c>
      <c r="H14" s="297" t="s">
        <v>809</v>
      </c>
      <c r="I14" s="298" t="s">
        <v>141</v>
      </c>
      <c r="J14" s="421">
        <v>4</v>
      </c>
      <c r="K14" s="297"/>
    </row>
    <row r="15" spans="1:11" x14ac:dyDescent="0.2">
      <c r="A15" s="292">
        <v>23</v>
      </c>
      <c r="B15" s="293" t="s">
        <v>45</v>
      </c>
      <c r="C15" s="293" t="s">
        <v>34</v>
      </c>
      <c r="D15" s="294"/>
      <c r="E15" s="294"/>
      <c r="F15" s="295"/>
      <c r="G15" s="296" t="s">
        <v>810</v>
      </c>
      <c r="H15" s="297" t="s">
        <v>811</v>
      </c>
      <c r="I15" s="298" t="s">
        <v>141</v>
      </c>
      <c r="J15" s="421">
        <v>2</v>
      </c>
      <c r="K15" s="297"/>
    </row>
    <row r="16" spans="1:11" x14ac:dyDescent="0.2">
      <c r="A16" s="299">
        <v>99</v>
      </c>
      <c r="B16" s="300" t="s">
        <v>48</v>
      </c>
      <c r="C16" s="300" t="s">
        <v>36</v>
      </c>
      <c r="D16" s="301"/>
      <c r="E16" s="301"/>
      <c r="F16" s="302"/>
      <c r="G16" s="303" t="s">
        <v>812</v>
      </c>
      <c r="H16" s="304" t="s">
        <v>813</v>
      </c>
      <c r="I16" s="305" t="s">
        <v>141</v>
      </c>
      <c r="J16" s="427">
        <v>3</v>
      </c>
      <c r="K16" s="304"/>
    </row>
    <row r="17" spans="1:11" x14ac:dyDescent="0.2">
      <c r="A17" s="306">
        <v>20</v>
      </c>
      <c r="B17" s="307" t="s">
        <v>50</v>
      </c>
      <c r="C17" s="307" t="s">
        <v>38</v>
      </c>
      <c r="D17" s="308"/>
      <c r="E17" s="308"/>
      <c r="F17" s="309"/>
      <c r="G17" s="310" t="s">
        <v>814</v>
      </c>
      <c r="H17" s="311" t="s">
        <v>815</v>
      </c>
      <c r="I17" s="312" t="s">
        <v>141</v>
      </c>
      <c r="J17" s="429">
        <v>4</v>
      </c>
      <c r="K17" s="311"/>
    </row>
    <row r="18" spans="1:11" x14ac:dyDescent="0.2">
      <c r="A18" s="306">
        <v>8</v>
      </c>
      <c r="B18" s="307" t="s">
        <v>49</v>
      </c>
      <c r="C18" s="307" t="s">
        <v>38</v>
      </c>
      <c r="D18" s="308"/>
      <c r="E18" s="308"/>
      <c r="F18" s="309"/>
      <c r="G18" s="310" t="s">
        <v>816</v>
      </c>
      <c r="H18" s="311" t="s">
        <v>141</v>
      </c>
      <c r="I18" s="312" t="s">
        <v>141</v>
      </c>
      <c r="J18" s="429">
        <v>1</v>
      </c>
      <c r="K18" s="311"/>
    </row>
    <row r="19" spans="1:11" x14ac:dyDescent="0.2">
      <c r="A19" s="313">
        <v>63</v>
      </c>
      <c r="B19" s="314" t="s">
        <v>51</v>
      </c>
      <c r="C19" s="314" t="s">
        <v>40</v>
      </c>
      <c r="D19" s="315"/>
      <c r="E19" s="315"/>
      <c r="F19" s="316"/>
      <c r="G19" s="317" t="s">
        <v>817</v>
      </c>
      <c r="H19" s="318" t="s">
        <v>141</v>
      </c>
      <c r="I19" s="319" t="s">
        <v>141</v>
      </c>
      <c r="J19" s="430">
        <v>3</v>
      </c>
      <c r="K19" s="318"/>
    </row>
    <row r="20" spans="1:11" x14ac:dyDescent="0.2">
      <c r="A20" s="313">
        <v>6</v>
      </c>
      <c r="B20" s="314" t="s">
        <v>52</v>
      </c>
      <c r="C20" s="314" t="s">
        <v>40</v>
      </c>
      <c r="D20" s="315"/>
      <c r="E20" s="315"/>
      <c r="F20" s="316"/>
      <c r="G20" s="317" t="s">
        <v>818</v>
      </c>
      <c r="H20" s="318" t="s">
        <v>141</v>
      </c>
      <c r="I20" s="319" t="s">
        <v>141</v>
      </c>
      <c r="J20" s="430">
        <v>1</v>
      </c>
      <c r="K20" s="318"/>
    </row>
    <row r="21" spans="1:11" x14ac:dyDescent="0.2">
      <c r="A21" s="299">
        <v>7</v>
      </c>
      <c r="B21" s="300" t="s">
        <v>47</v>
      </c>
      <c r="C21" s="300" t="s">
        <v>36</v>
      </c>
      <c r="D21" s="301"/>
      <c r="E21" s="301"/>
      <c r="F21" s="302"/>
      <c r="G21" s="303" t="s">
        <v>819</v>
      </c>
      <c r="H21" s="304" t="s">
        <v>141</v>
      </c>
      <c r="I21" s="305" t="s">
        <v>141</v>
      </c>
      <c r="J21" s="427">
        <v>1</v>
      </c>
      <c r="K21" s="304"/>
    </row>
    <row r="22" spans="1:11" ht="17" customHeight="1" thickBot="1" x14ac:dyDescent="0.25">
      <c r="A22" s="344">
        <v>18</v>
      </c>
      <c r="B22" s="345" t="s">
        <v>46</v>
      </c>
      <c r="C22" s="345" t="s">
        <v>27</v>
      </c>
      <c r="D22" s="346"/>
      <c r="E22" s="346"/>
      <c r="F22" s="347"/>
      <c r="G22" s="348" t="s">
        <v>820</v>
      </c>
      <c r="H22" s="349" t="s">
        <v>141</v>
      </c>
      <c r="I22" s="350" t="s">
        <v>141</v>
      </c>
      <c r="J22" s="351">
        <v>1</v>
      </c>
      <c r="K22" s="349"/>
    </row>
  </sheetData>
  <autoFilter ref="A2:K22" xr:uid="{00000000-0009-0000-0000-00001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2"/>
  <sheetViews>
    <sheetView workbookViewId="0">
      <selection activeCell="R32" sqref="R32"/>
    </sheetView>
  </sheetViews>
  <sheetFormatPr baseColWidth="10" defaultRowHeight="16" x14ac:dyDescent="0.2"/>
  <cols>
    <col min="9" max="9" width="21.5" style="231" customWidth="1"/>
  </cols>
  <sheetData>
    <row r="1" spans="1:9" ht="17" customHeight="1" thickBot="1" x14ac:dyDescent="0.25"/>
    <row r="2" spans="1:9" ht="17" customHeight="1" thickBot="1" x14ac:dyDescent="0.25">
      <c r="A2" s="220" t="s">
        <v>101</v>
      </c>
      <c r="B2" s="221" t="s">
        <v>155</v>
      </c>
      <c r="C2" s="221" t="s">
        <v>1</v>
      </c>
      <c r="D2" s="221" t="s">
        <v>0</v>
      </c>
      <c r="E2" s="221" t="s">
        <v>156</v>
      </c>
      <c r="F2" s="221" t="s">
        <v>157</v>
      </c>
      <c r="G2" s="221" t="s">
        <v>108</v>
      </c>
      <c r="H2" s="221" t="s">
        <v>158</v>
      </c>
      <c r="I2" s="221" t="s">
        <v>109</v>
      </c>
    </row>
    <row r="3" spans="1:9" x14ac:dyDescent="0.2">
      <c r="A3" s="250">
        <v>44</v>
      </c>
      <c r="B3" s="251">
        <v>1</v>
      </c>
      <c r="C3" s="251" t="s">
        <v>22</v>
      </c>
      <c r="D3" s="251" t="s">
        <v>21</v>
      </c>
      <c r="E3" s="320" t="s">
        <v>821</v>
      </c>
      <c r="F3" s="414">
        <v>60</v>
      </c>
      <c r="G3" s="414">
        <v>31</v>
      </c>
      <c r="H3" s="414">
        <v>25</v>
      </c>
      <c r="I3" s="414"/>
    </row>
    <row r="4" spans="1:9" x14ac:dyDescent="0.2">
      <c r="A4" s="257">
        <v>33</v>
      </c>
      <c r="B4" s="258">
        <v>2</v>
      </c>
      <c r="C4" s="258" t="s">
        <v>25</v>
      </c>
      <c r="D4" s="258" t="s">
        <v>24</v>
      </c>
      <c r="E4" s="321" t="s">
        <v>822</v>
      </c>
      <c r="F4" s="416">
        <v>60</v>
      </c>
      <c r="G4" s="416">
        <v>29</v>
      </c>
      <c r="H4" s="416">
        <v>19</v>
      </c>
      <c r="I4" s="416"/>
    </row>
    <row r="5" spans="1:9" x14ac:dyDescent="0.2">
      <c r="A5" s="278">
        <v>3</v>
      </c>
      <c r="B5" s="279">
        <v>3</v>
      </c>
      <c r="C5" s="279" t="s">
        <v>30</v>
      </c>
      <c r="D5" s="279" t="s">
        <v>29</v>
      </c>
      <c r="E5" s="322" t="s">
        <v>823</v>
      </c>
      <c r="F5" s="424">
        <v>60</v>
      </c>
      <c r="G5" s="424">
        <v>40</v>
      </c>
      <c r="H5" s="424">
        <v>15</v>
      </c>
      <c r="I5" s="424"/>
    </row>
    <row r="6" spans="1:9" x14ac:dyDescent="0.2">
      <c r="A6" s="271">
        <v>11</v>
      </c>
      <c r="B6" s="272">
        <v>4</v>
      </c>
      <c r="C6" s="272" t="s">
        <v>28</v>
      </c>
      <c r="D6" s="272" t="s">
        <v>27</v>
      </c>
      <c r="E6" s="323" t="s">
        <v>824</v>
      </c>
      <c r="F6" s="420">
        <v>60</v>
      </c>
      <c r="G6" s="420">
        <v>26</v>
      </c>
      <c r="H6" s="420">
        <v>12</v>
      </c>
      <c r="I6" s="420"/>
    </row>
    <row r="7" spans="1:9" x14ac:dyDescent="0.2">
      <c r="A7" s="285">
        <v>55</v>
      </c>
      <c r="B7" s="286">
        <v>5</v>
      </c>
      <c r="C7" s="286" t="s">
        <v>33</v>
      </c>
      <c r="D7" s="286" t="s">
        <v>26</v>
      </c>
      <c r="E7" s="324" t="s">
        <v>777</v>
      </c>
      <c r="F7" s="426">
        <v>60</v>
      </c>
      <c r="G7" s="426">
        <v>24</v>
      </c>
      <c r="H7" s="426">
        <v>10</v>
      </c>
      <c r="I7" s="426"/>
    </row>
    <row r="8" spans="1:9" x14ac:dyDescent="0.2">
      <c r="A8" s="292">
        <v>10</v>
      </c>
      <c r="B8" s="293">
        <v>6</v>
      </c>
      <c r="C8" s="293" t="s">
        <v>39</v>
      </c>
      <c r="D8" s="293" t="s">
        <v>34</v>
      </c>
      <c r="E8" s="325" t="s">
        <v>825</v>
      </c>
      <c r="F8" s="422">
        <v>60</v>
      </c>
      <c r="G8" s="422">
        <v>22</v>
      </c>
      <c r="H8" s="422">
        <v>8</v>
      </c>
      <c r="I8" s="422"/>
    </row>
    <row r="9" spans="1:9" x14ac:dyDescent="0.2">
      <c r="A9" s="264">
        <v>16</v>
      </c>
      <c r="B9" s="265">
        <v>7</v>
      </c>
      <c r="C9" s="265" t="s">
        <v>32</v>
      </c>
      <c r="D9" s="265" t="s">
        <v>31</v>
      </c>
      <c r="E9" s="327" t="s">
        <v>826</v>
      </c>
      <c r="F9" s="418">
        <v>60</v>
      </c>
      <c r="G9" s="418">
        <v>4</v>
      </c>
      <c r="H9" s="418">
        <v>6</v>
      </c>
      <c r="I9" s="418"/>
    </row>
    <row r="10" spans="1:9" x14ac:dyDescent="0.2">
      <c r="A10" s="271">
        <v>18</v>
      </c>
      <c r="B10" s="272">
        <v>8</v>
      </c>
      <c r="C10" s="272" t="s">
        <v>46</v>
      </c>
      <c r="D10" s="272" t="s">
        <v>27</v>
      </c>
      <c r="E10" s="323" t="s">
        <v>776</v>
      </c>
      <c r="F10" s="420">
        <v>60</v>
      </c>
      <c r="G10" s="420">
        <v>15</v>
      </c>
      <c r="H10" s="420">
        <v>4</v>
      </c>
      <c r="I10" s="420"/>
    </row>
    <row r="11" spans="1:9" x14ac:dyDescent="0.2">
      <c r="A11" s="306">
        <v>8</v>
      </c>
      <c r="B11" s="307">
        <v>9</v>
      </c>
      <c r="C11" s="307" t="s">
        <v>49</v>
      </c>
      <c r="D11" s="307" t="s">
        <v>38</v>
      </c>
      <c r="E11" s="330" t="s">
        <v>827</v>
      </c>
      <c r="F11" s="331">
        <v>60</v>
      </c>
      <c r="G11" s="331">
        <v>16</v>
      </c>
      <c r="H11" s="331">
        <v>2</v>
      </c>
      <c r="I11" s="331"/>
    </row>
    <row r="12" spans="1:9" x14ac:dyDescent="0.2">
      <c r="A12" s="299">
        <v>99</v>
      </c>
      <c r="B12" s="300">
        <v>10</v>
      </c>
      <c r="C12" s="300" t="s">
        <v>48</v>
      </c>
      <c r="D12" s="300" t="s">
        <v>36</v>
      </c>
      <c r="E12" s="326" t="s">
        <v>828</v>
      </c>
      <c r="F12" s="428">
        <v>60</v>
      </c>
      <c r="G12" s="428">
        <v>15</v>
      </c>
      <c r="H12" s="428">
        <v>1</v>
      </c>
      <c r="I12" s="428"/>
    </row>
    <row r="13" spans="1:9" x14ac:dyDescent="0.2">
      <c r="A13" s="264">
        <v>5</v>
      </c>
      <c r="B13" s="265">
        <v>11</v>
      </c>
      <c r="C13" s="265" t="s">
        <v>43</v>
      </c>
      <c r="D13" s="265" t="s">
        <v>31</v>
      </c>
      <c r="E13" s="327" t="s">
        <v>829</v>
      </c>
      <c r="F13" s="418">
        <v>60</v>
      </c>
      <c r="G13" s="418">
        <v>1</v>
      </c>
      <c r="H13" s="418">
        <v>0</v>
      </c>
      <c r="I13" s="418"/>
    </row>
    <row r="14" spans="1:9" x14ac:dyDescent="0.2">
      <c r="A14" s="299">
        <v>7</v>
      </c>
      <c r="B14" s="300">
        <v>12</v>
      </c>
      <c r="C14" s="300" t="s">
        <v>47</v>
      </c>
      <c r="D14" s="300" t="s">
        <v>36</v>
      </c>
      <c r="E14" s="326" t="s">
        <v>830</v>
      </c>
      <c r="F14" s="428">
        <v>60</v>
      </c>
      <c r="G14" s="428">
        <v>11</v>
      </c>
      <c r="H14" s="428">
        <v>0</v>
      </c>
      <c r="I14" s="428" t="s">
        <v>831</v>
      </c>
    </row>
    <row r="15" spans="1:9" x14ac:dyDescent="0.2">
      <c r="A15" s="306">
        <v>20</v>
      </c>
      <c r="B15" s="307">
        <v>13</v>
      </c>
      <c r="C15" s="307" t="s">
        <v>50</v>
      </c>
      <c r="D15" s="307" t="s">
        <v>38</v>
      </c>
      <c r="E15" s="330" t="s">
        <v>832</v>
      </c>
      <c r="F15" s="331">
        <v>60</v>
      </c>
      <c r="G15" s="331">
        <v>3</v>
      </c>
      <c r="H15" s="331">
        <v>0</v>
      </c>
      <c r="I15" s="331"/>
    </row>
    <row r="16" spans="1:9" x14ac:dyDescent="0.2">
      <c r="A16" s="313">
        <v>6</v>
      </c>
      <c r="B16" s="314">
        <v>14</v>
      </c>
      <c r="C16" s="314" t="s">
        <v>52</v>
      </c>
      <c r="D16" s="314" t="s">
        <v>40</v>
      </c>
      <c r="E16" s="328" t="s">
        <v>833</v>
      </c>
      <c r="F16" s="329">
        <v>60</v>
      </c>
      <c r="G16" s="329">
        <v>12</v>
      </c>
      <c r="H16" s="329">
        <v>0</v>
      </c>
      <c r="I16" s="329"/>
    </row>
    <row r="17" spans="1:9" x14ac:dyDescent="0.2">
      <c r="A17" s="292">
        <v>23</v>
      </c>
      <c r="B17" s="293">
        <v>15</v>
      </c>
      <c r="C17" s="293" t="s">
        <v>45</v>
      </c>
      <c r="D17" s="293" t="s">
        <v>34</v>
      </c>
      <c r="E17" s="325" t="s">
        <v>834</v>
      </c>
      <c r="F17" s="422">
        <v>60</v>
      </c>
      <c r="G17" s="422">
        <v>-1</v>
      </c>
      <c r="H17" s="422">
        <v>0</v>
      </c>
      <c r="I17" s="422"/>
    </row>
    <row r="18" spans="1:9" x14ac:dyDescent="0.2">
      <c r="A18" s="285">
        <v>4</v>
      </c>
      <c r="B18" s="286" t="s">
        <v>177</v>
      </c>
      <c r="C18" s="286" t="s">
        <v>35</v>
      </c>
      <c r="D18" s="286" t="s">
        <v>26</v>
      </c>
      <c r="E18" s="324" t="s">
        <v>835</v>
      </c>
      <c r="F18" s="426">
        <v>42</v>
      </c>
      <c r="G18" s="426">
        <v>-15</v>
      </c>
      <c r="H18" s="426">
        <v>0</v>
      </c>
      <c r="I18" s="426" t="s">
        <v>836</v>
      </c>
    </row>
    <row r="19" spans="1:9" x14ac:dyDescent="0.2">
      <c r="A19" s="257">
        <v>23</v>
      </c>
      <c r="B19" s="258" t="s">
        <v>177</v>
      </c>
      <c r="C19" s="258" t="s">
        <v>37</v>
      </c>
      <c r="D19" s="258" t="s">
        <v>24</v>
      </c>
      <c r="E19" s="321" t="s">
        <v>837</v>
      </c>
      <c r="F19" s="416">
        <v>23</v>
      </c>
      <c r="G19" s="416">
        <v>-15</v>
      </c>
      <c r="H19" s="416">
        <v>0</v>
      </c>
      <c r="I19" s="416" t="s">
        <v>838</v>
      </c>
    </row>
    <row r="20" spans="1:9" x14ac:dyDescent="0.2">
      <c r="A20" s="278">
        <v>31</v>
      </c>
      <c r="B20" s="279" t="s">
        <v>177</v>
      </c>
      <c r="C20" s="279" t="s">
        <v>42</v>
      </c>
      <c r="D20" s="279" t="s">
        <v>29</v>
      </c>
      <c r="E20" s="322" t="s">
        <v>839</v>
      </c>
      <c r="F20" s="424">
        <v>22</v>
      </c>
      <c r="G20" s="424">
        <v>-15</v>
      </c>
      <c r="H20" s="424">
        <v>0</v>
      </c>
      <c r="I20" s="424" t="s">
        <v>176</v>
      </c>
    </row>
    <row r="21" spans="1:9" x14ac:dyDescent="0.2">
      <c r="A21" s="250">
        <v>77</v>
      </c>
      <c r="B21" s="251" t="s">
        <v>177</v>
      </c>
      <c r="C21" s="251" t="s">
        <v>23</v>
      </c>
      <c r="D21" s="251" t="s">
        <v>21</v>
      </c>
      <c r="E21" s="320" t="s">
        <v>840</v>
      </c>
      <c r="F21" s="414">
        <v>18</v>
      </c>
      <c r="G21" s="414">
        <v>-15</v>
      </c>
      <c r="H21" s="414">
        <v>0</v>
      </c>
      <c r="I21" s="414" t="s">
        <v>176</v>
      </c>
    </row>
    <row r="22" spans="1:9" ht="17" customHeight="1" thickBot="1" x14ac:dyDescent="0.25">
      <c r="A22" s="355">
        <v>63</v>
      </c>
      <c r="B22" s="356" t="s">
        <v>177</v>
      </c>
      <c r="C22" s="356" t="s">
        <v>51</v>
      </c>
      <c r="D22" s="356" t="s">
        <v>40</v>
      </c>
      <c r="E22" s="357" t="s">
        <v>841</v>
      </c>
      <c r="F22" s="358">
        <v>12</v>
      </c>
      <c r="G22" s="358">
        <v>-15</v>
      </c>
      <c r="H22" s="358">
        <v>0</v>
      </c>
      <c r="I22" s="358" t="s">
        <v>842</v>
      </c>
    </row>
  </sheetData>
  <autoFilter ref="A2:I22" xr:uid="{00000000-0009-0000-0000-000018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2"/>
  <sheetViews>
    <sheetView zoomScale="120" zoomScaleNormal="120" workbookViewId="0">
      <selection activeCell="A2" sqref="A2:K22"/>
    </sheetView>
  </sheetViews>
  <sheetFormatPr baseColWidth="10" defaultRowHeight="16" x14ac:dyDescent="0.2"/>
  <cols>
    <col min="4" max="6" width="13" style="231" hidden="1" customWidth="1"/>
    <col min="11" max="11" width="21.83203125" style="231" customWidth="1"/>
  </cols>
  <sheetData>
    <row r="1" spans="1:11" ht="17" customHeight="1" thickBot="1" x14ac:dyDescent="0.25"/>
    <row r="2" spans="1:11" ht="17" customHeight="1" thickBot="1" x14ac:dyDescent="0.25">
      <c r="A2" s="220" t="s">
        <v>101</v>
      </c>
      <c r="B2" s="221" t="s">
        <v>1</v>
      </c>
      <c r="C2" s="221" t="s">
        <v>0</v>
      </c>
      <c r="D2" s="248" t="s">
        <v>102</v>
      </c>
      <c r="E2" s="248" t="s">
        <v>103</v>
      </c>
      <c r="F2" s="249" t="s">
        <v>104</v>
      </c>
      <c r="G2" s="220" t="s">
        <v>105</v>
      </c>
      <c r="H2" s="221" t="s">
        <v>106</v>
      </c>
      <c r="I2" s="249" t="s">
        <v>107</v>
      </c>
      <c r="J2" s="220" t="s">
        <v>108</v>
      </c>
      <c r="K2" s="221" t="s">
        <v>109</v>
      </c>
    </row>
    <row r="3" spans="1:11" x14ac:dyDescent="0.2">
      <c r="A3" s="250">
        <v>44</v>
      </c>
      <c r="B3" s="251" t="s">
        <v>22</v>
      </c>
      <c r="C3" s="251" t="s">
        <v>21</v>
      </c>
      <c r="D3" s="252"/>
      <c r="E3" s="252"/>
      <c r="F3" s="253"/>
      <c r="G3" s="254" t="s">
        <v>843</v>
      </c>
      <c r="H3" s="255" t="s">
        <v>844</v>
      </c>
      <c r="I3" s="256" t="s">
        <v>845</v>
      </c>
      <c r="J3" s="413">
        <v>15</v>
      </c>
      <c r="K3" s="255"/>
    </row>
    <row r="4" spans="1:11" x14ac:dyDescent="0.2">
      <c r="A4" s="250">
        <v>77</v>
      </c>
      <c r="B4" s="251" t="s">
        <v>23</v>
      </c>
      <c r="C4" s="251" t="s">
        <v>21</v>
      </c>
      <c r="D4" s="252"/>
      <c r="E4" s="252"/>
      <c r="F4" s="253"/>
      <c r="G4" s="254" t="s">
        <v>846</v>
      </c>
      <c r="H4" s="255" t="s">
        <v>847</v>
      </c>
      <c r="I4" s="256" t="s">
        <v>848</v>
      </c>
      <c r="J4" s="413">
        <v>12</v>
      </c>
      <c r="K4" s="255"/>
    </row>
    <row r="5" spans="1:11" x14ac:dyDescent="0.2">
      <c r="A5" s="257">
        <v>33</v>
      </c>
      <c r="B5" s="258" t="s">
        <v>25</v>
      </c>
      <c r="C5" s="258" t="s">
        <v>24</v>
      </c>
      <c r="D5" s="259"/>
      <c r="E5" s="259"/>
      <c r="F5" s="260"/>
      <c r="G5" s="261" t="s">
        <v>849</v>
      </c>
      <c r="H5" s="262" t="s">
        <v>850</v>
      </c>
      <c r="I5" s="263" t="s">
        <v>851</v>
      </c>
      <c r="J5" s="415">
        <v>13</v>
      </c>
      <c r="K5" s="262"/>
    </row>
    <row r="6" spans="1:11" x14ac:dyDescent="0.2">
      <c r="A6" s="264">
        <v>16</v>
      </c>
      <c r="B6" s="265" t="s">
        <v>32</v>
      </c>
      <c r="C6" s="265" t="s">
        <v>31</v>
      </c>
      <c r="D6" s="266"/>
      <c r="E6" s="266"/>
      <c r="F6" s="267"/>
      <c r="G6" s="268" t="s">
        <v>852</v>
      </c>
      <c r="H6" s="269" t="s">
        <v>853</v>
      </c>
      <c r="I6" s="270" t="s">
        <v>854</v>
      </c>
      <c r="J6" s="417">
        <v>12</v>
      </c>
      <c r="K6" s="269"/>
    </row>
    <row r="7" spans="1:11" x14ac:dyDescent="0.2">
      <c r="A7" s="271">
        <v>27</v>
      </c>
      <c r="B7" s="272" t="s">
        <v>28</v>
      </c>
      <c r="C7" s="272" t="s">
        <v>27</v>
      </c>
      <c r="D7" s="273"/>
      <c r="E7" s="273"/>
      <c r="F7" s="274"/>
      <c r="G7" s="275" t="s">
        <v>855</v>
      </c>
      <c r="H7" s="276" t="s">
        <v>856</v>
      </c>
      <c r="I7" s="277" t="s">
        <v>857</v>
      </c>
      <c r="J7" s="419">
        <v>11</v>
      </c>
      <c r="K7" s="276"/>
    </row>
    <row r="8" spans="1:11" x14ac:dyDescent="0.2">
      <c r="A8" s="257">
        <v>23</v>
      </c>
      <c r="B8" s="258" t="s">
        <v>37</v>
      </c>
      <c r="C8" s="258" t="s">
        <v>24</v>
      </c>
      <c r="D8" s="259"/>
      <c r="E8" s="259"/>
      <c r="F8" s="260"/>
      <c r="G8" s="261" t="s">
        <v>858</v>
      </c>
      <c r="H8" s="262" t="s">
        <v>859</v>
      </c>
      <c r="I8" s="263" t="s">
        <v>860</v>
      </c>
      <c r="J8" s="415">
        <v>8</v>
      </c>
      <c r="K8" s="262"/>
    </row>
    <row r="9" spans="1:11" x14ac:dyDescent="0.2">
      <c r="A9" s="285">
        <v>55</v>
      </c>
      <c r="B9" s="286" t="s">
        <v>33</v>
      </c>
      <c r="C9" s="286" t="s">
        <v>26</v>
      </c>
      <c r="D9" s="287"/>
      <c r="E9" s="287"/>
      <c r="F9" s="288"/>
      <c r="G9" s="289" t="s">
        <v>861</v>
      </c>
      <c r="H9" s="290" t="s">
        <v>862</v>
      </c>
      <c r="I9" s="291" t="s">
        <v>863</v>
      </c>
      <c r="J9" s="425">
        <v>9</v>
      </c>
      <c r="K9" s="290"/>
    </row>
    <row r="10" spans="1:11" x14ac:dyDescent="0.2">
      <c r="A10" s="285">
        <v>4</v>
      </c>
      <c r="B10" s="286" t="s">
        <v>35</v>
      </c>
      <c r="C10" s="286" t="s">
        <v>26</v>
      </c>
      <c r="D10" s="287"/>
      <c r="E10" s="287"/>
      <c r="F10" s="288"/>
      <c r="G10" s="289" t="s">
        <v>864</v>
      </c>
      <c r="H10" s="290" t="s">
        <v>865</v>
      </c>
      <c r="I10" s="291" t="s">
        <v>866</v>
      </c>
      <c r="J10" s="425">
        <v>6</v>
      </c>
      <c r="K10" s="290"/>
    </row>
    <row r="11" spans="1:11" x14ac:dyDescent="0.2">
      <c r="A11" s="292">
        <v>10</v>
      </c>
      <c r="B11" s="293" t="s">
        <v>39</v>
      </c>
      <c r="C11" s="293" t="s">
        <v>34</v>
      </c>
      <c r="D11" s="294"/>
      <c r="E11" s="294"/>
      <c r="F11" s="295"/>
      <c r="G11" s="296" t="s">
        <v>867</v>
      </c>
      <c r="H11" s="297" t="s">
        <v>853</v>
      </c>
      <c r="I11" s="298" t="s">
        <v>868</v>
      </c>
      <c r="J11" s="421">
        <v>7</v>
      </c>
      <c r="K11" s="297"/>
    </row>
    <row r="12" spans="1:11" x14ac:dyDescent="0.2">
      <c r="A12" s="278">
        <v>3</v>
      </c>
      <c r="B12" s="279" t="s">
        <v>30</v>
      </c>
      <c r="C12" s="279" t="s">
        <v>29</v>
      </c>
      <c r="D12" s="280"/>
      <c r="E12" s="280"/>
      <c r="F12" s="281"/>
      <c r="G12" s="282" t="s">
        <v>869</v>
      </c>
      <c r="H12" s="283" t="s">
        <v>870</v>
      </c>
      <c r="I12" s="284" t="s">
        <v>141</v>
      </c>
      <c r="J12" s="423">
        <v>6</v>
      </c>
      <c r="K12" s="283" t="s">
        <v>871</v>
      </c>
    </row>
    <row r="13" spans="1:11" x14ac:dyDescent="0.2">
      <c r="A13" s="278">
        <v>31</v>
      </c>
      <c r="B13" s="279" t="s">
        <v>42</v>
      </c>
      <c r="C13" s="279" t="s">
        <v>29</v>
      </c>
      <c r="D13" s="280"/>
      <c r="E13" s="280"/>
      <c r="F13" s="281"/>
      <c r="G13" s="282" t="s">
        <v>872</v>
      </c>
      <c r="H13" s="283" t="s">
        <v>873</v>
      </c>
      <c r="I13" s="284" t="s">
        <v>141</v>
      </c>
      <c r="J13" s="423">
        <v>2</v>
      </c>
      <c r="K13" s="283"/>
    </row>
    <row r="14" spans="1:11" x14ac:dyDescent="0.2">
      <c r="A14" s="271">
        <v>18</v>
      </c>
      <c r="B14" s="272" t="s">
        <v>41</v>
      </c>
      <c r="C14" s="272" t="s">
        <v>27</v>
      </c>
      <c r="D14" s="273"/>
      <c r="E14" s="273"/>
      <c r="F14" s="274"/>
      <c r="G14" s="275" t="s">
        <v>483</v>
      </c>
      <c r="H14" s="276" t="s">
        <v>874</v>
      </c>
      <c r="I14" s="277" t="s">
        <v>141</v>
      </c>
      <c r="J14" s="419">
        <v>2</v>
      </c>
      <c r="K14" s="276"/>
    </row>
    <row r="15" spans="1:11" x14ac:dyDescent="0.2">
      <c r="A15" s="292">
        <v>23</v>
      </c>
      <c r="B15" s="293" t="s">
        <v>45</v>
      </c>
      <c r="C15" s="293" t="s">
        <v>34</v>
      </c>
      <c r="D15" s="294"/>
      <c r="E15" s="294"/>
      <c r="F15" s="295"/>
      <c r="G15" s="296" t="s">
        <v>875</v>
      </c>
      <c r="H15" s="297" t="s">
        <v>876</v>
      </c>
      <c r="I15" s="298" t="s">
        <v>141</v>
      </c>
      <c r="J15" s="421">
        <v>2</v>
      </c>
      <c r="K15" s="297"/>
    </row>
    <row r="16" spans="1:11" x14ac:dyDescent="0.2">
      <c r="A16" s="313">
        <v>63</v>
      </c>
      <c r="B16" s="314" t="s">
        <v>51</v>
      </c>
      <c r="C16" s="314" t="s">
        <v>40</v>
      </c>
      <c r="D16" s="315"/>
      <c r="E16" s="315"/>
      <c r="F16" s="316"/>
      <c r="G16" s="317" t="s">
        <v>877</v>
      </c>
      <c r="H16" s="318" t="s">
        <v>878</v>
      </c>
      <c r="I16" s="319" t="s">
        <v>141</v>
      </c>
      <c r="J16" s="430">
        <v>4</v>
      </c>
      <c r="K16" s="318"/>
    </row>
    <row r="17" spans="1:11" x14ac:dyDescent="0.2">
      <c r="A17" s="264">
        <v>5</v>
      </c>
      <c r="B17" s="265" t="s">
        <v>43</v>
      </c>
      <c r="C17" s="265" t="s">
        <v>31</v>
      </c>
      <c r="D17" s="266"/>
      <c r="E17" s="266"/>
      <c r="F17" s="267"/>
      <c r="G17" s="268" t="s">
        <v>879</v>
      </c>
      <c r="H17" s="269" t="s">
        <v>880</v>
      </c>
      <c r="I17" s="270" t="s">
        <v>141</v>
      </c>
      <c r="J17" s="417">
        <v>2</v>
      </c>
      <c r="K17" s="269"/>
    </row>
    <row r="18" spans="1:11" x14ac:dyDescent="0.2">
      <c r="A18" s="299">
        <v>7</v>
      </c>
      <c r="B18" s="300" t="s">
        <v>47</v>
      </c>
      <c r="C18" s="300" t="s">
        <v>36</v>
      </c>
      <c r="D18" s="301"/>
      <c r="E18" s="301"/>
      <c r="F18" s="302"/>
      <c r="G18" s="303" t="s">
        <v>881</v>
      </c>
      <c r="H18" s="304" t="s">
        <v>141</v>
      </c>
      <c r="I18" s="305" t="s">
        <v>141</v>
      </c>
      <c r="J18" s="427">
        <v>3</v>
      </c>
      <c r="K18" s="304"/>
    </row>
    <row r="19" spans="1:11" x14ac:dyDescent="0.2">
      <c r="A19" s="299">
        <v>99</v>
      </c>
      <c r="B19" s="300" t="s">
        <v>48</v>
      </c>
      <c r="C19" s="300" t="s">
        <v>36</v>
      </c>
      <c r="D19" s="301"/>
      <c r="E19" s="301"/>
      <c r="F19" s="302"/>
      <c r="G19" s="303" t="s">
        <v>882</v>
      </c>
      <c r="H19" s="304" t="s">
        <v>141</v>
      </c>
      <c r="I19" s="305" t="s">
        <v>141</v>
      </c>
      <c r="J19" s="427">
        <v>1</v>
      </c>
      <c r="K19" s="304"/>
    </row>
    <row r="20" spans="1:11" x14ac:dyDescent="0.2">
      <c r="A20" s="306">
        <v>8</v>
      </c>
      <c r="B20" s="307" t="s">
        <v>49</v>
      </c>
      <c r="C20" s="307" t="s">
        <v>38</v>
      </c>
      <c r="D20" s="308"/>
      <c r="E20" s="308"/>
      <c r="F20" s="309"/>
      <c r="G20" s="310" t="s">
        <v>883</v>
      </c>
      <c r="H20" s="311" t="s">
        <v>141</v>
      </c>
      <c r="I20" s="312" t="s">
        <v>141</v>
      </c>
      <c r="J20" s="429">
        <v>3</v>
      </c>
      <c r="K20" s="311"/>
    </row>
    <row r="21" spans="1:11" x14ac:dyDescent="0.2">
      <c r="A21" s="306">
        <v>20</v>
      </c>
      <c r="B21" s="307" t="s">
        <v>50</v>
      </c>
      <c r="C21" s="307" t="s">
        <v>38</v>
      </c>
      <c r="D21" s="308"/>
      <c r="E21" s="308"/>
      <c r="F21" s="309"/>
      <c r="G21" s="310" t="s">
        <v>884</v>
      </c>
      <c r="H21" s="311" t="s">
        <v>141</v>
      </c>
      <c r="I21" s="312" t="s">
        <v>141</v>
      </c>
      <c r="J21" s="429">
        <v>1</v>
      </c>
      <c r="K21" s="311"/>
    </row>
    <row r="22" spans="1:11" ht="17" customHeight="1" thickBot="1" x14ac:dyDescent="0.25">
      <c r="A22" s="355">
        <v>6</v>
      </c>
      <c r="B22" s="356" t="s">
        <v>52</v>
      </c>
      <c r="C22" s="356" t="s">
        <v>40</v>
      </c>
      <c r="D22" s="359"/>
      <c r="E22" s="359"/>
      <c r="F22" s="360"/>
      <c r="G22" s="361" t="s">
        <v>885</v>
      </c>
      <c r="H22" s="362" t="s">
        <v>141</v>
      </c>
      <c r="I22" s="363" t="s">
        <v>141</v>
      </c>
      <c r="J22" s="431">
        <v>1</v>
      </c>
      <c r="K22" s="362"/>
    </row>
  </sheetData>
  <autoFilter ref="A2:K22" xr:uid="{00000000-0009-0000-0000-00001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2"/>
  <sheetViews>
    <sheetView zoomScaleNormal="100" workbookViewId="0">
      <selection activeCell="L30" sqref="L30"/>
    </sheetView>
  </sheetViews>
  <sheetFormatPr baseColWidth="10" defaultRowHeight="16" x14ac:dyDescent="0.2"/>
  <cols>
    <col min="9" max="9" width="29" style="231" customWidth="1"/>
  </cols>
  <sheetData>
    <row r="1" spans="1:9" ht="17" customHeight="1" thickBot="1" x14ac:dyDescent="0.25"/>
    <row r="2" spans="1:9" ht="17" customHeight="1" thickBot="1" x14ac:dyDescent="0.25">
      <c r="A2" s="220" t="s">
        <v>101</v>
      </c>
      <c r="B2" s="221" t="s">
        <v>155</v>
      </c>
      <c r="C2" s="221" t="s">
        <v>1</v>
      </c>
      <c r="D2" s="221" t="s">
        <v>0</v>
      </c>
      <c r="E2" s="221" t="s">
        <v>156</v>
      </c>
      <c r="F2" s="221" t="s">
        <v>157</v>
      </c>
      <c r="G2" s="221" t="s">
        <v>108</v>
      </c>
      <c r="H2" s="221" t="s">
        <v>158</v>
      </c>
      <c r="I2" s="221" t="s">
        <v>109</v>
      </c>
    </row>
    <row r="3" spans="1:9" x14ac:dyDescent="0.2">
      <c r="A3" s="250">
        <v>44</v>
      </c>
      <c r="B3" s="251">
        <v>1</v>
      </c>
      <c r="C3" s="251" t="s">
        <v>22</v>
      </c>
      <c r="D3" s="251" t="s">
        <v>21</v>
      </c>
      <c r="E3" s="320" t="s">
        <v>886</v>
      </c>
      <c r="F3" s="414">
        <v>66</v>
      </c>
      <c r="G3" s="414">
        <v>34</v>
      </c>
      <c r="H3" s="414">
        <v>26</v>
      </c>
      <c r="I3" s="414"/>
    </row>
    <row r="4" spans="1:9" x14ac:dyDescent="0.2">
      <c r="A4" s="250">
        <v>77</v>
      </c>
      <c r="B4" s="251">
        <v>2</v>
      </c>
      <c r="C4" s="251" t="s">
        <v>23</v>
      </c>
      <c r="D4" s="251" t="s">
        <v>21</v>
      </c>
      <c r="E4" s="320" t="s">
        <v>887</v>
      </c>
      <c r="F4" s="414">
        <v>66</v>
      </c>
      <c r="G4" s="414">
        <v>19</v>
      </c>
      <c r="H4" s="414">
        <v>18</v>
      </c>
      <c r="I4" s="414"/>
    </row>
    <row r="5" spans="1:9" x14ac:dyDescent="0.2">
      <c r="A5" s="257">
        <v>33</v>
      </c>
      <c r="B5" s="258">
        <v>3</v>
      </c>
      <c r="C5" s="258" t="s">
        <v>25</v>
      </c>
      <c r="D5" s="258" t="s">
        <v>24</v>
      </c>
      <c r="E5" s="321" t="s">
        <v>888</v>
      </c>
      <c r="F5" s="416">
        <v>66</v>
      </c>
      <c r="G5" s="416">
        <v>19</v>
      </c>
      <c r="H5" s="416">
        <v>15</v>
      </c>
      <c r="I5" s="416"/>
    </row>
    <row r="6" spans="1:9" x14ac:dyDescent="0.2">
      <c r="A6" s="264">
        <v>16</v>
      </c>
      <c r="B6" s="265">
        <v>4</v>
      </c>
      <c r="C6" s="265" t="s">
        <v>32</v>
      </c>
      <c r="D6" s="265" t="s">
        <v>31</v>
      </c>
      <c r="E6" s="327" t="s">
        <v>889</v>
      </c>
      <c r="F6" s="418">
        <v>66</v>
      </c>
      <c r="G6" s="418">
        <v>16</v>
      </c>
      <c r="H6" s="418">
        <v>12</v>
      </c>
      <c r="I6" s="418"/>
    </row>
    <row r="7" spans="1:9" x14ac:dyDescent="0.2">
      <c r="A7" s="292">
        <v>10</v>
      </c>
      <c r="B7" s="293">
        <v>5</v>
      </c>
      <c r="C7" s="293" t="s">
        <v>39</v>
      </c>
      <c r="D7" s="293" t="s">
        <v>34</v>
      </c>
      <c r="E7" s="325" t="s">
        <v>890</v>
      </c>
      <c r="F7" s="422">
        <v>65</v>
      </c>
      <c r="G7" s="422">
        <v>22</v>
      </c>
      <c r="H7" s="422">
        <v>10</v>
      </c>
      <c r="I7" s="422"/>
    </row>
    <row r="8" spans="1:9" x14ac:dyDescent="0.2">
      <c r="A8" s="285">
        <v>55</v>
      </c>
      <c r="B8" s="286">
        <v>6</v>
      </c>
      <c r="C8" s="286" t="s">
        <v>33</v>
      </c>
      <c r="D8" s="286" t="s">
        <v>26</v>
      </c>
      <c r="E8" s="324" t="s">
        <v>891</v>
      </c>
      <c r="F8" s="426">
        <v>65</v>
      </c>
      <c r="G8" s="426">
        <v>14</v>
      </c>
      <c r="H8" s="426">
        <v>8</v>
      </c>
      <c r="I8" s="426"/>
    </row>
    <row r="9" spans="1:9" x14ac:dyDescent="0.2">
      <c r="A9" s="271">
        <v>11</v>
      </c>
      <c r="B9" s="272">
        <v>7</v>
      </c>
      <c r="C9" s="272" t="s">
        <v>28</v>
      </c>
      <c r="D9" s="272" t="s">
        <v>27</v>
      </c>
      <c r="E9" s="323" t="s">
        <v>892</v>
      </c>
      <c r="F9" s="420">
        <v>65</v>
      </c>
      <c r="G9" s="420">
        <v>6</v>
      </c>
      <c r="H9" s="420">
        <v>6</v>
      </c>
      <c r="I9" s="420"/>
    </row>
    <row r="10" spans="1:9" x14ac:dyDescent="0.2">
      <c r="A10" s="278">
        <v>31</v>
      </c>
      <c r="B10" s="279">
        <v>8</v>
      </c>
      <c r="C10" s="279" t="s">
        <v>42</v>
      </c>
      <c r="D10" s="279" t="s">
        <v>29</v>
      </c>
      <c r="E10" s="322" t="s">
        <v>893</v>
      </c>
      <c r="F10" s="424">
        <v>65</v>
      </c>
      <c r="G10" s="424">
        <v>14</v>
      </c>
      <c r="H10" s="424">
        <v>4</v>
      </c>
      <c r="I10" s="424"/>
    </row>
    <row r="11" spans="1:9" x14ac:dyDescent="0.2">
      <c r="A11" s="278">
        <v>3</v>
      </c>
      <c r="B11" s="279">
        <v>9</v>
      </c>
      <c r="C11" s="279" t="s">
        <v>30</v>
      </c>
      <c r="D11" s="279" t="s">
        <v>29</v>
      </c>
      <c r="E11" s="322" t="s">
        <v>894</v>
      </c>
      <c r="F11" s="424">
        <v>65</v>
      </c>
      <c r="G11" s="424">
        <v>5</v>
      </c>
      <c r="H11" s="424">
        <v>2</v>
      </c>
      <c r="I11" s="424"/>
    </row>
    <row r="12" spans="1:9" x14ac:dyDescent="0.2">
      <c r="A12" s="264">
        <v>5</v>
      </c>
      <c r="B12" s="265">
        <v>10</v>
      </c>
      <c r="C12" s="265" t="s">
        <v>43</v>
      </c>
      <c r="D12" s="265" t="s">
        <v>31</v>
      </c>
      <c r="E12" s="327" t="s">
        <v>895</v>
      </c>
      <c r="F12" s="418">
        <v>65</v>
      </c>
      <c r="G12" s="418">
        <v>12</v>
      </c>
      <c r="H12" s="418">
        <v>1</v>
      </c>
      <c r="I12" s="418"/>
    </row>
    <row r="13" spans="1:9" x14ac:dyDescent="0.2">
      <c r="A13" s="299">
        <v>7</v>
      </c>
      <c r="B13" s="300">
        <v>11</v>
      </c>
      <c r="C13" s="300" t="s">
        <v>47</v>
      </c>
      <c r="D13" s="300" t="s">
        <v>36</v>
      </c>
      <c r="E13" s="326" t="s">
        <v>896</v>
      </c>
      <c r="F13" s="428">
        <v>65</v>
      </c>
      <c r="G13" s="428">
        <v>14</v>
      </c>
      <c r="H13" s="428">
        <v>0</v>
      </c>
      <c r="I13" s="428"/>
    </row>
    <row r="14" spans="1:9" x14ac:dyDescent="0.2">
      <c r="A14" s="257">
        <v>23</v>
      </c>
      <c r="B14" s="258">
        <v>12</v>
      </c>
      <c r="C14" s="258" t="s">
        <v>37</v>
      </c>
      <c r="D14" s="258" t="s">
        <v>24</v>
      </c>
      <c r="E14" s="321" t="s">
        <v>897</v>
      </c>
      <c r="F14" s="416">
        <v>65</v>
      </c>
      <c r="G14" s="416">
        <v>-9</v>
      </c>
      <c r="H14" s="416">
        <v>0</v>
      </c>
      <c r="I14" s="416"/>
    </row>
    <row r="15" spans="1:9" x14ac:dyDescent="0.2">
      <c r="A15" s="285">
        <v>4</v>
      </c>
      <c r="B15" s="286">
        <v>13</v>
      </c>
      <c r="C15" s="286" t="s">
        <v>35</v>
      </c>
      <c r="D15" s="286" t="s">
        <v>26</v>
      </c>
      <c r="E15" s="324" t="s">
        <v>898</v>
      </c>
      <c r="F15" s="426">
        <v>65</v>
      </c>
      <c r="G15" s="426">
        <v>-9</v>
      </c>
      <c r="H15" s="426">
        <v>0</v>
      </c>
      <c r="I15" s="426"/>
    </row>
    <row r="16" spans="1:9" x14ac:dyDescent="0.2">
      <c r="A16" s="313">
        <v>63</v>
      </c>
      <c r="B16" s="314">
        <v>14</v>
      </c>
      <c r="C16" s="314" t="s">
        <v>51</v>
      </c>
      <c r="D16" s="314" t="s">
        <v>40</v>
      </c>
      <c r="E16" s="328" t="s">
        <v>899</v>
      </c>
      <c r="F16" s="329">
        <v>65</v>
      </c>
      <c r="G16" s="329">
        <v>4</v>
      </c>
      <c r="H16" s="329">
        <v>0</v>
      </c>
      <c r="I16" s="329"/>
    </row>
    <row r="17" spans="1:9" x14ac:dyDescent="0.2">
      <c r="A17" s="299">
        <v>99</v>
      </c>
      <c r="B17" s="300">
        <v>15</v>
      </c>
      <c r="C17" s="300" t="s">
        <v>48</v>
      </c>
      <c r="D17" s="300" t="s">
        <v>36</v>
      </c>
      <c r="E17" s="326" t="s">
        <v>900</v>
      </c>
      <c r="F17" s="428">
        <v>65</v>
      </c>
      <c r="G17" s="428">
        <v>5</v>
      </c>
      <c r="H17" s="428">
        <v>0</v>
      </c>
      <c r="I17" s="428"/>
    </row>
    <row r="18" spans="1:9" x14ac:dyDescent="0.2">
      <c r="A18" s="306">
        <v>20</v>
      </c>
      <c r="B18" s="307">
        <v>16</v>
      </c>
      <c r="C18" s="307" t="s">
        <v>50</v>
      </c>
      <c r="D18" s="307" t="s">
        <v>38</v>
      </c>
      <c r="E18" s="330" t="s">
        <v>901</v>
      </c>
      <c r="F18" s="331">
        <v>65</v>
      </c>
      <c r="G18" s="331">
        <v>10</v>
      </c>
      <c r="H18" s="331">
        <v>0</v>
      </c>
      <c r="I18" s="331"/>
    </row>
    <row r="19" spans="1:9" x14ac:dyDescent="0.2">
      <c r="A19" s="306">
        <v>8</v>
      </c>
      <c r="B19" s="307">
        <v>17</v>
      </c>
      <c r="C19" s="307" t="s">
        <v>49</v>
      </c>
      <c r="D19" s="307" t="s">
        <v>38</v>
      </c>
      <c r="E19" s="330" t="s">
        <v>902</v>
      </c>
      <c r="F19" s="331">
        <v>65</v>
      </c>
      <c r="G19" s="331">
        <v>3</v>
      </c>
      <c r="H19" s="331">
        <v>0</v>
      </c>
      <c r="I19" s="331" t="s">
        <v>903</v>
      </c>
    </row>
    <row r="20" spans="1:9" x14ac:dyDescent="0.2">
      <c r="A20" s="313">
        <v>6</v>
      </c>
      <c r="B20" s="314">
        <v>18</v>
      </c>
      <c r="C20" s="314" t="s">
        <v>52</v>
      </c>
      <c r="D20" s="314" t="s">
        <v>40</v>
      </c>
      <c r="E20" s="328" t="s">
        <v>904</v>
      </c>
      <c r="F20" s="329">
        <v>64</v>
      </c>
      <c r="G20" s="329">
        <v>1</v>
      </c>
      <c r="H20" s="329">
        <v>0</v>
      </c>
      <c r="I20" s="329"/>
    </row>
    <row r="21" spans="1:9" x14ac:dyDescent="0.2">
      <c r="A21" s="292">
        <v>23</v>
      </c>
      <c r="B21" s="293">
        <v>19</v>
      </c>
      <c r="C21" s="293" t="s">
        <v>45</v>
      </c>
      <c r="D21" s="293" t="s">
        <v>34</v>
      </c>
      <c r="E21" s="325" t="s">
        <v>905</v>
      </c>
      <c r="F21" s="422">
        <v>64</v>
      </c>
      <c r="G21" s="422">
        <v>-4</v>
      </c>
      <c r="H21" s="422">
        <v>0</v>
      </c>
      <c r="I21" s="422"/>
    </row>
    <row r="22" spans="1:9" ht="17" customHeight="1" thickBot="1" x14ac:dyDescent="0.25">
      <c r="A22" s="344">
        <v>18</v>
      </c>
      <c r="B22" s="345" t="s">
        <v>177</v>
      </c>
      <c r="C22" s="345" t="s">
        <v>41</v>
      </c>
      <c r="D22" s="345" t="s">
        <v>27</v>
      </c>
      <c r="E22" s="364" t="s">
        <v>906</v>
      </c>
      <c r="F22" s="365">
        <v>51</v>
      </c>
      <c r="G22" s="365">
        <v>-15</v>
      </c>
      <c r="H22" s="365">
        <v>0</v>
      </c>
      <c r="I22" s="365" t="s">
        <v>907</v>
      </c>
    </row>
  </sheetData>
  <autoFilter ref="A2:I22" xr:uid="{00000000-0009-0000-0000-00001A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22"/>
  <sheetViews>
    <sheetView workbookViewId="0">
      <selection activeCell="A2" sqref="A2:K22"/>
    </sheetView>
  </sheetViews>
  <sheetFormatPr baseColWidth="10" defaultRowHeight="16" x14ac:dyDescent="0.2"/>
  <cols>
    <col min="4" max="6" width="13" style="231" hidden="1" customWidth="1"/>
  </cols>
  <sheetData>
    <row r="1" spans="1:11" ht="17" customHeight="1" thickBot="1" x14ac:dyDescent="0.25"/>
    <row r="2" spans="1:11" ht="17" customHeight="1" thickBot="1" x14ac:dyDescent="0.25">
      <c r="A2" s="220" t="s">
        <v>101</v>
      </c>
      <c r="B2" s="221" t="s">
        <v>1</v>
      </c>
      <c r="C2" s="221" t="s">
        <v>0</v>
      </c>
      <c r="D2" s="248" t="s">
        <v>102</v>
      </c>
      <c r="E2" s="248" t="s">
        <v>103</v>
      </c>
      <c r="F2" s="249" t="s">
        <v>104</v>
      </c>
      <c r="G2" s="220" t="s">
        <v>105</v>
      </c>
      <c r="H2" s="221" t="s">
        <v>106</v>
      </c>
      <c r="I2" s="249" t="s">
        <v>107</v>
      </c>
      <c r="J2" s="220" t="s">
        <v>108</v>
      </c>
      <c r="K2" s="221" t="s">
        <v>109</v>
      </c>
    </row>
    <row r="3" spans="1:11" x14ac:dyDescent="0.2">
      <c r="A3" s="250">
        <v>77</v>
      </c>
      <c r="B3" s="251" t="s">
        <v>23</v>
      </c>
      <c r="C3" s="251" t="s">
        <v>21</v>
      </c>
      <c r="D3" s="252"/>
      <c r="E3" s="252"/>
      <c r="F3" s="253"/>
      <c r="G3" s="254" t="s">
        <v>908</v>
      </c>
      <c r="H3" s="255" t="s">
        <v>909</v>
      </c>
      <c r="I3" s="256" t="s">
        <v>910</v>
      </c>
      <c r="J3" s="413">
        <v>15</v>
      </c>
      <c r="K3" s="255"/>
    </row>
    <row r="4" spans="1:11" x14ac:dyDescent="0.2">
      <c r="A4" s="250">
        <v>44</v>
      </c>
      <c r="B4" s="251" t="s">
        <v>22</v>
      </c>
      <c r="C4" s="251" t="s">
        <v>21</v>
      </c>
      <c r="D4" s="252"/>
      <c r="E4" s="252"/>
      <c r="F4" s="253"/>
      <c r="G4" s="254" t="s">
        <v>911</v>
      </c>
      <c r="H4" s="255" t="s">
        <v>912</v>
      </c>
      <c r="I4" s="256" t="s">
        <v>913</v>
      </c>
      <c r="J4" s="413">
        <v>12</v>
      </c>
      <c r="K4" s="255"/>
    </row>
    <row r="5" spans="1:11" x14ac:dyDescent="0.2">
      <c r="A5" s="257">
        <v>33</v>
      </c>
      <c r="B5" s="258" t="s">
        <v>25</v>
      </c>
      <c r="C5" s="258" t="s">
        <v>24</v>
      </c>
      <c r="D5" s="259"/>
      <c r="E5" s="259"/>
      <c r="F5" s="260"/>
      <c r="G5" s="261" t="s">
        <v>914</v>
      </c>
      <c r="H5" s="262" t="s">
        <v>915</v>
      </c>
      <c r="I5" s="263" t="s">
        <v>916</v>
      </c>
      <c r="J5" s="415">
        <v>13</v>
      </c>
      <c r="K5" s="262"/>
    </row>
    <row r="6" spans="1:11" x14ac:dyDescent="0.2">
      <c r="A6" s="292">
        <v>10</v>
      </c>
      <c r="B6" s="293" t="s">
        <v>39</v>
      </c>
      <c r="C6" s="293" t="s">
        <v>34</v>
      </c>
      <c r="D6" s="294"/>
      <c r="E6" s="294"/>
      <c r="F6" s="295"/>
      <c r="G6" s="296" t="s">
        <v>917</v>
      </c>
      <c r="H6" s="297" t="s">
        <v>252</v>
      </c>
      <c r="I6" s="298" t="s">
        <v>918</v>
      </c>
      <c r="J6" s="421">
        <v>12</v>
      </c>
      <c r="K6" s="297"/>
    </row>
    <row r="7" spans="1:11" x14ac:dyDescent="0.2">
      <c r="A7" s="278">
        <v>3</v>
      </c>
      <c r="B7" s="279" t="s">
        <v>30</v>
      </c>
      <c r="C7" s="279" t="s">
        <v>29</v>
      </c>
      <c r="D7" s="280"/>
      <c r="E7" s="280"/>
      <c r="F7" s="281"/>
      <c r="G7" s="282" t="s">
        <v>246</v>
      </c>
      <c r="H7" s="283" t="s">
        <v>919</v>
      </c>
      <c r="I7" s="284" t="s">
        <v>920</v>
      </c>
      <c r="J7" s="423">
        <v>11</v>
      </c>
      <c r="K7" s="283"/>
    </row>
    <row r="8" spans="1:11" x14ac:dyDescent="0.2">
      <c r="A8" s="257">
        <v>23</v>
      </c>
      <c r="B8" s="258" t="s">
        <v>37</v>
      </c>
      <c r="C8" s="258" t="s">
        <v>24</v>
      </c>
      <c r="D8" s="259"/>
      <c r="E8" s="259"/>
      <c r="F8" s="260"/>
      <c r="G8" s="261" t="s">
        <v>921</v>
      </c>
      <c r="H8" s="262" t="s">
        <v>922</v>
      </c>
      <c r="I8" s="263" t="s">
        <v>923</v>
      </c>
      <c r="J8" s="415">
        <v>8</v>
      </c>
      <c r="K8" s="262"/>
    </row>
    <row r="9" spans="1:11" x14ac:dyDescent="0.2">
      <c r="A9" s="264">
        <v>16</v>
      </c>
      <c r="B9" s="265" t="s">
        <v>32</v>
      </c>
      <c r="C9" s="265" t="s">
        <v>31</v>
      </c>
      <c r="D9" s="266"/>
      <c r="E9" s="266"/>
      <c r="F9" s="267"/>
      <c r="G9" s="268" t="s">
        <v>924</v>
      </c>
      <c r="H9" s="269" t="s">
        <v>925</v>
      </c>
      <c r="I9" s="270" t="s">
        <v>926</v>
      </c>
      <c r="J9" s="417">
        <v>9</v>
      </c>
      <c r="K9" s="269"/>
    </row>
    <row r="10" spans="1:11" x14ac:dyDescent="0.2">
      <c r="A10" s="292">
        <v>23</v>
      </c>
      <c r="B10" s="293" t="s">
        <v>45</v>
      </c>
      <c r="C10" s="293" t="s">
        <v>34</v>
      </c>
      <c r="D10" s="294"/>
      <c r="E10" s="294"/>
      <c r="F10" s="295"/>
      <c r="G10" s="296" t="s">
        <v>927</v>
      </c>
      <c r="H10" s="297" t="s">
        <v>928</v>
      </c>
      <c r="I10" s="298" t="s">
        <v>929</v>
      </c>
      <c r="J10" s="421">
        <v>6</v>
      </c>
      <c r="K10" s="297"/>
    </row>
    <row r="11" spans="1:11" x14ac:dyDescent="0.2">
      <c r="A11" s="285">
        <v>4</v>
      </c>
      <c r="B11" s="286" t="s">
        <v>35</v>
      </c>
      <c r="C11" s="286" t="s">
        <v>26</v>
      </c>
      <c r="D11" s="287"/>
      <c r="E11" s="287"/>
      <c r="F11" s="288"/>
      <c r="G11" s="289" t="s">
        <v>930</v>
      </c>
      <c r="H11" s="290" t="s">
        <v>931</v>
      </c>
      <c r="I11" s="291" t="s">
        <v>932</v>
      </c>
      <c r="J11" s="425">
        <v>7</v>
      </c>
      <c r="K11" s="290"/>
    </row>
    <row r="12" spans="1:11" x14ac:dyDescent="0.2">
      <c r="A12" s="285">
        <v>55</v>
      </c>
      <c r="B12" s="286" t="s">
        <v>33</v>
      </c>
      <c r="C12" s="286" t="s">
        <v>26</v>
      </c>
      <c r="D12" s="287"/>
      <c r="E12" s="287"/>
      <c r="F12" s="288"/>
      <c r="G12" s="289" t="s">
        <v>933</v>
      </c>
      <c r="H12" s="290" t="s">
        <v>269</v>
      </c>
      <c r="I12" s="291" t="s">
        <v>141</v>
      </c>
      <c r="J12" s="425">
        <v>4</v>
      </c>
      <c r="K12" s="290"/>
    </row>
    <row r="13" spans="1:11" x14ac:dyDescent="0.2">
      <c r="A13" s="271">
        <v>27</v>
      </c>
      <c r="B13" s="272" t="s">
        <v>28</v>
      </c>
      <c r="C13" s="272" t="s">
        <v>27</v>
      </c>
      <c r="D13" s="273"/>
      <c r="E13" s="273"/>
      <c r="F13" s="274"/>
      <c r="G13" s="275" t="s">
        <v>934</v>
      </c>
      <c r="H13" s="276" t="s">
        <v>935</v>
      </c>
      <c r="I13" s="277" t="s">
        <v>141</v>
      </c>
      <c r="J13" s="419">
        <v>4</v>
      </c>
      <c r="K13" s="276"/>
    </row>
    <row r="14" spans="1:11" x14ac:dyDescent="0.2">
      <c r="A14" s="278">
        <v>31</v>
      </c>
      <c r="B14" s="279" t="s">
        <v>42</v>
      </c>
      <c r="C14" s="279" t="s">
        <v>29</v>
      </c>
      <c r="D14" s="280"/>
      <c r="E14" s="280"/>
      <c r="F14" s="281"/>
      <c r="G14" s="282" t="s">
        <v>936</v>
      </c>
      <c r="H14" s="283" t="s">
        <v>937</v>
      </c>
      <c r="I14" s="284" t="s">
        <v>141</v>
      </c>
      <c r="J14" s="423">
        <v>2</v>
      </c>
      <c r="K14" s="283"/>
    </row>
    <row r="15" spans="1:11" x14ac:dyDescent="0.2">
      <c r="A15" s="313">
        <v>63</v>
      </c>
      <c r="B15" s="314" t="s">
        <v>51</v>
      </c>
      <c r="C15" s="314" t="s">
        <v>40</v>
      </c>
      <c r="D15" s="315"/>
      <c r="E15" s="315"/>
      <c r="F15" s="316"/>
      <c r="G15" s="317" t="s">
        <v>938</v>
      </c>
      <c r="H15" s="318" t="s">
        <v>939</v>
      </c>
      <c r="I15" s="319" t="s">
        <v>141</v>
      </c>
      <c r="J15" s="430">
        <v>4</v>
      </c>
      <c r="K15" s="318"/>
    </row>
    <row r="16" spans="1:11" x14ac:dyDescent="0.2">
      <c r="A16" s="264">
        <v>5</v>
      </c>
      <c r="B16" s="265" t="s">
        <v>43</v>
      </c>
      <c r="C16" s="265" t="s">
        <v>31</v>
      </c>
      <c r="D16" s="266"/>
      <c r="E16" s="266"/>
      <c r="F16" s="267"/>
      <c r="G16" s="268" t="s">
        <v>940</v>
      </c>
      <c r="H16" s="269" t="s">
        <v>941</v>
      </c>
      <c r="I16" s="270" t="s">
        <v>141</v>
      </c>
      <c r="J16" s="417">
        <v>2</v>
      </c>
      <c r="K16" s="269"/>
    </row>
    <row r="17" spans="1:11" x14ac:dyDescent="0.2">
      <c r="A17" s="271">
        <v>18</v>
      </c>
      <c r="B17" s="272" t="s">
        <v>41</v>
      </c>
      <c r="C17" s="272" t="s">
        <v>27</v>
      </c>
      <c r="D17" s="273"/>
      <c r="E17" s="273"/>
      <c r="F17" s="274"/>
      <c r="G17" s="275" t="s">
        <v>942</v>
      </c>
      <c r="H17" s="276" t="s">
        <v>943</v>
      </c>
      <c r="I17" s="277" t="s">
        <v>141</v>
      </c>
      <c r="J17" s="419">
        <v>2</v>
      </c>
      <c r="K17" s="276"/>
    </row>
    <row r="18" spans="1:11" x14ac:dyDescent="0.2">
      <c r="A18" s="306">
        <v>8</v>
      </c>
      <c r="B18" s="307" t="s">
        <v>49</v>
      </c>
      <c r="C18" s="307" t="s">
        <v>38</v>
      </c>
      <c r="D18" s="308"/>
      <c r="E18" s="308"/>
      <c r="F18" s="309"/>
      <c r="G18" s="310" t="s">
        <v>944</v>
      </c>
      <c r="H18" s="311" t="s">
        <v>141</v>
      </c>
      <c r="I18" s="312" t="s">
        <v>141</v>
      </c>
      <c r="J18" s="429">
        <v>3</v>
      </c>
      <c r="K18" s="311"/>
    </row>
    <row r="19" spans="1:11" x14ac:dyDescent="0.2">
      <c r="A19" s="306">
        <v>20</v>
      </c>
      <c r="B19" s="307" t="s">
        <v>50</v>
      </c>
      <c r="C19" s="307" t="s">
        <v>38</v>
      </c>
      <c r="D19" s="308"/>
      <c r="E19" s="308"/>
      <c r="F19" s="309"/>
      <c r="G19" s="310" t="s">
        <v>945</v>
      </c>
      <c r="H19" s="311" t="s">
        <v>141</v>
      </c>
      <c r="I19" s="312" t="s">
        <v>141</v>
      </c>
      <c r="J19" s="429">
        <v>1</v>
      </c>
      <c r="K19" s="311"/>
    </row>
    <row r="20" spans="1:11" x14ac:dyDescent="0.2">
      <c r="A20" s="299">
        <v>7</v>
      </c>
      <c r="B20" s="300" t="s">
        <v>47</v>
      </c>
      <c r="C20" s="300" t="s">
        <v>36</v>
      </c>
      <c r="D20" s="301"/>
      <c r="E20" s="301"/>
      <c r="F20" s="302"/>
      <c r="G20" s="303" t="s">
        <v>946</v>
      </c>
      <c r="H20" s="304" t="s">
        <v>141</v>
      </c>
      <c r="I20" s="305" t="s">
        <v>141</v>
      </c>
      <c r="J20" s="427">
        <v>3</v>
      </c>
      <c r="K20" s="304"/>
    </row>
    <row r="21" spans="1:11" x14ac:dyDescent="0.2">
      <c r="A21" s="313">
        <v>6</v>
      </c>
      <c r="B21" s="314" t="s">
        <v>52</v>
      </c>
      <c r="C21" s="314" t="s">
        <v>40</v>
      </c>
      <c r="D21" s="315"/>
      <c r="E21" s="315"/>
      <c r="F21" s="316"/>
      <c r="G21" s="317" t="s">
        <v>947</v>
      </c>
      <c r="H21" s="318" t="s">
        <v>141</v>
      </c>
      <c r="I21" s="319" t="s">
        <v>141</v>
      </c>
      <c r="J21" s="430">
        <v>1</v>
      </c>
      <c r="K21" s="318"/>
    </row>
    <row r="22" spans="1:11" ht="17" customHeight="1" thickBot="1" x14ac:dyDescent="0.25">
      <c r="A22" s="332">
        <v>99</v>
      </c>
      <c r="B22" s="333" t="s">
        <v>48</v>
      </c>
      <c r="C22" s="333" t="s">
        <v>36</v>
      </c>
      <c r="D22" s="334"/>
      <c r="E22" s="334"/>
      <c r="F22" s="335"/>
      <c r="G22" s="336" t="s">
        <v>948</v>
      </c>
      <c r="H22" s="337" t="s">
        <v>141</v>
      </c>
      <c r="I22" s="338" t="s">
        <v>141</v>
      </c>
      <c r="J22" s="339">
        <v>1</v>
      </c>
      <c r="K22" s="337"/>
    </row>
  </sheetData>
  <autoFilter ref="A2:K22" xr:uid="{00000000-0009-0000-0000-00001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2"/>
  <sheetViews>
    <sheetView zoomScaleNormal="100" workbookViewId="0">
      <selection activeCell="P33" sqref="P33"/>
    </sheetView>
  </sheetViews>
  <sheetFormatPr baseColWidth="10" defaultRowHeight="16" x14ac:dyDescent="0.2"/>
  <cols>
    <col min="9" max="9" width="21.83203125" style="231" customWidth="1"/>
  </cols>
  <sheetData>
    <row r="1" spans="1:9" ht="17" customHeight="1" thickBot="1" x14ac:dyDescent="0.25"/>
    <row r="2" spans="1:9" ht="17" customHeight="1" thickBot="1" x14ac:dyDescent="0.25">
      <c r="A2" s="220" t="s">
        <v>101</v>
      </c>
      <c r="B2" s="221" t="s">
        <v>155</v>
      </c>
      <c r="C2" s="221" t="s">
        <v>1</v>
      </c>
      <c r="D2" s="221" t="s">
        <v>0</v>
      </c>
      <c r="E2" s="221" t="s">
        <v>156</v>
      </c>
      <c r="F2" s="221" t="s">
        <v>157</v>
      </c>
      <c r="G2" s="221" t="s">
        <v>108</v>
      </c>
      <c r="H2" s="221" t="s">
        <v>158</v>
      </c>
      <c r="I2" s="221" t="s">
        <v>109</v>
      </c>
    </row>
    <row r="3" spans="1:9" x14ac:dyDescent="0.2">
      <c r="A3" s="250">
        <v>44</v>
      </c>
      <c r="B3" s="251">
        <v>1</v>
      </c>
      <c r="C3" s="251" t="s">
        <v>22</v>
      </c>
      <c r="D3" s="251" t="s">
        <v>21</v>
      </c>
      <c r="E3" s="320" t="s">
        <v>949</v>
      </c>
      <c r="F3" s="414">
        <v>63</v>
      </c>
      <c r="G3" s="414">
        <v>36</v>
      </c>
      <c r="H3" s="414">
        <v>26</v>
      </c>
      <c r="I3" s="414"/>
    </row>
    <row r="4" spans="1:9" x14ac:dyDescent="0.2">
      <c r="A4" s="250">
        <v>77</v>
      </c>
      <c r="B4" s="251">
        <v>2</v>
      </c>
      <c r="C4" s="251" t="s">
        <v>23</v>
      </c>
      <c r="D4" s="251" t="s">
        <v>21</v>
      </c>
      <c r="E4" s="320" t="s">
        <v>950</v>
      </c>
      <c r="F4" s="414">
        <v>63</v>
      </c>
      <c r="G4" s="414">
        <v>17</v>
      </c>
      <c r="H4" s="414">
        <v>18</v>
      </c>
      <c r="I4" s="414"/>
    </row>
    <row r="5" spans="1:9" x14ac:dyDescent="0.2">
      <c r="A5" s="278">
        <v>3</v>
      </c>
      <c r="B5" s="279">
        <v>3</v>
      </c>
      <c r="C5" s="279" t="s">
        <v>30</v>
      </c>
      <c r="D5" s="279" t="s">
        <v>29</v>
      </c>
      <c r="E5" s="322" t="s">
        <v>951</v>
      </c>
      <c r="F5" s="424">
        <v>63</v>
      </c>
      <c r="G5" s="424">
        <v>23</v>
      </c>
      <c r="H5" s="424">
        <v>15</v>
      </c>
      <c r="I5" s="424"/>
    </row>
    <row r="6" spans="1:9" x14ac:dyDescent="0.2">
      <c r="A6" s="292">
        <v>23</v>
      </c>
      <c r="B6" s="293">
        <v>4</v>
      </c>
      <c r="C6" s="293" t="s">
        <v>45</v>
      </c>
      <c r="D6" s="293" t="s">
        <v>34</v>
      </c>
      <c r="E6" s="325" t="s">
        <v>952</v>
      </c>
      <c r="F6" s="422">
        <v>63</v>
      </c>
      <c r="G6" s="422">
        <v>24</v>
      </c>
      <c r="H6" s="422">
        <v>12</v>
      </c>
      <c r="I6" s="422"/>
    </row>
    <row r="7" spans="1:9" x14ac:dyDescent="0.2">
      <c r="A7" s="264">
        <v>16</v>
      </c>
      <c r="B7" s="265">
        <v>5</v>
      </c>
      <c r="C7" s="265" t="s">
        <v>32</v>
      </c>
      <c r="D7" s="265" t="s">
        <v>31</v>
      </c>
      <c r="E7" s="327" t="s">
        <v>953</v>
      </c>
      <c r="F7" s="418">
        <v>63</v>
      </c>
      <c r="G7" s="418">
        <v>28</v>
      </c>
      <c r="H7" s="418">
        <v>10</v>
      </c>
      <c r="I7" s="418"/>
    </row>
    <row r="8" spans="1:9" x14ac:dyDescent="0.2">
      <c r="A8" s="271">
        <v>11</v>
      </c>
      <c r="B8" s="272">
        <v>6</v>
      </c>
      <c r="C8" s="272" t="s">
        <v>28</v>
      </c>
      <c r="D8" s="272" t="s">
        <v>27</v>
      </c>
      <c r="E8" s="323" t="s">
        <v>954</v>
      </c>
      <c r="F8" s="420">
        <v>63</v>
      </c>
      <c r="G8" s="420">
        <v>22</v>
      </c>
      <c r="H8" s="420">
        <v>8</v>
      </c>
      <c r="I8" s="420"/>
    </row>
    <row r="9" spans="1:9" x14ac:dyDescent="0.2">
      <c r="A9" s="285">
        <v>55</v>
      </c>
      <c r="B9" s="286">
        <v>7</v>
      </c>
      <c r="C9" s="286" t="s">
        <v>33</v>
      </c>
      <c r="D9" s="286" t="s">
        <v>26</v>
      </c>
      <c r="E9" s="324" t="s">
        <v>955</v>
      </c>
      <c r="F9" s="426">
        <v>63</v>
      </c>
      <c r="G9" s="426">
        <v>16</v>
      </c>
      <c r="H9" s="426">
        <v>6</v>
      </c>
      <c r="I9" s="426"/>
    </row>
    <row r="10" spans="1:9" x14ac:dyDescent="0.2">
      <c r="A10" s="285">
        <v>4</v>
      </c>
      <c r="B10" s="286">
        <v>8</v>
      </c>
      <c r="C10" s="286" t="s">
        <v>35</v>
      </c>
      <c r="D10" s="286" t="s">
        <v>26</v>
      </c>
      <c r="E10" s="324" t="s">
        <v>956</v>
      </c>
      <c r="F10" s="426">
        <v>63</v>
      </c>
      <c r="G10" s="426">
        <v>7</v>
      </c>
      <c r="H10" s="426">
        <v>4</v>
      </c>
      <c r="I10" s="426"/>
    </row>
    <row r="11" spans="1:9" x14ac:dyDescent="0.2">
      <c r="A11" s="299">
        <v>7</v>
      </c>
      <c r="B11" s="300">
        <v>9</v>
      </c>
      <c r="C11" s="300" t="s">
        <v>47</v>
      </c>
      <c r="D11" s="300" t="s">
        <v>36</v>
      </c>
      <c r="E11" s="326" t="s">
        <v>957</v>
      </c>
      <c r="F11" s="428">
        <v>63</v>
      </c>
      <c r="G11" s="428">
        <v>16</v>
      </c>
      <c r="H11" s="428">
        <v>2</v>
      </c>
      <c r="I11" s="428"/>
    </row>
    <row r="12" spans="1:9" x14ac:dyDescent="0.2">
      <c r="A12" s="299">
        <v>99</v>
      </c>
      <c r="B12" s="300">
        <v>10</v>
      </c>
      <c r="C12" s="300" t="s">
        <v>48</v>
      </c>
      <c r="D12" s="300" t="s">
        <v>36</v>
      </c>
      <c r="E12" s="326" t="s">
        <v>958</v>
      </c>
      <c r="F12" s="428">
        <v>63</v>
      </c>
      <c r="G12" s="428">
        <v>12</v>
      </c>
      <c r="H12" s="428">
        <v>1</v>
      </c>
      <c r="I12" s="428"/>
    </row>
    <row r="13" spans="1:9" x14ac:dyDescent="0.2">
      <c r="A13" s="313">
        <v>6</v>
      </c>
      <c r="B13" s="314">
        <v>11</v>
      </c>
      <c r="C13" s="314" t="s">
        <v>52</v>
      </c>
      <c r="D13" s="314" t="s">
        <v>40</v>
      </c>
      <c r="E13" s="328" t="s">
        <v>959</v>
      </c>
      <c r="F13" s="329">
        <v>63</v>
      </c>
      <c r="G13" s="329">
        <v>14</v>
      </c>
      <c r="H13" s="329">
        <v>0</v>
      </c>
      <c r="I13" s="329"/>
    </row>
    <row r="14" spans="1:9" x14ac:dyDescent="0.2">
      <c r="A14" s="264">
        <v>5</v>
      </c>
      <c r="B14" s="265">
        <v>12</v>
      </c>
      <c r="C14" s="265" t="s">
        <v>43</v>
      </c>
      <c r="D14" s="265" t="s">
        <v>31</v>
      </c>
      <c r="E14" s="327" t="s">
        <v>960</v>
      </c>
      <c r="F14" s="418">
        <v>63</v>
      </c>
      <c r="G14" s="418">
        <v>5</v>
      </c>
      <c r="H14" s="418">
        <v>0</v>
      </c>
      <c r="I14" s="418"/>
    </row>
    <row r="15" spans="1:9" x14ac:dyDescent="0.2">
      <c r="A15" s="271">
        <v>18</v>
      </c>
      <c r="B15" s="272">
        <v>13</v>
      </c>
      <c r="C15" s="272" t="s">
        <v>41</v>
      </c>
      <c r="D15" s="272" t="s">
        <v>27</v>
      </c>
      <c r="E15" s="323" t="s">
        <v>961</v>
      </c>
      <c r="F15" s="420">
        <v>63</v>
      </c>
      <c r="G15" s="420">
        <v>5</v>
      </c>
      <c r="H15" s="420">
        <v>0</v>
      </c>
      <c r="I15" s="420"/>
    </row>
    <row r="16" spans="1:9" x14ac:dyDescent="0.2">
      <c r="A16" s="306">
        <v>8</v>
      </c>
      <c r="B16" s="307">
        <v>14</v>
      </c>
      <c r="C16" s="307" t="s">
        <v>49</v>
      </c>
      <c r="D16" s="307" t="s">
        <v>38</v>
      </c>
      <c r="E16" s="330" t="s">
        <v>962</v>
      </c>
      <c r="F16" s="331">
        <v>63</v>
      </c>
      <c r="G16" s="331">
        <v>8</v>
      </c>
      <c r="H16" s="331">
        <v>0</v>
      </c>
      <c r="I16" s="331"/>
    </row>
    <row r="17" spans="1:9" x14ac:dyDescent="0.2">
      <c r="A17" s="257">
        <v>23</v>
      </c>
      <c r="B17" s="258">
        <v>15</v>
      </c>
      <c r="C17" s="258" t="s">
        <v>37</v>
      </c>
      <c r="D17" s="258" t="s">
        <v>24</v>
      </c>
      <c r="E17" s="321" t="s">
        <v>963</v>
      </c>
      <c r="F17" s="416">
        <v>63</v>
      </c>
      <c r="G17" s="416">
        <v>-6</v>
      </c>
      <c r="H17" s="416">
        <v>0</v>
      </c>
      <c r="I17" s="416"/>
    </row>
    <row r="18" spans="1:9" x14ac:dyDescent="0.2">
      <c r="A18" s="257">
        <v>33</v>
      </c>
      <c r="B18" s="258" t="s">
        <v>177</v>
      </c>
      <c r="C18" s="258" t="s">
        <v>25</v>
      </c>
      <c r="D18" s="258" t="s">
        <v>24</v>
      </c>
      <c r="E18" s="321" t="s">
        <v>964</v>
      </c>
      <c r="F18" s="416">
        <v>50</v>
      </c>
      <c r="G18" s="416">
        <v>-12</v>
      </c>
      <c r="H18" s="416">
        <v>0</v>
      </c>
      <c r="I18" s="416" t="s">
        <v>965</v>
      </c>
    </row>
    <row r="19" spans="1:9" x14ac:dyDescent="0.2">
      <c r="A19" s="313">
        <v>63</v>
      </c>
      <c r="B19" s="314" t="s">
        <v>177</v>
      </c>
      <c r="C19" s="314" t="s">
        <v>51</v>
      </c>
      <c r="D19" s="314" t="s">
        <v>40</v>
      </c>
      <c r="E19" s="328" t="s">
        <v>966</v>
      </c>
      <c r="F19" s="329">
        <v>51</v>
      </c>
      <c r="G19" s="329">
        <v>-15</v>
      </c>
      <c r="H19" s="329">
        <v>0</v>
      </c>
      <c r="I19" s="329" t="s">
        <v>967</v>
      </c>
    </row>
    <row r="20" spans="1:9" x14ac:dyDescent="0.2">
      <c r="A20" s="306">
        <v>20</v>
      </c>
      <c r="B20" s="307" t="s">
        <v>177</v>
      </c>
      <c r="C20" s="307" t="s">
        <v>50</v>
      </c>
      <c r="D20" s="307" t="s">
        <v>38</v>
      </c>
      <c r="E20" s="330" t="s">
        <v>192</v>
      </c>
      <c r="F20" s="331">
        <v>47</v>
      </c>
      <c r="G20" s="331">
        <v>-15</v>
      </c>
      <c r="H20" s="331">
        <v>0</v>
      </c>
      <c r="I20" s="331" t="s">
        <v>968</v>
      </c>
    </row>
    <row r="21" spans="1:9" x14ac:dyDescent="0.2">
      <c r="A21" s="278">
        <v>31</v>
      </c>
      <c r="B21" s="279" t="s">
        <v>177</v>
      </c>
      <c r="C21" s="279" t="s">
        <v>42</v>
      </c>
      <c r="D21" s="279" t="s">
        <v>29</v>
      </c>
      <c r="E21" s="322" t="s">
        <v>969</v>
      </c>
      <c r="F21" s="424">
        <v>27</v>
      </c>
      <c r="G21" s="424">
        <v>-15</v>
      </c>
      <c r="H21" s="424">
        <v>0</v>
      </c>
      <c r="I21" s="424" t="s">
        <v>970</v>
      </c>
    </row>
    <row r="22" spans="1:9" ht="17" customHeight="1" thickBot="1" x14ac:dyDescent="0.25">
      <c r="A22" s="391">
        <v>10</v>
      </c>
      <c r="B22" s="392" t="s">
        <v>177</v>
      </c>
      <c r="C22" s="392" t="s">
        <v>39</v>
      </c>
      <c r="D22" s="392" t="s">
        <v>34</v>
      </c>
      <c r="E22" s="393" t="s">
        <v>971</v>
      </c>
      <c r="F22" s="394">
        <v>8</v>
      </c>
      <c r="G22" s="394">
        <v>-15</v>
      </c>
      <c r="H22" s="394">
        <v>0</v>
      </c>
      <c r="I22" s="394" t="s">
        <v>972</v>
      </c>
    </row>
  </sheetData>
  <autoFilter ref="A2:I22" xr:uid="{00000000-0009-0000-0000-00001C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N31"/>
  <sheetViews>
    <sheetView zoomScale="150" zoomScaleNormal="150" workbookViewId="0">
      <selection activeCell="U9" sqref="U9"/>
    </sheetView>
  </sheetViews>
  <sheetFormatPr baseColWidth="10" defaultRowHeight="16" x14ac:dyDescent="0.2"/>
  <cols>
    <col min="2" max="2" width="10.83203125" style="231" customWidth="1"/>
    <col min="3" max="5" width="13" style="231" hidden="1" customWidth="1"/>
    <col min="6" max="8" width="10.83203125" style="231" hidden="1" customWidth="1"/>
    <col min="9" max="9" width="10.5" style="231" hidden="1" customWidth="1"/>
    <col min="10" max="14" width="10.83203125" style="231" hidden="1" customWidth="1"/>
    <col min="15" max="19" width="10.83203125" style="231" customWidth="1"/>
    <col min="22" max="24" width="13" style="231" hidden="1" customWidth="1"/>
    <col min="25" max="26" width="10.83203125" style="231" hidden="1" customWidth="1"/>
    <col min="27" max="28" width="13" style="231" hidden="1" customWidth="1"/>
    <col min="29" max="29" width="10.83203125" style="231" hidden="1" customWidth="1"/>
    <col min="30" max="30" width="13" style="231" hidden="1" customWidth="1"/>
    <col min="31" max="31" width="10.6640625" style="231" hidden="1" customWidth="1"/>
    <col min="32" max="33" width="10.83203125" style="231" hidden="1" customWidth="1"/>
    <col min="34" max="38" width="11.5" style="231" customWidth="1"/>
    <col min="40" max="40" width="20" style="231" customWidth="1"/>
  </cols>
  <sheetData>
    <row r="1" spans="2:40" ht="17" customHeight="1" thickBot="1" x14ac:dyDescent="0.25"/>
    <row r="2" spans="2:40" ht="17" customHeight="1" thickBot="1" x14ac:dyDescent="0.25">
      <c r="B2" s="197"/>
      <c r="C2" s="412" t="s">
        <v>75</v>
      </c>
      <c r="D2" s="412" t="s">
        <v>76</v>
      </c>
      <c r="E2" s="412" t="s">
        <v>77</v>
      </c>
      <c r="F2" s="412" t="s">
        <v>78</v>
      </c>
      <c r="G2" s="412" t="s">
        <v>79</v>
      </c>
      <c r="H2" s="412" t="s">
        <v>80</v>
      </c>
      <c r="I2" s="412" t="s">
        <v>81</v>
      </c>
      <c r="J2" s="412" t="s">
        <v>82</v>
      </c>
      <c r="K2" s="412" t="s">
        <v>83</v>
      </c>
      <c r="L2" s="412" t="s">
        <v>84</v>
      </c>
      <c r="M2" s="412" t="s">
        <v>85</v>
      </c>
      <c r="N2" s="412" t="s">
        <v>86</v>
      </c>
      <c r="O2" s="412" t="s">
        <v>87</v>
      </c>
      <c r="P2" s="412" t="s">
        <v>88</v>
      </c>
      <c r="Q2" s="412" t="s">
        <v>89</v>
      </c>
      <c r="R2" s="412" t="s">
        <v>90</v>
      </c>
      <c r="S2" s="412" t="s">
        <v>91</v>
      </c>
      <c r="U2" s="197"/>
      <c r="V2" s="412" t="s">
        <v>75</v>
      </c>
      <c r="W2" s="412" t="s">
        <v>76</v>
      </c>
      <c r="X2" s="412" t="s">
        <v>77</v>
      </c>
      <c r="Y2" s="412" t="s">
        <v>78</v>
      </c>
      <c r="Z2" s="412" t="s">
        <v>79</v>
      </c>
      <c r="AA2" s="412" t="s">
        <v>80</v>
      </c>
      <c r="AB2" s="412" t="s">
        <v>81</v>
      </c>
      <c r="AC2" s="412" t="s">
        <v>82</v>
      </c>
      <c r="AD2" s="412" t="s">
        <v>83</v>
      </c>
      <c r="AE2" s="412" t="s">
        <v>84</v>
      </c>
      <c r="AF2" s="412" t="s">
        <v>85</v>
      </c>
      <c r="AG2" s="412" t="s">
        <v>86</v>
      </c>
      <c r="AH2" s="412" t="s">
        <v>87</v>
      </c>
      <c r="AI2" s="412" t="s">
        <v>88</v>
      </c>
      <c r="AJ2" s="412" t="s">
        <v>89</v>
      </c>
      <c r="AK2" s="412" t="s">
        <v>90</v>
      </c>
      <c r="AL2" s="412" t="s">
        <v>91</v>
      </c>
      <c r="AM2" s="412" t="s">
        <v>44</v>
      </c>
      <c r="AN2" s="412" t="s">
        <v>92</v>
      </c>
    </row>
    <row r="3" spans="2:40" x14ac:dyDescent="0.2">
      <c r="B3" s="196" t="s">
        <v>93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>
        <v>2710</v>
      </c>
      <c r="K3" s="83">
        <v>3089</v>
      </c>
      <c r="L3" s="83">
        <v>3527</v>
      </c>
      <c r="M3" s="83">
        <v>3987</v>
      </c>
      <c r="N3" s="83">
        <v>4349</v>
      </c>
      <c r="O3" s="83">
        <v>4741</v>
      </c>
      <c r="P3" s="83">
        <v>5149</v>
      </c>
      <c r="Q3" s="83">
        <v>5473</v>
      </c>
      <c r="R3" s="83"/>
      <c r="S3" s="83"/>
      <c r="U3" s="196" t="s">
        <v>93</v>
      </c>
      <c r="V3" s="83">
        <v>117</v>
      </c>
      <c r="W3" s="83">
        <v>319</v>
      </c>
      <c r="X3" s="83">
        <v>302</v>
      </c>
      <c r="Y3" s="83">
        <v>253</v>
      </c>
      <c r="Z3" s="83">
        <v>589</v>
      </c>
      <c r="AA3" s="83">
        <v>445</v>
      </c>
      <c r="AB3" s="83">
        <v>339</v>
      </c>
      <c r="AC3" s="83">
        <v>346</v>
      </c>
      <c r="AD3" s="83">
        <v>379</v>
      </c>
      <c r="AE3" s="83">
        <v>438</v>
      </c>
      <c r="AF3" s="83">
        <v>460</v>
      </c>
      <c r="AG3" s="83">
        <v>362</v>
      </c>
      <c r="AH3" s="83">
        <v>392</v>
      </c>
      <c r="AI3" s="83">
        <v>408</v>
      </c>
      <c r="AJ3" s="83">
        <v>324</v>
      </c>
      <c r="AK3" s="83"/>
      <c r="AL3" s="83"/>
      <c r="AM3" s="83">
        <f>SUM(V3:AJ3)</f>
        <v>5473</v>
      </c>
      <c r="AN3" s="211">
        <f>AVERAGE(AE3:AL3)</f>
        <v>397.33333333333331</v>
      </c>
    </row>
    <row r="4" spans="2:40" x14ac:dyDescent="0.2">
      <c r="B4" s="95" t="s">
        <v>94</v>
      </c>
      <c r="C4" s="237">
        <v>324</v>
      </c>
      <c r="D4" s="237">
        <v>638</v>
      </c>
      <c r="E4" s="237">
        <v>904</v>
      </c>
      <c r="F4" s="237">
        <v>1088</v>
      </c>
      <c r="G4" s="237">
        <v>1509</v>
      </c>
      <c r="H4" s="237">
        <v>1877</v>
      </c>
      <c r="I4" s="237">
        <v>2225</v>
      </c>
      <c r="J4" s="237">
        <v>2532</v>
      </c>
      <c r="K4" s="237">
        <v>3031</v>
      </c>
      <c r="L4" s="237">
        <v>3499</v>
      </c>
      <c r="M4" s="237">
        <v>3910</v>
      </c>
      <c r="N4" s="237">
        <v>4223</v>
      </c>
      <c r="O4" s="237">
        <v>4543</v>
      </c>
      <c r="P4" s="237">
        <v>4884</v>
      </c>
      <c r="Q4" s="237">
        <v>5240</v>
      </c>
      <c r="R4" s="237"/>
      <c r="S4" s="237"/>
      <c r="U4" s="95" t="s">
        <v>94</v>
      </c>
      <c r="V4" s="237">
        <v>324</v>
      </c>
      <c r="W4" s="237">
        <v>314</v>
      </c>
      <c r="X4" s="237">
        <v>266</v>
      </c>
      <c r="Y4" s="237">
        <v>184</v>
      </c>
      <c r="Z4" s="237">
        <v>421</v>
      </c>
      <c r="AA4" s="237">
        <v>368</v>
      </c>
      <c r="AB4" s="237">
        <v>348</v>
      </c>
      <c r="AC4" s="237">
        <v>307</v>
      </c>
      <c r="AD4" s="237">
        <v>499</v>
      </c>
      <c r="AE4" s="237">
        <v>468</v>
      </c>
      <c r="AF4" s="237">
        <v>411</v>
      </c>
      <c r="AG4" s="237">
        <v>313</v>
      </c>
      <c r="AH4" s="237">
        <v>320</v>
      </c>
      <c r="AI4" s="237">
        <v>341</v>
      </c>
      <c r="AJ4" s="237">
        <v>356</v>
      </c>
      <c r="AK4" s="237"/>
      <c r="AL4" s="237"/>
      <c r="AM4" s="237">
        <f>SUM(V4:AJ4)</f>
        <v>5240</v>
      </c>
      <c r="AN4" s="212">
        <f>AVERAGE(AE4:AL4)</f>
        <v>368.16666666666669</v>
      </c>
    </row>
    <row r="5" spans="2:40" x14ac:dyDescent="0.2">
      <c r="B5" s="95" t="s">
        <v>95</v>
      </c>
      <c r="C5" s="237">
        <v>192</v>
      </c>
      <c r="D5" s="237">
        <v>499</v>
      </c>
      <c r="E5" s="237">
        <v>759</v>
      </c>
      <c r="F5" s="237">
        <v>1086</v>
      </c>
      <c r="G5" s="237">
        <v>1409</v>
      </c>
      <c r="H5" s="237">
        <v>1775</v>
      </c>
      <c r="I5" s="237">
        <v>2110</v>
      </c>
      <c r="J5" s="237">
        <v>2432</v>
      </c>
      <c r="K5" s="237">
        <v>2789</v>
      </c>
      <c r="L5" s="237">
        <v>3067</v>
      </c>
      <c r="M5" s="237">
        <v>3575</v>
      </c>
      <c r="N5" s="237">
        <v>3915</v>
      </c>
      <c r="O5" s="237">
        <v>4269</v>
      </c>
      <c r="P5" s="237">
        <v>4634</v>
      </c>
      <c r="Q5" s="237">
        <v>5186</v>
      </c>
      <c r="R5" s="237"/>
      <c r="S5" s="237"/>
      <c r="U5" s="95" t="s">
        <v>95</v>
      </c>
      <c r="V5" s="237">
        <v>192</v>
      </c>
      <c r="W5" s="237">
        <v>307</v>
      </c>
      <c r="X5" s="237">
        <v>260</v>
      </c>
      <c r="Y5" s="237">
        <v>327</v>
      </c>
      <c r="Z5" s="237">
        <v>323</v>
      </c>
      <c r="AA5" s="237">
        <v>366</v>
      </c>
      <c r="AB5" s="237">
        <v>335</v>
      </c>
      <c r="AC5" s="237">
        <v>322</v>
      </c>
      <c r="AD5" s="237">
        <v>357</v>
      </c>
      <c r="AE5" s="237">
        <v>278</v>
      </c>
      <c r="AF5" s="237">
        <v>505</v>
      </c>
      <c r="AG5" s="237">
        <v>343</v>
      </c>
      <c r="AH5" s="237">
        <v>354</v>
      </c>
      <c r="AI5" s="237">
        <v>365</v>
      </c>
      <c r="AJ5" s="237">
        <v>552</v>
      </c>
      <c r="AK5" s="237"/>
      <c r="AL5" s="237"/>
      <c r="AM5" s="237">
        <f>SUM(V5:AJ5)</f>
        <v>5186</v>
      </c>
      <c r="AN5" s="212">
        <f>AVERAGE(AE5:AL5)</f>
        <v>399.5</v>
      </c>
    </row>
    <row r="6" spans="2:40" x14ac:dyDescent="0.2">
      <c r="B6" s="95" t="s">
        <v>96</v>
      </c>
      <c r="C6" s="237">
        <v>232</v>
      </c>
      <c r="D6" s="237">
        <v>566</v>
      </c>
      <c r="E6" s="237">
        <v>851</v>
      </c>
      <c r="F6" s="237">
        <v>1136</v>
      </c>
      <c r="G6" s="237">
        <v>1423</v>
      </c>
      <c r="H6" s="237">
        <v>1817</v>
      </c>
      <c r="I6" s="237">
        <v>2129</v>
      </c>
      <c r="J6" s="237">
        <v>2486</v>
      </c>
      <c r="K6" s="237">
        <v>2903</v>
      </c>
      <c r="L6" s="237">
        <v>3155</v>
      </c>
      <c r="M6" s="237">
        <v>3475</v>
      </c>
      <c r="N6" s="237">
        <v>3752</v>
      </c>
      <c r="O6" s="237">
        <v>4005</v>
      </c>
      <c r="P6" s="237">
        <v>4235</v>
      </c>
      <c r="Q6" s="237">
        <v>4649</v>
      </c>
      <c r="R6" s="237"/>
      <c r="S6" s="237"/>
      <c r="U6" s="95" t="s">
        <v>96</v>
      </c>
      <c r="V6" s="237">
        <v>232</v>
      </c>
      <c r="W6" s="237">
        <v>334</v>
      </c>
      <c r="X6" s="237">
        <v>285</v>
      </c>
      <c r="Y6" s="237">
        <v>285</v>
      </c>
      <c r="Z6" s="237">
        <v>287</v>
      </c>
      <c r="AA6" s="237">
        <v>394</v>
      </c>
      <c r="AB6" s="237">
        <v>312</v>
      </c>
      <c r="AC6" s="237">
        <v>357</v>
      </c>
      <c r="AD6" s="237">
        <v>417</v>
      </c>
      <c r="AE6" s="237">
        <v>252</v>
      </c>
      <c r="AF6" s="237">
        <v>320</v>
      </c>
      <c r="AG6" s="237">
        <v>277</v>
      </c>
      <c r="AH6" s="237">
        <v>253</v>
      </c>
      <c r="AI6" s="237">
        <v>230</v>
      </c>
      <c r="AJ6" s="237">
        <v>414</v>
      </c>
      <c r="AK6" s="237"/>
      <c r="AL6" s="237"/>
      <c r="AM6" s="237">
        <f>SUM(V6:AJ6)</f>
        <v>4649</v>
      </c>
      <c r="AN6" s="212">
        <f>AVERAGE(AE6:AL6)</f>
        <v>291</v>
      </c>
    </row>
    <row r="7" spans="2:40" x14ac:dyDescent="0.2">
      <c r="B7" s="95" t="s">
        <v>97</v>
      </c>
      <c r="C7" s="237">
        <v>182</v>
      </c>
      <c r="D7" s="237">
        <v>469</v>
      </c>
      <c r="E7" s="237">
        <v>682</v>
      </c>
      <c r="F7" s="237">
        <v>823</v>
      </c>
      <c r="G7" s="237">
        <v>1092</v>
      </c>
      <c r="H7" s="237">
        <v>1488</v>
      </c>
      <c r="I7" s="237">
        <v>1785</v>
      </c>
      <c r="J7" s="237">
        <v>2154</v>
      </c>
      <c r="K7" s="237">
        <v>2491</v>
      </c>
      <c r="L7" s="237">
        <v>2741</v>
      </c>
      <c r="M7" s="237">
        <v>3000</v>
      </c>
      <c r="N7" s="237">
        <v>3382</v>
      </c>
      <c r="O7" s="237">
        <v>3764</v>
      </c>
      <c r="P7" s="237">
        <v>4027</v>
      </c>
      <c r="Q7" s="237">
        <v>4325</v>
      </c>
      <c r="R7" s="237"/>
      <c r="S7" s="237"/>
      <c r="U7" s="95" t="s">
        <v>97</v>
      </c>
      <c r="V7" s="237">
        <v>182</v>
      </c>
      <c r="W7" s="237">
        <v>287</v>
      </c>
      <c r="X7" s="237">
        <v>213</v>
      </c>
      <c r="Y7" s="237">
        <v>141</v>
      </c>
      <c r="Z7" s="237">
        <v>269</v>
      </c>
      <c r="AA7" s="237">
        <v>396</v>
      </c>
      <c r="AB7" s="237">
        <v>297</v>
      </c>
      <c r="AC7" s="237">
        <v>369</v>
      </c>
      <c r="AD7" s="237">
        <v>337</v>
      </c>
      <c r="AE7" s="237">
        <v>250</v>
      </c>
      <c r="AF7" s="237">
        <v>259</v>
      </c>
      <c r="AG7" s="237">
        <v>382</v>
      </c>
      <c r="AH7" s="237">
        <v>382</v>
      </c>
      <c r="AI7" s="237">
        <v>263</v>
      </c>
      <c r="AJ7" s="237">
        <v>298</v>
      </c>
      <c r="AK7" s="237"/>
      <c r="AL7" s="237"/>
      <c r="AM7" s="237">
        <f>SUM(V7:AJ7)</f>
        <v>4325</v>
      </c>
      <c r="AN7" s="212">
        <f>AVERAGE(AE7:AL7)</f>
        <v>305.66666666666669</v>
      </c>
    </row>
    <row r="8" spans="2:40" x14ac:dyDescent="0.2">
      <c r="B8" s="95" t="s">
        <v>98</v>
      </c>
      <c r="C8" s="237"/>
      <c r="D8" s="237">
        <v>256</v>
      </c>
      <c r="E8" s="237">
        <v>493</v>
      </c>
      <c r="F8" s="237">
        <v>688</v>
      </c>
      <c r="G8" s="237">
        <v>930</v>
      </c>
      <c r="H8" s="237">
        <v>1208</v>
      </c>
      <c r="I8" s="237">
        <v>1533</v>
      </c>
      <c r="J8" s="237">
        <v>1852</v>
      </c>
      <c r="K8" s="237">
        <v>2161</v>
      </c>
      <c r="L8" s="237">
        <v>2391</v>
      </c>
      <c r="M8" s="237">
        <v>2739</v>
      </c>
      <c r="N8" s="237">
        <v>2936</v>
      </c>
      <c r="O8" s="237">
        <v>3270</v>
      </c>
      <c r="P8" s="237">
        <v>3514</v>
      </c>
      <c r="Q8" s="237">
        <v>3831</v>
      </c>
      <c r="R8" s="237"/>
      <c r="S8" s="237"/>
      <c r="U8" s="95" t="s">
        <v>98</v>
      </c>
      <c r="V8" s="237"/>
      <c r="W8" s="237">
        <v>256</v>
      </c>
      <c r="X8" s="237">
        <v>237</v>
      </c>
      <c r="Y8" s="237">
        <v>195</v>
      </c>
      <c r="Z8" s="237">
        <v>242</v>
      </c>
      <c r="AA8" s="237">
        <v>278</v>
      </c>
      <c r="AB8" s="237">
        <v>325</v>
      </c>
      <c r="AC8" s="237">
        <v>319</v>
      </c>
      <c r="AD8" s="237">
        <v>309</v>
      </c>
      <c r="AE8" s="237">
        <v>230</v>
      </c>
      <c r="AF8" s="237">
        <v>348</v>
      </c>
      <c r="AG8" s="237">
        <v>197</v>
      </c>
      <c r="AH8" s="237">
        <v>334</v>
      </c>
      <c r="AI8" s="237">
        <v>244</v>
      </c>
      <c r="AJ8" s="237">
        <v>317</v>
      </c>
      <c r="AK8" s="237"/>
      <c r="AL8" s="237"/>
      <c r="AM8" s="237">
        <f>SUM(V8:AJ8)</f>
        <v>3831</v>
      </c>
      <c r="AN8" s="212">
        <f>AVERAGE(AE8:AL8)</f>
        <v>278.33333333333331</v>
      </c>
    </row>
    <row r="9" spans="2:40" ht="17" customHeight="1" thickBot="1" x14ac:dyDescent="0.25">
      <c r="B9" s="96" t="s">
        <v>99</v>
      </c>
      <c r="C9" s="230">
        <v>98</v>
      </c>
      <c r="D9" s="230">
        <v>331</v>
      </c>
      <c r="E9" s="230">
        <v>492</v>
      </c>
      <c r="F9" s="230">
        <v>692</v>
      </c>
      <c r="G9" s="230">
        <v>971</v>
      </c>
      <c r="H9" s="230">
        <v>1187</v>
      </c>
      <c r="I9" s="230">
        <v>1412</v>
      </c>
      <c r="J9" s="230">
        <v>1637</v>
      </c>
      <c r="K9" s="230">
        <v>1941</v>
      </c>
      <c r="L9" s="230">
        <v>2198</v>
      </c>
      <c r="M9" s="230">
        <v>2414</v>
      </c>
      <c r="N9" s="230">
        <v>2658</v>
      </c>
      <c r="O9" s="230">
        <v>2911</v>
      </c>
      <c r="P9" s="230">
        <v>3202</v>
      </c>
      <c r="Q9" s="230">
        <v>3483</v>
      </c>
      <c r="R9" s="230"/>
      <c r="S9" s="230"/>
      <c r="U9" s="96" t="s">
        <v>99</v>
      </c>
      <c r="V9" s="230">
        <v>98</v>
      </c>
      <c r="W9" s="230">
        <v>233</v>
      </c>
      <c r="X9" s="230">
        <v>161</v>
      </c>
      <c r="Y9" s="230">
        <v>200</v>
      </c>
      <c r="Z9" s="230">
        <v>279</v>
      </c>
      <c r="AA9" s="230">
        <v>216</v>
      </c>
      <c r="AB9" s="230">
        <v>225</v>
      </c>
      <c r="AC9" s="230">
        <v>225</v>
      </c>
      <c r="AD9" s="230">
        <v>304</v>
      </c>
      <c r="AE9" s="230">
        <v>257</v>
      </c>
      <c r="AF9" s="230">
        <v>216</v>
      </c>
      <c r="AG9" s="230">
        <v>244</v>
      </c>
      <c r="AH9" s="230">
        <v>253</v>
      </c>
      <c r="AI9" s="230">
        <v>291</v>
      </c>
      <c r="AJ9" s="230">
        <v>281</v>
      </c>
      <c r="AK9" s="230"/>
      <c r="AL9" s="230"/>
      <c r="AM9" s="230">
        <f>SUM(V9:AJ9)</f>
        <v>3483</v>
      </c>
      <c r="AN9" s="213">
        <f>AVERAGE(AE9:AL9)</f>
        <v>257</v>
      </c>
    </row>
    <row r="27" spans="2:40" ht="17" customHeight="1" thickBot="1" x14ac:dyDescent="0.25"/>
    <row r="28" spans="2:40" ht="17" customHeight="1" thickBot="1" x14ac:dyDescent="0.25">
      <c r="B28" s="197"/>
      <c r="C28" s="412" t="s">
        <v>75</v>
      </c>
      <c r="D28" s="412" t="s">
        <v>76</v>
      </c>
      <c r="E28" s="412" t="s">
        <v>77</v>
      </c>
      <c r="F28" s="412" t="s">
        <v>78</v>
      </c>
      <c r="G28" s="412" t="s">
        <v>79</v>
      </c>
      <c r="H28" s="412" t="s">
        <v>80</v>
      </c>
      <c r="I28" s="412" t="s">
        <v>81</v>
      </c>
      <c r="J28" s="412" t="s">
        <v>82</v>
      </c>
      <c r="K28" s="412" t="s">
        <v>83</v>
      </c>
      <c r="L28" s="412" t="s">
        <v>84</v>
      </c>
      <c r="M28" s="412" t="s">
        <v>85</v>
      </c>
      <c r="N28" s="412" t="s">
        <v>86</v>
      </c>
      <c r="O28" s="412" t="s">
        <v>87</v>
      </c>
      <c r="P28" s="412" t="s">
        <v>88</v>
      </c>
      <c r="Q28" s="412" t="s">
        <v>89</v>
      </c>
      <c r="R28" s="412" t="s">
        <v>90</v>
      </c>
      <c r="S28" s="412" t="s">
        <v>91</v>
      </c>
      <c r="U28" s="197"/>
      <c r="V28" s="412" t="s">
        <v>75</v>
      </c>
      <c r="W28" s="412" t="s">
        <v>76</v>
      </c>
      <c r="X28" s="412" t="s">
        <v>77</v>
      </c>
      <c r="Y28" s="412" t="s">
        <v>78</v>
      </c>
      <c r="Z28" s="412" t="s">
        <v>79</v>
      </c>
      <c r="AA28" s="412" t="s">
        <v>80</v>
      </c>
      <c r="AB28" s="412" t="s">
        <v>81</v>
      </c>
      <c r="AC28" s="412" t="s">
        <v>82</v>
      </c>
      <c r="AD28" s="412" t="s">
        <v>83</v>
      </c>
      <c r="AE28" s="412" t="s">
        <v>84</v>
      </c>
      <c r="AF28" s="412" t="s">
        <v>85</v>
      </c>
      <c r="AG28" s="412" t="s">
        <v>86</v>
      </c>
      <c r="AH28" s="220" t="s">
        <v>87</v>
      </c>
      <c r="AI28" s="221" t="s">
        <v>88</v>
      </c>
      <c r="AJ28" s="221" t="s">
        <v>89</v>
      </c>
      <c r="AK28" s="221" t="s">
        <v>90</v>
      </c>
      <c r="AL28" s="221" t="s">
        <v>91</v>
      </c>
      <c r="AM28" s="412" t="s">
        <v>44</v>
      </c>
      <c r="AN28" s="412" t="s">
        <v>92</v>
      </c>
    </row>
    <row r="29" spans="2:40" x14ac:dyDescent="0.2">
      <c r="B29" s="196" t="s">
        <v>93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>
        <v>4061</v>
      </c>
      <c r="K29" s="83">
        <v>4584</v>
      </c>
      <c r="L29" s="83">
        <v>5279</v>
      </c>
      <c r="M29" s="83">
        <v>5887</v>
      </c>
      <c r="N29" s="83">
        <v>6377</v>
      </c>
      <c r="O29" s="83">
        <v>6952</v>
      </c>
      <c r="P29" s="83">
        <v>7564</v>
      </c>
      <c r="Q29" s="83">
        <v>8028</v>
      </c>
      <c r="R29" s="83"/>
      <c r="S29" s="83"/>
      <c r="U29" s="196" t="s">
        <v>93</v>
      </c>
      <c r="V29" s="83">
        <v>226</v>
      </c>
      <c r="W29" s="83">
        <v>462</v>
      </c>
      <c r="X29" s="83">
        <v>393</v>
      </c>
      <c r="Y29" s="83">
        <v>395</v>
      </c>
      <c r="Z29" s="83">
        <v>882</v>
      </c>
      <c r="AA29" s="83">
        <v>667</v>
      </c>
      <c r="AB29" s="83">
        <v>523</v>
      </c>
      <c r="AC29" s="83">
        <v>513</v>
      </c>
      <c r="AD29" s="83">
        <v>523</v>
      </c>
      <c r="AE29" s="83">
        <v>695</v>
      </c>
      <c r="AF29" s="83">
        <v>608</v>
      </c>
      <c r="AG29" s="83">
        <v>490</v>
      </c>
      <c r="AH29" s="83">
        <v>575</v>
      </c>
      <c r="AI29" s="83">
        <v>612</v>
      </c>
      <c r="AJ29" s="83">
        <v>464</v>
      </c>
      <c r="AK29" s="83"/>
      <c r="AL29" s="83"/>
      <c r="AM29" s="83">
        <f>SUM(V29:AL29)</f>
        <v>8028</v>
      </c>
      <c r="AN29" s="211">
        <f>AVERAGE(AE29:AL29)</f>
        <v>574</v>
      </c>
    </row>
    <row r="30" spans="2:40" x14ac:dyDescent="0.2">
      <c r="B30" s="95" t="s">
        <v>95</v>
      </c>
      <c r="C30" s="237">
        <v>309</v>
      </c>
      <c r="D30" s="237">
        <v>743</v>
      </c>
      <c r="E30" s="237">
        <v>1095</v>
      </c>
      <c r="F30" s="237">
        <v>1679</v>
      </c>
      <c r="G30" s="237">
        <v>2185</v>
      </c>
      <c r="H30" s="237">
        <v>2708</v>
      </c>
      <c r="I30" s="237">
        <v>3208</v>
      </c>
      <c r="J30" s="237">
        <v>3726</v>
      </c>
      <c r="K30" s="237">
        <v>4183</v>
      </c>
      <c r="L30" s="237">
        <v>4575</v>
      </c>
      <c r="M30" s="237">
        <v>5235</v>
      </c>
      <c r="N30" s="237">
        <v>5691</v>
      </c>
      <c r="O30" s="237">
        <v>6154</v>
      </c>
      <c r="P30" s="237">
        <v>6622</v>
      </c>
      <c r="Q30" s="237">
        <v>7464</v>
      </c>
      <c r="R30" s="237"/>
      <c r="S30" s="237"/>
      <c r="U30" s="95" t="s">
        <v>95</v>
      </c>
      <c r="V30" s="237">
        <v>309</v>
      </c>
      <c r="W30" s="237">
        <v>434</v>
      </c>
      <c r="X30" s="237">
        <v>352</v>
      </c>
      <c r="Y30" s="237">
        <v>584</v>
      </c>
      <c r="Z30" s="237">
        <v>506</v>
      </c>
      <c r="AA30" s="237">
        <v>523</v>
      </c>
      <c r="AB30" s="237">
        <v>500</v>
      </c>
      <c r="AC30" s="237">
        <v>518</v>
      </c>
      <c r="AD30" s="237">
        <v>457</v>
      </c>
      <c r="AE30" s="237">
        <v>392</v>
      </c>
      <c r="AF30" s="237">
        <v>660</v>
      </c>
      <c r="AG30" s="237">
        <v>456</v>
      </c>
      <c r="AH30" s="237">
        <v>463</v>
      </c>
      <c r="AI30" s="237">
        <v>468</v>
      </c>
      <c r="AJ30" s="237">
        <v>842</v>
      </c>
      <c r="AK30" s="237"/>
      <c r="AL30" s="237"/>
      <c r="AM30" s="237">
        <f>SUM(V30:AL30)</f>
        <v>7464</v>
      </c>
      <c r="AN30" s="212">
        <f>AVERAGE(AE30:AL30)</f>
        <v>546.83333333333337</v>
      </c>
    </row>
    <row r="31" spans="2:40" x14ac:dyDescent="0.2">
      <c r="B31" s="95" t="s">
        <v>100</v>
      </c>
      <c r="C31" s="237">
        <v>397</v>
      </c>
      <c r="D31" s="237">
        <v>802</v>
      </c>
      <c r="E31" s="237">
        <v>1089</v>
      </c>
      <c r="F31" s="237">
        <v>1425</v>
      </c>
      <c r="G31" s="237">
        <v>1845</v>
      </c>
      <c r="H31" s="237">
        <v>2305</v>
      </c>
      <c r="I31" s="237">
        <v>2947</v>
      </c>
      <c r="J31" s="237">
        <v>3318</v>
      </c>
      <c r="K31" s="237">
        <v>3622</v>
      </c>
      <c r="L31" s="237">
        <v>4138</v>
      </c>
      <c r="M31" s="237">
        <v>4819</v>
      </c>
      <c r="N31" s="237">
        <v>5220</v>
      </c>
      <c r="O31" s="237">
        <v>5584</v>
      </c>
      <c r="P31" s="237">
        <v>5880</v>
      </c>
      <c r="Q31" s="237">
        <v>6399</v>
      </c>
      <c r="R31" s="237"/>
      <c r="S31" s="237"/>
      <c r="U31" s="95" t="s">
        <v>100</v>
      </c>
      <c r="V31" s="237">
        <v>397</v>
      </c>
      <c r="W31" s="237">
        <v>405</v>
      </c>
      <c r="X31" s="237">
        <v>287</v>
      </c>
      <c r="Y31" s="237">
        <v>330</v>
      </c>
      <c r="Z31" s="237">
        <v>426</v>
      </c>
      <c r="AA31" s="237">
        <v>460</v>
      </c>
      <c r="AB31" s="237">
        <v>642</v>
      </c>
      <c r="AC31" s="237">
        <v>371</v>
      </c>
      <c r="AD31" s="237">
        <v>304</v>
      </c>
      <c r="AE31" s="237">
        <v>516</v>
      </c>
      <c r="AF31" s="237">
        <v>681</v>
      </c>
      <c r="AG31" s="237">
        <v>401</v>
      </c>
      <c r="AH31" s="237">
        <v>364</v>
      </c>
      <c r="AI31" s="237">
        <v>296</v>
      </c>
      <c r="AJ31" s="237">
        <v>519</v>
      </c>
      <c r="AK31" s="237"/>
      <c r="AL31" s="237"/>
      <c r="AM31" s="237">
        <f>SUM(V31:AL31)</f>
        <v>6399</v>
      </c>
      <c r="AN31" s="212">
        <f>AVERAGE(AE31:AL31)</f>
        <v>462.83333333333331</v>
      </c>
    </row>
  </sheetData>
  <autoFilter ref="B28:N31" xr:uid="{00000000-0009-0000-0000-000002000000}">
    <sortState xmlns:xlrd2="http://schemas.microsoft.com/office/spreadsheetml/2017/richdata2" ref="B29:N31">
      <sortCondition descending="1" ref="M28:M31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2"/>
  <sheetViews>
    <sheetView workbookViewId="0">
      <selection activeCell="V42" sqref="V42"/>
    </sheetView>
  </sheetViews>
  <sheetFormatPr baseColWidth="10" defaultRowHeight="16" x14ac:dyDescent="0.2"/>
  <cols>
    <col min="4" max="6" width="13" style="231" hidden="1" customWidth="1"/>
    <col min="11" max="11" width="21.5" style="231" customWidth="1"/>
  </cols>
  <sheetData>
    <row r="1" spans="1:11" ht="17" customHeight="1" thickBot="1" x14ac:dyDescent="0.25"/>
    <row r="2" spans="1:11" ht="17" customHeight="1" thickBot="1" x14ac:dyDescent="0.25">
      <c r="A2" s="220" t="s">
        <v>101</v>
      </c>
      <c r="B2" s="221" t="s">
        <v>1</v>
      </c>
      <c r="C2" s="221" t="s">
        <v>0</v>
      </c>
      <c r="D2" s="248" t="s">
        <v>102</v>
      </c>
      <c r="E2" s="248" t="s">
        <v>103</v>
      </c>
      <c r="F2" s="249" t="s">
        <v>104</v>
      </c>
      <c r="G2" s="220" t="s">
        <v>105</v>
      </c>
      <c r="H2" s="221" t="s">
        <v>106</v>
      </c>
      <c r="I2" s="249" t="s">
        <v>107</v>
      </c>
      <c r="J2" s="220" t="s">
        <v>108</v>
      </c>
      <c r="K2" s="221" t="s">
        <v>109</v>
      </c>
    </row>
    <row r="3" spans="1:11" x14ac:dyDescent="0.2">
      <c r="A3" s="271">
        <v>18</v>
      </c>
      <c r="B3" s="272" t="s">
        <v>41</v>
      </c>
      <c r="C3" s="272" t="s">
        <v>27</v>
      </c>
      <c r="D3" s="273"/>
      <c r="E3" s="273"/>
      <c r="F3" s="274"/>
      <c r="G3" s="275" t="s">
        <v>973</v>
      </c>
      <c r="H3" s="276" t="s">
        <v>974</v>
      </c>
      <c r="I3" s="277" t="s">
        <v>975</v>
      </c>
      <c r="J3" s="419">
        <v>15</v>
      </c>
      <c r="K3" s="276"/>
    </row>
    <row r="4" spans="1:11" x14ac:dyDescent="0.2">
      <c r="A4" s="257">
        <v>33</v>
      </c>
      <c r="B4" s="258" t="s">
        <v>25</v>
      </c>
      <c r="C4" s="258" t="s">
        <v>24</v>
      </c>
      <c r="D4" s="259"/>
      <c r="E4" s="259"/>
      <c r="F4" s="260"/>
      <c r="G4" s="261" t="s">
        <v>976</v>
      </c>
      <c r="H4" s="262" t="s">
        <v>977</v>
      </c>
      <c r="I4" s="263" t="s">
        <v>978</v>
      </c>
      <c r="J4" s="415">
        <v>14</v>
      </c>
      <c r="K4" s="262"/>
    </row>
    <row r="5" spans="1:11" x14ac:dyDescent="0.2">
      <c r="A5" s="271">
        <v>27</v>
      </c>
      <c r="B5" s="272" t="s">
        <v>28</v>
      </c>
      <c r="C5" s="272" t="s">
        <v>27</v>
      </c>
      <c r="D5" s="273"/>
      <c r="E5" s="273"/>
      <c r="F5" s="274"/>
      <c r="G5" s="275" t="s">
        <v>979</v>
      </c>
      <c r="H5" s="276" t="s">
        <v>980</v>
      </c>
      <c r="I5" s="277" t="s">
        <v>981</v>
      </c>
      <c r="J5" s="419">
        <v>11</v>
      </c>
      <c r="K5" s="276"/>
    </row>
    <row r="6" spans="1:11" x14ac:dyDescent="0.2">
      <c r="A6" s="257">
        <v>23</v>
      </c>
      <c r="B6" s="258" t="s">
        <v>37</v>
      </c>
      <c r="C6" s="258" t="s">
        <v>24</v>
      </c>
      <c r="D6" s="259"/>
      <c r="E6" s="259"/>
      <c r="F6" s="260"/>
      <c r="G6" s="261" t="s">
        <v>982</v>
      </c>
      <c r="H6" s="262" t="s">
        <v>983</v>
      </c>
      <c r="I6" s="263" t="s">
        <v>984</v>
      </c>
      <c r="J6" s="415">
        <v>10</v>
      </c>
      <c r="K6" s="262"/>
    </row>
    <row r="7" spans="1:11" x14ac:dyDescent="0.2">
      <c r="A7" s="278">
        <v>3</v>
      </c>
      <c r="B7" s="279" t="s">
        <v>30</v>
      </c>
      <c r="C7" s="279" t="s">
        <v>29</v>
      </c>
      <c r="D7" s="280"/>
      <c r="E7" s="280"/>
      <c r="F7" s="281"/>
      <c r="G7" s="282" t="s">
        <v>985</v>
      </c>
      <c r="H7" s="283" t="s">
        <v>986</v>
      </c>
      <c r="I7" s="284" t="s">
        <v>987</v>
      </c>
      <c r="J7" s="423">
        <v>11</v>
      </c>
      <c r="K7" s="283"/>
    </row>
    <row r="8" spans="1:11" x14ac:dyDescent="0.2">
      <c r="A8" s="250">
        <v>44</v>
      </c>
      <c r="B8" s="251" t="s">
        <v>22</v>
      </c>
      <c r="C8" s="251" t="s">
        <v>21</v>
      </c>
      <c r="D8" s="252"/>
      <c r="E8" s="252"/>
      <c r="F8" s="253"/>
      <c r="G8" s="254" t="s">
        <v>988</v>
      </c>
      <c r="H8" s="255" t="s">
        <v>989</v>
      </c>
      <c r="I8" s="256" t="s">
        <v>990</v>
      </c>
      <c r="J8" s="413">
        <v>10</v>
      </c>
      <c r="K8" s="255"/>
    </row>
    <row r="9" spans="1:11" x14ac:dyDescent="0.2">
      <c r="A9" s="278">
        <v>31</v>
      </c>
      <c r="B9" s="279" t="s">
        <v>42</v>
      </c>
      <c r="C9" s="279" t="s">
        <v>29</v>
      </c>
      <c r="D9" s="280"/>
      <c r="E9" s="280"/>
      <c r="F9" s="281"/>
      <c r="G9" s="282" t="s">
        <v>991</v>
      </c>
      <c r="H9" s="283" t="s">
        <v>992</v>
      </c>
      <c r="I9" s="284" t="s">
        <v>993</v>
      </c>
      <c r="J9" s="423">
        <v>6</v>
      </c>
      <c r="K9" s="283"/>
    </row>
    <row r="10" spans="1:11" x14ac:dyDescent="0.2">
      <c r="A10" s="299">
        <v>7</v>
      </c>
      <c r="B10" s="300" t="s">
        <v>47</v>
      </c>
      <c r="C10" s="300" t="s">
        <v>36</v>
      </c>
      <c r="D10" s="301"/>
      <c r="E10" s="301"/>
      <c r="F10" s="302"/>
      <c r="G10" s="303" t="s">
        <v>994</v>
      </c>
      <c r="H10" s="304" t="s">
        <v>995</v>
      </c>
      <c r="I10" s="305" t="s">
        <v>996</v>
      </c>
      <c r="J10" s="427">
        <v>8</v>
      </c>
      <c r="K10" s="304"/>
    </row>
    <row r="11" spans="1:11" x14ac:dyDescent="0.2">
      <c r="A11" s="250">
        <v>77</v>
      </c>
      <c r="B11" s="251" t="s">
        <v>23</v>
      </c>
      <c r="C11" s="251" t="s">
        <v>21</v>
      </c>
      <c r="D11" s="252"/>
      <c r="E11" s="252"/>
      <c r="F11" s="253"/>
      <c r="G11" s="254" t="s">
        <v>997</v>
      </c>
      <c r="H11" s="255" t="s">
        <v>998</v>
      </c>
      <c r="I11" s="256" t="s">
        <v>999</v>
      </c>
      <c r="J11" s="413">
        <v>5</v>
      </c>
      <c r="K11" s="255"/>
    </row>
    <row r="12" spans="1:11" x14ac:dyDescent="0.2">
      <c r="A12" s="299">
        <v>99</v>
      </c>
      <c r="B12" s="300" t="s">
        <v>48</v>
      </c>
      <c r="C12" s="300" t="s">
        <v>36</v>
      </c>
      <c r="D12" s="301"/>
      <c r="E12" s="301"/>
      <c r="F12" s="302"/>
      <c r="G12" s="303" t="s">
        <v>1000</v>
      </c>
      <c r="H12" s="304" t="s">
        <v>1001</v>
      </c>
      <c r="I12" s="305" t="s">
        <v>141</v>
      </c>
      <c r="J12" s="427">
        <v>4</v>
      </c>
      <c r="K12" s="304"/>
    </row>
    <row r="13" spans="1:11" x14ac:dyDescent="0.2">
      <c r="A13" s="285">
        <v>4</v>
      </c>
      <c r="B13" s="286" t="s">
        <v>35</v>
      </c>
      <c r="C13" s="286" t="s">
        <v>26</v>
      </c>
      <c r="D13" s="287"/>
      <c r="E13" s="287"/>
      <c r="F13" s="288"/>
      <c r="G13" s="289" t="s">
        <v>1002</v>
      </c>
      <c r="H13" s="290" t="s">
        <v>1003</v>
      </c>
      <c r="I13" s="291" t="s">
        <v>141</v>
      </c>
      <c r="J13" s="425">
        <v>4</v>
      </c>
      <c r="K13" s="290"/>
    </row>
    <row r="14" spans="1:11" x14ac:dyDescent="0.2">
      <c r="A14" s="264">
        <v>5</v>
      </c>
      <c r="B14" s="265" t="s">
        <v>43</v>
      </c>
      <c r="C14" s="265" t="s">
        <v>31</v>
      </c>
      <c r="D14" s="266"/>
      <c r="E14" s="266"/>
      <c r="F14" s="267"/>
      <c r="G14" s="268" t="s">
        <v>1004</v>
      </c>
      <c r="H14" s="269" t="s">
        <v>1005</v>
      </c>
      <c r="I14" s="270" t="s">
        <v>141</v>
      </c>
      <c r="J14" s="417">
        <v>4</v>
      </c>
      <c r="K14" s="269"/>
    </row>
    <row r="15" spans="1:11" x14ac:dyDescent="0.2">
      <c r="A15" s="285">
        <v>55</v>
      </c>
      <c r="B15" s="286" t="s">
        <v>33</v>
      </c>
      <c r="C15" s="286" t="s">
        <v>26</v>
      </c>
      <c r="D15" s="287"/>
      <c r="E15" s="287"/>
      <c r="F15" s="288"/>
      <c r="G15" s="289" t="s">
        <v>1006</v>
      </c>
      <c r="H15" s="290" t="s">
        <v>1007</v>
      </c>
      <c r="I15" s="291" t="s">
        <v>141</v>
      </c>
      <c r="J15" s="425">
        <v>2</v>
      </c>
      <c r="K15" s="290"/>
    </row>
    <row r="16" spans="1:11" x14ac:dyDescent="0.2">
      <c r="A16" s="264">
        <v>16</v>
      </c>
      <c r="B16" s="265" t="s">
        <v>32</v>
      </c>
      <c r="C16" s="265" t="s">
        <v>31</v>
      </c>
      <c r="D16" s="266"/>
      <c r="E16" s="266"/>
      <c r="F16" s="267"/>
      <c r="G16" s="268" t="s">
        <v>1008</v>
      </c>
      <c r="H16" s="269" t="s">
        <v>1009</v>
      </c>
      <c r="I16" s="270" t="s">
        <v>141</v>
      </c>
      <c r="J16" s="417">
        <v>2</v>
      </c>
      <c r="K16" s="269"/>
    </row>
    <row r="17" spans="1:11" x14ac:dyDescent="0.2">
      <c r="A17" s="292">
        <v>10</v>
      </c>
      <c r="B17" s="293" t="s">
        <v>39</v>
      </c>
      <c r="C17" s="293" t="s">
        <v>34</v>
      </c>
      <c r="D17" s="294"/>
      <c r="E17" s="294"/>
      <c r="F17" s="295"/>
      <c r="G17" s="296" t="s">
        <v>1010</v>
      </c>
      <c r="H17" s="297" t="s">
        <v>1011</v>
      </c>
      <c r="I17" s="298" t="s">
        <v>141</v>
      </c>
      <c r="J17" s="421">
        <v>4</v>
      </c>
      <c r="K17" s="297"/>
    </row>
    <row r="18" spans="1:11" x14ac:dyDescent="0.2">
      <c r="A18" s="306">
        <v>20</v>
      </c>
      <c r="B18" s="307" t="s">
        <v>50</v>
      </c>
      <c r="C18" s="307" t="s">
        <v>38</v>
      </c>
      <c r="D18" s="308"/>
      <c r="E18" s="308"/>
      <c r="F18" s="309"/>
      <c r="G18" s="310" t="s">
        <v>1012</v>
      </c>
      <c r="H18" s="311" t="s">
        <v>141</v>
      </c>
      <c r="I18" s="312" t="s">
        <v>141</v>
      </c>
      <c r="J18" s="429">
        <v>3</v>
      </c>
      <c r="K18" s="311"/>
    </row>
    <row r="19" spans="1:11" x14ac:dyDescent="0.2">
      <c r="A19" s="292">
        <v>23</v>
      </c>
      <c r="B19" s="293" t="s">
        <v>45</v>
      </c>
      <c r="C19" s="293" t="s">
        <v>34</v>
      </c>
      <c r="D19" s="294"/>
      <c r="E19" s="294"/>
      <c r="F19" s="295"/>
      <c r="G19" s="296" t="s">
        <v>1013</v>
      </c>
      <c r="H19" s="297" t="s">
        <v>141</v>
      </c>
      <c r="I19" s="298" t="s">
        <v>141</v>
      </c>
      <c r="J19" s="421">
        <v>1</v>
      </c>
      <c r="K19" s="297"/>
    </row>
    <row r="20" spans="1:11" x14ac:dyDescent="0.2">
      <c r="A20" s="313">
        <v>63</v>
      </c>
      <c r="B20" s="314" t="s">
        <v>51</v>
      </c>
      <c r="C20" s="314" t="s">
        <v>40</v>
      </c>
      <c r="D20" s="315"/>
      <c r="E20" s="315"/>
      <c r="F20" s="316"/>
      <c r="G20" s="317" t="s">
        <v>1014</v>
      </c>
      <c r="H20" s="318" t="s">
        <v>141</v>
      </c>
      <c r="I20" s="319" t="s">
        <v>141</v>
      </c>
      <c r="J20" s="430">
        <v>3</v>
      </c>
      <c r="K20" s="318"/>
    </row>
    <row r="21" spans="1:11" x14ac:dyDescent="0.2">
      <c r="A21" s="306">
        <v>8</v>
      </c>
      <c r="B21" s="307" t="s">
        <v>49</v>
      </c>
      <c r="C21" s="307" t="s">
        <v>38</v>
      </c>
      <c r="D21" s="308"/>
      <c r="E21" s="308"/>
      <c r="F21" s="309"/>
      <c r="G21" s="310" t="s">
        <v>1015</v>
      </c>
      <c r="H21" s="311" t="s">
        <v>141</v>
      </c>
      <c r="I21" s="312" t="s">
        <v>141</v>
      </c>
      <c r="J21" s="429">
        <v>1</v>
      </c>
      <c r="K21" s="311"/>
    </row>
    <row r="22" spans="1:11" ht="17" customHeight="1" thickBot="1" x14ac:dyDescent="0.25">
      <c r="A22" s="355">
        <v>6</v>
      </c>
      <c r="B22" s="356" t="s">
        <v>52</v>
      </c>
      <c r="C22" s="356" t="s">
        <v>40</v>
      </c>
      <c r="D22" s="359"/>
      <c r="E22" s="359"/>
      <c r="F22" s="360"/>
      <c r="G22" s="361" t="s">
        <v>1016</v>
      </c>
      <c r="H22" s="362" t="s">
        <v>141</v>
      </c>
      <c r="I22" s="363" t="s">
        <v>141</v>
      </c>
      <c r="J22" s="431">
        <v>1</v>
      </c>
      <c r="K22" s="362"/>
    </row>
  </sheetData>
  <autoFilter ref="A2:K22" xr:uid="{00000000-0009-0000-0000-00001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22"/>
  <sheetViews>
    <sheetView workbookViewId="0">
      <selection activeCell="J30" sqref="J30"/>
    </sheetView>
  </sheetViews>
  <sheetFormatPr baseColWidth="10" defaultRowHeight="16" x14ac:dyDescent="0.2"/>
  <cols>
    <col min="9" max="9" width="21.83203125" style="231" customWidth="1"/>
  </cols>
  <sheetData>
    <row r="1" spans="1:9" ht="17" customHeight="1" thickBot="1" x14ac:dyDescent="0.25"/>
    <row r="2" spans="1:9" ht="17" customHeight="1" thickBot="1" x14ac:dyDescent="0.25">
      <c r="A2" s="220" t="s">
        <v>101</v>
      </c>
      <c r="B2" s="221" t="s">
        <v>155</v>
      </c>
      <c r="C2" s="221" t="s">
        <v>1</v>
      </c>
      <c r="D2" s="221" t="s">
        <v>0</v>
      </c>
      <c r="E2" s="221" t="s">
        <v>156</v>
      </c>
      <c r="F2" s="221" t="s">
        <v>157</v>
      </c>
      <c r="G2" s="221" t="s">
        <v>108</v>
      </c>
      <c r="H2" s="221" t="s">
        <v>158</v>
      </c>
      <c r="I2" s="221" t="s">
        <v>109</v>
      </c>
    </row>
    <row r="3" spans="1:9" x14ac:dyDescent="0.2">
      <c r="A3" s="250">
        <v>44</v>
      </c>
      <c r="B3" s="251">
        <v>1</v>
      </c>
      <c r="C3" s="251" t="s">
        <v>22</v>
      </c>
      <c r="D3" s="251" t="s">
        <v>21</v>
      </c>
      <c r="E3" s="320" t="s">
        <v>1017</v>
      </c>
      <c r="F3" s="414">
        <v>58</v>
      </c>
      <c r="G3" s="414">
        <v>39</v>
      </c>
      <c r="H3" s="414">
        <v>25</v>
      </c>
      <c r="I3" s="414"/>
    </row>
    <row r="4" spans="1:9" x14ac:dyDescent="0.2">
      <c r="A4" s="271">
        <v>11</v>
      </c>
      <c r="B4" s="272">
        <v>2</v>
      </c>
      <c r="C4" s="272" t="s">
        <v>28</v>
      </c>
      <c r="D4" s="272" t="s">
        <v>27</v>
      </c>
      <c r="E4" s="323" t="s">
        <v>1018</v>
      </c>
      <c r="F4" s="420">
        <v>58</v>
      </c>
      <c r="G4" s="420">
        <v>34</v>
      </c>
      <c r="H4" s="420">
        <v>18</v>
      </c>
      <c r="I4" s="420"/>
    </row>
    <row r="5" spans="1:9" x14ac:dyDescent="0.2">
      <c r="A5" s="264">
        <v>5</v>
      </c>
      <c r="B5" s="265">
        <v>3</v>
      </c>
      <c r="C5" s="265" t="s">
        <v>43</v>
      </c>
      <c r="D5" s="265" t="s">
        <v>31</v>
      </c>
      <c r="E5" s="327" t="s">
        <v>1019</v>
      </c>
      <c r="F5" s="418">
        <v>58</v>
      </c>
      <c r="G5" s="418">
        <v>29</v>
      </c>
      <c r="H5" s="418">
        <v>15</v>
      </c>
      <c r="I5" s="418"/>
    </row>
    <row r="6" spans="1:9" x14ac:dyDescent="0.2">
      <c r="A6" s="264">
        <v>16</v>
      </c>
      <c r="B6" s="265">
        <v>4</v>
      </c>
      <c r="C6" s="265" t="s">
        <v>32</v>
      </c>
      <c r="D6" s="265" t="s">
        <v>31</v>
      </c>
      <c r="E6" s="327" t="s">
        <v>1020</v>
      </c>
      <c r="F6" s="418">
        <v>58</v>
      </c>
      <c r="G6" s="418">
        <v>33</v>
      </c>
      <c r="H6" s="418">
        <v>12</v>
      </c>
      <c r="I6" s="418"/>
    </row>
    <row r="7" spans="1:9" x14ac:dyDescent="0.2">
      <c r="A7" s="285">
        <v>55</v>
      </c>
      <c r="B7" s="286">
        <v>5</v>
      </c>
      <c r="C7" s="286" t="s">
        <v>33</v>
      </c>
      <c r="D7" s="286" t="s">
        <v>26</v>
      </c>
      <c r="E7" s="324" t="s">
        <v>1021</v>
      </c>
      <c r="F7" s="426">
        <v>58</v>
      </c>
      <c r="G7" s="426">
        <v>24</v>
      </c>
      <c r="H7" s="426">
        <v>10</v>
      </c>
      <c r="I7" s="426"/>
    </row>
    <row r="8" spans="1:9" x14ac:dyDescent="0.2">
      <c r="A8" s="257">
        <v>33</v>
      </c>
      <c r="B8" s="258">
        <v>6</v>
      </c>
      <c r="C8" s="258" t="s">
        <v>25</v>
      </c>
      <c r="D8" s="258" t="s">
        <v>24</v>
      </c>
      <c r="E8" s="321" t="s">
        <v>1022</v>
      </c>
      <c r="F8" s="416">
        <v>58</v>
      </c>
      <c r="G8" s="416">
        <v>8</v>
      </c>
      <c r="H8" s="416">
        <v>8</v>
      </c>
      <c r="I8" s="416"/>
    </row>
    <row r="9" spans="1:9" x14ac:dyDescent="0.2">
      <c r="A9" s="257">
        <v>23</v>
      </c>
      <c r="B9" s="258">
        <v>7</v>
      </c>
      <c r="C9" s="258" t="s">
        <v>37</v>
      </c>
      <c r="D9" s="258" t="s">
        <v>24</v>
      </c>
      <c r="E9" s="321" t="s">
        <v>1023</v>
      </c>
      <c r="F9" s="416">
        <v>58</v>
      </c>
      <c r="G9" s="416">
        <v>1</v>
      </c>
      <c r="H9" s="416">
        <v>6</v>
      </c>
      <c r="I9" s="416"/>
    </row>
    <row r="10" spans="1:9" x14ac:dyDescent="0.2">
      <c r="A10" s="285">
        <v>4</v>
      </c>
      <c r="B10" s="286">
        <v>8</v>
      </c>
      <c r="C10" s="286" t="s">
        <v>35</v>
      </c>
      <c r="D10" s="286" t="s">
        <v>26</v>
      </c>
      <c r="E10" s="324" t="s">
        <v>1024</v>
      </c>
      <c r="F10" s="426">
        <v>58</v>
      </c>
      <c r="G10" s="426">
        <v>16</v>
      </c>
      <c r="H10" s="426">
        <v>5</v>
      </c>
      <c r="I10" s="426"/>
    </row>
    <row r="11" spans="1:9" x14ac:dyDescent="0.2">
      <c r="A11" s="271">
        <v>18</v>
      </c>
      <c r="B11" s="272">
        <v>9</v>
      </c>
      <c r="C11" s="272" t="s">
        <v>41</v>
      </c>
      <c r="D11" s="272" t="s">
        <v>27</v>
      </c>
      <c r="E11" s="323" t="s">
        <v>1025</v>
      </c>
      <c r="F11" s="420">
        <v>58</v>
      </c>
      <c r="G11" s="420">
        <v>-7</v>
      </c>
      <c r="H11" s="420">
        <v>2</v>
      </c>
      <c r="I11" s="420"/>
    </row>
    <row r="12" spans="1:9" x14ac:dyDescent="0.2">
      <c r="A12" s="278">
        <v>3</v>
      </c>
      <c r="B12" s="279">
        <v>10</v>
      </c>
      <c r="C12" s="279" t="s">
        <v>30</v>
      </c>
      <c r="D12" s="279" t="s">
        <v>29</v>
      </c>
      <c r="E12" s="322" t="s">
        <v>1026</v>
      </c>
      <c r="F12" s="424">
        <v>58</v>
      </c>
      <c r="G12" s="424">
        <v>-5</v>
      </c>
      <c r="H12" s="424">
        <v>1</v>
      </c>
      <c r="I12" s="424"/>
    </row>
    <row r="13" spans="1:9" x14ac:dyDescent="0.2">
      <c r="A13" s="278">
        <v>31</v>
      </c>
      <c r="B13" s="279">
        <v>11</v>
      </c>
      <c r="C13" s="279" t="s">
        <v>42</v>
      </c>
      <c r="D13" s="279" t="s">
        <v>29</v>
      </c>
      <c r="E13" s="322" t="s">
        <v>1027</v>
      </c>
      <c r="F13" s="424">
        <v>57</v>
      </c>
      <c r="G13" s="424">
        <v>0</v>
      </c>
      <c r="H13" s="424">
        <v>0</v>
      </c>
      <c r="I13" s="424"/>
    </row>
    <row r="14" spans="1:9" x14ac:dyDescent="0.2">
      <c r="A14" s="292">
        <v>23</v>
      </c>
      <c r="B14" s="293">
        <v>12</v>
      </c>
      <c r="C14" s="293" t="s">
        <v>45</v>
      </c>
      <c r="D14" s="293" t="s">
        <v>34</v>
      </c>
      <c r="E14" s="325" t="s">
        <v>1028</v>
      </c>
      <c r="F14" s="422">
        <v>57</v>
      </c>
      <c r="G14" s="422">
        <v>14</v>
      </c>
      <c r="H14" s="422">
        <v>0</v>
      </c>
      <c r="I14" s="422"/>
    </row>
    <row r="15" spans="1:9" x14ac:dyDescent="0.2">
      <c r="A15" s="292">
        <v>10</v>
      </c>
      <c r="B15" s="293">
        <v>13</v>
      </c>
      <c r="C15" s="293" t="s">
        <v>39</v>
      </c>
      <c r="D15" s="293" t="s">
        <v>34</v>
      </c>
      <c r="E15" s="325" t="s">
        <v>1029</v>
      </c>
      <c r="F15" s="422">
        <v>57</v>
      </c>
      <c r="G15" s="422">
        <v>5</v>
      </c>
      <c r="H15" s="422">
        <v>0</v>
      </c>
      <c r="I15" s="422"/>
    </row>
    <row r="16" spans="1:9" x14ac:dyDescent="0.2">
      <c r="A16" s="250">
        <v>77</v>
      </c>
      <c r="B16" s="251">
        <v>14</v>
      </c>
      <c r="C16" s="251" t="s">
        <v>23</v>
      </c>
      <c r="D16" s="251" t="s">
        <v>21</v>
      </c>
      <c r="E16" s="320" t="s">
        <v>1030</v>
      </c>
      <c r="F16" s="414">
        <v>57</v>
      </c>
      <c r="G16" s="414">
        <v>-9</v>
      </c>
      <c r="H16" s="414">
        <v>0</v>
      </c>
      <c r="I16" s="414"/>
    </row>
    <row r="17" spans="1:9" x14ac:dyDescent="0.2">
      <c r="A17" s="299">
        <v>7</v>
      </c>
      <c r="B17" s="300">
        <v>15</v>
      </c>
      <c r="C17" s="300" t="s">
        <v>47</v>
      </c>
      <c r="D17" s="300" t="s">
        <v>36</v>
      </c>
      <c r="E17" s="326" t="s">
        <v>1031</v>
      </c>
      <c r="F17" s="428">
        <v>57</v>
      </c>
      <c r="G17" s="428">
        <v>-6</v>
      </c>
      <c r="H17" s="428">
        <v>0</v>
      </c>
      <c r="I17" s="428"/>
    </row>
    <row r="18" spans="1:9" x14ac:dyDescent="0.2">
      <c r="A18" s="313">
        <v>63</v>
      </c>
      <c r="B18" s="314">
        <v>16</v>
      </c>
      <c r="C18" s="314" t="s">
        <v>51</v>
      </c>
      <c r="D18" s="314" t="s">
        <v>40</v>
      </c>
      <c r="E18" s="328" t="s">
        <v>1032</v>
      </c>
      <c r="F18" s="329">
        <v>57</v>
      </c>
      <c r="G18" s="329">
        <v>12</v>
      </c>
      <c r="H18" s="329">
        <v>0</v>
      </c>
      <c r="I18" s="329"/>
    </row>
    <row r="19" spans="1:9" x14ac:dyDescent="0.2">
      <c r="A19" s="306">
        <v>20</v>
      </c>
      <c r="B19" s="307">
        <v>17</v>
      </c>
      <c r="C19" s="307" t="s">
        <v>50</v>
      </c>
      <c r="D19" s="307" t="s">
        <v>38</v>
      </c>
      <c r="E19" s="330" t="s">
        <v>1033</v>
      </c>
      <c r="F19" s="331">
        <v>55</v>
      </c>
      <c r="G19" s="331">
        <v>3</v>
      </c>
      <c r="H19" s="331">
        <v>0</v>
      </c>
      <c r="I19" s="331"/>
    </row>
    <row r="20" spans="1:9" x14ac:dyDescent="0.2">
      <c r="A20" s="306">
        <v>8</v>
      </c>
      <c r="B20" s="307" t="s">
        <v>177</v>
      </c>
      <c r="C20" s="307" t="s">
        <v>49</v>
      </c>
      <c r="D20" s="307" t="s">
        <v>38</v>
      </c>
      <c r="E20" s="330" t="s">
        <v>1034</v>
      </c>
      <c r="F20" s="331">
        <v>49</v>
      </c>
      <c r="G20" s="331">
        <v>-15</v>
      </c>
      <c r="H20" s="331">
        <v>0</v>
      </c>
      <c r="I20" s="331" t="s">
        <v>1035</v>
      </c>
    </row>
    <row r="21" spans="1:9" x14ac:dyDescent="0.2">
      <c r="A21" s="313">
        <v>6</v>
      </c>
      <c r="B21" s="314" t="s">
        <v>177</v>
      </c>
      <c r="C21" s="314" t="s">
        <v>52</v>
      </c>
      <c r="D21" s="314" t="s">
        <v>40</v>
      </c>
      <c r="E21" s="328" t="s">
        <v>1036</v>
      </c>
      <c r="F21" s="329">
        <v>39</v>
      </c>
      <c r="G21" s="329">
        <v>-12</v>
      </c>
      <c r="H21" s="329">
        <v>0</v>
      </c>
      <c r="I21" s="329" t="s">
        <v>1037</v>
      </c>
    </row>
    <row r="22" spans="1:9" ht="17" customHeight="1" thickBot="1" x14ac:dyDescent="0.25">
      <c r="A22" s="332">
        <v>99</v>
      </c>
      <c r="B22" s="333" t="s">
        <v>177</v>
      </c>
      <c r="C22" s="333" t="s">
        <v>48</v>
      </c>
      <c r="D22" s="333" t="s">
        <v>36</v>
      </c>
      <c r="E22" s="395" t="s">
        <v>1038</v>
      </c>
      <c r="F22" s="396">
        <v>11</v>
      </c>
      <c r="G22" s="396">
        <v>-15</v>
      </c>
      <c r="H22" s="396">
        <v>0</v>
      </c>
      <c r="I22" s="396" t="s">
        <v>1037</v>
      </c>
    </row>
  </sheetData>
  <autoFilter ref="A2:I22" xr:uid="{00000000-0009-0000-0000-00001E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22"/>
  <sheetViews>
    <sheetView workbookViewId="0">
      <selection activeCell="Y38" sqref="Y38"/>
    </sheetView>
  </sheetViews>
  <sheetFormatPr baseColWidth="10" defaultRowHeight="16" x14ac:dyDescent="0.2"/>
  <cols>
    <col min="4" max="6" width="13" style="231" hidden="1" customWidth="1"/>
  </cols>
  <sheetData>
    <row r="1" spans="1:11" ht="17" customHeight="1" thickBot="1" x14ac:dyDescent="0.25"/>
    <row r="2" spans="1:11" ht="17" customHeight="1" thickBot="1" x14ac:dyDescent="0.25">
      <c r="A2" s="220" t="s">
        <v>101</v>
      </c>
      <c r="B2" s="221" t="s">
        <v>1</v>
      </c>
      <c r="C2" s="221" t="s">
        <v>0</v>
      </c>
      <c r="D2" s="248" t="s">
        <v>102</v>
      </c>
      <c r="E2" s="248" t="s">
        <v>103</v>
      </c>
      <c r="F2" s="249" t="s">
        <v>104</v>
      </c>
      <c r="G2" s="220" t="s">
        <v>105</v>
      </c>
      <c r="H2" s="221" t="s">
        <v>106</v>
      </c>
      <c r="I2" s="249" t="s">
        <v>107</v>
      </c>
      <c r="J2" s="220" t="s">
        <v>108</v>
      </c>
      <c r="K2" s="221" t="s">
        <v>109</v>
      </c>
    </row>
    <row r="3" spans="1:11" x14ac:dyDescent="0.2">
      <c r="A3" s="250">
        <v>44</v>
      </c>
      <c r="B3" s="251" t="s">
        <v>22</v>
      </c>
      <c r="C3" s="251" t="s">
        <v>21</v>
      </c>
      <c r="D3" s="252"/>
      <c r="E3" s="252"/>
      <c r="F3" s="253"/>
      <c r="G3" s="254" t="s">
        <v>1039</v>
      </c>
      <c r="H3" s="255" t="s">
        <v>1040</v>
      </c>
      <c r="I3" s="256" t="s">
        <v>1041</v>
      </c>
      <c r="J3" s="413">
        <v>15</v>
      </c>
      <c r="K3" s="255"/>
    </row>
    <row r="4" spans="1:11" x14ac:dyDescent="0.2">
      <c r="A4" s="250">
        <v>77</v>
      </c>
      <c r="B4" s="251" t="s">
        <v>23</v>
      </c>
      <c r="C4" s="251" t="s">
        <v>21</v>
      </c>
      <c r="D4" s="252"/>
      <c r="E4" s="252"/>
      <c r="F4" s="253"/>
      <c r="G4" s="254" t="s">
        <v>1042</v>
      </c>
      <c r="H4" s="255" t="s">
        <v>1043</v>
      </c>
      <c r="I4" s="256" t="s">
        <v>1044</v>
      </c>
      <c r="J4" s="413">
        <v>12</v>
      </c>
      <c r="K4" s="255"/>
    </row>
    <row r="5" spans="1:11" x14ac:dyDescent="0.2">
      <c r="A5" s="257">
        <v>33</v>
      </c>
      <c r="B5" s="258" t="s">
        <v>25</v>
      </c>
      <c r="C5" s="258" t="s">
        <v>24</v>
      </c>
      <c r="D5" s="259"/>
      <c r="E5" s="259"/>
      <c r="F5" s="260"/>
      <c r="G5" s="261" t="s">
        <v>1045</v>
      </c>
      <c r="H5" s="262" t="s">
        <v>1046</v>
      </c>
      <c r="I5" s="263" t="s">
        <v>1047</v>
      </c>
      <c r="J5" s="415">
        <v>13</v>
      </c>
      <c r="K5" s="262"/>
    </row>
    <row r="6" spans="1:11" x14ac:dyDescent="0.2">
      <c r="A6" s="257">
        <v>23</v>
      </c>
      <c r="B6" s="258" t="s">
        <v>37</v>
      </c>
      <c r="C6" s="258" t="s">
        <v>24</v>
      </c>
      <c r="D6" s="259"/>
      <c r="E6" s="259"/>
      <c r="F6" s="260"/>
      <c r="G6" s="261" t="s">
        <v>1048</v>
      </c>
      <c r="H6" s="262" t="s">
        <v>1049</v>
      </c>
      <c r="I6" s="263" t="s">
        <v>1050</v>
      </c>
      <c r="J6" s="415">
        <v>10</v>
      </c>
      <c r="K6" s="262"/>
    </row>
    <row r="7" spans="1:11" x14ac:dyDescent="0.2">
      <c r="A7" s="271">
        <v>27</v>
      </c>
      <c r="B7" s="272" t="s">
        <v>28</v>
      </c>
      <c r="C7" s="272" t="s">
        <v>27</v>
      </c>
      <c r="D7" s="273"/>
      <c r="E7" s="273"/>
      <c r="F7" s="274"/>
      <c r="G7" s="275" t="s">
        <v>1051</v>
      </c>
      <c r="H7" s="276" t="s">
        <v>1052</v>
      </c>
      <c r="I7" s="277" t="s">
        <v>1053</v>
      </c>
      <c r="J7" s="419">
        <v>11</v>
      </c>
      <c r="K7" s="276"/>
    </row>
    <row r="8" spans="1:11" x14ac:dyDescent="0.2">
      <c r="A8" s="278">
        <v>3</v>
      </c>
      <c r="B8" s="279" t="s">
        <v>30</v>
      </c>
      <c r="C8" s="279" t="s">
        <v>29</v>
      </c>
      <c r="D8" s="280"/>
      <c r="E8" s="280"/>
      <c r="F8" s="281"/>
      <c r="G8" s="282" t="s">
        <v>1054</v>
      </c>
      <c r="H8" s="283" t="s">
        <v>1055</v>
      </c>
      <c r="I8" s="284" t="s">
        <v>1056</v>
      </c>
      <c r="J8" s="423">
        <v>10</v>
      </c>
      <c r="K8" s="283"/>
    </row>
    <row r="9" spans="1:11" x14ac:dyDescent="0.2">
      <c r="A9" s="278">
        <v>31</v>
      </c>
      <c r="B9" s="279" t="s">
        <v>42</v>
      </c>
      <c r="C9" s="279" t="s">
        <v>29</v>
      </c>
      <c r="D9" s="280"/>
      <c r="E9" s="280"/>
      <c r="F9" s="281"/>
      <c r="G9" s="282" t="s">
        <v>1057</v>
      </c>
      <c r="H9" s="283" t="s">
        <v>1058</v>
      </c>
      <c r="I9" s="284" t="s">
        <v>1059</v>
      </c>
      <c r="J9" s="423">
        <v>7</v>
      </c>
      <c r="K9" s="283"/>
    </row>
    <row r="10" spans="1:11" x14ac:dyDescent="0.2">
      <c r="A10" s="292">
        <v>10</v>
      </c>
      <c r="B10" s="293" t="s">
        <v>39</v>
      </c>
      <c r="C10" s="293" t="s">
        <v>34</v>
      </c>
      <c r="D10" s="294"/>
      <c r="E10" s="294"/>
      <c r="F10" s="295"/>
      <c r="G10" s="296" t="s">
        <v>1060</v>
      </c>
      <c r="H10" s="297" t="s">
        <v>1061</v>
      </c>
      <c r="I10" s="298" t="s">
        <v>1062</v>
      </c>
      <c r="J10" s="421">
        <v>8</v>
      </c>
      <c r="K10" s="297"/>
    </row>
    <row r="11" spans="1:11" x14ac:dyDescent="0.2">
      <c r="A11" s="285">
        <v>4</v>
      </c>
      <c r="B11" s="286" t="s">
        <v>35</v>
      </c>
      <c r="C11" s="286" t="s">
        <v>26</v>
      </c>
      <c r="D11" s="287"/>
      <c r="E11" s="287"/>
      <c r="F11" s="288"/>
      <c r="G11" s="289" t="s">
        <v>1063</v>
      </c>
      <c r="H11" s="290" t="s">
        <v>1064</v>
      </c>
      <c r="I11" s="291" t="s">
        <v>1065</v>
      </c>
      <c r="J11" s="425">
        <v>7</v>
      </c>
      <c r="K11" s="290"/>
    </row>
    <row r="12" spans="1:11" x14ac:dyDescent="0.2">
      <c r="A12" s="292">
        <v>23</v>
      </c>
      <c r="B12" s="293" t="s">
        <v>45</v>
      </c>
      <c r="C12" s="293" t="s">
        <v>34</v>
      </c>
      <c r="D12" s="294"/>
      <c r="E12" s="294"/>
      <c r="F12" s="295"/>
      <c r="G12" s="296" t="s">
        <v>1066</v>
      </c>
      <c r="H12" s="297" t="s">
        <v>1067</v>
      </c>
      <c r="I12" s="298" t="s">
        <v>141</v>
      </c>
      <c r="J12" s="421">
        <v>4</v>
      </c>
      <c r="K12" s="297"/>
    </row>
    <row r="13" spans="1:11" x14ac:dyDescent="0.2">
      <c r="A13" s="264">
        <v>5</v>
      </c>
      <c r="B13" s="265" t="s">
        <v>43</v>
      </c>
      <c r="C13" s="265" t="s">
        <v>31</v>
      </c>
      <c r="D13" s="266"/>
      <c r="E13" s="266"/>
      <c r="F13" s="267"/>
      <c r="G13" s="268" t="s">
        <v>1068</v>
      </c>
      <c r="H13" s="269" t="s">
        <v>1069</v>
      </c>
      <c r="I13" s="270" t="s">
        <v>141</v>
      </c>
      <c r="J13" s="417">
        <v>4</v>
      </c>
      <c r="K13" s="269"/>
    </row>
    <row r="14" spans="1:11" x14ac:dyDescent="0.2">
      <c r="A14" s="264">
        <v>16</v>
      </c>
      <c r="B14" s="265" t="s">
        <v>32</v>
      </c>
      <c r="C14" s="265" t="s">
        <v>31</v>
      </c>
      <c r="D14" s="266"/>
      <c r="E14" s="266"/>
      <c r="F14" s="267"/>
      <c r="G14" s="268" t="s">
        <v>1070</v>
      </c>
      <c r="H14" s="269" t="s">
        <v>1071</v>
      </c>
      <c r="I14" s="270" t="s">
        <v>141</v>
      </c>
      <c r="J14" s="417">
        <v>2</v>
      </c>
      <c r="K14" s="269"/>
    </row>
    <row r="15" spans="1:11" x14ac:dyDescent="0.2">
      <c r="A15" s="271">
        <v>18</v>
      </c>
      <c r="B15" s="272" t="s">
        <v>41</v>
      </c>
      <c r="C15" s="272" t="s">
        <v>27</v>
      </c>
      <c r="D15" s="273"/>
      <c r="E15" s="273"/>
      <c r="F15" s="274"/>
      <c r="G15" s="275" t="s">
        <v>1072</v>
      </c>
      <c r="H15" s="276" t="s">
        <v>1073</v>
      </c>
      <c r="I15" s="277" t="s">
        <v>141</v>
      </c>
      <c r="J15" s="419">
        <v>2</v>
      </c>
      <c r="K15" s="276"/>
    </row>
    <row r="16" spans="1:11" x14ac:dyDescent="0.2">
      <c r="A16" s="313">
        <v>63</v>
      </c>
      <c r="B16" s="314" t="s">
        <v>51</v>
      </c>
      <c r="C16" s="314" t="s">
        <v>40</v>
      </c>
      <c r="D16" s="315"/>
      <c r="E16" s="315"/>
      <c r="F16" s="316"/>
      <c r="G16" s="317" t="s">
        <v>1074</v>
      </c>
      <c r="H16" s="318" t="s">
        <v>1075</v>
      </c>
      <c r="I16" s="319" t="s">
        <v>141</v>
      </c>
      <c r="J16" s="430">
        <v>4</v>
      </c>
      <c r="K16" s="318"/>
    </row>
    <row r="17" spans="1:11" x14ac:dyDescent="0.2">
      <c r="A17" s="285">
        <v>55</v>
      </c>
      <c r="B17" s="286" t="s">
        <v>33</v>
      </c>
      <c r="C17" s="286" t="s">
        <v>26</v>
      </c>
      <c r="D17" s="287"/>
      <c r="E17" s="287"/>
      <c r="F17" s="288"/>
      <c r="G17" s="289" t="s">
        <v>1076</v>
      </c>
      <c r="H17" s="290" t="s">
        <v>141</v>
      </c>
      <c r="I17" s="291" t="s">
        <v>141</v>
      </c>
      <c r="J17" s="425">
        <v>2</v>
      </c>
      <c r="K17" s="290"/>
    </row>
    <row r="18" spans="1:11" x14ac:dyDescent="0.2">
      <c r="A18" s="299">
        <v>99</v>
      </c>
      <c r="B18" s="300" t="s">
        <v>48</v>
      </c>
      <c r="C18" s="300" t="s">
        <v>36</v>
      </c>
      <c r="D18" s="301"/>
      <c r="E18" s="301"/>
      <c r="F18" s="302"/>
      <c r="G18" s="303" t="s">
        <v>1077</v>
      </c>
      <c r="H18" s="304" t="s">
        <v>141</v>
      </c>
      <c r="I18" s="305" t="s">
        <v>141</v>
      </c>
      <c r="J18" s="427">
        <v>3</v>
      </c>
      <c r="K18" s="304"/>
    </row>
    <row r="19" spans="1:11" x14ac:dyDescent="0.2">
      <c r="A19" s="299">
        <v>7</v>
      </c>
      <c r="B19" s="300" t="s">
        <v>47</v>
      </c>
      <c r="C19" s="300" t="s">
        <v>36</v>
      </c>
      <c r="D19" s="301"/>
      <c r="E19" s="301"/>
      <c r="F19" s="302"/>
      <c r="G19" s="303" t="s">
        <v>1078</v>
      </c>
      <c r="H19" s="304" t="s">
        <v>141</v>
      </c>
      <c r="I19" s="305" t="s">
        <v>141</v>
      </c>
      <c r="J19" s="427">
        <v>1</v>
      </c>
      <c r="K19" s="304"/>
    </row>
    <row r="20" spans="1:11" x14ac:dyDescent="0.2">
      <c r="A20" s="306">
        <v>20</v>
      </c>
      <c r="B20" s="307" t="s">
        <v>50</v>
      </c>
      <c r="C20" s="307" t="s">
        <v>38</v>
      </c>
      <c r="D20" s="308"/>
      <c r="E20" s="308"/>
      <c r="F20" s="309"/>
      <c r="G20" s="310" t="s">
        <v>1079</v>
      </c>
      <c r="H20" s="311" t="s">
        <v>141</v>
      </c>
      <c r="I20" s="312" t="s">
        <v>141</v>
      </c>
      <c r="J20" s="429">
        <v>3</v>
      </c>
      <c r="K20" s="311"/>
    </row>
    <row r="21" spans="1:11" x14ac:dyDescent="0.2">
      <c r="A21" s="306">
        <v>8</v>
      </c>
      <c r="B21" s="307" t="s">
        <v>49</v>
      </c>
      <c r="C21" s="307" t="s">
        <v>38</v>
      </c>
      <c r="D21" s="308"/>
      <c r="E21" s="308"/>
      <c r="F21" s="309"/>
      <c r="G21" s="310" t="s">
        <v>1080</v>
      </c>
      <c r="H21" s="311" t="s">
        <v>141</v>
      </c>
      <c r="I21" s="312" t="s">
        <v>141</v>
      </c>
      <c r="J21" s="429">
        <v>1</v>
      </c>
      <c r="K21" s="311"/>
    </row>
    <row r="22" spans="1:11" ht="17" customHeight="1" thickBot="1" x14ac:dyDescent="0.25">
      <c r="A22" s="355">
        <v>6</v>
      </c>
      <c r="B22" s="356" t="s">
        <v>52</v>
      </c>
      <c r="C22" s="356" t="s">
        <v>40</v>
      </c>
      <c r="D22" s="359"/>
      <c r="E22" s="359"/>
      <c r="F22" s="360"/>
      <c r="G22" s="361" t="s">
        <v>1081</v>
      </c>
      <c r="H22" s="362" t="s">
        <v>141</v>
      </c>
      <c r="I22" s="363" t="s">
        <v>141</v>
      </c>
      <c r="J22" s="431">
        <v>1</v>
      </c>
      <c r="K22" s="362"/>
    </row>
  </sheetData>
  <autoFilter ref="A2:K22" xr:uid="{00000000-0009-0000-0000-00001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2"/>
  <sheetViews>
    <sheetView workbookViewId="0">
      <selection activeCell="A2" sqref="A2:I22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220" t="s">
        <v>101</v>
      </c>
      <c r="B2" s="221" t="s">
        <v>155</v>
      </c>
      <c r="C2" s="221" t="s">
        <v>1</v>
      </c>
      <c r="D2" s="221" t="s">
        <v>0</v>
      </c>
      <c r="E2" s="221" t="s">
        <v>156</v>
      </c>
      <c r="F2" s="221" t="s">
        <v>157</v>
      </c>
      <c r="G2" s="221" t="s">
        <v>108</v>
      </c>
      <c r="H2" s="221" t="s">
        <v>158</v>
      </c>
      <c r="I2" s="221" t="s">
        <v>109</v>
      </c>
    </row>
    <row r="3" spans="1:9" x14ac:dyDescent="0.2">
      <c r="A3" s="250">
        <v>44</v>
      </c>
      <c r="B3" s="251">
        <v>1</v>
      </c>
      <c r="C3" s="251" t="s">
        <v>22</v>
      </c>
      <c r="D3" s="251" t="s">
        <v>21</v>
      </c>
      <c r="E3" s="320" t="s">
        <v>1082</v>
      </c>
      <c r="F3" s="414">
        <v>57</v>
      </c>
      <c r="G3" s="414">
        <v>44</v>
      </c>
      <c r="H3" s="414">
        <v>25</v>
      </c>
      <c r="I3" s="414"/>
    </row>
    <row r="4" spans="1:9" x14ac:dyDescent="0.2">
      <c r="A4" s="257">
        <v>33</v>
      </c>
      <c r="B4" s="258">
        <v>2</v>
      </c>
      <c r="C4" s="258" t="s">
        <v>25</v>
      </c>
      <c r="D4" s="258" t="s">
        <v>24</v>
      </c>
      <c r="E4" s="321" t="s">
        <v>1083</v>
      </c>
      <c r="F4" s="416">
        <v>57</v>
      </c>
      <c r="G4" s="416">
        <v>29</v>
      </c>
      <c r="H4" s="416">
        <v>19</v>
      </c>
      <c r="I4" s="416"/>
    </row>
    <row r="5" spans="1:9" x14ac:dyDescent="0.2">
      <c r="A5" s="257">
        <v>23</v>
      </c>
      <c r="B5" s="258">
        <v>3</v>
      </c>
      <c r="C5" s="258" t="s">
        <v>37</v>
      </c>
      <c r="D5" s="258" t="s">
        <v>24</v>
      </c>
      <c r="E5" s="321" t="s">
        <v>1084</v>
      </c>
      <c r="F5" s="416">
        <v>57</v>
      </c>
      <c r="G5" s="416">
        <v>18</v>
      </c>
      <c r="H5" s="416">
        <v>15</v>
      </c>
      <c r="I5" s="416"/>
    </row>
    <row r="6" spans="1:9" x14ac:dyDescent="0.2">
      <c r="A6" s="285">
        <v>4</v>
      </c>
      <c r="B6" s="286">
        <v>4</v>
      </c>
      <c r="C6" s="286" t="s">
        <v>35</v>
      </c>
      <c r="D6" s="286" t="s">
        <v>26</v>
      </c>
      <c r="E6" s="324" t="s">
        <v>1085</v>
      </c>
      <c r="F6" s="426">
        <v>57</v>
      </c>
      <c r="G6" s="426">
        <v>26</v>
      </c>
      <c r="H6" s="426">
        <v>12</v>
      </c>
      <c r="I6" s="426"/>
    </row>
    <row r="7" spans="1:9" x14ac:dyDescent="0.2">
      <c r="A7" s="285">
        <v>55</v>
      </c>
      <c r="B7" s="286">
        <v>5</v>
      </c>
      <c r="C7" s="286" t="s">
        <v>33</v>
      </c>
      <c r="D7" s="286" t="s">
        <v>26</v>
      </c>
      <c r="E7" s="324" t="s">
        <v>1086</v>
      </c>
      <c r="F7" s="426">
        <v>57</v>
      </c>
      <c r="G7" s="426">
        <v>31</v>
      </c>
      <c r="H7" s="426">
        <v>10</v>
      </c>
      <c r="I7" s="426"/>
    </row>
    <row r="8" spans="1:9" x14ac:dyDescent="0.2">
      <c r="A8" s="292">
        <v>10</v>
      </c>
      <c r="B8" s="293">
        <v>6</v>
      </c>
      <c r="C8" s="293" t="s">
        <v>39</v>
      </c>
      <c r="D8" s="293" t="s">
        <v>34</v>
      </c>
      <c r="E8" s="325" t="s">
        <v>1087</v>
      </c>
      <c r="F8" s="422">
        <v>57</v>
      </c>
      <c r="G8" s="422">
        <v>16</v>
      </c>
      <c r="H8" s="422">
        <v>8</v>
      </c>
      <c r="I8" s="422"/>
    </row>
    <row r="9" spans="1:9" x14ac:dyDescent="0.2">
      <c r="A9" s="278">
        <v>3</v>
      </c>
      <c r="B9" s="279">
        <v>7</v>
      </c>
      <c r="C9" s="279" t="s">
        <v>30</v>
      </c>
      <c r="D9" s="279" t="s">
        <v>29</v>
      </c>
      <c r="E9" s="322" t="s">
        <v>1088</v>
      </c>
      <c r="F9" s="424">
        <v>57</v>
      </c>
      <c r="G9" s="424">
        <v>8</v>
      </c>
      <c r="H9" s="424">
        <v>4</v>
      </c>
      <c r="I9" s="424"/>
    </row>
    <row r="10" spans="1:9" x14ac:dyDescent="0.2">
      <c r="A10" s="250">
        <v>77</v>
      </c>
      <c r="B10" s="251">
        <v>8</v>
      </c>
      <c r="C10" s="251" t="s">
        <v>23</v>
      </c>
      <c r="D10" s="251" t="s">
        <v>21</v>
      </c>
      <c r="E10" s="320" t="s">
        <v>1089</v>
      </c>
      <c r="F10" s="414">
        <v>57</v>
      </c>
      <c r="G10" s="414">
        <v>-7</v>
      </c>
      <c r="H10" s="414">
        <v>6</v>
      </c>
      <c r="I10" s="414"/>
    </row>
    <row r="11" spans="1:9" x14ac:dyDescent="0.2">
      <c r="A11" s="278">
        <v>31</v>
      </c>
      <c r="B11" s="279">
        <v>9</v>
      </c>
      <c r="C11" s="279" t="s">
        <v>42</v>
      </c>
      <c r="D11" s="279" t="s">
        <v>29</v>
      </c>
      <c r="E11" s="322" t="s">
        <v>1090</v>
      </c>
      <c r="F11" s="424">
        <v>57</v>
      </c>
      <c r="G11" s="424">
        <v>2</v>
      </c>
      <c r="H11" s="424">
        <v>2</v>
      </c>
      <c r="I11" s="424"/>
    </row>
    <row r="12" spans="1:9" x14ac:dyDescent="0.2">
      <c r="A12" s="264">
        <v>16</v>
      </c>
      <c r="B12" s="265">
        <v>10</v>
      </c>
      <c r="C12" s="265" t="s">
        <v>32</v>
      </c>
      <c r="D12" s="265" t="s">
        <v>31</v>
      </c>
      <c r="E12" s="327" t="s">
        <v>1091</v>
      </c>
      <c r="F12" s="418">
        <v>56</v>
      </c>
      <c r="G12" s="418">
        <v>9</v>
      </c>
      <c r="H12" s="418">
        <v>1</v>
      </c>
      <c r="I12" s="418"/>
    </row>
    <row r="13" spans="1:9" x14ac:dyDescent="0.2">
      <c r="A13" s="292">
        <v>23</v>
      </c>
      <c r="B13" s="293">
        <v>11</v>
      </c>
      <c r="C13" s="293" t="s">
        <v>45</v>
      </c>
      <c r="D13" s="293" t="s">
        <v>34</v>
      </c>
      <c r="E13" s="325" t="s">
        <v>1092</v>
      </c>
      <c r="F13" s="422">
        <v>56</v>
      </c>
      <c r="G13" s="422">
        <v>0</v>
      </c>
      <c r="H13" s="422">
        <v>0</v>
      </c>
      <c r="I13" s="422"/>
    </row>
    <row r="14" spans="1:9" x14ac:dyDescent="0.2">
      <c r="A14" s="313">
        <v>63</v>
      </c>
      <c r="B14" s="314">
        <v>12</v>
      </c>
      <c r="C14" s="314" t="s">
        <v>51</v>
      </c>
      <c r="D14" s="314" t="s">
        <v>40</v>
      </c>
      <c r="E14" s="328" t="s">
        <v>1093</v>
      </c>
      <c r="F14" s="329">
        <v>56</v>
      </c>
      <c r="G14" s="329">
        <v>8</v>
      </c>
      <c r="H14" s="329">
        <v>0</v>
      </c>
      <c r="I14" s="329"/>
    </row>
    <row r="15" spans="1:9" x14ac:dyDescent="0.2">
      <c r="A15" s="264">
        <v>5</v>
      </c>
      <c r="B15" s="265">
        <v>13</v>
      </c>
      <c r="C15" s="265" t="s">
        <v>43</v>
      </c>
      <c r="D15" s="265" t="s">
        <v>31</v>
      </c>
      <c r="E15" s="327" t="s">
        <v>1094</v>
      </c>
      <c r="F15" s="418">
        <v>56</v>
      </c>
      <c r="G15" s="418">
        <v>-1</v>
      </c>
      <c r="H15" s="418">
        <v>0</v>
      </c>
      <c r="I15" s="418"/>
    </row>
    <row r="16" spans="1:9" x14ac:dyDescent="0.2">
      <c r="A16" s="313">
        <v>6</v>
      </c>
      <c r="B16" s="314">
        <v>14</v>
      </c>
      <c r="C16" s="314" t="s">
        <v>52</v>
      </c>
      <c r="D16" s="314" t="s">
        <v>40</v>
      </c>
      <c r="E16" s="328" t="s">
        <v>1095</v>
      </c>
      <c r="F16" s="329">
        <v>56</v>
      </c>
      <c r="G16" s="329">
        <v>14</v>
      </c>
      <c r="H16" s="329">
        <v>0</v>
      </c>
      <c r="I16" s="329"/>
    </row>
    <row r="17" spans="1:9" x14ac:dyDescent="0.2">
      <c r="A17" s="299">
        <v>7</v>
      </c>
      <c r="B17" s="300">
        <v>15</v>
      </c>
      <c r="C17" s="300" t="s">
        <v>47</v>
      </c>
      <c r="D17" s="300" t="s">
        <v>36</v>
      </c>
      <c r="E17" s="326" t="s">
        <v>1096</v>
      </c>
      <c r="F17" s="428">
        <v>56</v>
      </c>
      <c r="G17" s="428">
        <v>8</v>
      </c>
      <c r="H17" s="428">
        <v>0</v>
      </c>
      <c r="I17" s="428"/>
    </row>
    <row r="18" spans="1:9" x14ac:dyDescent="0.2">
      <c r="A18" s="299">
        <v>99</v>
      </c>
      <c r="B18" s="300">
        <v>16</v>
      </c>
      <c r="C18" s="300" t="s">
        <v>48</v>
      </c>
      <c r="D18" s="300" t="s">
        <v>36</v>
      </c>
      <c r="E18" s="326" t="s">
        <v>1097</v>
      </c>
      <c r="F18" s="428">
        <v>56</v>
      </c>
      <c r="G18" s="428">
        <v>1</v>
      </c>
      <c r="H18" s="428">
        <v>0</v>
      </c>
      <c r="I18" s="428"/>
    </row>
    <row r="19" spans="1:9" x14ac:dyDescent="0.2">
      <c r="A19" s="306">
        <v>20</v>
      </c>
      <c r="B19" s="307">
        <v>17</v>
      </c>
      <c r="C19" s="307" t="s">
        <v>50</v>
      </c>
      <c r="D19" s="307" t="s">
        <v>38</v>
      </c>
      <c r="E19" s="330" t="s">
        <v>1098</v>
      </c>
      <c r="F19" s="331">
        <v>56</v>
      </c>
      <c r="G19" s="331">
        <v>6</v>
      </c>
      <c r="H19" s="331">
        <v>0</v>
      </c>
      <c r="I19" s="331"/>
    </row>
    <row r="20" spans="1:9" x14ac:dyDescent="0.2">
      <c r="A20" s="271">
        <v>11</v>
      </c>
      <c r="B20" s="272">
        <v>18</v>
      </c>
      <c r="C20" s="272" t="s">
        <v>28</v>
      </c>
      <c r="D20" s="272" t="s">
        <v>27</v>
      </c>
      <c r="E20" s="323" t="s">
        <v>1099</v>
      </c>
      <c r="F20" s="420">
        <v>53</v>
      </c>
      <c r="G20" s="420">
        <v>-6</v>
      </c>
      <c r="H20" s="420">
        <v>0</v>
      </c>
      <c r="I20" s="420"/>
    </row>
    <row r="21" spans="1:9" x14ac:dyDescent="0.2">
      <c r="A21" s="271">
        <v>18</v>
      </c>
      <c r="B21" s="272" t="s">
        <v>177</v>
      </c>
      <c r="C21" s="272" t="s">
        <v>41</v>
      </c>
      <c r="D21" s="272" t="s">
        <v>27</v>
      </c>
      <c r="E21" s="323" t="s">
        <v>1100</v>
      </c>
      <c r="F21" s="420">
        <v>2</v>
      </c>
      <c r="G21" s="420">
        <v>-15</v>
      </c>
      <c r="H21" s="420">
        <v>0</v>
      </c>
      <c r="I21" s="420"/>
    </row>
    <row r="22" spans="1:9" ht="17" customHeight="1" thickBot="1" x14ac:dyDescent="0.25">
      <c r="A22" s="408">
        <v>8</v>
      </c>
      <c r="B22" s="409" t="s">
        <v>177</v>
      </c>
      <c r="C22" s="409" t="s">
        <v>49</v>
      </c>
      <c r="D22" s="409" t="s">
        <v>38</v>
      </c>
      <c r="E22" s="410" t="s">
        <v>141</v>
      </c>
      <c r="F22" s="411" t="s">
        <v>141</v>
      </c>
      <c r="G22" s="411">
        <v>-15</v>
      </c>
      <c r="H22" s="411">
        <v>0</v>
      </c>
      <c r="I22" s="411"/>
    </row>
  </sheetData>
  <autoFilter ref="A2:I22" xr:uid="{00000000-0009-0000-0000-000020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22"/>
  <sheetViews>
    <sheetView workbookViewId="0">
      <selection activeCell="K30" sqref="K30"/>
    </sheetView>
  </sheetViews>
  <sheetFormatPr baseColWidth="10" defaultRowHeight="16" x14ac:dyDescent="0.2"/>
  <cols>
    <col min="4" max="6" width="13" style="231" hidden="1" customWidth="1"/>
  </cols>
  <sheetData>
    <row r="1" spans="1:11" ht="17" customHeight="1" thickBot="1" x14ac:dyDescent="0.25"/>
    <row r="2" spans="1:11" ht="17" customHeight="1" thickBot="1" x14ac:dyDescent="0.25">
      <c r="A2" s="220" t="s">
        <v>101</v>
      </c>
      <c r="B2" s="221" t="s">
        <v>1</v>
      </c>
      <c r="C2" s="221" t="s">
        <v>0</v>
      </c>
      <c r="D2" s="248" t="s">
        <v>102</v>
      </c>
      <c r="E2" s="248" t="s">
        <v>103</v>
      </c>
      <c r="F2" s="249" t="s">
        <v>104</v>
      </c>
      <c r="G2" s="220" t="s">
        <v>105</v>
      </c>
      <c r="H2" s="221" t="s">
        <v>106</v>
      </c>
      <c r="I2" s="249" t="s">
        <v>107</v>
      </c>
      <c r="J2" s="220" t="s">
        <v>108</v>
      </c>
      <c r="K2" s="221" t="s">
        <v>109</v>
      </c>
    </row>
    <row r="3" spans="1:11" x14ac:dyDescent="0.2">
      <c r="A3" s="250">
        <v>77</v>
      </c>
      <c r="B3" s="251" t="s">
        <v>23</v>
      </c>
      <c r="C3" s="251" t="s">
        <v>21</v>
      </c>
      <c r="D3" s="252"/>
      <c r="E3" s="252"/>
      <c r="F3" s="253"/>
      <c r="G3" s="435">
        <v>53.904000000000003</v>
      </c>
      <c r="H3" s="436">
        <v>53.802999999999997</v>
      </c>
      <c r="I3" s="253">
        <v>53.377000000000002</v>
      </c>
      <c r="J3" s="413">
        <v>15</v>
      </c>
      <c r="K3" s="255"/>
    </row>
    <row r="4" spans="1:11" x14ac:dyDescent="0.2">
      <c r="A4" s="250">
        <v>63</v>
      </c>
      <c r="B4" s="251" t="s">
        <v>51</v>
      </c>
      <c r="C4" s="251" t="s">
        <v>21</v>
      </c>
      <c r="D4" s="252"/>
      <c r="E4" s="252"/>
      <c r="F4" s="253"/>
      <c r="G4" s="435">
        <v>54.16</v>
      </c>
      <c r="H4" s="436">
        <v>53.819000000000003</v>
      </c>
      <c r="I4" s="253">
        <v>53.402999999999999</v>
      </c>
      <c r="J4" s="413">
        <v>12</v>
      </c>
      <c r="K4" s="255"/>
    </row>
    <row r="5" spans="1:11" x14ac:dyDescent="0.2">
      <c r="A5" s="257">
        <v>33</v>
      </c>
      <c r="B5" s="258" t="s">
        <v>25</v>
      </c>
      <c r="C5" s="258" t="s">
        <v>24</v>
      </c>
      <c r="D5" s="259"/>
      <c r="E5" s="259"/>
      <c r="F5" s="260"/>
      <c r="G5" s="437">
        <v>54.036999999999999</v>
      </c>
      <c r="H5" s="438">
        <v>53.646999999999998</v>
      </c>
      <c r="I5" s="260">
        <v>53.433</v>
      </c>
      <c r="J5" s="415">
        <v>13</v>
      </c>
      <c r="K5" s="262"/>
    </row>
    <row r="6" spans="1:11" x14ac:dyDescent="0.2">
      <c r="A6" s="264">
        <v>16</v>
      </c>
      <c r="B6" s="265" t="s">
        <v>32</v>
      </c>
      <c r="C6" s="265" t="s">
        <v>31</v>
      </c>
      <c r="D6" s="266"/>
      <c r="E6" s="266"/>
      <c r="F6" s="267"/>
      <c r="G6" s="439">
        <v>54.249000000000002</v>
      </c>
      <c r="H6" s="440">
        <v>53.825000000000003</v>
      </c>
      <c r="I6" s="267">
        <v>53.613</v>
      </c>
      <c r="J6" s="417">
        <v>12</v>
      </c>
      <c r="K6" s="269"/>
    </row>
    <row r="7" spans="1:11" x14ac:dyDescent="0.2">
      <c r="A7" s="271">
        <v>27</v>
      </c>
      <c r="B7" s="272" t="s">
        <v>28</v>
      </c>
      <c r="C7" s="272" t="s">
        <v>27</v>
      </c>
      <c r="D7" s="273"/>
      <c r="E7" s="273"/>
      <c r="F7" s="274"/>
      <c r="G7" s="441">
        <v>54.235999999999997</v>
      </c>
      <c r="H7" s="442">
        <v>53.786999999999999</v>
      </c>
      <c r="I7" s="274">
        <v>53.79</v>
      </c>
      <c r="J7" s="419">
        <v>11</v>
      </c>
      <c r="K7" s="276"/>
    </row>
    <row r="8" spans="1:11" x14ac:dyDescent="0.2">
      <c r="A8" s="292">
        <v>23</v>
      </c>
      <c r="B8" s="293" t="s">
        <v>45</v>
      </c>
      <c r="C8" s="293" t="s">
        <v>34</v>
      </c>
      <c r="D8" s="294"/>
      <c r="E8" s="294"/>
      <c r="F8" s="295"/>
      <c r="G8" s="443">
        <v>54.345999999999997</v>
      </c>
      <c r="H8" s="444">
        <v>53.856000000000002</v>
      </c>
      <c r="I8" s="295">
        <v>53.905999999999999</v>
      </c>
      <c r="J8" s="421">
        <v>10</v>
      </c>
      <c r="K8" s="297"/>
    </row>
    <row r="9" spans="1:11" x14ac:dyDescent="0.2">
      <c r="A9" s="278">
        <v>3</v>
      </c>
      <c r="B9" s="279" t="s">
        <v>30</v>
      </c>
      <c r="C9" s="279" t="s">
        <v>29</v>
      </c>
      <c r="D9" s="280"/>
      <c r="E9" s="280"/>
      <c r="F9" s="281"/>
      <c r="G9" s="445">
        <v>54.387999999999998</v>
      </c>
      <c r="H9" s="446">
        <v>53.871000000000002</v>
      </c>
      <c r="I9" s="281">
        <v>53.957000000000001</v>
      </c>
      <c r="J9" s="423">
        <v>9</v>
      </c>
      <c r="K9" s="283"/>
    </row>
    <row r="10" spans="1:11" x14ac:dyDescent="0.2">
      <c r="A10" s="285">
        <v>55</v>
      </c>
      <c r="B10" s="286" t="s">
        <v>33</v>
      </c>
      <c r="C10" s="286" t="s">
        <v>26</v>
      </c>
      <c r="D10" s="287"/>
      <c r="E10" s="287"/>
      <c r="F10" s="288"/>
      <c r="G10" s="447">
        <v>54.45</v>
      </c>
      <c r="H10" s="448">
        <v>53.817999999999998</v>
      </c>
      <c r="I10" s="288">
        <v>54.01</v>
      </c>
      <c r="J10" s="425">
        <v>8</v>
      </c>
      <c r="K10" s="290"/>
    </row>
    <row r="11" spans="1:11" x14ac:dyDescent="0.2">
      <c r="A11" s="292">
        <v>10</v>
      </c>
      <c r="B11" s="293" t="s">
        <v>39</v>
      </c>
      <c r="C11" s="293" t="s">
        <v>34</v>
      </c>
      <c r="D11" s="294"/>
      <c r="E11" s="294"/>
      <c r="F11" s="295"/>
      <c r="G11" s="443">
        <v>54.207000000000001</v>
      </c>
      <c r="H11" s="444">
        <v>53.941000000000003</v>
      </c>
      <c r="I11" s="295">
        <v>54.154000000000003</v>
      </c>
      <c r="J11" s="421">
        <v>5</v>
      </c>
      <c r="K11" s="297"/>
    </row>
    <row r="12" spans="1:11" x14ac:dyDescent="0.2">
      <c r="A12" s="271">
        <v>18</v>
      </c>
      <c r="B12" s="272" t="s">
        <v>41</v>
      </c>
      <c r="C12" s="272" t="s">
        <v>27</v>
      </c>
      <c r="D12" s="273"/>
      <c r="E12" s="273"/>
      <c r="F12" s="274"/>
      <c r="G12" s="441">
        <v>54.594999999999999</v>
      </c>
      <c r="H12" s="442">
        <v>53.84</v>
      </c>
      <c r="I12" s="274">
        <v>54.2</v>
      </c>
      <c r="J12" s="419">
        <v>4</v>
      </c>
      <c r="K12" s="276"/>
    </row>
    <row r="13" spans="1:11" x14ac:dyDescent="0.2">
      <c r="A13" s="278">
        <v>31</v>
      </c>
      <c r="B13" s="279" t="s">
        <v>42</v>
      </c>
      <c r="C13" s="279" t="s">
        <v>29</v>
      </c>
      <c r="D13" s="280"/>
      <c r="E13" s="280"/>
      <c r="F13" s="281"/>
      <c r="G13" s="445">
        <v>54.308999999999997</v>
      </c>
      <c r="H13" s="446">
        <v>53.994999999999997</v>
      </c>
      <c r="I13" s="281" t="s">
        <v>141</v>
      </c>
      <c r="J13" s="423">
        <v>2</v>
      </c>
      <c r="K13" s="283"/>
    </row>
    <row r="14" spans="1:11" x14ac:dyDescent="0.2">
      <c r="A14" s="257">
        <v>23</v>
      </c>
      <c r="B14" s="258" t="s">
        <v>37</v>
      </c>
      <c r="C14" s="258" t="s">
        <v>24</v>
      </c>
      <c r="D14" s="259"/>
      <c r="E14" s="259"/>
      <c r="F14" s="260"/>
      <c r="G14" s="437">
        <v>54.62</v>
      </c>
      <c r="H14" s="438">
        <v>54.026000000000003</v>
      </c>
      <c r="I14" s="260" t="s">
        <v>141</v>
      </c>
      <c r="J14" s="415">
        <v>2</v>
      </c>
      <c r="K14" s="262"/>
    </row>
    <row r="15" spans="1:11" x14ac:dyDescent="0.2">
      <c r="A15" s="264">
        <v>5</v>
      </c>
      <c r="B15" s="265" t="s">
        <v>43</v>
      </c>
      <c r="C15" s="265" t="s">
        <v>31</v>
      </c>
      <c r="D15" s="266"/>
      <c r="E15" s="266"/>
      <c r="F15" s="267"/>
      <c r="G15" s="439">
        <v>54.301000000000002</v>
      </c>
      <c r="H15" s="440">
        <v>54.174999999999997</v>
      </c>
      <c r="I15" s="267" t="s">
        <v>141</v>
      </c>
      <c r="J15" s="417">
        <v>2</v>
      </c>
      <c r="K15" s="269"/>
    </row>
    <row r="16" spans="1:11" x14ac:dyDescent="0.2">
      <c r="A16" s="299">
        <v>99</v>
      </c>
      <c r="B16" s="300" t="s">
        <v>48</v>
      </c>
      <c r="C16" s="300" t="s">
        <v>36</v>
      </c>
      <c r="D16" s="301"/>
      <c r="E16" s="301"/>
      <c r="F16" s="302"/>
      <c r="G16" s="449">
        <v>54.523000000000003</v>
      </c>
      <c r="H16" s="450">
        <v>54.377000000000002</v>
      </c>
      <c r="I16" s="302" t="s">
        <v>141</v>
      </c>
      <c r="J16" s="427">
        <v>4</v>
      </c>
      <c r="K16" s="304"/>
    </row>
    <row r="17" spans="1:11" x14ac:dyDescent="0.2">
      <c r="A17" s="285">
        <v>4</v>
      </c>
      <c r="B17" s="286" t="s">
        <v>35</v>
      </c>
      <c r="C17" s="286" t="s">
        <v>26</v>
      </c>
      <c r="D17" s="287"/>
      <c r="E17" s="287"/>
      <c r="F17" s="288"/>
      <c r="G17" s="447">
        <v>54.194000000000003</v>
      </c>
      <c r="H17" s="448">
        <v>54.692999999999998</v>
      </c>
      <c r="I17" s="288" t="s">
        <v>141</v>
      </c>
      <c r="J17" s="425">
        <v>2</v>
      </c>
      <c r="K17" s="290"/>
    </row>
    <row r="18" spans="1:11" x14ac:dyDescent="0.2">
      <c r="A18" s="306">
        <v>20</v>
      </c>
      <c r="B18" s="307" t="s">
        <v>50</v>
      </c>
      <c r="C18" s="307" t="s">
        <v>38</v>
      </c>
      <c r="D18" s="308"/>
      <c r="E18" s="308"/>
      <c r="F18" s="309"/>
      <c r="G18" s="451">
        <v>54.704999999999998</v>
      </c>
      <c r="H18" s="452" t="s">
        <v>141</v>
      </c>
      <c r="I18" s="309" t="s">
        <v>141</v>
      </c>
      <c r="J18" s="429">
        <v>3</v>
      </c>
      <c r="K18" s="311"/>
    </row>
    <row r="19" spans="1:11" x14ac:dyDescent="0.2">
      <c r="A19" s="313">
        <v>6</v>
      </c>
      <c r="B19" s="314" t="s">
        <v>52</v>
      </c>
      <c r="C19" s="314" t="s">
        <v>40</v>
      </c>
      <c r="D19" s="315"/>
      <c r="E19" s="315"/>
      <c r="F19" s="316"/>
      <c r="G19" s="453">
        <v>54.795999999999999</v>
      </c>
      <c r="H19" s="454" t="s">
        <v>141</v>
      </c>
      <c r="I19" s="316" t="s">
        <v>141</v>
      </c>
      <c r="J19" s="430">
        <v>3</v>
      </c>
      <c r="K19" s="318"/>
    </row>
    <row r="20" spans="1:11" x14ac:dyDescent="0.2">
      <c r="A20" s="313">
        <v>89</v>
      </c>
      <c r="B20" s="314" t="s">
        <v>1102</v>
      </c>
      <c r="C20" s="314" t="s">
        <v>40</v>
      </c>
      <c r="D20" s="315"/>
      <c r="E20" s="315"/>
      <c r="F20" s="316"/>
      <c r="G20" s="453">
        <v>54.892000000000003</v>
      </c>
      <c r="H20" s="454" t="s">
        <v>141</v>
      </c>
      <c r="I20" s="316" t="s">
        <v>141</v>
      </c>
      <c r="J20" s="430">
        <v>1</v>
      </c>
      <c r="K20" s="318"/>
    </row>
    <row r="21" spans="1:11" x14ac:dyDescent="0.2">
      <c r="A21" s="299">
        <v>7</v>
      </c>
      <c r="B21" s="300" t="s">
        <v>47</v>
      </c>
      <c r="C21" s="300" t="s">
        <v>36</v>
      </c>
      <c r="D21" s="301"/>
      <c r="E21" s="301"/>
      <c r="F21" s="302"/>
      <c r="G21" s="449">
        <v>54.963000000000001</v>
      </c>
      <c r="H21" s="450" t="s">
        <v>141</v>
      </c>
      <c r="I21" s="302" t="s">
        <v>141</v>
      </c>
      <c r="J21" s="427">
        <v>1</v>
      </c>
      <c r="K21" s="304"/>
    </row>
    <row r="22" spans="1:11" ht="17" customHeight="1" thickBot="1" x14ac:dyDescent="0.25">
      <c r="A22" s="408">
        <v>51</v>
      </c>
      <c r="B22" s="409" t="s">
        <v>1101</v>
      </c>
      <c r="C22" s="409" t="s">
        <v>38</v>
      </c>
      <c r="D22" s="455"/>
      <c r="E22" s="455"/>
      <c r="F22" s="456"/>
      <c r="G22" s="457">
        <v>55.426000000000002</v>
      </c>
      <c r="H22" s="458" t="s">
        <v>141</v>
      </c>
      <c r="I22" s="456" t="s">
        <v>141</v>
      </c>
      <c r="J22" s="459">
        <v>1</v>
      </c>
      <c r="K22" s="460"/>
    </row>
  </sheetData>
  <autoFilter ref="A2:K22" xr:uid="{00000000-0009-0000-0000-000021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8F1C-B216-F441-BEC4-EF359EAC7451}">
  <dimension ref="A1:I22"/>
  <sheetViews>
    <sheetView workbookViewId="0">
      <selection activeCell="F26" sqref="F26"/>
    </sheetView>
  </sheetViews>
  <sheetFormatPr baseColWidth="10" defaultRowHeight="16" x14ac:dyDescent="0.2"/>
  <sheetData>
    <row r="1" spans="1:9" ht="17" thickBot="1" x14ac:dyDescent="0.25"/>
    <row r="2" spans="1:9" ht="17" thickBot="1" x14ac:dyDescent="0.25">
      <c r="A2" s="220" t="s">
        <v>101</v>
      </c>
      <c r="B2" s="221" t="s">
        <v>155</v>
      </c>
      <c r="C2" s="221" t="s">
        <v>1</v>
      </c>
      <c r="D2" s="221" t="s">
        <v>0</v>
      </c>
      <c r="E2" s="221" t="s">
        <v>156</v>
      </c>
      <c r="F2" s="221" t="s">
        <v>157</v>
      </c>
      <c r="G2" s="221" t="s">
        <v>108</v>
      </c>
      <c r="H2" s="221" t="s">
        <v>158</v>
      </c>
      <c r="I2" s="221" t="s">
        <v>109</v>
      </c>
    </row>
    <row r="3" spans="1:9" x14ac:dyDescent="0.2">
      <c r="A3" s="250">
        <v>63</v>
      </c>
      <c r="B3" s="251"/>
      <c r="C3" s="251" t="s">
        <v>51</v>
      </c>
      <c r="D3" s="251" t="s">
        <v>21</v>
      </c>
      <c r="E3" s="320"/>
      <c r="F3" s="414"/>
      <c r="G3" s="414"/>
      <c r="H3" s="414"/>
      <c r="I3" s="414"/>
    </row>
    <row r="4" spans="1:9" x14ac:dyDescent="0.2">
      <c r="A4" s="257">
        <v>33</v>
      </c>
      <c r="B4" s="258"/>
      <c r="C4" s="258" t="s">
        <v>25</v>
      </c>
      <c r="D4" s="258" t="s">
        <v>24</v>
      </c>
      <c r="E4" s="321"/>
      <c r="F4" s="416"/>
      <c r="G4" s="416"/>
      <c r="H4" s="416"/>
      <c r="I4" s="416"/>
    </row>
    <row r="5" spans="1:9" x14ac:dyDescent="0.2">
      <c r="A5" s="257">
        <v>23</v>
      </c>
      <c r="B5" s="258"/>
      <c r="C5" s="258" t="s">
        <v>37</v>
      </c>
      <c r="D5" s="258" t="s">
        <v>24</v>
      </c>
      <c r="E5" s="321"/>
      <c r="F5" s="416"/>
      <c r="G5" s="416"/>
      <c r="H5" s="416"/>
      <c r="I5" s="416"/>
    </row>
    <row r="6" spans="1:9" x14ac:dyDescent="0.2">
      <c r="A6" s="285">
        <v>4</v>
      </c>
      <c r="B6" s="286"/>
      <c r="C6" s="286" t="s">
        <v>35</v>
      </c>
      <c r="D6" s="286" t="s">
        <v>26</v>
      </c>
      <c r="E6" s="324"/>
      <c r="F6" s="426"/>
      <c r="G6" s="426"/>
      <c r="H6" s="426"/>
      <c r="I6" s="426"/>
    </row>
    <row r="7" spans="1:9" x14ac:dyDescent="0.2">
      <c r="A7" s="285">
        <v>55</v>
      </c>
      <c r="B7" s="286"/>
      <c r="C7" s="286" t="s">
        <v>33</v>
      </c>
      <c r="D7" s="286" t="s">
        <v>26</v>
      </c>
      <c r="E7" s="324"/>
      <c r="F7" s="426"/>
      <c r="G7" s="426"/>
      <c r="H7" s="426"/>
      <c r="I7" s="426"/>
    </row>
    <row r="8" spans="1:9" x14ac:dyDescent="0.2">
      <c r="A8" s="292">
        <v>10</v>
      </c>
      <c r="B8" s="293"/>
      <c r="C8" s="293" t="s">
        <v>39</v>
      </c>
      <c r="D8" s="293" t="s">
        <v>34</v>
      </c>
      <c r="E8" s="325"/>
      <c r="F8" s="422"/>
      <c r="G8" s="422"/>
      <c r="H8" s="422"/>
      <c r="I8" s="422"/>
    </row>
    <row r="9" spans="1:9" x14ac:dyDescent="0.2">
      <c r="A9" s="278">
        <v>3</v>
      </c>
      <c r="B9" s="279"/>
      <c r="C9" s="279" t="s">
        <v>30</v>
      </c>
      <c r="D9" s="279" t="s">
        <v>29</v>
      </c>
      <c r="E9" s="322"/>
      <c r="F9" s="424"/>
      <c r="G9" s="424"/>
      <c r="H9" s="424"/>
      <c r="I9" s="424"/>
    </row>
    <row r="10" spans="1:9" x14ac:dyDescent="0.2">
      <c r="A10" s="250">
        <v>77</v>
      </c>
      <c r="B10" s="251"/>
      <c r="C10" s="251" t="s">
        <v>23</v>
      </c>
      <c r="D10" s="251" t="s">
        <v>21</v>
      </c>
      <c r="E10" s="320"/>
      <c r="F10" s="414"/>
      <c r="G10" s="414"/>
      <c r="H10" s="414"/>
      <c r="I10" s="414"/>
    </row>
    <row r="11" spans="1:9" x14ac:dyDescent="0.2">
      <c r="A11" s="278">
        <v>31</v>
      </c>
      <c r="B11" s="279"/>
      <c r="C11" s="279" t="s">
        <v>42</v>
      </c>
      <c r="D11" s="279" t="s">
        <v>29</v>
      </c>
      <c r="E11" s="322"/>
      <c r="F11" s="424"/>
      <c r="G11" s="424"/>
      <c r="H11" s="424"/>
      <c r="I11" s="424"/>
    </row>
    <row r="12" spans="1:9" x14ac:dyDescent="0.2">
      <c r="A12" s="264">
        <v>16</v>
      </c>
      <c r="B12" s="265"/>
      <c r="C12" s="265" t="s">
        <v>32</v>
      </c>
      <c r="D12" s="265" t="s">
        <v>31</v>
      </c>
      <c r="E12" s="327"/>
      <c r="F12" s="418"/>
      <c r="G12" s="418"/>
      <c r="H12" s="418"/>
      <c r="I12" s="418"/>
    </row>
    <row r="13" spans="1:9" x14ac:dyDescent="0.2">
      <c r="A13" s="292">
        <v>23</v>
      </c>
      <c r="B13" s="293"/>
      <c r="C13" s="293" t="s">
        <v>45</v>
      </c>
      <c r="D13" s="293" t="s">
        <v>34</v>
      </c>
      <c r="E13" s="325"/>
      <c r="F13" s="422"/>
      <c r="G13" s="422"/>
      <c r="H13" s="422"/>
      <c r="I13" s="422"/>
    </row>
    <row r="14" spans="1:9" x14ac:dyDescent="0.2">
      <c r="A14" s="313">
        <v>89</v>
      </c>
      <c r="B14" s="314"/>
      <c r="C14" s="314" t="s">
        <v>1102</v>
      </c>
      <c r="D14" s="314" t="s">
        <v>40</v>
      </c>
      <c r="E14" s="328"/>
      <c r="F14" s="329"/>
      <c r="G14" s="329"/>
      <c r="H14" s="329"/>
      <c r="I14" s="329"/>
    </row>
    <row r="15" spans="1:9" x14ac:dyDescent="0.2">
      <c r="A15" s="264">
        <v>5</v>
      </c>
      <c r="B15" s="265"/>
      <c r="C15" s="265" t="s">
        <v>43</v>
      </c>
      <c r="D15" s="265" t="s">
        <v>31</v>
      </c>
      <c r="E15" s="327"/>
      <c r="F15" s="418"/>
      <c r="G15" s="418"/>
      <c r="H15" s="418"/>
      <c r="I15" s="418"/>
    </row>
    <row r="16" spans="1:9" x14ac:dyDescent="0.2">
      <c r="A16" s="313">
        <v>6</v>
      </c>
      <c r="B16" s="314"/>
      <c r="C16" s="314" t="s">
        <v>52</v>
      </c>
      <c r="D16" s="314" t="s">
        <v>40</v>
      </c>
      <c r="E16" s="328"/>
      <c r="F16" s="329"/>
      <c r="G16" s="329"/>
      <c r="H16" s="329"/>
      <c r="I16" s="329"/>
    </row>
    <row r="17" spans="1:9" x14ac:dyDescent="0.2">
      <c r="A17" s="299">
        <v>7</v>
      </c>
      <c r="B17" s="300"/>
      <c r="C17" s="300" t="s">
        <v>47</v>
      </c>
      <c r="D17" s="300" t="s">
        <v>36</v>
      </c>
      <c r="E17" s="326"/>
      <c r="F17" s="428"/>
      <c r="G17" s="428"/>
      <c r="H17" s="428"/>
      <c r="I17" s="428"/>
    </row>
    <row r="18" spans="1:9" x14ac:dyDescent="0.2">
      <c r="A18" s="299">
        <v>99</v>
      </c>
      <c r="B18" s="300"/>
      <c r="C18" s="300" t="s">
        <v>48</v>
      </c>
      <c r="D18" s="300" t="s">
        <v>36</v>
      </c>
      <c r="E18" s="326"/>
      <c r="F18" s="428"/>
      <c r="G18" s="428"/>
      <c r="H18" s="428"/>
      <c r="I18" s="428"/>
    </row>
    <row r="19" spans="1:9" x14ac:dyDescent="0.2">
      <c r="A19" s="306">
        <v>20</v>
      </c>
      <c r="B19" s="307"/>
      <c r="C19" s="307" t="s">
        <v>50</v>
      </c>
      <c r="D19" s="307" t="s">
        <v>38</v>
      </c>
      <c r="E19" s="330"/>
      <c r="F19" s="331"/>
      <c r="G19" s="331"/>
      <c r="H19" s="331"/>
      <c r="I19" s="331"/>
    </row>
    <row r="20" spans="1:9" x14ac:dyDescent="0.2">
      <c r="A20" s="271">
        <v>11</v>
      </c>
      <c r="B20" s="272"/>
      <c r="C20" s="272" t="s">
        <v>28</v>
      </c>
      <c r="D20" s="272" t="s">
        <v>27</v>
      </c>
      <c r="E20" s="323"/>
      <c r="F20" s="420"/>
      <c r="G20" s="420"/>
      <c r="H20" s="420"/>
      <c r="I20" s="420"/>
    </row>
    <row r="21" spans="1:9" x14ac:dyDescent="0.2">
      <c r="A21" s="271">
        <v>18</v>
      </c>
      <c r="B21" s="272"/>
      <c r="C21" s="272" t="s">
        <v>41</v>
      </c>
      <c r="D21" s="272" t="s">
        <v>27</v>
      </c>
      <c r="E21" s="323"/>
      <c r="F21" s="420"/>
      <c r="G21" s="420"/>
      <c r="H21" s="420"/>
      <c r="I21" s="420"/>
    </row>
    <row r="22" spans="1:9" ht="17" thickBot="1" x14ac:dyDescent="0.25">
      <c r="A22" s="408">
        <v>51</v>
      </c>
      <c r="B22" s="409"/>
      <c r="C22" s="409" t="s">
        <v>1101</v>
      </c>
      <c r="D22" s="409" t="s">
        <v>38</v>
      </c>
      <c r="E22" s="410"/>
      <c r="F22" s="411"/>
      <c r="G22" s="411"/>
      <c r="H22" s="411"/>
      <c r="I22" s="4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31" customWidth="1"/>
    <col min="3" max="3" width="12.1640625" style="231" customWidth="1"/>
    <col min="4" max="6" width="8.1640625" style="231" customWidth="1"/>
    <col min="11" max="11" width="32.1640625" style="231" customWidth="1"/>
  </cols>
  <sheetData>
    <row r="1" spans="1:11" ht="17" customHeight="1" thickBot="1" x14ac:dyDescent="0.25"/>
    <row r="2" spans="1:11" ht="17" customHeight="1" thickBot="1" x14ac:dyDescent="0.25">
      <c r="A2" s="412" t="s">
        <v>101</v>
      </c>
      <c r="B2" s="412" t="s">
        <v>1</v>
      </c>
      <c r="C2" s="412" t="s">
        <v>0</v>
      </c>
      <c r="D2" s="24" t="s">
        <v>102</v>
      </c>
      <c r="E2" s="25" t="s">
        <v>103</v>
      </c>
      <c r="F2" s="26" t="s">
        <v>104</v>
      </c>
      <c r="G2" s="412" t="s">
        <v>105</v>
      </c>
      <c r="H2" s="412" t="s">
        <v>106</v>
      </c>
      <c r="I2" s="241" t="s">
        <v>107</v>
      </c>
      <c r="J2" s="412" t="s">
        <v>108</v>
      </c>
      <c r="K2" s="412" t="s">
        <v>109</v>
      </c>
    </row>
    <row r="3" spans="1:11" x14ac:dyDescent="0.2">
      <c r="A3" s="47">
        <v>77</v>
      </c>
      <c r="B3" s="47" t="s">
        <v>23</v>
      </c>
      <c r="C3" s="47" t="s">
        <v>21</v>
      </c>
      <c r="D3" s="117">
        <v>16.010999999999999</v>
      </c>
      <c r="E3" s="118">
        <v>27.905000000000001</v>
      </c>
      <c r="F3" s="119">
        <v>18.984000000000002</v>
      </c>
      <c r="G3" s="22" t="s">
        <v>110</v>
      </c>
      <c r="H3" s="22" t="s">
        <v>111</v>
      </c>
      <c r="I3" s="23" t="s">
        <v>112</v>
      </c>
      <c r="J3" s="236">
        <v>15</v>
      </c>
      <c r="K3" s="22"/>
    </row>
    <row r="4" spans="1:11" x14ac:dyDescent="0.2">
      <c r="A4" s="48">
        <v>44</v>
      </c>
      <c r="B4" s="48" t="s">
        <v>22</v>
      </c>
      <c r="C4" s="48" t="s">
        <v>21</v>
      </c>
      <c r="D4" s="120">
        <v>15.898</v>
      </c>
      <c r="E4" s="121">
        <v>27.934000000000001</v>
      </c>
      <c r="F4" s="122">
        <v>19.024000000000001</v>
      </c>
      <c r="G4" s="2" t="s">
        <v>113</v>
      </c>
      <c r="H4" s="2" t="s">
        <v>114</v>
      </c>
      <c r="I4" s="12" t="s">
        <v>115</v>
      </c>
      <c r="J4" s="115">
        <v>12</v>
      </c>
      <c r="K4" s="2" t="s">
        <v>116</v>
      </c>
    </row>
    <row r="5" spans="1:11" x14ac:dyDescent="0.2">
      <c r="A5" s="50">
        <v>33</v>
      </c>
      <c r="B5" s="50" t="s">
        <v>25</v>
      </c>
      <c r="C5" s="50" t="s">
        <v>24</v>
      </c>
      <c r="D5" s="123">
        <v>16.093</v>
      </c>
      <c r="E5" s="124">
        <v>28.045000000000002</v>
      </c>
      <c r="F5" s="125">
        <v>19.256</v>
      </c>
      <c r="G5" s="3" t="s">
        <v>117</v>
      </c>
      <c r="H5" s="3" t="s">
        <v>118</v>
      </c>
      <c r="I5" s="13" t="s">
        <v>119</v>
      </c>
      <c r="J5" s="102">
        <v>13</v>
      </c>
      <c r="K5" s="3"/>
    </row>
    <row r="6" spans="1:11" x14ac:dyDescent="0.2">
      <c r="A6" s="51">
        <v>4</v>
      </c>
      <c r="B6" s="51" t="s">
        <v>35</v>
      </c>
      <c r="C6" s="51" t="s">
        <v>26</v>
      </c>
      <c r="D6" s="126">
        <v>16.161999999999999</v>
      </c>
      <c r="E6" s="127">
        <v>28.158999999999999</v>
      </c>
      <c r="F6" s="128">
        <v>19.305</v>
      </c>
      <c r="G6" s="4" t="s">
        <v>120</v>
      </c>
      <c r="H6" s="4" t="s">
        <v>121</v>
      </c>
      <c r="I6" s="14" t="s">
        <v>122</v>
      </c>
      <c r="J6" s="246">
        <v>12</v>
      </c>
      <c r="K6" s="4"/>
    </row>
    <row r="7" spans="1:11" x14ac:dyDescent="0.2">
      <c r="A7" s="50">
        <v>23</v>
      </c>
      <c r="B7" s="50" t="s">
        <v>37</v>
      </c>
      <c r="C7" s="50" t="s">
        <v>24</v>
      </c>
      <c r="D7" s="123">
        <v>16.164999999999999</v>
      </c>
      <c r="E7" s="124">
        <v>28.231999999999999</v>
      </c>
      <c r="F7" s="125">
        <v>19.347000000000001</v>
      </c>
      <c r="G7" s="3" t="s">
        <v>123</v>
      </c>
      <c r="H7" s="3" t="s">
        <v>124</v>
      </c>
      <c r="I7" s="13" t="s">
        <v>125</v>
      </c>
      <c r="J7" s="102">
        <v>9</v>
      </c>
      <c r="K7" s="3"/>
    </row>
    <row r="8" spans="1:11" x14ac:dyDescent="0.2">
      <c r="A8" s="52">
        <v>11</v>
      </c>
      <c r="B8" s="52" t="s">
        <v>28</v>
      </c>
      <c r="C8" s="52" t="s">
        <v>27</v>
      </c>
      <c r="D8" s="129">
        <v>16.12</v>
      </c>
      <c r="E8" s="130">
        <v>28.18</v>
      </c>
      <c r="F8" s="131">
        <v>19.361999999999998</v>
      </c>
      <c r="G8" s="5" t="s">
        <v>126</v>
      </c>
      <c r="H8" s="5" t="s">
        <v>127</v>
      </c>
      <c r="I8" s="15" t="s">
        <v>125</v>
      </c>
      <c r="J8" s="104">
        <v>10</v>
      </c>
      <c r="K8" s="5"/>
    </row>
    <row r="9" spans="1:11" x14ac:dyDescent="0.2">
      <c r="A9" s="49">
        <v>16</v>
      </c>
      <c r="B9" s="49" t="s">
        <v>32</v>
      </c>
      <c r="C9" s="49" t="s">
        <v>31</v>
      </c>
      <c r="D9" s="132">
        <v>16.437999999999999</v>
      </c>
      <c r="E9" s="133">
        <v>28.215</v>
      </c>
      <c r="F9" s="134">
        <v>19.260000000000002</v>
      </c>
      <c r="G9" s="6" t="s">
        <v>128</v>
      </c>
      <c r="H9" s="6" t="s">
        <v>129</v>
      </c>
      <c r="I9" s="16" t="s">
        <v>130</v>
      </c>
      <c r="J9" s="106">
        <v>9</v>
      </c>
      <c r="K9" s="6"/>
    </row>
    <row r="10" spans="1:11" x14ac:dyDescent="0.2">
      <c r="A10" s="51">
        <v>55</v>
      </c>
      <c r="B10" s="51" t="s">
        <v>33</v>
      </c>
      <c r="C10" s="51" t="s">
        <v>26</v>
      </c>
      <c r="D10" s="126">
        <v>16.134</v>
      </c>
      <c r="E10" s="127">
        <v>28.292999999999999</v>
      </c>
      <c r="F10" s="128">
        <v>19.446000000000002</v>
      </c>
      <c r="G10" s="4" t="s">
        <v>131</v>
      </c>
      <c r="H10" s="4" t="s">
        <v>132</v>
      </c>
      <c r="I10" s="14" t="s">
        <v>132</v>
      </c>
      <c r="J10" s="246">
        <v>6</v>
      </c>
      <c r="K10" s="4"/>
    </row>
    <row r="11" spans="1:11" x14ac:dyDescent="0.2">
      <c r="A11" s="52">
        <v>18</v>
      </c>
      <c r="B11" s="52" t="s">
        <v>41</v>
      </c>
      <c r="C11" s="52" t="s">
        <v>27</v>
      </c>
      <c r="D11" s="129">
        <v>16.190000000000001</v>
      </c>
      <c r="E11" s="130">
        <v>28.277999999999999</v>
      </c>
      <c r="F11" s="131">
        <v>19.451000000000001</v>
      </c>
      <c r="G11" s="5" t="s">
        <v>133</v>
      </c>
      <c r="H11" s="5" t="s">
        <v>134</v>
      </c>
      <c r="I11" s="15" t="s">
        <v>135</v>
      </c>
      <c r="J11" s="104">
        <v>5</v>
      </c>
      <c r="K11" s="5"/>
    </row>
    <row r="12" spans="1:11" x14ac:dyDescent="0.2">
      <c r="A12" s="53">
        <v>3</v>
      </c>
      <c r="B12" s="53" t="s">
        <v>30</v>
      </c>
      <c r="C12" s="53" t="s">
        <v>29</v>
      </c>
      <c r="D12" s="135">
        <v>16.085000000000001</v>
      </c>
      <c r="E12" s="136">
        <v>28.436</v>
      </c>
      <c r="F12" s="137">
        <v>19.478000000000002</v>
      </c>
      <c r="G12" s="7" t="s">
        <v>136</v>
      </c>
      <c r="H12" s="7" t="s">
        <v>137</v>
      </c>
      <c r="I12" s="17" t="s">
        <v>138</v>
      </c>
      <c r="J12" s="108">
        <v>6</v>
      </c>
      <c r="K12" s="7"/>
    </row>
    <row r="13" spans="1:11" x14ac:dyDescent="0.2">
      <c r="A13" s="49">
        <v>5</v>
      </c>
      <c r="B13" s="49" t="s">
        <v>43</v>
      </c>
      <c r="C13" s="49" t="s">
        <v>31</v>
      </c>
      <c r="D13" s="132">
        <v>16.271999999999998</v>
      </c>
      <c r="E13" s="133">
        <v>28.4</v>
      </c>
      <c r="F13" s="134">
        <v>19.381</v>
      </c>
      <c r="G13" s="6" t="s">
        <v>139</v>
      </c>
      <c r="H13" s="6" t="s">
        <v>140</v>
      </c>
      <c r="I13" s="16" t="s">
        <v>141</v>
      </c>
      <c r="J13" s="106">
        <v>2</v>
      </c>
      <c r="K13" s="6"/>
    </row>
    <row r="14" spans="1:11" x14ac:dyDescent="0.2">
      <c r="A14" s="77">
        <v>10</v>
      </c>
      <c r="B14" s="77" t="s">
        <v>39</v>
      </c>
      <c r="C14" s="77" t="s">
        <v>34</v>
      </c>
      <c r="D14" s="138">
        <v>16.239000000000001</v>
      </c>
      <c r="E14" s="139">
        <v>28.456</v>
      </c>
      <c r="F14" s="140">
        <v>19.565000000000001</v>
      </c>
      <c r="G14" s="79" t="s">
        <v>142</v>
      </c>
      <c r="H14" s="79" t="s">
        <v>143</v>
      </c>
      <c r="I14" s="80" t="s">
        <v>141</v>
      </c>
      <c r="J14" s="110">
        <v>4</v>
      </c>
      <c r="K14" s="79"/>
    </row>
    <row r="15" spans="1:11" x14ac:dyDescent="0.2">
      <c r="A15" s="77">
        <v>23</v>
      </c>
      <c r="B15" s="77" t="s">
        <v>45</v>
      </c>
      <c r="C15" s="77" t="s">
        <v>34</v>
      </c>
      <c r="D15" s="138">
        <v>16.199000000000002</v>
      </c>
      <c r="E15" s="139">
        <v>28.454999999999998</v>
      </c>
      <c r="F15" s="140">
        <v>19.53</v>
      </c>
      <c r="G15" s="79" t="s">
        <v>144</v>
      </c>
      <c r="H15" s="79" t="s">
        <v>145</v>
      </c>
      <c r="I15" s="80" t="s">
        <v>141</v>
      </c>
      <c r="J15" s="110">
        <v>2</v>
      </c>
      <c r="K15" s="79"/>
    </row>
    <row r="16" spans="1:11" x14ac:dyDescent="0.2">
      <c r="A16" s="53">
        <v>31</v>
      </c>
      <c r="B16" s="53" t="s">
        <v>42</v>
      </c>
      <c r="C16" s="53" t="s">
        <v>29</v>
      </c>
      <c r="D16" s="135">
        <v>16.402000000000001</v>
      </c>
      <c r="E16" s="136">
        <v>28.646999999999998</v>
      </c>
      <c r="F16" s="137">
        <v>19.576000000000001</v>
      </c>
      <c r="G16" s="7" t="s">
        <v>146</v>
      </c>
      <c r="H16" s="7" t="s">
        <v>147</v>
      </c>
      <c r="I16" s="17" t="s">
        <v>141</v>
      </c>
      <c r="J16" s="108">
        <v>2</v>
      </c>
      <c r="K16" s="7"/>
    </row>
    <row r="17" spans="1:11" x14ac:dyDescent="0.2">
      <c r="A17" s="55">
        <v>8</v>
      </c>
      <c r="B17" s="55" t="s">
        <v>49</v>
      </c>
      <c r="C17" s="55" t="s">
        <v>38</v>
      </c>
      <c r="D17" s="141">
        <v>16.222000000000001</v>
      </c>
      <c r="E17" s="142">
        <v>28.719000000000001</v>
      </c>
      <c r="F17" s="143">
        <v>19.739999999999998</v>
      </c>
      <c r="G17" s="8" t="s">
        <v>148</v>
      </c>
      <c r="H17" s="8" t="s">
        <v>149</v>
      </c>
      <c r="I17" s="18" t="s">
        <v>141</v>
      </c>
      <c r="J17" s="113">
        <v>4</v>
      </c>
      <c r="K17" s="8"/>
    </row>
    <row r="18" spans="1:11" x14ac:dyDescent="0.2">
      <c r="A18" s="55">
        <v>20</v>
      </c>
      <c r="B18" s="55" t="s">
        <v>50</v>
      </c>
      <c r="C18" s="55" t="s">
        <v>38</v>
      </c>
      <c r="D18" s="141">
        <v>16.437999999999999</v>
      </c>
      <c r="E18" s="142">
        <v>28.756</v>
      </c>
      <c r="F18" s="143">
        <v>19.97</v>
      </c>
      <c r="G18" s="8" t="s">
        <v>150</v>
      </c>
      <c r="H18" s="8" t="s">
        <v>141</v>
      </c>
      <c r="I18" s="18" t="s">
        <v>141</v>
      </c>
      <c r="J18" s="113">
        <v>1</v>
      </c>
      <c r="K18" s="8"/>
    </row>
    <row r="19" spans="1:11" x14ac:dyDescent="0.2">
      <c r="A19" s="56">
        <v>63</v>
      </c>
      <c r="B19" s="56" t="s">
        <v>51</v>
      </c>
      <c r="C19" s="56" t="s">
        <v>40</v>
      </c>
      <c r="D19" s="144">
        <v>16.395</v>
      </c>
      <c r="E19" s="145">
        <v>28.945</v>
      </c>
      <c r="F19" s="146">
        <v>19.716999999999999</v>
      </c>
      <c r="G19" s="9" t="s">
        <v>151</v>
      </c>
      <c r="H19" s="9" t="s">
        <v>141</v>
      </c>
      <c r="I19" s="19" t="s">
        <v>141</v>
      </c>
      <c r="J19" s="116">
        <v>3</v>
      </c>
      <c r="K19" s="9"/>
    </row>
    <row r="20" spans="1:11" x14ac:dyDescent="0.2">
      <c r="A20" s="54">
        <v>99</v>
      </c>
      <c r="B20" s="54" t="s">
        <v>48</v>
      </c>
      <c r="C20" s="54" t="s">
        <v>36</v>
      </c>
      <c r="D20" s="147">
        <v>16.331</v>
      </c>
      <c r="E20" s="148">
        <v>28.891999999999999</v>
      </c>
      <c r="F20" s="149">
        <v>19.952000000000002</v>
      </c>
      <c r="G20" s="10" t="s">
        <v>152</v>
      </c>
      <c r="H20" s="10" t="s">
        <v>141</v>
      </c>
      <c r="I20" s="20" t="s">
        <v>141</v>
      </c>
      <c r="J20" s="112">
        <v>3</v>
      </c>
      <c r="K20" s="10"/>
    </row>
    <row r="21" spans="1:11" x14ac:dyDescent="0.2">
      <c r="A21" s="54">
        <v>7</v>
      </c>
      <c r="B21" s="54" t="s">
        <v>47</v>
      </c>
      <c r="C21" s="54" t="s">
        <v>36</v>
      </c>
      <c r="D21" s="147">
        <v>16.291</v>
      </c>
      <c r="E21" s="148">
        <v>28.948</v>
      </c>
      <c r="F21" s="149">
        <v>19.917999999999999</v>
      </c>
      <c r="G21" s="10" t="s">
        <v>153</v>
      </c>
      <c r="H21" s="10" t="s">
        <v>141</v>
      </c>
      <c r="I21" s="20" t="s">
        <v>141</v>
      </c>
      <c r="J21" s="112">
        <v>1</v>
      </c>
      <c r="K21" s="10"/>
    </row>
    <row r="22" spans="1:11" ht="17" customHeight="1" thickBot="1" x14ac:dyDescent="0.25">
      <c r="A22" s="57">
        <v>6</v>
      </c>
      <c r="B22" s="57" t="s">
        <v>52</v>
      </c>
      <c r="C22" s="57" t="s">
        <v>40</v>
      </c>
      <c r="D22" s="150">
        <v>16.475999999999999</v>
      </c>
      <c r="E22" s="151">
        <v>29.378</v>
      </c>
      <c r="F22" s="152">
        <v>19.902999999999999</v>
      </c>
      <c r="G22" s="11" t="s">
        <v>154</v>
      </c>
      <c r="H22" s="11" t="s">
        <v>141</v>
      </c>
      <c r="I22" s="21" t="s">
        <v>141</v>
      </c>
      <c r="J22" s="114">
        <v>1</v>
      </c>
      <c r="K22" s="11"/>
    </row>
  </sheetData>
  <autoFilter ref="A2:K22" xr:uid="{00000000-0009-0000-0000-00000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I22"/>
  <sheetViews>
    <sheetView zoomScaleNormal="100" workbookViewId="0">
      <selection activeCell="E28" sqref="E28"/>
    </sheetView>
  </sheetViews>
  <sheetFormatPr baseColWidth="10" defaultRowHeight="16" x14ac:dyDescent="0.2"/>
  <cols>
    <col min="1" max="1" width="8.6640625" style="231" customWidth="1"/>
    <col min="2" max="2" width="10.5" style="231" customWidth="1"/>
    <col min="5" max="5" width="12.33203125" style="231" customWidth="1"/>
    <col min="9" max="9" width="31.6640625" style="231" customWidth="1"/>
  </cols>
  <sheetData>
    <row r="1" spans="1:9" ht="17" customHeight="1" thickBot="1" x14ac:dyDescent="0.25"/>
    <row r="2" spans="1:9" ht="17" customHeight="1" thickBot="1" x14ac:dyDescent="0.25">
      <c r="A2" s="412" t="s">
        <v>101</v>
      </c>
      <c r="B2" s="412" t="s">
        <v>155</v>
      </c>
      <c r="C2" s="412" t="s">
        <v>1</v>
      </c>
      <c r="D2" s="412" t="s">
        <v>0</v>
      </c>
      <c r="E2" s="412" t="s">
        <v>156</v>
      </c>
      <c r="F2" s="412" t="s">
        <v>157</v>
      </c>
      <c r="G2" s="412" t="s">
        <v>108</v>
      </c>
      <c r="H2" s="412" t="s">
        <v>158</v>
      </c>
      <c r="I2" s="242" t="s">
        <v>109</v>
      </c>
    </row>
    <row r="3" spans="1:9" x14ac:dyDescent="0.2">
      <c r="A3" s="47">
        <v>77</v>
      </c>
      <c r="B3" s="47">
        <v>1</v>
      </c>
      <c r="C3" s="47" t="s">
        <v>23</v>
      </c>
      <c r="D3" s="47" t="s">
        <v>21</v>
      </c>
      <c r="E3" s="58" t="s">
        <v>159</v>
      </c>
      <c r="F3" s="236">
        <v>71</v>
      </c>
      <c r="G3" s="236">
        <v>29</v>
      </c>
      <c r="H3" s="236">
        <v>25</v>
      </c>
      <c r="I3" s="236"/>
    </row>
    <row r="4" spans="1:9" x14ac:dyDescent="0.2">
      <c r="A4" s="49">
        <v>16</v>
      </c>
      <c r="B4" s="49">
        <v>2</v>
      </c>
      <c r="C4" s="49" t="s">
        <v>32</v>
      </c>
      <c r="D4" s="49" t="s">
        <v>31</v>
      </c>
      <c r="E4" s="63" t="s">
        <v>160</v>
      </c>
      <c r="F4" s="106">
        <v>71</v>
      </c>
      <c r="G4" s="106">
        <v>32</v>
      </c>
      <c r="H4" s="106">
        <v>18</v>
      </c>
      <c r="I4" s="106"/>
    </row>
    <row r="5" spans="1:9" x14ac:dyDescent="0.2">
      <c r="A5" s="51">
        <v>4</v>
      </c>
      <c r="B5" s="51">
        <v>3</v>
      </c>
      <c r="C5" s="51" t="s">
        <v>35</v>
      </c>
      <c r="D5" s="51" t="s">
        <v>26</v>
      </c>
      <c r="E5" s="61" t="s">
        <v>161</v>
      </c>
      <c r="F5" s="246">
        <v>71</v>
      </c>
      <c r="G5" s="246">
        <v>24</v>
      </c>
      <c r="H5" s="246">
        <v>16</v>
      </c>
      <c r="I5" s="246" t="s">
        <v>162</v>
      </c>
    </row>
    <row r="6" spans="1:9" x14ac:dyDescent="0.2">
      <c r="A6" s="48">
        <v>44</v>
      </c>
      <c r="B6" s="48">
        <v>4</v>
      </c>
      <c r="C6" s="48" t="s">
        <v>22</v>
      </c>
      <c r="D6" s="48" t="s">
        <v>21</v>
      </c>
      <c r="E6" s="59" t="s">
        <v>163</v>
      </c>
      <c r="F6" s="115">
        <v>71</v>
      </c>
      <c r="G6" s="115">
        <v>15</v>
      </c>
      <c r="H6" s="115">
        <v>12</v>
      </c>
      <c r="I6" s="115" t="s">
        <v>164</v>
      </c>
    </row>
    <row r="7" spans="1:9" x14ac:dyDescent="0.2">
      <c r="A7" s="51">
        <v>55</v>
      </c>
      <c r="B7" s="51">
        <v>5</v>
      </c>
      <c r="C7" s="51" t="s">
        <v>33</v>
      </c>
      <c r="D7" s="51" t="s">
        <v>26</v>
      </c>
      <c r="E7" s="61" t="s">
        <v>165</v>
      </c>
      <c r="F7" s="246">
        <v>71</v>
      </c>
      <c r="G7" s="246">
        <v>17</v>
      </c>
      <c r="H7" s="246">
        <v>10</v>
      </c>
      <c r="I7" s="246"/>
    </row>
    <row r="8" spans="1:9" x14ac:dyDescent="0.2">
      <c r="A8" s="52">
        <v>11</v>
      </c>
      <c r="B8" s="52">
        <v>6</v>
      </c>
      <c r="C8" s="52" t="s">
        <v>28</v>
      </c>
      <c r="D8" s="52" t="s">
        <v>27</v>
      </c>
      <c r="E8" s="62" t="s">
        <v>166</v>
      </c>
      <c r="F8" s="104">
        <v>71</v>
      </c>
      <c r="G8" s="104">
        <v>12</v>
      </c>
      <c r="H8" s="104">
        <v>8</v>
      </c>
      <c r="I8" s="104" t="s">
        <v>167</v>
      </c>
    </row>
    <row r="9" spans="1:9" x14ac:dyDescent="0.2">
      <c r="A9" s="77">
        <v>10</v>
      </c>
      <c r="B9" s="77">
        <v>7</v>
      </c>
      <c r="C9" s="77" t="s">
        <v>39</v>
      </c>
      <c r="D9" s="77" t="s">
        <v>34</v>
      </c>
      <c r="E9" s="78" t="s">
        <v>168</v>
      </c>
      <c r="F9" s="110">
        <v>71</v>
      </c>
      <c r="G9" s="110">
        <v>20</v>
      </c>
      <c r="H9" s="110">
        <v>6</v>
      </c>
      <c r="I9" s="110"/>
    </row>
    <row r="10" spans="1:9" x14ac:dyDescent="0.2">
      <c r="A10" s="53">
        <v>31</v>
      </c>
      <c r="B10" s="53">
        <v>8</v>
      </c>
      <c r="C10" s="53" t="s">
        <v>42</v>
      </c>
      <c r="D10" s="53" t="s">
        <v>29</v>
      </c>
      <c r="E10" s="64" t="s">
        <v>169</v>
      </c>
      <c r="F10" s="108">
        <v>71</v>
      </c>
      <c r="G10" s="108">
        <v>18</v>
      </c>
      <c r="H10" s="108">
        <v>4</v>
      </c>
      <c r="I10" s="108"/>
    </row>
    <row r="11" spans="1:9" x14ac:dyDescent="0.2">
      <c r="A11" s="54">
        <v>99</v>
      </c>
      <c r="B11" s="54">
        <v>9</v>
      </c>
      <c r="C11" s="54" t="s">
        <v>48</v>
      </c>
      <c r="D11" s="54" t="s">
        <v>36</v>
      </c>
      <c r="E11" s="67" t="s">
        <v>170</v>
      </c>
      <c r="F11" s="112">
        <v>71</v>
      </c>
      <c r="G11" s="112">
        <v>16</v>
      </c>
      <c r="H11" s="112">
        <v>2</v>
      </c>
      <c r="I11" s="112"/>
    </row>
    <row r="12" spans="1:9" x14ac:dyDescent="0.2">
      <c r="A12" s="49">
        <v>5</v>
      </c>
      <c r="B12" s="49">
        <v>10</v>
      </c>
      <c r="C12" s="49" t="s">
        <v>43</v>
      </c>
      <c r="D12" s="49" t="s">
        <v>31</v>
      </c>
      <c r="E12" s="63" t="s">
        <v>171</v>
      </c>
      <c r="F12" s="106">
        <v>71</v>
      </c>
      <c r="G12" s="106">
        <v>4</v>
      </c>
      <c r="H12" s="106">
        <v>1</v>
      </c>
      <c r="I12" s="106"/>
    </row>
    <row r="13" spans="1:9" x14ac:dyDescent="0.2">
      <c r="A13" s="56">
        <v>6</v>
      </c>
      <c r="B13" s="56">
        <v>11</v>
      </c>
      <c r="C13" s="56" t="s">
        <v>52</v>
      </c>
      <c r="D13" s="56" t="s">
        <v>40</v>
      </c>
      <c r="E13" s="66" t="s">
        <v>172</v>
      </c>
      <c r="F13" s="116">
        <v>71</v>
      </c>
      <c r="G13" s="116">
        <v>14</v>
      </c>
      <c r="H13" s="116">
        <v>0</v>
      </c>
      <c r="I13" s="116"/>
    </row>
    <row r="14" spans="1:9" x14ac:dyDescent="0.2">
      <c r="A14" s="77">
        <v>23</v>
      </c>
      <c r="B14" s="77">
        <v>12</v>
      </c>
      <c r="C14" s="77" t="s">
        <v>45</v>
      </c>
      <c r="D14" s="77" t="s">
        <v>34</v>
      </c>
      <c r="E14" s="78" t="s">
        <v>173</v>
      </c>
      <c r="F14" s="110">
        <v>69</v>
      </c>
      <c r="G14" s="110">
        <v>3</v>
      </c>
      <c r="H14" s="110">
        <v>0</v>
      </c>
      <c r="I14" s="110" t="s">
        <v>174</v>
      </c>
    </row>
    <row r="15" spans="1:9" x14ac:dyDescent="0.2">
      <c r="A15" s="50">
        <v>23</v>
      </c>
      <c r="B15" s="50">
        <v>13</v>
      </c>
      <c r="C15" s="50" t="s">
        <v>37</v>
      </c>
      <c r="D15" s="50" t="s">
        <v>24</v>
      </c>
      <c r="E15" s="60" t="s">
        <v>175</v>
      </c>
      <c r="F15" s="102">
        <v>67</v>
      </c>
      <c r="G15" s="102">
        <v>-6</v>
      </c>
      <c r="H15" s="102">
        <v>0</v>
      </c>
      <c r="I15" s="102" t="s">
        <v>176</v>
      </c>
    </row>
    <row r="16" spans="1:9" x14ac:dyDescent="0.2">
      <c r="A16" s="54">
        <v>7</v>
      </c>
      <c r="B16" s="54" t="s">
        <v>177</v>
      </c>
      <c r="C16" s="54" t="s">
        <v>47</v>
      </c>
      <c r="D16" s="54" t="s">
        <v>36</v>
      </c>
      <c r="E16" s="67" t="s">
        <v>178</v>
      </c>
      <c r="F16" s="112">
        <v>53</v>
      </c>
      <c r="G16" s="112">
        <v>-15</v>
      </c>
      <c r="H16" s="112">
        <v>0</v>
      </c>
      <c r="I16" s="112" t="s">
        <v>179</v>
      </c>
    </row>
    <row r="17" spans="1:9" x14ac:dyDescent="0.2">
      <c r="A17" s="55">
        <v>8</v>
      </c>
      <c r="B17" s="55" t="s">
        <v>177</v>
      </c>
      <c r="C17" s="55" t="s">
        <v>49</v>
      </c>
      <c r="D17" s="55" t="s">
        <v>38</v>
      </c>
      <c r="E17" s="65" t="s">
        <v>180</v>
      </c>
      <c r="F17" s="113">
        <v>49</v>
      </c>
      <c r="G17" s="113">
        <v>-15</v>
      </c>
      <c r="H17" s="113">
        <v>0</v>
      </c>
      <c r="I17" s="113" t="s">
        <v>181</v>
      </c>
    </row>
    <row r="18" spans="1:9" x14ac:dyDescent="0.2">
      <c r="A18" s="56">
        <v>63</v>
      </c>
      <c r="B18" s="56" t="s">
        <v>177</v>
      </c>
      <c r="C18" s="56" t="s">
        <v>51</v>
      </c>
      <c r="D18" s="56" t="s">
        <v>40</v>
      </c>
      <c r="E18" s="66" t="s">
        <v>182</v>
      </c>
      <c r="F18" s="116">
        <v>49</v>
      </c>
      <c r="G18" s="116">
        <v>-15</v>
      </c>
      <c r="H18" s="116">
        <v>0</v>
      </c>
      <c r="I18" s="116" t="s">
        <v>183</v>
      </c>
    </row>
    <row r="19" spans="1:9" x14ac:dyDescent="0.2">
      <c r="A19" s="55">
        <v>20</v>
      </c>
      <c r="B19" s="55" t="s">
        <v>177</v>
      </c>
      <c r="C19" s="55" t="s">
        <v>50</v>
      </c>
      <c r="D19" s="55" t="s">
        <v>38</v>
      </c>
      <c r="E19" s="65" t="s">
        <v>184</v>
      </c>
      <c r="F19" s="113">
        <v>24</v>
      </c>
      <c r="G19" s="113">
        <v>-15</v>
      </c>
      <c r="H19" s="113">
        <v>0</v>
      </c>
      <c r="I19" s="113" t="s">
        <v>181</v>
      </c>
    </row>
    <row r="20" spans="1:9" x14ac:dyDescent="0.2">
      <c r="A20" s="52">
        <v>18</v>
      </c>
      <c r="B20" s="52" t="s">
        <v>177</v>
      </c>
      <c r="C20" s="52" t="s">
        <v>41</v>
      </c>
      <c r="D20" s="52" t="s">
        <v>27</v>
      </c>
      <c r="E20" s="62" t="s">
        <v>185</v>
      </c>
      <c r="F20" s="104">
        <v>20</v>
      </c>
      <c r="G20" s="104">
        <v>-15</v>
      </c>
      <c r="H20" s="104">
        <v>0</v>
      </c>
      <c r="I20" s="104" t="s">
        <v>186</v>
      </c>
    </row>
    <row r="21" spans="1:9" x14ac:dyDescent="0.2">
      <c r="A21" s="53">
        <v>3</v>
      </c>
      <c r="B21" s="53" t="s">
        <v>177</v>
      </c>
      <c r="C21" s="53" t="s">
        <v>30</v>
      </c>
      <c r="D21" s="53" t="s">
        <v>29</v>
      </c>
      <c r="E21" s="64" t="s">
        <v>187</v>
      </c>
      <c r="F21" s="108">
        <v>17</v>
      </c>
      <c r="G21" s="108">
        <v>-15</v>
      </c>
      <c r="H21" s="108">
        <v>0</v>
      </c>
      <c r="I21" s="108" t="s">
        <v>188</v>
      </c>
    </row>
    <row r="22" spans="1:9" ht="17" customHeight="1" thickBot="1" x14ac:dyDescent="0.25">
      <c r="A22" s="68">
        <v>33</v>
      </c>
      <c r="B22" s="68" t="s">
        <v>177</v>
      </c>
      <c r="C22" s="68" t="s">
        <v>25</v>
      </c>
      <c r="D22" s="68" t="s">
        <v>24</v>
      </c>
      <c r="E22" s="69" t="s">
        <v>189</v>
      </c>
      <c r="F22" s="70">
        <v>11</v>
      </c>
      <c r="G22" s="70">
        <v>-15</v>
      </c>
      <c r="H22" s="70">
        <v>0</v>
      </c>
      <c r="I22" s="70" t="s">
        <v>190</v>
      </c>
    </row>
  </sheetData>
  <autoFilter ref="A2:I22" xr:uid="{00000000-0009-0000-0000-000004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K22"/>
  <sheetViews>
    <sheetView zoomScaleNormal="100" workbookViewId="0">
      <selection activeCell="J23" sqref="J23"/>
    </sheetView>
  </sheetViews>
  <sheetFormatPr baseColWidth="10" defaultRowHeight="16" x14ac:dyDescent="0.2"/>
  <cols>
    <col min="1" max="1" width="9.33203125" style="231" customWidth="1"/>
    <col min="4" max="4" width="8.1640625" style="231" customWidth="1"/>
    <col min="5" max="5" width="9.6640625" style="231" customWidth="1"/>
    <col min="6" max="6" width="8.1640625" style="231" customWidth="1"/>
    <col min="11" max="11" width="34.33203125" style="231" customWidth="1"/>
  </cols>
  <sheetData>
    <row r="1" spans="1:11" ht="17" customHeight="1" thickBot="1" x14ac:dyDescent="0.25"/>
    <row r="2" spans="1:11" ht="17" customHeight="1" thickBot="1" x14ac:dyDescent="0.25">
      <c r="A2" s="412" t="s">
        <v>101</v>
      </c>
      <c r="B2" s="412" t="s">
        <v>1</v>
      </c>
      <c r="C2" s="412" t="s">
        <v>0</v>
      </c>
      <c r="D2" s="24" t="s">
        <v>102</v>
      </c>
      <c r="E2" s="25" t="s">
        <v>103</v>
      </c>
      <c r="F2" s="26" t="s">
        <v>104</v>
      </c>
      <c r="G2" s="412" t="s">
        <v>105</v>
      </c>
      <c r="H2" s="412" t="s">
        <v>106</v>
      </c>
      <c r="I2" s="241" t="s">
        <v>107</v>
      </c>
      <c r="J2" s="412" t="s">
        <v>108</v>
      </c>
      <c r="K2" s="412" t="s">
        <v>109</v>
      </c>
    </row>
    <row r="3" spans="1:11" x14ac:dyDescent="0.2">
      <c r="A3" s="47">
        <v>44</v>
      </c>
      <c r="B3" s="47" t="s">
        <v>22</v>
      </c>
      <c r="C3" s="47" t="s">
        <v>21</v>
      </c>
      <c r="D3" s="117">
        <v>18.934999999999999</v>
      </c>
      <c r="E3" s="118">
        <v>34.573</v>
      </c>
      <c r="F3" s="119">
        <v>24.099</v>
      </c>
      <c r="G3" s="22">
        <v>9.0495370370370371E-4</v>
      </c>
      <c r="H3" s="22" t="s">
        <v>191</v>
      </c>
      <c r="I3" s="23" t="s">
        <v>192</v>
      </c>
      <c r="J3" s="236">
        <v>15</v>
      </c>
      <c r="K3" s="22"/>
    </row>
    <row r="4" spans="1:11" x14ac:dyDescent="0.2">
      <c r="A4" s="50">
        <v>33</v>
      </c>
      <c r="B4" s="50" t="s">
        <v>25</v>
      </c>
      <c r="C4" s="50" t="s">
        <v>24</v>
      </c>
      <c r="D4" s="123">
        <v>19.007000000000001</v>
      </c>
      <c r="E4" s="124">
        <v>34.692</v>
      </c>
      <c r="F4" s="125">
        <v>24.164000000000001</v>
      </c>
      <c r="G4" s="3">
        <v>9.062152777777777E-4</v>
      </c>
      <c r="H4" s="3" t="s">
        <v>193</v>
      </c>
      <c r="I4" s="13" t="s">
        <v>194</v>
      </c>
      <c r="J4" s="102">
        <v>14</v>
      </c>
      <c r="K4" s="3"/>
    </row>
    <row r="5" spans="1:11" x14ac:dyDescent="0.2">
      <c r="A5" s="51">
        <v>55</v>
      </c>
      <c r="B5" s="51" t="s">
        <v>33</v>
      </c>
      <c r="C5" s="51" t="s">
        <v>26</v>
      </c>
      <c r="D5" s="126">
        <v>19.161999999999999</v>
      </c>
      <c r="E5" s="127">
        <v>34.654000000000003</v>
      </c>
      <c r="F5" s="128">
        <v>24.242000000000001</v>
      </c>
      <c r="G5" s="4">
        <v>9.0960648148148151E-4</v>
      </c>
      <c r="H5" s="4" t="s">
        <v>195</v>
      </c>
      <c r="I5" s="14" t="s">
        <v>196</v>
      </c>
      <c r="J5" s="246">
        <v>13</v>
      </c>
      <c r="K5" s="4"/>
    </row>
    <row r="6" spans="1:11" x14ac:dyDescent="0.2">
      <c r="A6" s="48">
        <v>77</v>
      </c>
      <c r="B6" s="48" t="s">
        <v>23</v>
      </c>
      <c r="C6" s="48" t="s">
        <v>21</v>
      </c>
      <c r="D6" s="120">
        <v>19.097000000000001</v>
      </c>
      <c r="E6" s="121">
        <v>34.968000000000004</v>
      </c>
      <c r="F6" s="122">
        <v>24.295000000000002</v>
      </c>
      <c r="G6" s="2">
        <v>9.1193287037037035E-4</v>
      </c>
      <c r="H6" s="2" t="s">
        <v>197</v>
      </c>
      <c r="I6" s="12" t="s">
        <v>198</v>
      </c>
      <c r="J6" s="115">
        <v>10</v>
      </c>
      <c r="K6" s="2"/>
    </row>
    <row r="7" spans="1:11" x14ac:dyDescent="0.2">
      <c r="A7" s="53">
        <v>31</v>
      </c>
      <c r="B7" s="53" t="s">
        <v>42</v>
      </c>
      <c r="C7" s="53" t="s">
        <v>29</v>
      </c>
      <c r="D7" s="135">
        <v>19.321999999999999</v>
      </c>
      <c r="E7" s="136">
        <v>34.878999999999998</v>
      </c>
      <c r="F7" s="137">
        <v>24.469000000000001</v>
      </c>
      <c r="G7" s="7">
        <v>9.2195601851851846E-4</v>
      </c>
      <c r="H7" s="7" t="s">
        <v>199</v>
      </c>
      <c r="I7" s="17" t="s">
        <v>200</v>
      </c>
      <c r="J7" s="108">
        <v>11</v>
      </c>
      <c r="K7" s="7"/>
    </row>
    <row r="8" spans="1:11" x14ac:dyDescent="0.2">
      <c r="A8" s="51">
        <v>4</v>
      </c>
      <c r="B8" s="51" t="s">
        <v>35</v>
      </c>
      <c r="C8" s="51" t="s">
        <v>26</v>
      </c>
      <c r="D8" s="126">
        <v>19.163</v>
      </c>
      <c r="E8" s="127">
        <v>34.76</v>
      </c>
      <c r="F8" s="128">
        <v>24.266999999999999</v>
      </c>
      <c r="G8" s="4">
        <v>9.0861111111111112E-4</v>
      </c>
      <c r="H8" s="4" t="s">
        <v>201</v>
      </c>
      <c r="I8" s="14" t="s">
        <v>202</v>
      </c>
      <c r="J8" s="246">
        <v>8</v>
      </c>
      <c r="K8" s="4" t="s">
        <v>203</v>
      </c>
    </row>
    <row r="9" spans="1:11" x14ac:dyDescent="0.2">
      <c r="A9" s="50">
        <v>23</v>
      </c>
      <c r="B9" s="50" t="s">
        <v>37</v>
      </c>
      <c r="C9" s="50" t="s">
        <v>24</v>
      </c>
      <c r="D9" s="123">
        <v>19.132000000000001</v>
      </c>
      <c r="E9" s="124">
        <v>35.054000000000002</v>
      </c>
      <c r="F9" s="125">
        <v>24.539000000000001</v>
      </c>
      <c r="G9" s="3">
        <v>9.3613425925925928E-4</v>
      </c>
      <c r="H9" s="3" t="s">
        <v>204</v>
      </c>
      <c r="I9" s="13" t="s">
        <v>205</v>
      </c>
      <c r="J9" s="102">
        <v>7</v>
      </c>
      <c r="K9" s="3"/>
    </row>
    <row r="10" spans="1:11" x14ac:dyDescent="0.2">
      <c r="A10" s="77">
        <v>10</v>
      </c>
      <c r="B10" s="77" t="s">
        <v>39</v>
      </c>
      <c r="C10" s="77" t="s">
        <v>34</v>
      </c>
      <c r="D10" s="138">
        <v>19.244</v>
      </c>
      <c r="E10" s="139">
        <v>35.017000000000003</v>
      </c>
      <c r="F10" s="140">
        <v>24.457999999999998</v>
      </c>
      <c r="G10" s="79">
        <v>9.281481481481481E-4</v>
      </c>
      <c r="H10" s="79" t="s">
        <v>206</v>
      </c>
      <c r="I10" s="80" t="s">
        <v>207</v>
      </c>
      <c r="J10" s="110">
        <v>8</v>
      </c>
      <c r="K10" s="79"/>
    </row>
    <row r="11" spans="1:11" x14ac:dyDescent="0.2">
      <c r="A11" s="53">
        <v>3</v>
      </c>
      <c r="B11" s="53" t="s">
        <v>30</v>
      </c>
      <c r="C11" s="53" t="s">
        <v>29</v>
      </c>
      <c r="D11" s="135">
        <v>19.209</v>
      </c>
      <c r="E11" s="136">
        <v>35.246000000000002</v>
      </c>
      <c r="F11" s="137">
        <v>24.478000000000002</v>
      </c>
      <c r="G11" s="7">
        <v>9.2201388888888899E-4</v>
      </c>
      <c r="H11" s="7" t="s">
        <v>208</v>
      </c>
      <c r="I11" s="17" t="s">
        <v>209</v>
      </c>
      <c r="J11" s="108">
        <v>5</v>
      </c>
      <c r="K11" s="7"/>
    </row>
    <row r="12" spans="1:11" x14ac:dyDescent="0.2">
      <c r="A12" s="49">
        <v>5</v>
      </c>
      <c r="B12" s="49" t="s">
        <v>43</v>
      </c>
      <c r="C12" s="49" t="s">
        <v>31</v>
      </c>
      <c r="D12" s="132">
        <v>19.405000000000001</v>
      </c>
      <c r="E12" s="133">
        <v>35.372</v>
      </c>
      <c r="F12" s="134">
        <v>24.751999999999999</v>
      </c>
      <c r="G12" s="6">
        <v>9.2873842592592585E-4</v>
      </c>
      <c r="H12" s="6" t="s">
        <v>210</v>
      </c>
      <c r="I12" s="16" t="s">
        <v>211</v>
      </c>
      <c r="J12" s="106">
        <v>6</v>
      </c>
      <c r="K12" s="6"/>
    </row>
    <row r="13" spans="1:11" x14ac:dyDescent="0.2">
      <c r="A13" s="49">
        <v>16</v>
      </c>
      <c r="B13" s="49" t="s">
        <v>32</v>
      </c>
      <c r="C13" s="49" t="s">
        <v>31</v>
      </c>
      <c r="D13" s="132">
        <v>19.350000000000001</v>
      </c>
      <c r="E13" s="133">
        <v>35.450000000000003</v>
      </c>
      <c r="F13" s="134">
        <v>24.677</v>
      </c>
      <c r="G13" s="6">
        <v>9.3600694444444439E-4</v>
      </c>
      <c r="H13" s="6" t="s">
        <v>212</v>
      </c>
      <c r="I13" s="16" t="s">
        <v>141</v>
      </c>
      <c r="J13" s="106">
        <v>2</v>
      </c>
      <c r="K13" s="6" t="s">
        <v>213</v>
      </c>
    </row>
    <row r="14" spans="1:11" x14ac:dyDescent="0.2">
      <c r="A14" s="56">
        <v>63</v>
      </c>
      <c r="B14" s="56" t="s">
        <v>51</v>
      </c>
      <c r="C14" s="56" t="s">
        <v>40</v>
      </c>
      <c r="D14" s="144">
        <v>19.506</v>
      </c>
      <c r="E14" s="145">
        <v>35.415999999999997</v>
      </c>
      <c r="F14" s="146">
        <v>24.524999999999999</v>
      </c>
      <c r="G14" s="9">
        <v>9.3034722222222227E-4</v>
      </c>
      <c r="H14" s="9" t="s">
        <v>214</v>
      </c>
      <c r="I14" s="19" t="s">
        <v>141</v>
      </c>
      <c r="J14" s="116">
        <v>4</v>
      </c>
      <c r="K14" s="9"/>
    </row>
    <row r="15" spans="1:11" x14ac:dyDescent="0.2">
      <c r="A15" s="52">
        <v>18</v>
      </c>
      <c r="B15" s="52" t="s">
        <v>41</v>
      </c>
      <c r="C15" s="52" t="s">
        <v>27</v>
      </c>
      <c r="D15" s="129">
        <v>19.247</v>
      </c>
      <c r="E15" s="130">
        <v>35.439</v>
      </c>
      <c r="F15" s="131">
        <v>24.797000000000001</v>
      </c>
      <c r="G15" s="5">
        <v>9.2241898148148153E-4</v>
      </c>
      <c r="H15" s="5" t="s">
        <v>215</v>
      </c>
      <c r="I15" s="15" t="s">
        <v>141</v>
      </c>
      <c r="J15" s="104">
        <v>4</v>
      </c>
      <c r="K15" s="5"/>
    </row>
    <row r="16" spans="1:11" x14ac:dyDescent="0.2">
      <c r="A16" s="77">
        <v>23</v>
      </c>
      <c r="B16" s="77" t="s">
        <v>45</v>
      </c>
      <c r="C16" s="77" t="s">
        <v>34</v>
      </c>
      <c r="D16" s="138">
        <v>19.337</v>
      </c>
      <c r="E16" s="139">
        <v>35.401000000000003</v>
      </c>
      <c r="F16" s="140">
        <v>24.396999999999998</v>
      </c>
      <c r="G16" s="79">
        <v>9.2388888888888891E-4</v>
      </c>
      <c r="H16" s="79" t="s">
        <v>216</v>
      </c>
      <c r="I16" s="80" t="s">
        <v>141</v>
      </c>
      <c r="J16" s="110">
        <v>2</v>
      </c>
      <c r="K16" s="79"/>
    </row>
    <row r="17" spans="1:11" x14ac:dyDescent="0.2">
      <c r="A17" s="55">
        <v>20</v>
      </c>
      <c r="B17" s="55" t="s">
        <v>50</v>
      </c>
      <c r="C17" s="55" t="s">
        <v>38</v>
      </c>
      <c r="D17" s="141">
        <v>19.481999999999999</v>
      </c>
      <c r="E17" s="142">
        <v>35.487000000000002</v>
      </c>
      <c r="F17" s="143">
        <v>24.861999999999998</v>
      </c>
      <c r="G17" s="8">
        <v>9.3912037037037033E-4</v>
      </c>
      <c r="H17" s="8" t="s">
        <v>217</v>
      </c>
      <c r="I17" s="18" t="s">
        <v>141</v>
      </c>
      <c r="J17" s="113">
        <v>4</v>
      </c>
      <c r="K17" s="8"/>
    </row>
    <row r="18" spans="1:11" x14ac:dyDescent="0.2">
      <c r="A18" s="54">
        <v>7</v>
      </c>
      <c r="B18" s="54" t="s">
        <v>47</v>
      </c>
      <c r="C18" s="54" t="s">
        <v>36</v>
      </c>
      <c r="D18" s="147">
        <v>19.524000000000001</v>
      </c>
      <c r="E18" s="148">
        <v>36.247999999999998</v>
      </c>
      <c r="F18" s="149">
        <v>25.106000000000002</v>
      </c>
      <c r="G18" s="10">
        <v>9.4180555555555554E-4</v>
      </c>
      <c r="H18" s="10" t="s">
        <v>141</v>
      </c>
      <c r="I18" s="20" t="s">
        <v>141</v>
      </c>
      <c r="J18" s="112">
        <v>3</v>
      </c>
      <c r="K18" s="10"/>
    </row>
    <row r="19" spans="1:11" x14ac:dyDescent="0.2">
      <c r="A19" s="52">
        <v>11</v>
      </c>
      <c r="B19" s="52" t="s">
        <v>28</v>
      </c>
      <c r="C19" s="52" t="s">
        <v>27</v>
      </c>
      <c r="D19" s="129">
        <v>19.541</v>
      </c>
      <c r="E19" s="130">
        <v>36.290999999999997</v>
      </c>
      <c r="F19" s="131">
        <v>25.117000000000001</v>
      </c>
      <c r="G19" s="5">
        <v>9.4452546296296298E-4</v>
      </c>
      <c r="H19" s="5" t="s">
        <v>141</v>
      </c>
      <c r="I19" s="15" t="s">
        <v>141</v>
      </c>
      <c r="J19" s="104">
        <v>1</v>
      </c>
      <c r="K19" s="5"/>
    </row>
    <row r="20" spans="1:11" x14ac:dyDescent="0.2">
      <c r="A20" s="56">
        <v>6</v>
      </c>
      <c r="B20" s="56" t="s">
        <v>52</v>
      </c>
      <c r="C20" s="56" t="s">
        <v>40</v>
      </c>
      <c r="D20" s="144">
        <v>19.538</v>
      </c>
      <c r="E20" s="145">
        <v>36.103000000000002</v>
      </c>
      <c r="F20" s="146">
        <v>25.587</v>
      </c>
      <c r="G20" s="9">
        <v>9.4628472222222228E-4</v>
      </c>
      <c r="H20" s="9" t="s">
        <v>141</v>
      </c>
      <c r="I20" s="19" t="s">
        <v>141</v>
      </c>
      <c r="J20" s="116">
        <v>1</v>
      </c>
      <c r="K20" s="9"/>
    </row>
    <row r="21" spans="1:11" x14ac:dyDescent="0.2">
      <c r="A21" s="54">
        <v>99</v>
      </c>
      <c r="B21" s="54" t="s">
        <v>48</v>
      </c>
      <c r="C21" s="54" t="s">
        <v>36</v>
      </c>
      <c r="D21" s="147">
        <v>19.469000000000001</v>
      </c>
      <c r="E21" s="148">
        <v>35.963000000000001</v>
      </c>
      <c r="F21" s="149">
        <v>25.664000000000001</v>
      </c>
      <c r="G21" s="10">
        <v>9.4628472222222228E-4</v>
      </c>
      <c r="H21" s="10" t="s">
        <v>141</v>
      </c>
      <c r="I21" s="20" t="s">
        <v>141</v>
      </c>
      <c r="J21" s="112">
        <v>1</v>
      </c>
      <c r="K21" s="10"/>
    </row>
    <row r="22" spans="1:11" ht="17" customHeight="1" thickBot="1" x14ac:dyDescent="0.25">
      <c r="A22" s="73">
        <v>8</v>
      </c>
      <c r="B22" s="73" t="s">
        <v>49</v>
      </c>
      <c r="C22" s="73" t="s">
        <v>38</v>
      </c>
      <c r="D22" s="153" t="s">
        <v>141</v>
      </c>
      <c r="E22" s="154" t="s">
        <v>141</v>
      </c>
      <c r="F22" s="155" t="s">
        <v>141</v>
      </c>
      <c r="G22" s="74" t="s">
        <v>141</v>
      </c>
      <c r="H22" s="74" t="s">
        <v>141</v>
      </c>
      <c r="I22" s="75" t="s">
        <v>141</v>
      </c>
      <c r="J22" s="76">
        <v>-5</v>
      </c>
      <c r="K22" s="74" t="s">
        <v>218</v>
      </c>
    </row>
  </sheetData>
  <autoFilter ref="A2:K22" xr:uid="{00000000-0009-0000-0000-00000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K23"/>
  <sheetViews>
    <sheetView zoomScaleNormal="100" workbookViewId="0">
      <selection activeCell="I39" sqref="I39"/>
    </sheetView>
  </sheetViews>
  <sheetFormatPr baseColWidth="10" defaultRowHeight="16" x14ac:dyDescent="0.2"/>
  <cols>
    <col min="2" max="2" width="10.33203125" style="231" customWidth="1"/>
    <col min="5" max="5" width="12.33203125" style="231" customWidth="1"/>
    <col min="9" max="9" width="32.5" style="231" customWidth="1"/>
  </cols>
  <sheetData>
    <row r="1" spans="1:11" ht="17" customHeight="1" thickBot="1" x14ac:dyDescent="0.25"/>
    <row r="2" spans="1:11" ht="17" customHeight="1" thickBot="1" x14ac:dyDescent="0.25">
      <c r="A2" s="412" t="s">
        <v>101</v>
      </c>
      <c r="B2" s="412" t="s">
        <v>155</v>
      </c>
      <c r="C2" s="412" t="s">
        <v>1</v>
      </c>
      <c r="D2" s="412" t="s">
        <v>0</v>
      </c>
      <c r="E2" s="412" t="s">
        <v>156</v>
      </c>
      <c r="F2" s="412" t="s">
        <v>157</v>
      </c>
      <c r="G2" s="412" t="s">
        <v>108</v>
      </c>
      <c r="H2" s="412" t="s">
        <v>158</v>
      </c>
      <c r="I2" s="242" t="s">
        <v>109</v>
      </c>
      <c r="J2" s="71"/>
      <c r="K2" s="71"/>
    </row>
    <row r="3" spans="1:11" x14ac:dyDescent="0.2">
      <c r="A3" s="47">
        <v>44</v>
      </c>
      <c r="B3" s="47">
        <v>1</v>
      </c>
      <c r="C3" s="47" t="s">
        <v>22</v>
      </c>
      <c r="D3" s="47" t="s">
        <v>21</v>
      </c>
      <c r="E3" s="58" t="s">
        <v>219</v>
      </c>
      <c r="F3" s="236">
        <v>71</v>
      </c>
      <c r="G3" s="236">
        <v>29</v>
      </c>
      <c r="H3" s="236">
        <v>25</v>
      </c>
      <c r="I3" s="236"/>
      <c r="J3" s="72"/>
      <c r="K3" s="72"/>
    </row>
    <row r="4" spans="1:11" x14ac:dyDescent="0.2">
      <c r="A4" s="48">
        <v>77</v>
      </c>
      <c r="B4" s="48">
        <v>2</v>
      </c>
      <c r="C4" s="48" t="s">
        <v>23</v>
      </c>
      <c r="D4" s="48" t="s">
        <v>21</v>
      </c>
      <c r="E4" s="59" t="s">
        <v>220</v>
      </c>
      <c r="F4" s="115">
        <v>71</v>
      </c>
      <c r="G4" s="115">
        <v>23</v>
      </c>
      <c r="H4" s="115">
        <v>18</v>
      </c>
      <c r="I4" s="115"/>
      <c r="J4" s="72"/>
      <c r="K4" s="72"/>
    </row>
    <row r="5" spans="1:11" x14ac:dyDescent="0.2">
      <c r="A5" s="50">
        <v>33</v>
      </c>
      <c r="B5" s="50">
        <v>3</v>
      </c>
      <c r="C5" s="50" t="s">
        <v>25</v>
      </c>
      <c r="D5" s="50" t="s">
        <v>24</v>
      </c>
      <c r="E5" s="60" t="s">
        <v>221</v>
      </c>
      <c r="F5" s="102">
        <v>71</v>
      </c>
      <c r="G5" s="102">
        <v>17</v>
      </c>
      <c r="H5" s="102">
        <v>15</v>
      </c>
      <c r="I5" s="102" t="s">
        <v>222</v>
      </c>
      <c r="J5" s="72"/>
      <c r="K5" s="72"/>
    </row>
    <row r="6" spans="1:11" x14ac:dyDescent="0.2">
      <c r="A6" s="50">
        <v>23</v>
      </c>
      <c r="B6" s="50">
        <v>4</v>
      </c>
      <c r="C6" s="50" t="s">
        <v>37</v>
      </c>
      <c r="D6" s="50" t="s">
        <v>24</v>
      </c>
      <c r="E6" s="60" t="s">
        <v>223</v>
      </c>
      <c r="F6" s="102">
        <v>71</v>
      </c>
      <c r="G6" s="102">
        <v>17</v>
      </c>
      <c r="H6" s="102">
        <v>12</v>
      </c>
      <c r="I6" s="102"/>
      <c r="J6" s="72"/>
      <c r="K6" s="72"/>
    </row>
    <row r="7" spans="1:11" x14ac:dyDescent="0.2">
      <c r="A7" s="51">
        <v>4</v>
      </c>
      <c r="B7" s="51">
        <v>5</v>
      </c>
      <c r="C7" s="51" t="s">
        <v>35</v>
      </c>
      <c r="D7" s="51" t="s">
        <v>26</v>
      </c>
      <c r="E7" s="61" t="s">
        <v>224</v>
      </c>
      <c r="F7" s="246">
        <v>71</v>
      </c>
      <c r="G7" s="246">
        <v>22</v>
      </c>
      <c r="H7" s="246">
        <v>10</v>
      </c>
      <c r="I7" s="246"/>
      <c r="J7" s="72"/>
      <c r="K7" s="72"/>
    </row>
    <row r="8" spans="1:11" x14ac:dyDescent="0.2">
      <c r="A8" s="52">
        <v>11</v>
      </c>
      <c r="B8" s="52">
        <v>6</v>
      </c>
      <c r="C8" s="52" t="s">
        <v>28</v>
      </c>
      <c r="D8" s="52" t="s">
        <v>27</v>
      </c>
      <c r="E8" s="62" t="s">
        <v>225</v>
      </c>
      <c r="F8" s="104">
        <v>71</v>
      </c>
      <c r="G8" s="104">
        <v>22</v>
      </c>
      <c r="H8" s="104">
        <v>8</v>
      </c>
      <c r="I8" s="104"/>
      <c r="J8" s="72"/>
      <c r="K8" s="72"/>
    </row>
    <row r="9" spans="1:11" x14ac:dyDescent="0.2">
      <c r="A9" s="52">
        <v>18</v>
      </c>
      <c r="B9" s="52">
        <v>7</v>
      </c>
      <c r="C9" s="52" t="s">
        <v>41</v>
      </c>
      <c r="D9" s="52" t="s">
        <v>27</v>
      </c>
      <c r="E9" s="62" t="s">
        <v>226</v>
      </c>
      <c r="F9" s="104">
        <v>71</v>
      </c>
      <c r="G9" s="104">
        <v>17</v>
      </c>
      <c r="H9" s="104">
        <v>6</v>
      </c>
      <c r="I9" s="104"/>
      <c r="J9" s="72"/>
      <c r="K9" s="72"/>
    </row>
    <row r="10" spans="1:11" x14ac:dyDescent="0.2">
      <c r="A10" s="53">
        <v>3</v>
      </c>
      <c r="B10" s="53">
        <v>8</v>
      </c>
      <c r="C10" s="53" t="s">
        <v>30</v>
      </c>
      <c r="D10" s="53" t="s">
        <v>29</v>
      </c>
      <c r="E10" s="64" t="s">
        <v>227</v>
      </c>
      <c r="F10" s="108">
        <v>71</v>
      </c>
      <c r="G10" s="108">
        <v>8</v>
      </c>
      <c r="H10" s="108">
        <v>4</v>
      </c>
      <c r="I10" s="108"/>
      <c r="J10" s="72"/>
      <c r="K10" s="72"/>
    </row>
    <row r="11" spans="1:11" x14ac:dyDescent="0.2">
      <c r="A11" s="51">
        <v>55</v>
      </c>
      <c r="B11" s="51">
        <v>9</v>
      </c>
      <c r="C11" s="51" t="s">
        <v>33</v>
      </c>
      <c r="D11" s="51" t="s">
        <v>26</v>
      </c>
      <c r="E11" s="61" t="s">
        <v>228</v>
      </c>
      <c r="F11" s="246">
        <v>70</v>
      </c>
      <c r="G11" s="246">
        <v>-2</v>
      </c>
      <c r="H11" s="246">
        <v>3</v>
      </c>
      <c r="I11" s="246" t="s">
        <v>162</v>
      </c>
      <c r="J11" s="72"/>
      <c r="K11" s="72"/>
    </row>
    <row r="12" spans="1:11" x14ac:dyDescent="0.2">
      <c r="A12" s="77">
        <v>23</v>
      </c>
      <c r="B12" s="77">
        <v>10</v>
      </c>
      <c r="C12" s="77" t="s">
        <v>45</v>
      </c>
      <c r="D12" s="77" t="s">
        <v>34</v>
      </c>
      <c r="E12" s="78" t="s">
        <v>229</v>
      </c>
      <c r="F12" s="110">
        <v>70</v>
      </c>
      <c r="G12" s="110">
        <v>11</v>
      </c>
      <c r="H12" s="110">
        <v>1</v>
      </c>
      <c r="I12" s="110"/>
      <c r="J12" s="72"/>
      <c r="K12" s="72"/>
    </row>
    <row r="13" spans="1:11" x14ac:dyDescent="0.2">
      <c r="A13" s="54">
        <v>7</v>
      </c>
      <c r="B13" s="54">
        <v>11</v>
      </c>
      <c r="C13" s="54" t="s">
        <v>47</v>
      </c>
      <c r="D13" s="54" t="s">
        <v>36</v>
      </c>
      <c r="E13" s="67" t="s">
        <v>230</v>
      </c>
      <c r="F13" s="112">
        <v>70</v>
      </c>
      <c r="G13" s="112">
        <v>14</v>
      </c>
      <c r="H13" s="112">
        <v>0</v>
      </c>
      <c r="I13" s="112"/>
      <c r="J13" s="72"/>
      <c r="K13" s="72"/>
    </row>
    <row r="14" spans="1:11" x14ac:dyDescent="0.2">
      <c r="A14" s="55">
        <v>20</v>
      </c>
      <c r="B14" s="55">
        <v>12</v>
      </c>
      <c r="C14" s="55" t="s">
        <v>50</v>
      </c>
      <c r="D14" s="55" t="s">
        <v>38</v>
      </c>
      <c r="E14" s="65" t="s">
        <v>231</v>
      </c>
      <c r="F14" s="113">
        <v>70</v>
      </c>
      <c r="G14" s="113">
        <v>10</v>
      </c>
      <c r="H14" s="113">
        <v>0</v>
      </c>
      <c r="I14" s="113"/>
      <c r="J14" s="72"/>
      <c r="K14" s="72"/>
    </row>
    <row r="15" spans="1:11" x14ac:dyDescent="0.2">
      <c r="A15" s="55">
        <v>8</v>
      </c>
      <c r="B15" s="55">
        <v>13</v>
      </c>
      <c r="C15" s="55" t="s">
        <v>49</v>
      </c>
      <c r="D15" s="55" t="s">
        <v>38</v>
      </c>
      <c r="E15" s="65" t="s">
        <v>232</v>
      </c>
      <c r="F15" s="113">
        <v>70</v>
      </c>
      <c r="G15" s="113">
        <v>11</v>
      </c>
      <c r="H15" s="113">
        <v>0</v>
      </c>
      <c r="I15" s="113" t="s">
        <v>233</v>
      </c>
      <c r="J15" s="72"/>
      <c r="K15" s="72"/>
    </row>
    <row r="16" spans="1:11" x14ac:dyDescent="0.2">
      <c r="A16" s="54">
        <v>99</v>
      </c>
      <c r="B16" s="54">
        <v>14</v>
      </c>
      <c r="C16" s="54" t="s">
        <v>48</v>
      </c>
      <c r="D16" s="54" t="s">
        <v>36</v>
      </c>
      <c r="E16" s="67" t="s">
        <v>234</v>
      </c>
      <c r="F16" s="112">
        <v>70</v>
      </c>
      <c r="G16" s="112">
        <v>11</v>
      </c>
      <c r="H16" s="112">
        <v>0</v>
      </c>
      <c r="I16" s="112"/>
      <c r="J16" s="72"/>
      <c r="K16" s="72"/>
    </row>
    <row r="17" spans="1:11" x14ac:dyDescent="0.2">
      <c r="A17" s="77">
        <v>10</v>
      </c>
      <c r="B17" s="77">
        <v>15</v>
      </c>
      <c r="C17" s="77" t="s">
        <v>39</v>
      </c>
      <c r="D17" s="77" t="s">
        <v>34</v>
      </c>
      <c r="E17" s="78" t="s">
        <v>235</v>
      </c>
      <c r="F17" s="110">
        <v>70</v>
      </c>
      <c r="G17" s="110">
        <v>-9</v>
      </c>
      <c r="H17" s="110">
        <v>0</v>
      </c>
      <c r="I17" s="110"/>
      <c r="J17" s="72"/>
      <c r="K17" s="72"/>
    </row>
    <row r="18" spans="1:11" x14ac:dyDescent="0.2">
      <c r="A18" s="56">
        <v>63</v>
      </c>
      <c r="B18" s="56">
        <v>16</v>
      </c>
      <c r="C18" s="56" t="s">
        <v>51</v>
      </c>
      <c r="D18" s="56" t="s">
        <v>40</v>
      </c>
      <c r="E18" s="66" t="s">
        <v>236</v>
      </c>
      <c r="F18" s="116">
        <v>69</v>
      </c>
      <c r="G18" s="116">
        <v>-1</v>
      </c>
      <c r="H18" s="116">
        <v>0</v>
      </c>
      <c r="I18" s="116"/>
      <c r="J18" s="72"/>
      <c r="K18" s="72"/>
    </row>
    <row r="19" spans="1:11" x14ac:dyDescent="0.2">
      <c r="A19" s="56">
        <v>6</v>
      </c>
      <c r="B19" s="56">
        <v>17</v>
      </c>
      <c r="C19" s="56" t="s">
        <v>52</v>
      </c>
      <c r="D19" s="56" t="s">
        <v>40</v>
      </c>
      <c r="E19" s="66" t="s">
        <v>237</v>
      </c>
      <c r="F19" s="116">
        <v>69</v>
      </c>
      <c r="G19" s="116">
        <v>3</v>
      </c>
      <c r="H19" s="116">
        <v>0</v>
      </c>
      <c r="I19" s="116"/>
      <c r="J19" s="72"/>
      <c r="K19" s="72"/>
    </row>
    <row r="20" spans="1:11" x14ac:dyDescent="0.2">
      <c r="A20" s="53">
        <v>31</v>
      </c>
      <c r="B20" s="53" t="s">
        <v>177</v>
      </c>
      <c r="C20" s="53" t="s">
        <v>42</v>
      </c>
      <c r="D20" s="53" t="s">
        <v>29</v>
      </c>
      <c r="E20" s="64" t="s">
        <v>238</v>
      </c>
      <c r="F20" s="108">
        <v>25</v>
      </c>
      <c r="G20" s="108">
        <v>-15</v>
      </c>
      <c r="H20" s="108">
        <v>0</v>
      </c>
      <c r="I20" s="108" t="s">
        <v>188</v>
      </c>
      <c r="J20" s="72"/>
      <c r="K20" s="72"/>
    </row>
    <row r="21" spans="1:11" x14ac:dyDescent="0.2">
      <c r="A21" s="49">
        <v>16</v>
      </c>
      <c r="B21" s="49" t="s">
        <v>177</v>
      </c>
      <c r="C21" s="49" t="s">
        <v>32</v>
      </c>
      <c r="D21" s="49" t="s">
        <v>31</v>
      </c>
      <c r="E21" s="63" t="s">
        <v>239</v>
      </c>
      <c r="F21" s="106">
        <v>4</v>
      </c>
      <c r="G21" s="106">
        <v>-15</v>
      </c>
      <c r="H21" s="106">
        <v>0</v>
      </c>
      <c r="I21" s="106" t="s">
        <v>240</v>
      </c>
      <c r="J21" s="72"/>
      <c r="K21" s="72"/>
    </row>
    <row r="22" spans="1:11" ht="17" customHeight="1" thickBot="1" x14ac:dyDescent="0.25">
      <c r="A22" s="161">
        <v>5</v>
      </c>
      <c r="B22" s="161" t="s">
        <v>177</v>
      </c>
      <c r="C22" s="161" t="s">
        <v>43</v>
      </c>
      <c r="D22" s="161" t="s">
        <v>31</v>
      </c>
      <c r="E22" s="162" t="s">
        <v>241</v>
      </c>
      <c r="F22" s="163">
        <v>1</v>
      </c>
      <c r="G22" s="163">
        <v>-15</v>
      </c>
      <c r="H22" s="163">
        <v>0</v>
      </c>
      <c r="I22" s="163" t="s">
        <v>242</v>
      </c>
      <c r="J22" s="72"/>
      <c r="K22" s="72"/>
    </row>
    <row r="23" spans="1:11" x14ac:dyDescent="0.2">
      <c r="E23" s="160"/>
    </row>
  </sheetData>
  <autoFilter ref="A2:I22" xr:uid="{00000000-0009-0000-0000-00000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4" max="4" width="9.83203125" style="231" customWidth="1"/>
    <col min="5" max="5" width="10" style="231" customWidth="1"/>
    <col min="6" max="6" width="9.83203125" style="231" customWidth="1"/>
    <col min="9" max="9" width="12.1640625" style="231" bestFit="1" customWidth="1"/>
    <col min="11" max="11" width="31.6640625" style="231" customWidth="1"/>
  </cols>
  <sheetData>
    <row r="1" spans="1:11" ht="17" customHeight="1" thickBot="1" x14ac:dyDescent="0.25"/>
    <row r="2" spans="1:11" ht="17" customHeight="1" thickBot="1" x14ac:dyDescent="0.25">
      <c r="A2" s="412" t="s">
        <v>101</v>
      </c>
      <c r="B2" s="412" t="s">
        <v>1</v>
      </c>
      <c r="C2" s="412" t="s">
        <v>0</v>
      </c>
      <c r="D2" s="24" t="s">
        <v>102</v>
      </c>
      <c r="E2" s="25" t="s">
        <v>103</v>
      </c>
      <c r="F2" s="26" t="s">
        <v>104</v>
      </c>
      <c r="G2" s="412" t="s">
        <v>105</v>
      </c>
      <c r="H2" s="412" t="s">
        <v>106</v>
      </c>
      <c r="I2" s="241" t="s">
        <v>107</v>
      </c>
      <c r="J2" s="412" t="s">
        <v>108</v>
      </c>
      <c r="K2" s="412" t="s">
        <v>109</v>
      </c>
    </row>
    <row r="3" spans="1:11" x14ac:dyDescent="0.2">
      <c r="A3" s="47">
        <v>44</v>
      </c>
      <c r="B3" s="47" t="s">
        <v>22</v>
      </c>
      <c r="C3" s="47" t="s">
        <v>21</v>
      </c>
      <c r="D3" s="117">
        <v>26.934000000000001</v>
      </c>
      <c r="E3" s="118">
        <v>25.757999999999999</v>
      </c>
      <c r="F3" s="119">
        <v>20.731000000000002</v>
      </c>
      <c r="G3" s="175" t="s">
        <v>243</v>
      </c>
      <c r="H3" s="175" t="s">
        <v>244</v>
      </c>
      <c r="I3" s="176" t="s">
        <v>245</v>
      </c>
      <c r="J3" s="236">
        <v>15</v>
      </c>
      <c r="K3" s="22"/>
    </row>
    <row r="4" spans="1:11" x14ac:dyDescent="0.2">
      <c r="A4" s="48">
        <v>77</v>
      </c>
      <c r="B4" s="48" t="s">
        <v>23</v>
      </c>
      <c r="C4" s="48" t="s">
        <v>21</v>
      </c>
      <c r="D4" s="120">
        <v>26.975000000000001</v>
      </c>
      <c r="E4" s="121">
        <v>25.824999999999999</v>
      </c>
      <c r="F4" s="122">
        <v>20.754000000000001</v>
      </c>
      <c r="G4" s="177" t="s">
        <v>246</v>
      </c>
      <c r="H4" s="177" t="s">
        <v>247</v>
      </c>
      <c r="I4" s="178" t="s">
        <v>248</v>
      </c>
      <c r="J4" s="115">
        <v>12</v>
      </c>
      <c r="K4" s="2"/>
    </row>
    <row r="5" spans="1:11" x14ac:dyDescent="0.2">
      <c r="A5" s="52">
        <v>18</v>
      </c>
      <c r="B5" s="52" t="s">
        <v>41</v>
      </c>
      <c r="C5" s="52" t="s">
        <v>27</v>
      </c>
      <c r="D5" s="129">
        <v>27.119</v>
      </c>
      <c r="E5" s="130">
        <v>26.103000000000002</v>
      </c>
      <c r="F5" s="131">
        <v>21.187000000000001</v>
      </c>
      <c r="G5" s="179" t="s">
        <v>249</v>
      </c>
      <c r="H5" s="179" t="s">
        <v>250</v>
      </c>
      <c r="I5" s="180" t="s">
        <v>251</v>
      </c>
      <c r="J5" s="104">
        <v>13</v>
      </c>
      <c r="K5" s="5"/>
    </row>
    <row r="6" spans="1:11" x14ac:dyDescent="0.2">
      <c r="A6" s="52">
        <v>11</v>
      </c>
      <c r="B6" s="52" t="s">
        <v>28</v>
      </c>
      <c r="C6" s="52" t="s">
        <v>27</v>
      </c>
      <c r="D6" s="129">
        <v>27.123999999999999</v>
      </c>
      <c r="E6" s="130">
        <v>26.143000000000001</v>
      </c>
      <c r="F6" s="131">
        <v>21.187000000000001</v>
      </c>
      <c r="G6" s="179" t="s">
        <v>252</v>
      </c>
      <c r="H6" s="179" t="s">
        <v>253</v>
      </c>
      <c r="I6" s="180" t="s">
        <v>254</v>
      </c>
      <c r="J6" s="104">
        <v>10</v>
      </c>
      <c r="K6" s="5"/>
    </row>
    <row r="7" spans="1:11" x14ac:dyDescent="0.2">
      <c r="A7" s="49">
        <v>5</v>
      </c>
      <c r="B7" s="49" t="s">
        <v>43</v>
      </c>
      <c r="C7" s="49" t="s">
        <v>31</v>
      </c>
      <c r="D7" s="132">
        <v>27.443000000000001</v>
      </c>
      <c r="E7" s="133">
        <v>26.288</v>
      </c>
      <c r="F7" s="134">
        <v>21.013999999999999</v>
      </c>
      <c r="G7" s="181" t="s">
        <v>255</v>
      </c>
      <c r="H7" s="181" t="s">
        <v>256</v>
      </c>
      <c r="I7" s="182" t="s">
        <v>257</v>
      </c>
      <c r="J7" s="106">
        <v>11</v>
      </c>
      <c r="K7" s="6"/>
    </row>
    <row r="8" spans="1:11" x14ac:dyDescent="0.2">
      <c r="A8" s="49">
        <v>16</v>
      </c>
      <c r="B8" s="49" t="s">
        <v>32</v>
      </c>
      <c r="C8" s="49" t="s">
        <v>31</v>
      </c>
      <c r="D8" s="132">
        <v>27.388999999999999</v>
      </c>
      <c r="E8" s="133">
        <v>26.245000000000001</v>
      </c>
      <c r="F8" s="134">
        <v>21.120999999999999</v>
      </c>
      <c r="G8" s="181" t="s">
        <v>258</v>
      </c>
      <c r="H8" s="181" t="s">
        <v>259</v>
      </c>
      <c r="I8" s="182" t="s">
        <v>260</v>
      </c>
      <c r="J8" s="106">
        <v>8</v>
      </c>
      <c r="K8" s="6"/>
    </row>
    <row r="9" spans="1:11" x14ac:dyDescent="0.2">
      <c r="A9" s="50">
        <v>33</v>
      </c>
      <c r="B9" s="50" t="s">
        <v>25</v>
      </c>
      <c r="C9" s="50" t="s">
        <v>24</v>
      </c>
      <c r="D9" s="123">
        <v>27.262</v>
      </c>
      <c r="E9" s="124">
        <v>26.350999999999999</v>
      </c>
      <c r="F9" s="125">
        <v>21.22</v>
      </c>
      <c r="G9" s="183" t="s">
        <v>261</v>
      </c>
      <c r="H9" s="183" t="s">
        <v>262</v>
      </c>
      <c r="I9" s="184" t="s">
        <v>263</v>
      </c>
      <c r="J9" s="102">
        <v>9</v>
      </c>
      <c r="K9" s="3"/>
    </row>
    <row r="10" spans="1:11" x14ac:dyDescent="0.2">
      <c r="A10" s="51">
        <v>4</v>
      </c>
      <c r="B10" s="51" t="s">
        <v>35</v>
      </c>
      <c r="C10" s="51" t="s">
        <v>26</v>
      </c>
      <c r="D10" s="126">
        <v>27.353999999999999</v>
      </c>
      <c r="E10" s="127">
        <v>26.318999999999999</v>
      </c>
      <c r="F10" s="128">
        <v>21.173999999999999</v>
      </c>
      <c r="G10" s="185" t="s">
        <v>264</v>
      </c>
      <c r="H10" s="185" t="s">
        <v>265</v>
      </c>
      <c r="I10" s="186" t="s">
        <v>266</v>
      </c>
      <c r="J10" s="246">
        <v>8</v>
      </c>
      <c r="K10" s="4"/>
    </row>
    <row r="11" spans="1:11" x14ac:dyDescent="0.2">
      <c r="A11" s="51">
        <v>55</v>
      </c>
      <c r="B11" s="51" t="s">
        <v>33</v>
      </c>
      <c r="C11" s="51" t="s">
        <v>26</v>
      </c>
      <c r="D11" s="126">
        <v>27.405999999999999</v>
      </c>
      <c r="E11" s="127">
        <v>26.228999999999999</v>
      </c>
      <c r="F11" s="128">
        <v>21.213000000000001</v>
      </c>
      <c r="G11" s="185" t="s">
        <v>267</v>
      </c>
      <c r="H11" s="185" t="s">
        <v>268</v>
      </c>
      <c r="I11" s="186" t="s">
        <v>269</v>
      </c>
      <c r="J11" s="246">
        <v>5</v>
      </c>
      <c r="K11" s="4"/>
    </row>
    <row r="12" spans="1:11" x14ac:dyDescent="0.2">
      <c r="A12" s="77">
        <v>10</v>
      </c>
      <c r="B12" s="77" t="s">
        <v>39</v>
      </c>
      <c r="C12" s="77" t="s">
        <v>34</v>
      </c>
      <c r="D12" s="138">
        <v>27.544</v>
      </c>
      <c r="E12" s="139">
        <v>26.626000000000001</v>
      </c>
      <c r="F12" s="140">
        <v>21.291</v>
      </c>
      <c r="G12" s="187" t="s">
        <v>270</v>
      </c>
      <c r="H12" s="187" t="s">
        <v>271</v>
      </c>
      <c r="I12" s="167" t="s">
        <v>141</v>
      </c>
      <c r="J12" s="110">
        <v>6</v>
      </c>
      <c r="K12" s="79" t="s">
        <v>272</v>
      </c>
    </row>
    <row r="13" spans="1:11" x14ac:dyDescent="0.2">
      <c r="A13" s="53">
        <v>3</v>
      </c>
      <c r="B13" s="53" t="s">
        <v>30</v>
      </c>
      <c r="C13" s="53" t="s">
        <v>29</v>
      </c>
      <c r="D13" s="135">
        <v>27.606999999999999</v>
      </c>
      <c r="E13" s="136">
        <v>26.545999999999999</v>
      </c>
      <c r="F13" s="137">
        <v>21.183</v>
      </c>
      <c r="G13" s="188" t="s">
        <v>273</v>
      </c>
      <c r="H13" s="188" t="s">
        <v>274</v>
      </c>
      <c r="I13" s="170" t="s">
        <v>141</v>
      </c>
      <c r="J13" s="108">
        <v>4</v>
      </c>
      <c r="K13" s="7"/>
    </row>
    <row r="14" spans="1:11" x14ac:dyDescent="0.2">
      <c r="A14" s="56">
        <v>63</v>
      </c>
      <c r="B14" s="56" t="s">
        <v>51</v>
      </c>
      <c r="C14" s="56" t="s">
        <v>40</v>
      </c>
      <c r="D14" s="144">
        <v>27.606000000000002</v>
      </c>
      <c r="E14" s="145">
        <v>26.579000000000001</v>
      </c>
      <c r="F14" s="146">
        <v>21.34</v>
      </c>
      <c r="G14" s="189" t="s">
        <v>275</v>
      </c>
      <c r="H14" s="189" t="s">
        <v>276</v>
      </c>
      <c r="I14" s="171" t="s">
        <v>141</v>
      </c>
      <c r="J14" s="116">
        <v>4</v>
      </c>
      <c r="K14" s="9"/>
    </row>
    <row r="15" spans="1:11" x14ac:dyDescent="0.2">
      <c r="A15" s="50">
        <v>23</v>
      </c>
      <c r="B15" s="50" t="s">
        <v>37</v>
      </c>
      <c r="C15" s="50" t="s">
        <v>24</v>
      </c>
      <c r="D15" s="123">
        <v>27.585999999999999</v>
      </c>
      <c r="E15" s="124">
        <v>26.72</v>
      </c>
      <c r="F15" s="125">
        <v>21.305</v>
      </c>
      <c r="G15" s="183" t="s">
        <v>277</v>
      </c>
      <c r="H15" s="183" t="s">
        <v>278</v>
      </c>
      <c r="I15" s="172" t="s">
        <v>141</v>
      </c>
      <c r="J15" s="102">
        <v>2</v>
      </c>
      <c r="K15" s="3"/>
    </row>
    <row r="16" spans="1:11" x14ac:dyDescent="0.2">
      <c r="A16" s="53">
        <v>31</v>
      </c>
      <c r="B16" s="53" t="s">
        <v>42</v>
      </c>
      <c r="C16" s="53" t="s">
        <v>29</v>
      </c>
      <c r="D16" s="135">
        <v>27.648</v>
      </c>
      <c r="E16" s="136">
        <v>26.67</v>
      </c>
      <c r="F16" s="137">
        <v>21.276</v>
      </c>
      <c r="G16" s="188" t="s">
        <v>279</v>
      </c>
      <c r="H16" s="188" t="s">
        <v>280</v>
      </c>
      <c r="I16" s="170" t="s">
        <v>141</v>
      </c>
      <c r="J16" s="108">
        <v>2</v>
      </c>
      <c r="K16" s="7"/>
    </row>
    <row r="17" spans="1:11" x14ac:dyDescent="0.2">
      <c r="A17" s="56">
        <v>6</v>
      </c>
      <c r="B17" s="56" t="s">
        <v>52</v>
      </c>
      <c r="C17" s="56" t="s">
        <v>40</v>
      </c>
      <c r="D17" s="144">
        <v>27.704999999999998</v>
      </c>
      <c r="E17" s="145">
        <v>26.852</v>
      </c>
      <c r="F17" s="146">
        <v>21.547999999999998</v>
      </c>
      <c r="G17" s="189" t="s">
        <v>281</v>
      </c>
      <c r="H17" s="189" t="s">
        <v>282</v>
      </c>
      <c r="I17" s="171" t="s">
        <v>141</v>
      </c>
      <c r="J17" s="116">
        <v>2</v>
      </c>
      <c r="K17" s="9"/>
    </row>
    <row r="18" spans="1:11" x14ac:dyDescent="0.2">
      <c r="A18" s="55">
        <v>20</v>
      </c>
      <c r="B18" s="55" t="s">
        <v>50</v>
      </c>
      <c r="C18" s="55" t="s">
        <v>38</v>
      </c>
      <c r="D18" s="141">
        <v>27.715</v>
      </c>
      <c r="E18" s="142">
        <v>26.861999999999998</v>
      </c>
      <c r="F18" s="143">
        <v>21.574999999999999</v>
      </c>
      <c r="G18" s="190" t="s">
        <v>283</v>
      </c>
      <c r="H18" s="165" t="s">
        <v>141</v>
      </c>
      <c r="I18" s="168" t="s">
        <v>141</v>
      </c>
      <c r="J18" s="113">
        <v>3</v>
      </c>
      <c r="K18" s="8"/>
    </row>
    <row r="19" spans="1:11" x14ac:dyDescent="0.2">
      <c r="A19" s="77">
        <v>23</v>
      </c>
      <c r="B19" s="77" t="s">
        <v>45</v>
      </c>
      <c r="C19" s="77" t="s">
        <v>34</v>
      </c>
      <c r="D19" s="138">
        <v>27.73</v>
      </c>
      <c r="E19" s="139">
        <v>26.89</v>
      </c>
      <c r="F19" s="140">
        <v>21.45</v>
      </c>
      <c r="G19" s="187" t="s">
        <v>284</v>
      </c>
      <c r="H19" s="164" t="s">
        <v>141</v>
      </c>
      <c r="I19" s="167" t="s">
        <v>141</v>
      </c>
      <c r="J19" s="110">
        <v>1</v>
      </c>
      <c r="K19" s="79"/>
    </row>
    <row r="20" spans="1:11" x14ac:dyDescent="0.2">
      <c r="A20" s="55">
        <v>8</v>
      </c>
      <c r="B20" s="55" t="s">
        <v>49</v>
      </c>
      <c r="C20" s="55" t="s">
        <v>38</v>
      </c>
      <c r="D20" s="141">
        <v>27.908999999999999</v>
      </c>
      <c r="E20" s="142">
        <v>26.97</v>
      </c>
      <c r="F20" s="143">
        <v>21.527999999999999</v>
      </c>
      <c r="G20" s="190" t="s">
        <v>285</v>
      </c>
      <c r="H20" s="165" t="s">
        <v>141</v>
      </c>
      <c r="I20" s="168" t="s">
        <v>141</v>
      </c>
      <c r="J20" s="113">
        <v>1</v>
      </c>
      <c r="K20" s="8"/>
    </row>
    <row r="21" spans="1:11" x14ac:dyDescent="0.2">
      <c r="A21" s="54">
        <v>99</v>
      </c>
      <c r="B21" s="54" t="s">
        <v>48</v>
      </c>
      <c r="C21" s="54" t="s">
        <v>36</v>
      </c>
      <c r="D21" s="147">
        <v>27.913</v>
      </c>
      <c r="E21" s="148">
        <v>27</v>
      </c>
      <c r="F21" s="149">
        <v>21.593</v>
      </c>
      <c r="G21" s="191" t="s">
        <v>286</v>
      </c>
      <c r="H21" s="166" t="s">
        <v>141</v>
      </c>
      <c r="I21" s="169" t="s">
        <v>141</v>
      </c>
      <c r="J21" s="112">
        <v>3</v>
      </c>
      <c r="K21" s="10"/>
    </row>
    <row r="22" spans="1:11" ht="17" customHeight="1" thickBot="1" x14ac:dyDescent="0.25">
      <c r="A22" s="156">
        <v>7</v>
      </c>
      <c r="B22" s="156" t="s">
        <v>47</v>
      </c>
      <c r="C22" s="156" t="s">
        <v>36</v>
      </c>
      <c r="D22" s="193">
        <v>27.757000000000001</v>
      </c>
      <c r="E22" s="194">
        <v>27.125</v>
      </c>
      <c r="F22" s="195">
        <v>21.71</v>
      </c>
      <c r="G22" s="192" t="s">
        <v>287</v>
      </c>
      <c r="H22" s="173" t="s">
        <v>141</v>
      </c>
      <c r="I22" s="174" t="s">
        <v>141</v>
      </c>
      <c r="J22" s="159">
        <v>1</v>
      </c>
      <c r="K22" s="157"/>
    </row>
  </sheetData>
  <autoFilter ref="A2:K22" xr:uid="{00000000-0009-0000-0000-00000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I22"/>
  <sheetViews>
    <sheetView zoomScaleNormal="100" workbookViewId="0">
      <selection activeCell="L25" sqref="L25"/>
    </sheetView>
  </sheetViews>
  <sheetFormatPr baseColWidth="10" defaultRowHeight="16" x14ac:dyDescent="0.2"/>
  <cols>
    <col min="9" max="9" width="34.83203125" style="231" customWidth="1"/>
  </cols>
  <sheetData>
    <row r="1" spans="1:9" ht="17" customHeight="1" thickBot="1" x14ac:dyDescent="0.25"/>
    <row r="2" spans="1:9" ht="17" customHeight="1" thickBot="1" x14ac:dyDescent="0.25">
      <c r="A2" s="412" t="s">
        <v>101</v>
      </c>
      <c r="B2" s="412" t="s">
        <v>155</v>
      </c>
      <c r="C2" s="412" t="s">
        <v>1</v>
      </c>
      <c r="D2" s="412" t="s">
        <v>0</v>
      </c>
      <c r="E2" s="412" t="s">
        <v>156</v>
      </c>
      <c r="F2" s="412" t="s">
        <v>157</v>
      </c>
      <c r="G2" s="412" t="s">
        <v>108</v>
      </c>
      <c r="H2" s="412" t="s">
        <v>158</v>
      </c>
      <c r="I2" s="242" t="s">
        <v>109</v>
      </c>
    </row>
    <row r="3" spans="1:9" x14ac:dyDescent="0.2">
      <c r="A3" s="47">
        <v>44</v>
      </c>
      <c r="B3" s="47">
        <v>1</v>
      </c>
      <c r="C3" s="47" t="s">
        <v>22</v>
      </c>
      <c r="D3" s="47" t="s">
        <v>21</v>
      </c>
      <c r="E3" s="58" t="s">
        <v>288</v>
      </c>
      <c r="F3" s="236">
        <v>70</v>
      </c>
      <c r="G3" s="236">
        <v>34</v>
      </c>
      <c r="H3" s="236">
        <v>26</v>
      </c>
      <c r="I3" s="236" t="s">
        <v>162</v>
      </c>
    </row>
    <row r="4" spans="1:9" x14ac:dyDescent="0.2">
      <c r="A4" s="50">
        <v>33</v>
      </c>
      <c r="B4" s="50">
        <v>2</v>
      </c>
      <c r="C4" s="50" t="s">
        <v>25</v>
      </c>
      <c r="D4" s="50" t="s">
        <v>24</v>
      </c>
      <c r="E4" s="60" t="s">
        <v>289</v>
      </c>
      <c r="F4" s="102">
        <v>70</v>
      </c>
      <c r="G4" s="102">
        <v>32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23</v>
      </c>
      <c r="D5" s="48" t="s">
        <v>21</v>
      </c>
      <c r="E5" s="59" t="s">
        <v>290</v>
      </c>
      <c r="F5" s="115">
        <v>70</v>
      </c>
      <c r="G5" s="115">
        <v>14</v>
      </c>
      <c r="H5" s="115">
        <v>15</v>
      </c>
      <c r="I5" s="115"/>
    </row>
    <row r="6" spans="1:9" x14ac:dyDescent="0.2">
      <c r="A6" s="52">
        <v>18</v>
      </c>
      <c r="B6" s="52">
        <v>4</v>
      </c>
      <c r="C6" s="52" t="s">
        <v>41</v>
      </c>
      <c r="D6" s="52" t="s">
        <v>27</v>
      </c>
      <c r="E6" s="62" t="s">
        <v>291</v>
      </c>
      <c r="F6" s="104">
        <v>70</v>
      </c>
      <c r="G6" s="104">
        <v>14</v>
      </c>
      <c r="H6" s="104">
        <v>12</v>
      </c>
      <c r="I6" s="104"/>
    </row>
    <row r="7" spans="1:9" x14ac:dyDescent="0.2">
      <c r="A7" s="50">
        <v>23</v>
      </c>
      <c r="B7" s="50">
        <v>5</v>
      </c>
      <c r="C7" s="50" t="s">
        <v>37</v>
      </c>
      <c r="D7" s="50" t="s">
        <v>24</v>
      </c>
      <c r="E7" s="60" t="s">
        <v>292</v>
      </c>
      <c r="F7" s="102">
        <v>70</v>
      </c>
      <c r="G7" s="102">
        <v>21</v>
      </c>
      <c r="H7" s="102">
        <v>10</v>
      </c>
      <c r="I7" s="102"/>
    </row>
    <row r="8" spans="1:9" x14ac:dyDescent="0.2">
      <c r="A8" s="49">
        <v>5</v>
      </c>
      <c r="B8" s="49">
        <v>6</v>
      </c>
      <c r="C8" s="49" t="s">
        <v>43</v>
      </c>
      <c r="D8" s="49" t="s">
        <v>31</v>
      </c>
      <c r="E8" s="63" t="s">
        <v>293</v>
      </c>
      <c r="F8" s="106">
        <v>69</v>
      </c>
      <c r="G8" s="106">
        <v>10</v>
      </c>
      <c r="H8" s="106">
        <v>8</v>
      </c>
      <c r="I8" s="106"/>
    </row>
    <row r="9" spans="1:9" x14ac:dyDescent="0.2">
      <c r="A9" s="52">
        <v>11</v>
      </c>
      <c r="B9" s="52">
        <v>7</v>
      </c>
      <c r="C9" s="52" t="s">
        <v>28</v>
      </c>
      <c r="D9" s="52" t="s">
        <v>27</v>
      </c>
      <c r="E9" s="62" t="s">
        <v>294</v>
      </c>
      <c r="F9" s="104">
        <v>69</v>
      </c>
      <c r="G9" s="104">
        <v>1</v>
      </c>
      <c r="H9" s="104">
        <v>6</v>
      </c>
      <c r="I9" s="104"/>
    </row>
    <row r="10" spans="1:9" x14ac:dyDescent="0.2">
      <c r="A10" s="53">
        <v>3</v>
      </c>
      <c r="B10" s="53">
        <v>8</v>
      </c>
      <c r="C10" s="53" t="s">
        <v>30</v>
      </c>
      <c r="D10" s="53" t="s">
        <v>29</v>
      </c>
      <c r="E10" s="64" t="s">
        <v>295</v>
      </c>
      <c r="F10" s="108">
        <v>69</v>
      </c>
      <c r="G10" s="108">
        <v>14</v>
      </c>
      <c r="H10" s="108">
        <v>4</v>
      </c>
      <c r="I10" s="108"/>
    </row>
    <row r="11" spans="1:9" x14ac:dyDescent="0.2">
      <c r="A11" s="51">
        <v>55</v>
      </c>
      <c r="B11" s="51">
        <v>9</v>
      </c>
      <c r="C11" s="51" t="s">
        <v>33</v>
      </c>
      <c r="D11" s="51" t="s">
        <v>26</v>
      </c>
      <c r="E11" s="61" t="s">
        <v>296</v>
      </c>
      <c r="F11" s="246">
        <v>69</v>
      </c>
      <c r="G11" s="246">
        <v>6</v>
      </c>
      <c r="H11" s="246">
        <v>2</v>
      </c>
      <c r="I11" s="246"/>
    </row>
    <row r="12" spans="1:9" x14ac:dyDescent="0.2">
      <c r="A12" s="55">
        <v>20</v>
      </c>
      <c r="B12" s="55">
        <v>10</v>
      </c>
      <c r="C12" s="55" t="s">
        <v>50</v>
      </c>
      <c r="D12" s="55" t="s">
        <v>38</v>
      </c>
      <c r="E12" s="65" t="s">
        <v>297</v>
      </c>
      <c r="F12" s="113">
        <v>69</v>
      </c>
      <c r="G12" s="113">
        <v>15</v>
      </c>
      <c r="H12" s="113">
        <v>1</v>
      </c>
      <c r="I12" s="113" t="s">
        <v>298</v>
      </c>
    </row>
    <row r="13" spans="1:9" x14ac:dyDescent="0.2">
      <c r="A13" s="49">
        <v>16</v>
      </c>
      <c r="B13" s="49">
        <v>11</v>
      </c>
      <c r="C13" s="49" t="s">
        <v>32</v>
      </c>
      <c r="D13" s="49" t="s">
        <v>31</v>
      </c>
      <c r="E13" s="63" t="s">
        <v>299</v>
      </c>
      <c r="F13" s="106">
        <v>69</v>
      </c>
      <c r="G13" s="106">
        <v>-9</v>
      </c>
      <c r="H13" s="106">
        <v>0</v>
      </c>
      <c r="I13" s="106"/>
    </row>
    <row r="14" spans="1:9" x14ac:dyDescent="0.2">
      <c r="A14" s="77">
        <v>23</v>
      </c>
      <c r="B14" s="77">
        <v>12</v>
      </c>
      <c r="C14" s="77" t="s">
        <v>45</v>
      </c>
      <c r="D14" s="77" t="s">
        <v>34</v>
      </c>
      <c r="E14" s="78" t="s">
        <v>300</v>
      </c>
      <c r="F14" s="110">
        <v>69</v>
      </c>
      <c r="G14" s="110">
        <v>14</v>
      </c>
      <c r="H14" s="110">
        <v>0</v>
      </c>
      <c r="I14" s="110"/>
    </row>
    <row r="15" spans="1:9" x14ac:dyDescent="0.2">
      <c r="A15" s="51">
        <v>4</v>
      </c>
      <c r="B15" s="51">
        <v>13</v>
      </c>
      <c r="C15" s="51" t="s">
        <v>35</v>
      </c>
      <c r="D15" s="51" t="s">
        <v>26</v>
      </c>
      <c r="E15" s="61" t="s">
        <v>301</v>
      </c>
      <c r="F15" s="246">
        <v>69</v>
      </c>
      <c r="G15" s="246">
        <v>-9</v>
      </c>
      <c r="H15" s="246">
        <v>0</v>
      </c>
      <c r="I15" s="246"/>
    </row>
    <row r="16" spans="1:9" x14ac:dyDescent="0.2">
      <c r="A16" s="53">
        <v>31</v>
      </c>
      <c r="B16" s="53">
        <v>14</v>
      </c>
      <c r="C16" s="53" t="s">
        <v>42</v>
      </c>
      <c r="D16" s="53" t="s">
        <v>29</v>
      </c>
      <c r="E16" s="64" t="s">
        <v>302</v>
      </c>
      <c r="F16" s="108">
        <v>69</v>
      </c>
      <c r="G16" s="108">
        <v>1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47</v>
      </c>
      <c r="D17" s="54" t="s">
        <v>36</v>
      </c>
      <c r="E17" s="67" t="s">
        <v>303</v>
      </c>
      <c r="F17" s="112">
        <v>69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49</v>
      </c>
      <c r="D18" s="55" t="s">
        <v>38</v>
      </c>
      <c r="E18" s="65" t="s">
        <v>304</v>
      </c>
      <c r="F18" s="113">
        <v>69</v>
      </c>
      <c r="G18" s="113">
        <v>5</v>
      </c>
      <c r="H18" s="113">
        <v>0</v>
      </c>
      <c r="I18" s="113" t="s">
        <v>298</v>
      </c>
    </row>
    <row r="19" spans="1:9" x14ac:dyDescent="0.2">
      <c r="A19" s="54">
        <v>99</v>
      </c>
      <c r="B19" s="54">
        <v>17</v>
      </c>
      <c r="C19" s="54" t="s">
        <v>48</v>
      </c>
      <c r="D19" s="54" t="s">
        <v>36</v>
      </c>
      <c r="E19" s="67" t="s">
        <v>305</v>
      </c>
      <c r="F19" s="112">
        <v>69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51</v>
      </c>
      <c r="D20" s="56" t="s">
        <v>40</v>
      </c>
      <c r="E20" s="66" t="s">
        <v>306</v>
      </c>
      <c r="F20" s="116">
        <v>69</v>
      </c>
      <c r="G20" s="116">
        <v>-1</v>
      </c>
      <c r="H20" s="116">
        <v>0</v>
      </c>
      <c r="I20" s="116"/>
    </row>
    <row r="21" spans="1:9" x14ac:dyDescent="0.2">
      <c r="A21" s="56">
        <v>6</v>
      </c>
      <c r="B21" s="56">
        <v>19</v>
      </c>
      <c r="C21" s="56" t="s">
        <v>52</v>
      </c>
      <c r="D21" s="56" t="s">
        <v>40</v>
      </c>
      <c r="E21" s="66" t="s">
        <v>307</v>
      </c>
      <c r="F21" s="116">
        <v>65</v>
      </c>
      <c r="G21" s="116">
        <v>-3</v>
      </c>
      <c r="H21" s="116">
        <v>0</v>
      </c>
      <c r="I21" s="116" t="s">
        <v>308</v>
      </c>
    </row>
    <row r="22" spans="1:9" ht="17" customHeight="1" thickBot="1" x14ac:dyDescent="0.25">
      <c r="A22" s="198">
        <v>10</v>
      </c>
      <c r="B22" s="198" t="s">
        <v>177</v>
      </c>
      <c r="C22" s="198" t="s">
        <v>39</v>
      </c>
      <c r="D22" s="198" t="s">
        <v>34</v>
      </c>
      <c r="E22" s="199" t="s">
        <v>309</v>
      </c>
      <c r="F22" s="200">
        <v>15</v>
      </c>
      <c r="G22" s="200">
        <v>-15</v>
      </c>
      <c r="H22" s="200">
        <v>0</v>
      </c>
      <c r="I22" s="200" t="s">
        <v>310</v>
      </c>
    </row>
  </sheetData>
  <autoFilter ref="A2:I22" xr:uid="{00000000-0009-0000-0000-000008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C</vt:lpstr>
      <vt:lpstr>F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  <vt:lpstr>Q10</vt:lpstr>
      <vt:lpstr>R10</vt:lpstr>
      <vt:lpstr>Q11</vt:lpstr>
      <vt:lpstr>R11</vt:lpstr>
      <vt:lpstr>Q12</vt:lpstr>
      <vt:lpstr>R12</vt:lpstr>
      <vt:lpstr>Q13</vt:lpstr>
      <vt:lpstr>R13</vt:lpstr>
      <vt:lpstr>Q14</vt:lpstr>
      <vt:lpstr>R14</vt:lpstr>
      <vt:lpstr>Q15</vt:lpstr>
      <vt:lpstr>R15</vt:lpstr>
      <vt:lpstr>Q16</vt:lpstr>
      <vt:lpstr>R16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2020-12-05T18:59:53Z</dcterms:modified>
</cp:coreProperties>
</file>